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mc:AlternateContent xmlns:mc="http://schemas.openxmlformats.org/markup-compatibility/2006">
    <mc:Choice Requires="x15">
      <x15ac:absPath xmlns:x15ac="http://schemas.microsoft.com/office/spreadsheetml/2010/11/ac" url="\\PRF-FIles.jack.city.yokosuka.kanagawa.jp\Redirect\1031746\Documents\おしごと\★運営状況点検書作成\老福\"/>
    </mc:Choice>
  </mc:AlternateContent>
  <xr:revisionPtr revIDLastSave="0" documentId="13_ncr:1_{01FF66D7-3F1E-44C9-B5D7-28C5EFBDEFFF}" xr6:coauthVersionLast="47" xr6:coauthVersionMax="47" xr10:uidLastSave="{00000000-0000-0000-0000-000000000000}"/>
  <bookViews>
    <workbookView xWindow="7260" yWindow="690" windowWidth="22230" windowHeight="15480" tabRatio="874" xr2:uid="{00000000-000D-0000-FFFF-FFFF00000000}"/>
  </bookViews>
  <sheets>
    <sheet name="R07運営状況点検書（老福・併設短期）" sheetId="25" r:id="rId1"/>
    <sheet name="入所者数・利用者数一覧表" sheetId="26" r:id="rId2"/>
    <sheet name="【記載例】（ユニット型）" sheetId="10" r:id="rId3"/>
    <sheet name="【記載例】シフト記号表（勤務時間帯）" sheetId="16" r:id="rId4"/>
    <sheet name="（従来型）" sheetId="21" r:id="rId5"/>
    <sheet name="（ユニット型）" sheetId="20" r:id="rId6"/>
    <sheet name="シフト記号表（従来型・ユニット型共通）" sheetId="19" r:id="rId7"/>
    <sheet name="（従来型）記入方法" sheetId="22" r:id="rId8"/>
    <sheet name="（ユニット型）記入方法" sheetId="4" r:id="rId9"/>
    <sheet name="プルダウン・リスト（従来型・ユニット型共通）" sheetId="3" r:id="rId10"/>
  </sheets>
  <definedNames>
    <definedName name="【記載例】シフト記号" localSheetId="6">'シフト記号表（従来型・ユニット型共通）'!$C$6:$C$47</definedName>
    <definedName name="【記載例】シフト記号">'【記載例】シフト記号表（勤務時間帯）'!$C$6:$C$47</definedName>
    <definedName name="【記載例】シフト記号表" localSheetId="6">'シフト記号表（従来型・ユニット型共通）'!$C$6:$C$47</definedName>
    <definedName name="【記載例】シフト記号表">'【記載例】シフト記号表（勤務時間帯）'!$C$6:$C$47</definedName>
    <definedName name="HIT_ROW107" localSheetId="0">'R07運営状況点検書（老福・併設短期）'!#REF!</definedName>
    <definedName name="HIT_ROW109" localSheetId="0">'R07運営状況点検書（老福・併設短期）'!#REF!</definedName>
    <definedName name="HIT_ROW124" localSheetId="0">'R07運営状況点検書（老福・併設短期）'!#REF!</definedName>
    <definedName name="HIT_ROW180" localSheetId="0">'R07運営状況点検書（老福・併設短期）'!#REF!</definedName>
    <definedName name="HIT_ROW81" localSheetId="0">'R07運営状況点検書（老福・併設短期）'!#REF!</definedName>
    <definedName name="_xlnm.Print_Area" localSheetId="5">'（ユニット型）'!$A$1:$BN$237</definedName>
    <definedName name="_xlnm.Print_Area" localSheetId="8">'（ユニット型）記入方法'!$A$1:$Q$93</definedName>
    <definedName name="_xlnm.Print_Area" localSheetId="4">'（従来型）'!$A$1:$BJ$237</definedName>
    <definedName name="_xlnm.Print_Area" localSheetId="7">'（従来型）記入方法'!$A$1:$Q$83</definedName>
    <definedName name="_xlnm.Print_Area" localSheetId="2">'【記載例】（ユニット型）'!$A$1:$BN$97</definedName>
    <definedName name="_xlnm.Print_Area" localSheetId="3">'【記載例】シフト記号表（勤務時間帯）'!$B$1:$N$52</definedName>
    <definedName name="_xlnm.Print_Area" localSheetId="0">'R07運営状況点検書（老福・併設短期）'!$A$1:$BL$2541</definedName>
    <definedName name="_xlnm.Print_Area" localSheetId="6">'シフト記号表（従来型・ユニット型共通）'!$B$1:$N$52</definedName>
    <definedName name="_xlnm.Print_Area" localSheetId="1">入所者数・利用者数一覧表!$A$1:$Q$23</definedName>
    <definedName name="_xlnm.Print_Titles" localSheetId="5">'（ユニット型）'!$1:$16</definedName>
    <definedName name="_xlnm.Print_Titles" localSheetId="4">'（従来型）'!$1:$16</definedName>
    <definedName name="_xlnm.Print_Titles" localSheetId="2">'【記載例】（ユニット型）'!$1:$16</definedName>
    <definedName name="シフト記号表">'シフト記号表（従来型・ユニット型共通）'!$C$6:$C$47</definedName>
    <definedName name="医師">'プルダウン・リスト（従来型・ユニット型共通）'!$D$22:$D$31</definedName>
    <definedName name="栄養士">'プルダウン・リスト（従来型・ユニット型共通）'!$H$22:$H$31</definedName>
    <definedName name="介護支援専門員">'プルダウン・リスト（従来型・ユニット型共通）'!$J$22:$J$31</definedName>
    <definedName name="介護職員">'プルダウン・リスト（従来型・ユニット型共通）'!$G$22:$G$31</definedName>
    <definedName name="看護職員">'プルダウン・リスト（従来型・ユニット型共通）'!$F$22:$F$31</definedName>
    <definedName name="管理者">'プルダウン・リスト（従来型・ユニット型共通）'!$C$22:$C$31</definedName>
    <definedName name="機能訓練指導員">'プルダウン・リスト（従来型・ユニット型共通）'!$I$22:$I$31</definedName>
    <definedName name="職種">'プルダウン・リスト（従来型・ユニット型共通）'!$C$21:$L$21</definedName>
    <definedName name="生活相談員">'プルダウン・リスト（従来型・ユニット型共通）'!$E$22:$E$31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4" i="10" l="1"/>
  <c r="BD14" i="10"/>
  <c r="BC14" i="10"/>
  <c r="BB12" i="21" l="1"/>
  <c r="BF12" i="20"/>
  <c r="BF12" i="10"/>
  <c r="P231" i="21" l="1"/>
  <c r="P230" i="21"/>
  <c r="K230" i="21"/>
  <c r="AH228" i="21"/>
  <c r="AA230" i="21" s="1"/>
  <c r="AM226" i="21"/>
  <c r="AA236" i="21" s="1"/>
  <c r="AJ226" i="21"/>
  <c r="AH226" i="21"/>
  <c r="W226" i="21"/>
  <c r="K236" i="21" s="1"/>
  <c r="T226" i="21"/>
  <c r="K231" i="21" s="1"/>
  <c r="U231" i="21" s="1"/>
  <c r="P236" i="21" s="1"/>
  <c r="R226" i="21"/>
  <c r="BA216" i="21"/>
  <c r="AZ216" i="21"/>
  <c r="AY216" i="21"/>
  <c r="AX216" i="21"/>
  <c r="AW216" i="21"/>
  <c r="AV216" i="21"/>
  <c r="AU216" i="21"/>
  <c r="AT216" i="21"/>
  <c r="AS216" i="21"/>
  <c r="AR216" i="21"/>
  <c r="AQ216" i="21"/>
  <c r="AP216" i="21"/>
  <c r="AO216" i="21"/>
  <c r="AN216" i="21"/>
  <c r="AM216" i="21"/>
  <c r="AL216" i="21"/>
  <c r="AK216" i="21"/>
  <c r="AJ216" i="21"/>
  <c r="AI216" i="21"/>
  <c r="AH216" i="21"/>
  <c r="AG216" i="21"/>
  <c r="AF216" i="21"/>
  <c r="AE216" i="21"/>
  <c r="AD216" i="21"/>
  <c r="AC216" i="21"/>
  <c r="AB216" i="21"/>
  <c r="AA216" i="21"/>
  <c r="Z216" i="21"/>
  <c r="Y216" i="21"/>
  <c r="X216" i="21"/>
  <c r="W216" i="21"/>
  <c r="H216" i="21"/>
  <c r="F216" i="21"/>
  <c r="BA214" i="21"/>
  <c r="AZ214" i="21"/>
  <c r="AY214" i="21"/>
  <c r="AX214" i="21"/>
  <c r="AW214" i="21"/>
  <c r="AV214" i="21"/>
  <c r="AU214" i="21"/>
  <c r="AT214" i="21"/>
  <c r="AS214" i="21"/>
  <c r="AR214" i="21"/>
  <c r="AQ214" i="21"/>
  <c r="AP214" i="21"/>
  <c r="AO214" i="21"/>
  <c r="AN214" i="21"/>
  <c r="AM214" i="21"/>
  <c r="AL214" i="21"/>
  <c r="AK214" i="21"/>
  <c r="AJ214" i="21"/>
  <c r="AI214" i="21"/>
  <c r="AH214" i="21"/>
  <c r="AG214" i="21"/>
  <c r="AF214" i="21"/>
  <c r="AE214" i="21"/>
  <c r="AD214" i="21"/>
  <c r="AC214" i="21"/>
  <c r="AB214" i="21"/>
  <c r="AA214" i="21"/>
  <c r="Z214" i="21"/>
  <c r="Y214" i="21"/>
  <c r="X214" i="21"/>
  <c r="W214" i="21"/>
  <c r="H214" i="21"/>
  <c r="F214" i="21"/>
  <c r="BA212" i="21"/>
  <c r="AZ212" i="21"/>
  <c r="AY212" i="21"/>
  <c r="AX212" i="21"/>
  <c r="AW212" i="21"/>
  <c r="AV212" i="21"/>
  <c r="AU212" i="21"/>
  <c r="AT212" i="21"/>
  <c r="AS212" i="21"/>
  <c r="AR212" i="21"/>
  <c r="AQ212" i="21"/>
  <c r="AP212" i="21"/>
  <c r="AO212" i="21"/>
  <c r="AN212" i="21"/>
  <c r="AM212" i="21"/>
  <c r="AL212" i="21"/>
  <c r="AK212" i="21"/>
  <c r="AJ212" i="21"/>
  <c r="AI212" i="21"/>
  <c r="AH212" i="21"/>
  <c r="AG212" i="21"/>
  <c r="AF212" i="21"/>
  <c r="AE212" i="21"/>
  <c r="AD212" i="21"/>
  <c r="AC212" i="21"/>
  <c r="AB212" i="21"/>
  <c r="AA212" i="21"/>
  <c r="Z212" i="21"/>
  <c r="Y212" i="21"/>
  <c r="X212" i="21"/>
  <c r="W212" i="21"/>
  <c r="H212" i="21"/>
  <c r="F212" i="21"/>
  <c r="BA210" i="21"/>
  <c r="AZ210" i="21"/>
  <c r="AY210" i="21"/>
  <c r="AX210" i="21"/>
  <c r="AW210" i="21"/>
  <c r="AV210" i="21"/>
  <c r="AU210" i="21"/>
  <c r="AT210" i="21"/>
  <c r="AS210" i="21"/>
  <c r="AR210" i="21"/>
  <c r="AQ210" i="21"/>
  <c r="AP210" i="21"/>
  <c r="AO210" i="21"/>
  <c r="AN210" i="21"/>
  <c r="AM210" i="21"/>
  <c r="AL210" i="21"/>
  <c r="AK210" i="21"/>
  <c r="AJ210" i="21"/>
  <c r="AI210" i="21"/>
  <c r="AH210" i="21"/>
  <c r="AG210" i="21"/>
  <c r="AF210" i="21"/>
  <c r="AE210" i="21"/>
  <c r="AD210" i="21"/>
  <c r="AC210" i="21"/>
  <c r="AB210" i="21"/>
  <c r="AA210" i="21"/>
  <c r="Z210" i="21"/>
  <c r="Y210" i="21"/>
  <c r="X210" i="21"/>
  <c r="W210" i="21"/>
  <c r="H210" i="21"/>
  <c r="F210" i="21"/>
  <c r="BA208" i="21"/>
  <c r="AZ208" i="21"/>
  <c r="AY208" i="21"/>
  <c r="AX208" i="21"/>
  <c r="AW208" i="21"/>
  <c r="AV208" i="21"/>
  <c r="AU208" i="21"/>
  <c r="AT208" i="21"/>
  <c r="AS208" i="21"/>
  <c r="AR208" i="21"/>
  <c r="AQ208" i="21"/>
  <c r="AP208" i="21"/>
  <c r="AO208" i="21"/>
  <c r="AN208" i="21"/>
  <c r="AM208" i="21"/>
  <c r="AL208" i="21"/>
  <c r="AK208" i="21"/>
  <c r="AJ208" i="21"/>
  <c r="AI208" i="21"/>
  <c r="AH208" i="21"/>
  <c r="AG208" i="21"/>
  <c r="AF208" i="21"/>
  <c r="AE208" i="21"/>
  <c r="AD208" i="21"/>
  <c r="AC208" i="21"/>
  <c r="AB208" i="21"/>
  <c r="AA208" i="21"/>
  <c r="Z208" i="21"/>
  <c r="Y208" i="21"/>
  <c r="X208" i="21"/>
  <c r="W208" i="21"/>
  <c r="H208" i="21"/>
  <c r="F208" i="21"/>
  <c r="BA206" i="21"/>
  <c r="AZ206" i="21"/>
  <c r="AY206" i="21"/>
  <c r="AX206" i="21"/>
  <c r="AW206" i="21"/>
  <c r="AV206" i="21"/>
  <c r="AU206" i="21"/>
  <c r="AT206" i="21"/>
  <c r="AS206" i="21"/>
  <c r="AR206" i="21"/>
  <c r="AQ206" i="21"/>
  <c r="AP206" i="21"/>
  <c r="AO206" i="21"/>
  <c r="AN206" i="21"/>
  <c r="AM206" i="21"/>
  <c r="AL206" i="21"/>
  <c r="AK206" i="21"/>
  <c r="AJ206" i="21"/>
  <c r="AI206" i="21"/>
  <c r="AH206" i="21"/>
  <c r="AG206" i="21"/>
  <c r="AF206" i="21"/>
  <c r="AE206" i="21"/>
  <c r="AD206" i="21"/>
  <c r="AC206" i="21"/>
  <c r="AB206" i="21"/>
  <c r="AA206" i="21"/>
  <c r="Z206" i="21"/>
  <c r="Y206" i="21"/>
  <c r="X206" i="21"/>
  <c r="W206" i="21"/>
  <c r="H206" i="21"/>
  <c r="F206" i="21"/>
  <c r="BA204" i="21"/>
  <c r="AZ204" i="21"/>
  <c r="AY204" i="21"/>
  <c r="AX204" i="21"/>
  <c r="AW204" i="21"/>
  <c r="AV204" i="21"/>
  <c r="AU204" i="21"/>
  <c r="AT204" i="21"/>
  <c r="AS204" i="21"/>
  <c r="AR204" i="21"/>
  <c r="AQ204" i="21"/>
  <c r="AP204" i="21"/>
  <c r="AO204" i="21"/>
  <c r="AN204" i="21"/>
  <c r="AM204" i="21"/>
  <c r="AL204" i="21"/>
  <c r="AK204" i="21"/>
  <c r="AJ204" i="21"/>
  <c r="AI204" i="21"/>
  <c r="AH204" i="21"/>
  <c r="AG204" i="21"/>
  <c r="AF204" i="21"/>
  <c r="AE204" i="21"/>
  <c r="AD204" i="21"/>
  <c r="AC204" i="21"/>
  <c r="AB204" i="21"/>
  <c r="AA204" i="21"/>
  <c r="Z204" i="21"/>
  <c r="Y204" i="21"/>
  <c r="X204" i="21"/>
  <c r="W204" i="21"/>
  <c r="H204" i="21"/>
  <c r="F204" i="21"/>
  <c r="BA202" i="21"/>
  <c r="AZ202" i="21"/>
  <c r="AY202" i="21"/>
  <c r="AX202" i="21"/>
  <c r="AW202" i="21"/>
  <c r="AV202" i="21"/>
  <c r="AU202" i="21"/>
  <c r="AT202" i="21"/>
  <c r="AS202" i="21"/>
  <c r="AR202" i="21"/>
  <c r="AQ202" i="21"/>
  <c r="AP202" i="21"/>
  <c r="AO202" i="21"/>
  <c r="AN202" i="21"/>
  <c r="AM202" i="21"/>
  <c r="AL202" i="21"/>
  <c r="AK202" i="21"/>
  <c r="AJ202" i="21"/>
  <c r="AI202" i="21"/>
  <c r="AH202" i="21"/>
  <c r="AG202" i="21"/>
  <c r="AF202" i="21"/>
  <c r="AE202" i="21"/>
  <c r="AD202" i="21"/>
  <c r="AC202" i="21"/>
  <c r="AB202" i="21"/>
  <c r="AA202" i="21"/>
  <c r="Z202" i="21"/>
  <c r="Y202" i="21"/>
  <c r="X202" i="21"/>
  <c r="W202" i="21"/>
  <c r="H202" i="21"/>
  <c r="F202" i="21"/>
  <c r="BA200" i="21"/>
  <c r="AZ200" i="21"/>
  <c r="AY200" i="21"/>
  <c r="AX200" i="21"/>
  <c r="AW200" i="21"/>
  <c r="AV200" i="21"/>
  <c r="AU200" i="21"/>
  <c r="AT200" i="21"/>
  <c r="AS200" i="21"/>
  <c r="AR200" i="21"/>
  <c r="AQ200" i="21"/>
  <c r="AP200" i="21"/>
  <c r="AO200" i="21"/>
  <c r="AN200" i="21"/>
  <c r="AM200" i="21"/>
  <c r="AL200" i="21"/>
  <c r="AK200" i="21"/>
  <c r="AJ200" i="21"/>
  <c r="AI200" i="21"/>
  <c r="AH200" i="21"/>
  <c r="AG200" i="21"/>
  <c r="AF200" i="21"/>
  <c r="AE200" i="21"/>
  <c r="AD200" i="21"/>
  <c r="AC200" i="21"/>
  <c r="AB200" i="21"/>
  <c r="AA200" i="21"/>
  <c r="Z200" i="21"/>
  <c r="Y200" i="21"/>
  <c r="X200" i="21"/>
  <c r="W200" i="21"/>
  <c r="H200" i="21"/>
  <c r="F200" i="21"/>
  <c r="BA198" i="21"/>
  <c r="AZ198" i="21"/>
  <c r="AY198" i="21"/>
  <c r="AX198" i="21"/>
  <c r="AW198" i="21"/>
  <c r="AV198" i="21"/>
  <c r="AU198" i="21"/>
  <c r="AT198" i="21"/>
  <c r="AS198" i="21"/>
  <c r="AR198" i="21"/>
  <c r="AQ198" i="21"/>
  <c r="AP198" i="21"/>
  <c r="AO198" i="21"/>
  <c r="AN198" i="21"/>
  <c r="AM198" i="21"/>
  <c r="AL198" i="21"/>
  <c r="AK198" i="21"/>
  <c r="AJ198" i="21"/>
  <c r="AI198" i="21"/>
  <c r="AH198" i="21"/>
  <c r="AG198" i="21"/>
  <c r="AF198" i="21"/>
  <c r="AE198" i="21"/>
  <c r="AD198" i="21"/>
  <c r="AC198" i="21"/>
  <c r="AB198" i="21"/>
  <c r="AA198" i="21"/>
  <c r="Z198" i="21"/>
  <c r="Y198" i="21"/>
  <c r="X198" i="21"/>
  <c r="W198" i="21"/>
  <c r="H198" i="21"/>
  <c r="F198" i="21"/>
  <c r="BA196" i="21"/>
  <c r="AZ196" i="21"/>
  <c r="AY196" i="21"/>
  <c r="AX196" i="21"/>
  <c r="AW196" i="21"/>
  <c r="AV196" i="21"/>
  <c r="AU196" i="21"/>
  <c r="AT196" i="21"/>
  <c r="AS196" i="21"/>
  <c r="AR196" i="21"/>
  <c r="AQ196" i="21"/>
  <c r="AP196" i="21"/>
  <c r="AO196" i="21"/>
  <c r="AN196" i="21"/>
  <c r="AM196" i="21"/>
  <c r="AL196" i="21"/>
  <c r="AK196" i="21"/>
  <c r="AJ196" i="21"/>
  <c r="AI196" i="21"/>
  <c r="AH196" i="21"/>
  <c r="AG196" i="21"/>
  <c r="AF196" i="21"/>
  <c r="AE196" i="21"/>
  <c r="AD196" i="21"/>
  <c r="AC196" i="21"/>
  <c r="AB196" i="21"/>
  <c r="AA196" i="21"/>
  <c r="Z196" i="21"/>
  <c r="Y196" i="21"/>
  <c r="X196" i="21"/>
  <c r="W196" i="21"/>
  <c r="H196" i="21"/>
  <c r="F196" i="21"/>
  <c r="BA194" i="21"/>
  <c r="AZ194" i="21"/>
  <c r="AY194" i="21"/>
  <c r="AX194" i="21"/>
  <c r="AW194" i="21"/>
  <c r="AV194" i="21"/>
  <c r="AU194" i="21"/>
  <c r="AT194" i="21"/>
  <c r="AS194" i="21"/>
  <c r="AR194" i="21"/>
  <c r="AQ194" i="21"/>
  <c r="AP194" i="21"/>
  <c r="AO194" i="21"/>
  <c r="AN194" i="21"/>
  <c r="AM194" i="21"/>
  <c r="AL194" i="21"/>
  <c r="AK194" i="21"/>
  <c r="AJ194" i="21"/>
  <c r="AI194" i="21"/>
  <c r="AH194" i="21"/>
  <c r="AG194" i="21"/>
  <c r="AF194" i="21"/>
  <c r="AE194" i="21"/>
  <c r="AD194" i="21"/>
  <c r="AC194" i="21"/>
  <c r="AB194" i="21"/>
  <c r="AA194" i="21"/>
  <c r="Z194" i="21"/>
  <c r="Y194" i="21"/>
  <c r="X194" i="21"/>
  <c r="W194" i="21"/>
  <c r="H194" i="21"/>
  <c r="F194" i="21"/>
  <c r="BA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H192" i="21"/>
  <c r="F192" i="21"/>
  <c r="BA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H190" i="21"/>
  <c r="F190" i="21"/>
  <c r="BA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H188" i="21"/>
  <c r="F188" i="21"/>
  <c r="BA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H186" i="21"/>
  <c r="F186" i="21"/>
  <c r="BA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H184" i="21"/>
  <c r="F184" i="21"/>
  <c r="BA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H182" i="21"/>
  <c r="F182" i="21"/>
  <c r="BA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H180" i="21"/>
  <c r="F180" i="21"/>
  <c r="BA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H178" i="21"/>
  <c r="F178" i="21"/>
  <c r="BA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H176" i="21"/>
  <c r="F176" i="21"/>
  <c r="BA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H174" i="21"/>
  <c r="F174" i="21"/>
  <c r="BA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H172" i="21"/>
  <c r="F172" i="21"/>
  <c r="BA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H170" i="21"/>
  <c r="F170" i="21"/>
  <c r="BA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H168" i="21"/>
  <c r="F168" i="21"/>
  <c r="BA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H166" i="21"/>
  <c r="F166" i="21"/>
  <c r="BA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H164" i="21"/>
  <c r="F164" i="21"/>
  <c r="BA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H162" i="21"/>
  <c r="F162" i="21"/>
  <c r="BA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H160" i="21"/>
  <c r="F160" i="21"/>
  <c r="BA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H158" i="21"/>
  <c r="F158" i="21"/>
  <c r="BA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H156" i="21"/>
  <c r="F156" i="21"/>
  <c r="BA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H154" i="21"/>
  <c r="F154" i="21"/>
  <c r="BA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H152" i="21"/>
  <c r="F152" i="21"/>
  <c r="BA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H150" i="21"/>
  <c r="F150" i="21"/>
  <c r="BA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H148" i="21"/>
  <c r="F148" i="21"/>
  <c r="BA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H146" i="21"/>
  <c r="F146" i="21"/>
  <c r="BA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H144" i="21"/>
  <c r="F144" i="21"/>
  <c r="BA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H142" i="21"/>
  <c r="F142" i="21"/>
  <c r="BA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H140" i="21"/>
  <c r="F140" i="21"/>
  <c r="BA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H138" i="21"/>
  <c r="F138" i="21"/>
  <c r="BA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H136" i="21"/>
  <c r="F136" i="21"/>
  <c r="BA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H134" i="21"/>
  <c r="F134" i="21"/>
  <c r="BA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H132" i="21"/>
  <c r="F132" i="21"/>
  <c r="BA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H130" i="21"/>
  <c r="F130" i="21"/>
  <c r="BA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H128" i="21"/>
  <c r="F128" i="21"/>
  <c r="BA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H126" i="21"/>
  <c r="F126" i="21"/>
  <c r="BA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H124" i="21"/>
  <c r="F124" i="21"/>
  <c r="BA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H122" i="21"/>
  <c r="F122"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H120" i="21"/>
  <c r="F120" i="21"/>
  <c r="BA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H118" i="21"/>
  <c r="F118" i="21"/>
  <c r="BA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H116" i="21"/>
  <c r="F116" i="21"/>
  <c r="BA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H114" i="21"/>
  <c r="F114" i="21"/>
  <c r="BA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H112" i="21"/>
  <c r="F112" i="21"/>
  <c r="BA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H110" i="21"/>
  <c r="F110" i="21"/>
  <c r="BA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H108" i="21"/>
  <c r="F108" i="21"/>
  <c r="BA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H106" i="21"/>
  <c r="F106" i="21"/>
  <c r="BA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H104" i="21"/>
  <c r="F104" i="21"/>
  <c r="BA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H102" i="21"/>
  <c r="F102" i="21"/>
  <c r="BA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H100" i="21"/>
  <c r="F100" i="21"/>
  <c r="BA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H98" i="21"/>
  <c r="F98" i="21"/>
  <c r="BA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H96" i="21"/>
  <c r="F96" i="21"/>
  <c r="BA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H94" i="21"/>
  <c r="F94" i="21"/>
  <c r="BA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H92" i="21"/>
  <c r="F92" i="21"/>
  <c r="BA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H90" i="21"/>
  <c r="F90" i="21"/>
  <c r="BA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H88" i="21"/>
  <c r="F88" i="21"/>
  <c r="BA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H86" i="21"/>
  <c r="F86" i="21"/>
  <c r="BA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H84" i="21"/>
  <c r="F84"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H82" i="21"/>
  <c r="F82" i="21"/>
  <c r="BA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H80" i="21"/>
  <c r="F80" i="21"/>
  <c r="BA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H78" i="21"/>
  <c r="F78" i="21"/>
  <c r="BA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H76" i="21"/>
  <c r="F76" i="21"/>
  <c r="BA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H74" i="21"/>
  <c r="F74" i="21"/>
  <c r="BA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H72" i="21"/>
  <c r="F72" i="21"/>
  <c r="BA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H70" i="21"/>
  <c r="F70"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H68" i="21"/>
  <c r="F68" i="21"/>
  <c r="BA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H66" i="21"/>
  <c r="F66" i="21"/>
  <c r="BA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H64" i="21"/>
  <c r="F64" i="21"/>
  <c r="BA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H62" i="21"/>
  <c r="F62"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H60" i="21"/>
  <c r="F60" i="21"/>
  <c r="BA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H58" i="21"/>
  <c r="F58" i="21"/>
  <c r="BA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H56" i="21"/>
  <c r="F56" i="21"/>
  <c r="BA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H54" i="21"/>
  <c r="F54" i="21"/>
  <c r="BA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H52" i="21"/>
  <c r="F52" i="21"/>
  <c r="BA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H50" i="21"/>
  <c r="F50" i="21"/>
  <c r="BA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H48" i="21"/>
  <c r="F48" i="21"/>
  <c r="BA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H46" i="21"/>
  <c r="F46"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H44" i="21"/>
  <c r="F44" i="21"/>
  <c r="BA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H42" i="21"/>
  <c r="F42"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H40" i="21"/>
  <c r="F40" i="21"/>
  <c r="BA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H38" i="21"/>
  <c r="F38"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H36" i="21"/>
  <c r="F36"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H34" i="21"/>
  <c r="F34"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H32" i="21"/>
  <c r="F32" i="21"/>
  <c r="BA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H30" i="21"/>
  <c r="F30"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H28" i="21"/>
  <c r="F28"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H26" i="21"/>
  <c r="F26"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H24" i="21"/>
  <c r="F24" i="21"/>
  <c r="BA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H22" i="21"/>
  <c r="F22" i="21"/>
  <c r="BA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H20" i="21"/>
  <c r="F20" i="21"/>
  <c r="BA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H18" i="21"/>
  <c r="F18" i="21"/>
  <c r="B17" i="21"/>
  <c r="B19" i="21" s="1"/>
  <c r="B21" i="21" s="1"/>
  <c r="B23" i="21" s="1"/>
  <c r="B25" i="21" s="1"/>
  <c r="B27" i="21" s="1"/>
  <c r="B29" i="21" s="1"/>
  <c r="B31" i="21" s="1"/>
  <c r="B33" i="21" s="1"/>
  <c r="B35" i="21" s="1"/>
  <c r="B37" i="21" s="1"/>
  <c r="B39" i="21" s="1"/>
  <c r="B41" i="21" s="1"/>
  <c r="B43" i="21" s="1"/>
  <c r="B45" i="21" s="1"/>
  <c r="B47" i="21" s="1"/>
  <c r="B49" i="21" s="1"/>
  <c r="B51" i="21" s="1"/>
  <c r="B53" i="21" s="1"/>
  <c r="B55" i="21" s="1"/>
  <c r="B57" i="21" s="1"/>
  <c r="B59" i="21" s="1"/>
  <c r="B61" i="21" s="1"/>
  <c r="B63" i="21" s="1"/>
  <c r="B65" i="21" s="1"/>
  <c r="B67" i="21" s="1"/>
  <c r="B69" i="21" s="1"/>
  <c r="B71" i="21" s="1"/>
  <c r="B73" i="21" s="1"/>
  <c r="B75" i="21" s="1"/>
  <c r="B77" i="21" s="1"/>
  <c r="B79" i="21" s="1"/>
  <c r="B81" i="21" s="1"/>
  <c r="B83" i="21" s="1"/>
  <c r="B85" i="21" s="1"/>
  <c r="B87" i="21" s="1"/>
  <c r="B89" i="21" s="1"/>
  <c r="B91" i="21" s="1"/>
  <c r="B93" i="21" s="1"/>
  <c r="B95" i="21" s="1"/>
  <c r="B97" i="21" s="1"/>
  <c r="B99" i="21" s="1"/>
  <c r="B101" i="21" s="1"/>
  <c r="B103" i="21" s="1"/>
  <c r="B105" i="21" s="1"/>
  <c r="B107" i="21" s="1"/>
  <c r="B109" i="21" s="1"/>
  <c r="B111" i="21" s="1"/>
  <c r="B113" i="21" s="1"/>
  <c r="B115" i="21" s="1"/>
  <c r="B117" i="21" s="1"/>
  <c r="B119" i="21" s="1"/>
  <c r="B121" i="21" s="1"/>
  <c r="B123" i="21" s="1"/>
  <c r="B125" i="21" s="1"/>
  <c r="B127" i="21" s="1"/>
  <c r="B129" i="21" s="1"/>
  <c r="B131" i="21" s="1"/>
  <c r="B133" i="21" s="1"/>
  <c r="B135" i="21" s="1"/>
  <c r="B137" i="21" s="1"/>
  <c r="B139" i="21" s="1"/>
  <c r="B141" i="21" s="1"/>
  <c r="B143" i="21" s="1"/>
  <c r="B145" i="21" s="1"/>
  <c r="B147" i="21" s="1"/>
  <c r="B149" i="21" s="1"/>
  <c r="B151" i="21" s="1"/>
  <c r="B153" i="21" s="1"/>
  <c r="B155" i="21" s="1"/>
  <c r="B157" i="21" s="1"/>
  <c r="B159" i="21" s="1"/>
  <c r="B161" i="21" s="1"/>
  <c r="B163" i="21" s="1"/>
  <c r="B165" i="21" s="1"/>
  <c r="B167" i="21" s="1"/>
  <c r="B169" i="21" s="1"/>
  <c r="B171" i="21" s="1"/>
  <c r="B173" i="21" s="1"/>
  <c r="B175" i="21" s="1"/>
  <c r="B177" i="21" s="1"/>
  <c r="B179" i="21" s="1"/>
  <c r="B181" i="21" s="1"/>
  <c r="B183" i="21" s="1"/>
  <c r="B185" i="21" s="1"/>
  <c r="B187" i="21" s="1"/>
  <c r="B189" i="21" s="1"/>
  <c r="B191" i="21" s="1"/>
  <c r="B193" i="21" s="1"/>
  <c r="B195" i="21" s="1"/>
  <c r="B197" i="21" s="1"/>
  <c r="B199" i="21" s="1"/>
  <c r="B201" i="21" s="1"/>
  <c r="B203" i="21" s="1"/>
  <c r="B205" i="21" s="1"/>
  <c r="B207" i="21" s="1"/>
  <c r="B209" i="21" s="1"/>
  <c r="B211" i="21" s="1"/>
  <c r="B213" i="21" s="1"/>
  <c r="B215" i="21" s="1"/>
  <c r="AF2" i="21"/>
  <c r="AW15" i="21" l="1"/>
  <c r="AW16" i="21" s="1"/>
  <c r="AZ14" i="21"/>
  <c r="AZ15" i="21" s="1"/>
  <c r="AZ16" i="21" s="1"/>
  <c r="AY14" i="21"/>
  <c r="AY15" i="21" s="1"/>
  <c r="AY16" i="21" s="1"/>
  <c r="BA14" i="21"/>
  <c r="BA15" i="21" s="1"/>
  <c r="BA16" i="21" s="1"/>
  <c r="AE224" i="21"/>
  <c r="AC224" i="21"/>
  <c r="O224" i="21"/>
  <c r="M224" i="21"/>
  <c r="AE223" i="21"/>
  <c r="AC223" i="21"/>
  <c r="O223" i="21"/>
  <c r="M223" i="21"/>
  <c r="AE222" i="21"/>
  <c r="AC222" i="21"/>
  <c r="O222" i="21"/>
  <c r="M222" i="21"/>
  <c r="AE225" i="21"/>
  <c r="AC225" i="21"/>
  <c r="O225" i="21"/>
  <c r="M225" i="21"/>
  <c r="BB64" i="21"/>
  <c r="BB34" i="21"/>
  <c r="AR15" i="21"/>
  <c r="AR16" i="21" s="1"/>
  <c r="AL15" i="21"/>
  <c r="AL16" i="21" s="1"/>
  <c r="BB30" i="21"/>
  <c r="AJ15" i="21"/>
  <c r="AJ16" i="21" s="1"/>
  <c r="X15" i="21"/>
  <c r="X16" i="21" s="1"/>
  <c r="AF15" i="21"/>
  <c r="AF16" i="21" s="1"/>
  <c r="AN15" i="21"/>
  <c r="AN16" i="21" s="1"/>
  <c r="AV15" i="21"/>
  <c r="AV16" i="21" s="1"/>
  <c r="BB20" i="21"/>
  <c r="BB26" i="21"/>
  <c r="BD26" i="21" s="1"/>
  <c r="BB44" i="21"/>
  <c r="BB52" i="21"/>
  <c r="BB60" i="21"/>
  <c r="BB68" i="21"/>
  <c r="BD68" i="21" s="1"/>
  <c r="AA231" i="21"/>
  <c r="AB15" i="21"/>
  <c r="AB16" i="21" s="1"/>
  <c r="BE8" i="21"/>
  <c r="AD15" i="21"/>
  <c r="AD16" i="21" s="1"/>
  <c r="AT15" i="21"/>
  <c r="AT16" i="21" s="1"/>
  <c r="Z15" i="21"/>
  <c r="Z16" i="21" s="1"/>
  <c r="AH15" i="21"/>
  <c r="AH16" i="21" s="1"/>
  <c r="AP15" i="21"/>
  <c r="AP16" i="21" s="1"/>
  <c r="AX15" i="21"/>
  <c r="AX16" i="21" s="1"/>
  <c r="BB22" i="21"/>
  <c r="BB38" i="21"/>
  <c r="BB46" i="21"/>
  <c r="BD46" i="21" s="1"/>
  <c r="BB54" i="21"/>
  <c r="BD54" i="21" s="1"/>
  <c r="BB62" i="21"/>
  <c r="BB18" i="21"/>
  <c r="BB40" i="21"/>
  <c r="BD40" i="21" s="1"/>
  <c r="BB48" i="21"/>
  <c r="BD48" i="21" s="1"/>
  <c r="BB56" i="21"/>
  <c r="BB24" i="21"/>
  <c r="BB28" i="21"/>
  <c r="BD28" i="21" s="1"/>
  <c r="BB32" i="21"/>
  <c r="BD32" i="21" s="1"/>
  <c r="BB36" i="21"/>
  <c r="BB42" i="21"/>
  <c r="BB50" i="21"/>
  <c r="BD50" i="21" s="1"/>
  <c r="BB58" i="21"/>
  <c r="BD58" i="21" s="1"/>
  <c r="W15" i="21"/>
  <c r="W16" i="21" s="1"/>
  <c r="AA15" i="21"/>
  <c r="AA16" i="21" s="1"/>
  <c r="AE15" i="21"/>
  <c r="AE16" i="21" s="1"/>
  <c r="AI15" i="21"/>
  <c r="AI16" i="21" s="1"/>
  <c r="AM15" i="21"/>
  <c r="AM16" i="21" s="1"/>
  <c r="AQ15" i="21"/>
  <c r="AQ16" i="21" s="1"/>
  <c r="AU15" i="21"/>
  <c r="AU16" i="21" s="1"/>
  <c r="BB66" i="21"/>
  <c r="BD66" i="21" s="1"/>
  <c r="BB72" i="21"/>
  <c r="BB76" i="21"/>
  <c r="BB80" i="21"/>
  <c r="BD80" i="21" s="1"/>
  <c r="BB84" i="21"/>
  <c r="BD84" i="21" s="1"/>
  <c r="BB88" i="21"/>
  <c r="BB92" i="21"/>
  <c r="BB96" i="21"/>
  <c r="BD96" i="21" s="1"/>
  <c r="BB100" i="21"/>
  <c r="BD100" i="21" s="1"/>
  <c r="BB104" i="21"/>
  <c r="BB108" i="21"/>
  <c r="BB112" i="21"/>
  <c r="BD112" i="21" s="1"/>
  <c r="BB116" i="21"/>
  <c r="BD116" i="21" s="1"/>
  <c r="BB120" i="21"/>
  <c r="BB124" i="21"/>
  <c r="BB128" i="21"/>
  <c r="BD128" i="21" s="1"/>
  <c r="BB132" i="21"/>
  <c r="BD132" i="21" s="1"/>
  <c r="BB136" i="21"/>
  <c r="BB140" i="21"/>
  <c r="BB144" i="21"/>
  <c r="BD144" i="21" s="1"/>
  <c r="BB148" i="21"/>
  <c r="BD148" i="21" s="1"/>
  <c r="BB152" i="21"/>
  <c r="BB156" i="21"/>
  <c r="BB160" i="21"/>
  <c r="BD160" i="21" s="1"/>
  <c r="BB164" i="21"/>
  <c r="BD164" i="21" s="1"/>
  <c r="BB168" i="21"/>
  <c r="BB172" i="21"/>
  <c r="BB176" i="21"/>
  <c r="BD176" i="21" s="1"/>
  <c r="BB180" i="21"/>
  <c r="BD180" i="21" s="1"/>
  <c r="BB184" i="21"/>
  <c r="BB188" i="21"/>
  <c r="BB192" i="21"/>
  <c r="BD192" i="21" s="1"/>
  <c r="BB196" i="21"/>
  <c r="BD196" i="21" s="1"/>
  <c r="BB200" i="21"/>
  <c r="BB204" i="21"/>
  <c r="BB208" i="21"/>
  <c r="BD208" i="21" s="1"/>
  <c r="BB212" i="21"/>
  <c r="BD212" i="21" s="1"/>
  <c r="BB216" i="21"/>
  <c r="Y15" i="21"/>
  <c r="Y16" i="21" s="1"/>
  <c r="AC15" i="21"/>
  <c r="AC16" i="21" s="1"/>
  <c r="AG15" i="21"/>
  <c r="AG16" i="21" s="1"/>
  <c r="AK15" i="21"/>
  <c r="AK16" i="21" s="1"/>
  <c r="AO15" i="21"/>
  <c r="AO16" i="21" s="1"/>
  <c r="AS15" i="21"/>
  <c r="AS16" i="21" s="1"/>
  <c r="BB70" i="21"/>
  <c r="BD70" i="21" s="1"/>
  <c r="BB74" i="21"/>
  <c r="BB78" i="21"/>
  <c r="BB82" i="21"/>
  <c r="BD82" i="21" s="1"/>
  <c r="BB86" i="21"/>
  <c r="BD86" i="21" s="1"/>
  <c r="BB90" i="21"/>
  <c r="BB94" i="21"/>
  <c r="BB98" i="21"/>
  <c r="BD98" i="21" s="1"/>
  <c r="BB102" i="21"/>
  <c r="BD102" i="21" s="1"/>
  <c r="BB106" i="21"/>
  <c r="BB110" i="21"/>
  <c r="BB114" i="21"/>
  <c r="BD114" i="21" s="1"/>
  <c r="BB118" i="21"/>
  <c r="BD118" i="21" s="1"/>
  <c r="BB122" i="21"/>
  <c r="BB126" i="21"/>
  <c r="BB130" i="21"/>
  <c r="BD130" i="21" s="1"/>
  <c r="BB134" i="21"/>
  <c r="BD134" i="21" s="1"/>
  <c r="BB138" i="21"/>
  <c r="BB142" i="21"/>
  <c r="BB146" i="21"/>
  <c r="BD146" i="21" s="1"/>
  <c r="BB150" i="21"/>
  <c r="BD150" i="21" s="1"/>
  <c r="BB154" i="21"/>
  <c r="BB158" i="21"/>
  <c r="BB162" i="21"/>
  <c r="BD162" i="21" s="1"/>
  <c r="BB166" i="21"/>
  <c r="BD166" i="21" s="1"/>
  <c r="BB170" i="21"/>
  <c r="BB174" i="21"/>
  <c r="BB178" i="21"/>
  <c r="BD178" i="21" s="1"/>
  <c r="BB182" i="21"/>
  <c r="BD182" i="21" s="1"/>
  <c r="BB186" i="21"/>
  <c r="BB190" i="21"/>
  <c r="BB194" i="21"/>
  <c r="BD194" i="21" s="1"/>
  <c r="BB198" i="21"/>
  <c r="BD198" i="21" s="1"/>
  <c r="BB202" i="21"/>
  <c r="BB206" i="21"/>
  <c r="BB210" i="21"/>
  <c r="BD210" i="21" s="1"/>
  <c r="BB214" i="21"/>
  <c r="BD214" i="21" s="1"/>
  <c r="U236" i="21"/>
  <c r="AQ222" i="21" s="1"/>
  <c r="AF231" i="21"/>
  <c r="AK231" i="21" s="1"/>
  <c r="AF236" i="21" s="1"/>
  <c r="AK236" i="21" s="1"/>
  <c r="AV222" i="21" s="1"/>
  <c r="AF230" i="21"/>
  <c r="BD206" i="21" l="1"/>
  <c r="BD190" i="21"/>
  <c r="BD174" i="21"/>
  <c r="BD158" i="21"/>
  <c r="BD142" i="21"/>
  <c r="BD126" i="21"/>
  <c r="BD110" i="21"/>
  <c r="BD94" i="21"/>
  <c r="BD78" i="21"/>
  <c r="BD204" i="21"/>
  <c r="BD188" i="21"/>
  <c r="BD172" i="21"/>
  <c r="BD156" i="21"/>
  <c r="BD140" i="21"/>
  <c r="BD124" i="21"/>
  <c r="BD108" i="21"/>
  <c r="BD92" i="21"/>
  <c r="BD76" i="21"/>
  <c r="BD42" i="21"/>
  <c r="BD24" i="21"/>
  <c r="BD18" i="21"/>
  <c r="BD38" i="21"/>
  <c r="BD60" i="21"/>
  <c r="BD20" i="21"/>
  <c r="BD202" i="21"/>
  <c r="BD186" i="21"/>
  <c r="BD170" i="21"/>
  <c r="BD154" i="21"/>
  <c r="BD138" i="21"/>
  <c r="BD122" i="21"/>
  <c r="BD106" i="21"/>
  <c r="BD90" i="21"/>
  <c r="BD74" i="21"/>
  <c r="BD216" i="21"/>
  <c r="BD200" i="21"/>
  <c r="BD184" i="21"/>
  <c r="BD168" i="21"/>
  <c r="BD152" i="21"/>
  <c r="BD136" i="21"/>
  <c r="BD120" i="21"/>
  <c r="BD104" i="21"/>
  <c r="BD88" i="21"/>
  <c r="BD72" i="21"/>
  <c r="BD36" i="21"/>
  <c r="BD56" i="21"/>
  <c r="BD62" i="21"/>
  <c r="BD22" i="21"/>
  <c r="BD52" i="21"/>
  <c r="BD34" i="21"/>
  <c r="BD44" i="21"/>
  <c r="BD30" i="21"/>
  <c r="BD64" i="21"/>
  <c r="AC226" i="21"/>
  <c r="M226" i="21"/>
  <c r="O226" i="21"/>
  <c r="BA222" i="21"/>
  <c r="AE226" i="21"/>
  <c r="BE216" i="20"/>
  <c r="BD216" i="20"/>
  <c r="BC216" i="20"/>
  <c r="BB216" i="20"/>
  <c r="BA216" i="20"/>
  <c r="AZ216" i="20"/>
  <c r="AY216" i="20"/>
  <c r="AX216" i="20"/>
  <c r="AW216" i="20"/>
  <c r="AV216" i="20"/>
  <c r="AU216" i="20"/>
  <c r="AT216" i="20"/>
  <c r="AS216" i="20"/>
  <c r="AR216" i="20"/>
  <c r="AQ216" i="20"/>
  <c r="AP216" i="20"/>
  <c r="AO216" i="20"/>
  <c r="AN216" i="20"/>
  <c r="AM216" i="20"/>
  <c r="AL216" i="20"/>
  <c r="AK216" i="20"/>
  <c r="AJ216" i="20"/>
  <c r="AI216" i="20"/>
  <c r="AH216" i="20"/>
  <c r="AG216" i="20"/>
  <c r="AF216" i="20"/>
  <c r="AE216" i="20"/>
  <c r="AD216" i="20"/>
  <c r="AC216" i="20"/>
  <c r="AB216" i="20"/>
  <c r="AA216" i="20"/>
  <c r="L216" i="20"/>
  <c r="J216" i="20"/>
  <c r="BE214" i="20"/>
  <c r="BD214" i="20"/>
  <c r="BC214" i="20"/>
  <c r="BB214" i="20"/>
  <c r="BA214" i="20"/>
  <c r="AZ214" i="20"/>
  <c r="AY214" i="20"/>
  <c r="AX214" i="20"/>
  <c r="AW214" i="20"/>
  <c r="AV214" i="20"/>
  <c r="AU214" i="20"/>
  <c r="AT214" i="20"/>
  <c r="AS214" i="20"/>
  <c r="AR214" i="20"/>
  <c r="AQ214" i="20"/>
  <c r="AP214" i="20"/>
  <c r="AO214" i="20"/>
  <c r="AN214" i="20"/>
  <c r="AM214" i="20"/>
  <c r="AL214" i="20"/>
  <c r="AK214" i="20"/>
  <c r="AJ214" i="20"/>
  <c r="AI214" i="20"/>
  <c r="AH214" i="20"/>
  <c r="AG214" i="20"/>
  <c r="AF214" i="20"/>
  <c r="AE214" i="20"/>
  <c r="AD214" i="20"/>
  <c r="AC214" i="20"/>
  <c r="AB214" i="20"/>
  <c r="AA214" i="20"/>
  <c r="L214" i="20"/>
  <c r="J214" i="20"/>
  <c r="BE212" i="20"/>
  <c r="BD212" i="20"/>
  <c r="BC212" i="20"/>
  <c r="BB212" i="20"/>
  <c r="BA212" i="20"/>
  <c r="AZ212" i="20"/>
  <c r="AY212" i="20"/>
  <c r="AX212" i="20"/>
  <c r="AW212" i="20"/>
  <c r="AV212" i="20"/>
  <c r="AU212" i="20"/>
  <c r="AT212" i="20"/>
  <c r="AS212" i="20"/>
  <c r="AR212" i="20"/>
  <c r="AQ212" i="20"/>
  <c r="AP212" i="20"/>
  <c r="AO212" i="20"/>
  <c r="AN212" i="20"/>
  <c r="AM212" i="20"/>
  <c r="AL212" i="20"/>
  <c r="AK212" i="20"/>
  <c r="AJ212" i="20"/>
  <c r="AI212" i="20"/>
  <c r="AH212" i="20"/>
  <c r="AG212" i="20"/>
  <c r="AF212" i="20"/>
  <c r="AE212" i="20"/>
  <c r="AD212" i="20"/>
  <c r="AC212" i="20"/>
  <c r="AB212" i="20"/>
  <c r="AA212" i="20"/>
  <c r="L212" i="20"/>
  <c r="J212" i="20"/>
  <c r="BE210" i="20"/>
  <c r="BD210" i="20"/>
  <c r="BC210" i="20"/>
  <c r="BB210" i="20"/>
  <c r="BA210" i="20"/>
  <c r="AZ210" i="20"/>
  <c r="AY210" i="20"/>
  <c r="AX210" i="20"/>
  <c r="AW210" i="20"/>
  <c r="AV210" i="20"/>
  <c r="AU210" i="20"/>
  <c r="AT210" i="20"/>
  <c r="AS210" i="20"/>
  <c r="AR210" i="20"/>
  <c r="AQ210" i="20"/>
  <c r="AP210" i="20"/>
  <c r="AO210" i="20"/>
  <c r="AN210" i="20"/>
  <c r="AM210" i="20"/>
  <c r="AL210" i="20"/>
  <c r="AK210" i="20"/>
  <c r="AJ210" i="20"/>
  <c r="AI210" i="20"/>
  <c r="AH210" i="20"/>
  <c r="AG210" i="20"/>
  <c r="AF210" i="20"/>
  <c r="AE210" i="20"/>
  <c r="AD210" i="20"/>
  <c r="AC210" i="20"/>
  <c r="AB210" i="20"/>
  <c r="AA210" i="20"/>
  <c r="L210" i="20"/>
  <c r="J210" i="20"/>
  <c r="BE208" i="20"/>
  <c r="BD208" i="20"/>
  <c r="BC208" i="20"/>
  <c r="BB208" i="20"/>
  <c r="BA208" i="20"/>
  <c r="AZ208" i="20"/>
  <c r="AY208" i="20"/>
  <c r="AX208" i="20"/>
  <c r="AW208" i="20"/>
  <c r="AV208" i="20"/>
  <c r="AU208" i="20"/>
  <c r="AT208" i="20"/>
  <c r="AS208" i="20"/>
  <c r="AR208" i="20"/>
  <c r="AQ208" i="20"/>
  <c r="AP208" i="20"/>
  <c r="AO208" i="20"/>
  <c r="AN208" i="20"/>
  <c r="AM208" i="20"/>
  <c r="AL208" i="20"/>
  <c r="AK208" i="20"/>
  <c r="AJ208" i="20"/>
  <c r="AI208" i="20"/>
  <c r="AH208" i="20"/>
  <c r="AG208" i="20"/>
  <c r="AF208" i="20"/>
  <c r="AE208" i="20"/>
  <c r="AD208" i="20"/>
  <c r="AC208" i="20"/>
  <c r="AB208" i="20"/>
  <c r="AA208" i="20"/>
  <c r="L208" i="20"/>
  <c r="J208" i="20"/>
  <c r="BE206" i="20"/>
  <c r="BD206" i="20"/>
  <c r="BC206" i="20"/>
  <c r="BB206" i="20"/>
  <c r="BA206" i="20"/>
  <c r="AZ206" i="20"/>
  <c r="AY206" i="20"/>
  <c r="AX206" i="20"/>
  <c r="AW206" i="20"/>
  <c r="AV206" i="20"/>
  <c r="AU206" i="20"/>
  <c r="AT206" i="20"/>
  <c r="AS206" i="20"/>
  <c r="AR206" i="20"/>
  <c r="AQ206" i="20"/>
  <c r="AP206" i="20"/>
  <c r="AO206" i="20"/>
  <c r="AN206" i="20"/>
  <c r="AM206" i="20"/>
  <c r="AL206" i="20"/>
  <c r="AK206" i="20"/>
  <c r="AJ206" i="20"/>
  <c r="AI206" i="20"/>
  <c r="AH206" i="20"/>
  <c r="AG206" i="20"/>
  <c r="AF206" i="20"/>
  <c r="AE206" i="20"/>
  <c r="AD206" i="20"/>
  <c r="AC206" i="20"/>
  <c r="AB206" i="20"/>
  <c r="AA206" i="20"/>
  <c r="L206" i="20"/>
  <c r="J206" i="20"/>
  <c r="BE204" i="20"/>
  <c r="BD204" i="20"/>
  <c r="BC204" i="20"/>
  <c r="BB204" i="20"/>
  <c r="BA204" i="20"/>
  <c r="AZ204" i="20"/>
  <c r="AY204" i="20"/>
  <c r="AX204" i="20"/>
  <c r="AW204" i="20"/>
  <c r="AV204" i="20"/>
  <c r="AU204" i="20"/>
  <c r="AT204" i="20"/>
  <c r="AS204" i="20"/>
  <c r="AR204" i="20"/>
  <c r="AQ204" i="20"/>
  <c r="AP204" i="20"/>
  <c r="AO204" i="20"/>
  <c r="AN204" i="20"/>
  <c r="AM204" i="20"/>
  <c r="AL204" i="20"/>
  <c r="AK204" i="20"/>
  <c r="AJ204" i="20"/>
  <c r="AI204" i="20"/>
  <c r="AH204" i="20"/>
  <c r="AG204" i="20"/>
  <c r="AF204" i="20"/>
  <c r="AE204" i="20"/>
  <c r="AD204" i="20"/>
  <c r="AC204" i="20"/>
  <c r="AB204" i="20"/>
  <c r="AA204" i="20"/>
  <c r="L204" i="20"/>
  <c r="J204" i="20"/>
  <c r="BE202" i="20"/>
  <c r="BD202" i="20"/>
  <c r="BC202" i="20"/>
  <c r="BB202" i="20"/>
  <c r="BA202" i="20"/>
  <c r="AZ202" i="20"/>
  <c r="AY202" i="20"/>
  <c r="AX202" i="20"/>
  <c r="AW202" i="20"/>
  <c r="AV202" i="20"/>
  <c r="AU202" i="20"/>
  <c r="AT202" i="20"/>
  <c r="AS202" i="20"/>
  <c r="AR202" i="20"/>
  <c r="AQ202" i="20"/>
  <c r="AP202" i="20"/>
  <c r="AO202" i="20"/>
  <c r="AN202" i="20"/>
  <c r="AM202" i="20"/>
  <c r="AL202" i="20"/>
  <c r="AK202" i="20"/>
  <c r="AJ202" i="20"/>
  <c r="AI202" i="20"/>
  <c r="AH202" i="20"/>
  <c r="AG202" i="20"/>
  <c r="AF202" i="20"/>
  <c r="AE202" i="20"/>
  <c r="AD202" i="20"/>
  <c r="AC202" i="20"/>
  <c r="AB202" i="20"/>
  <c r="AA202" i="20"/>
  <c r="L202" i="20"/>
  <c r="J202" i="20"/>
  <c r="BE200" i="20"/>
  <c r="BD200" i="20"/>
  <c r="BC200" i="20"/>
  <c r="BB200" i="20"/>
  <c r="BA200" i="20"/>
  <c r="AZ200" i="20"/>
  <c r="AY200" i="20"/>
  <c r="AX200" i="20"/>
  <c r="AW200" i="20"/>
  <c r="AV200" i="20"/>
  <c r="AU200" i="20"/>
  <c r="AT200" i="20"/>
  <c r="AS200" i="20"/>
  <c r="AR200" i="20"/>
  <c r="AQ200" i="20"/>
  <c r="AP200" i="20"/>
  <c r="AO200" i="20"/>
  <c r="AN200" i="20"/>
  <c r="AM200" i="20"/>
  <c r="AL200" i="20"/>
  <c r="AK200" i="20"/>
  <c r="AJ200" i="20"/>
  <c r="AI200" i="20"/>
  <c r="AH200" i="20"/>
  <c r="AG200" i="20"/>
  <c r="AF200" i="20"/>
  <c r="AE200" i="20"/>
  <c r="AD200" i="20"/>
  <c r="AC200" i="20"/>
  <c r="AB200" i="20"/>
  <c r="AA200" i="20"/>
  <c r="BF200" i="20" s="1"/>
  <c r="L200" i="20"/>
  <c r="J200" i="20"/>
  <c r="BE198" i="20"/>
  <c r="BD198" i="20"/>
  <c r="BC198" i="20"/>
  <c r="BB198" i="20"/>
  <c r="BA198" i="20"/>
  <c r="AZ198" i="20"/>
  <c r="AY198" i="20"/>
  <c r="AX198" i="20"/>
  <c r="AW198" i="20"/>
  <c r="AV198" i="20"/>
  <c r="AU198" i="20"/>
  <c r="AT198" i="20"/>
  <c r="AS198" i="20"/>
  <c r="AR198" i="20"/>
  <c r="AQ198" i="20"/>
  <c r="AP198" i="20"/>
  <c r="AO198" i="20"/>
  <c r="AN198" i="20"/>
  <c r="AM198" i="20"/>
  <c r="AL198" i="20"/>
  <c r="AK198" i="20"/>
  <c r="AJ198" i="20"/>
  <c r="AI198" i="20"/>
  <c r="AH198" i="20"/>
  <c r="AG198" i="20"/>
  <c r="AF198" i="20"/>
  <c r="AE198" i="20"/>
  <c r="AD198" i="20"/>
  <c r="AC198" i="20"/>
  <c r="AB198" i="20"/>
  <c r="AA198" i="20"/>
  <c r="L198" i="20"/>
  <c r="J198" i="20"/>
  <c r="BE196" i="20"/>
  <c r="BD196" i="20"/>
  <c r="BC196" i="20"/>
  <c r="BB196" i="20"/>
  <c r="BA196" i="20"/>
  <c r="AZ196" i="20"/>
  <c r="AY196" i="20"/>
  <c r="AX196" i="20"/>
  <c r="AW196" i="20"/>
  <c r="AV196" i="20"/>
  <c r="AU196" i="20"/>
  <c r="AT196" i="20"/>
  <c r="AS196" i="20"/>
  <c r="AR196" i="20"/>
  <c r="AQ196" i="20"/>
  <c r="AP196" i="20"/>
  <c r="AO196" i="20"/>
  <c r="AN196" i="20"/>
  <c r="AM196" i="20"/>
  <c r="AL196" i="20"/>
  <c r="AK196" i="20"/>
  <c r="AJ196" i="20"/>
  <c r="AI196" i="20"/>
  <c r="AH196" i="20"/>
  <c r="AG196" i="20"/>
  <c r="AF196" i="20"/>
  <c r="AE196" i="20"/>
  <c r="AD196" i="20"/>
  <c r="AC196" i="20"/>
  <c r="AB196" i="20"/>
  <c r="AA196" i="20"/>
  <c r="L196" i="20"/>
  <c r="J196" i="20"/>
  <c r="BE194" i="20"/>
  <c r="BD194" i="20"/>
  <c r="BC194" i="20"/>
  <c r="BB194" i="20"/>
  <c r="BA194" i="20"/>
  <c r="AZ194" i="20"/>
  <c r="AY194" i="20"/>
  <c r="AX194" i="20"/>
  <c r="AW194" i="20"/>
  <c r="AV194" i="20"/>
  <c r="AU194" i="20"/>
  <c r="AT194" i="20"/>
  <c r="AS194" i="20"/>
  <c r="AR194" i="20"/>
  <c r="AQ194" i="20"/>
  <c r="AP194" i="20"/>
  <c r="AO194" i="20"/>
  <c r="AN194" i="20"/>
  <c r="AM194" i="20"/>
  <c r="AL194" i="20"/>
  <c r="AK194" i="20"/>
  <c r="AJ194" i="20"/>
  <c r="AI194" i="20"/>
  <c r="AH194" i="20"/>
  <c r="AG194" i="20"/>
  <c r="AF194" i="20"/>
  <c r="AE194" i="20"/>
  <c r="AD194" i="20"/>
  <c r="AC194" i="20"/>
  <c r="AB194" i="20"/>
  <c r="AA194" i="20"/>
  <c r="L194" i="20"/>
  <c r="J194" i="20"/>
  <c r="BE192" i="20"/>
  <c r="BD192" i="20"/>
  <c r="BC192" i="20"/>
  <c r="BB192" i="20"/>
  <c r="BA192" i="20"/>
  <c r="AZ192" i="20"/>
  <c r="AY192" i="20"/>
  <c r="AX192" i="20"/>
  <c r="AW192" i="20"/>
  <c r="AV192" i="20"/>
  <c r="AU192" i="20"/>
  <c r="AT192" i="20"/>
  <c r="AS192" i="20"/>
  <c r="AR192" i="20"/>
  <c r="AQ192" i="20"/>
  <c r="AP192" i="20"/>
  <c r="AO192" i="20"/>
  <c r="AN192" i="20"/>
  <c r="AM192" i="20"/>
  <c r="AL192" i="20"/>
  <c r="AK192" i="20"/>
  <c r="AJ192" i="20"/>
  <c r="AI192" i="20"/>
  <c r="AH192" i="20"/>
  <c r="AG192" i="20"/>
  <c r="AF192" i="20"/>
  <c r="AE192" i="20"/>
  <c r="AD192" i="20"/>
  <c r="AC192" i="20"/>
  <c r="AB192" i="20"/>
  <c r="AA192" i="20"/>
  <c r="BF192" i="20" s="1"/>
  <c r="L192" i="20"/>
  <c r="J192" i="20"/>
  <c r="BE190" i="20"/>
  <c r="BD190" i="20"/>
  <c r="BC190" i="20"/>
  <c r="BB190" i="20"/>
  <c r="BA190" i="20"/>
  <c r="AZ190" i="20"/>
  <c r="AY190" i="20"/>
  <c r="AX190" i="20"/>
  <c r="AW190" i="20"/>
  <c r="AV190" i="20"/>
  <c r="AU190" i="20"/>
  <c r="AT190" i="20"/>
  <c r="AS190" i="20"/>
  <c r="AR190" i="20"/>
  <c r="AQ190" i="20"/>
  <c r="AP190" i="20"/>
  <c r="AO190" i="20"/>
  <c r="AN190" i="20"/>
  <c r="AM190" i="20"/>
  <c r="AL190" i="20"/>
  <c r="AK190" i="20"/>
  <c r="AJ190" i="20"/>
  <c r="AI190" i="20"/>
  <c r="AH190" i="20"/>
  <c r="AG190" i="20"/>
  <c r="AF190" i="20"/>
  <c r="AE190" i="20"/>
  <c r="AD190" i="20"/>
  <c r="AC190" i="20"/>
  <c r="AB190" i="20"/>
  <c r="AA190" i="20"/>
  <c r="L190" i="20"/>
  <c r="J190" i="20"/>
  <c r="BE188" i="20"/>
  <c r="BD188" i="20"/>
  <c r="BC188" i="20"/>
  <c r="BB188" i="20"/>
  <c r="BA188" i="20"/>
  <c r="AZ188" i="20"/>
  <c r="AY188" i="20"/>
  <c r="AX188" i="20"/>
  <c r="AW188" i="20"/>
  <c r="AV188" i="20"/>
  <c r="AU188" i="20"/>
  <c r="AT188" i="20"/>
  <c r="AS188" i="20"/>
  <c r="AR188" i="20"/>
  <c r="AQ188" i="20"/>
  <c r="AP188" i="20"/>
  <c r="AO188" i="20"/>
  <c r="AN188" i="20"/>
  <c r="AM188" i="20"/>
  <c r="AL188" i="20"/>
  <c r="AK188" i="20"/>
  <c r="AJ188" i="20"/>
  <c r="AI188" i="20"/>
  <c r="AH188" i="20"/>
  <c r="AG188" i="20"/>
  <c r="AF188" i="20"/>
  <c r="AE188" i="20"/>
  <c r="AD188" i="20"/>
  <c r="AC188" i="20"/>
  <c r="AB188" i="20"/>
  <c r="AA188" i="20"/>
  <c r="L188" i="20"/>
  <c r="J188" i="20"/>
  <c r="BE186" i="20"/>
  <c r="BD186" i="20"/>
  <c r="BC186" i="20"/>
  <c r="BB186" i="20"/>
  <c r="BA186" i="20"/>
  <c r="AZ186" i="20"/>
  <c r="AY186" i="20"/>
  <c r="AX186" i="20"/>
  <c r="AW186" i="20"/>
  <c r="AV186" i="20"/>
  <c r="AU186" i="20"/>
  <c r="AT186" i="20"/>
  <c r="AS186" i="20"/>
  <c r="AR186" i="20"/>
  <c r="AQ186" i="20"/>
  <c r="AP186" i="20"/>
  <c r="AO186" i="20"/>
  <c r="AN186" i="20"/>
  <c r="AM186" i="20"/>
  <c r="AL186" i="20"/>
  <c r="AK186" i="20"/>
  <c r="AJ186" i="20"/>
  <c r="AI186" i="20"/>
  <c r="AH186" i="20"/>
  <c r="AG186" i="20"/>
  <c r="AF186" i="20"/>
  <c r="AE186" i="20"/>
  <c r="AD186" i="20"/>
  <c r="AC186" i="20"/>
  <c r="AB186" i="20"/>
  <c r="AA186" i="20"/>
  <c r="L186" i="20"/>
  <c r="J186" i="20"/>
  <c r="BE184" i="20"/>
  <c r="BD184" i="20"/>
  <c r="BC184" i="20"/>
  <c r="BB184" i="20"/>
  <c r="BA184" i="20"/>
  <c r="AZ184" i="20"/>
  <c r="AY184" i="20"/>
  <c r="AX184" i="20"/>
  <c r="AW184" i="20"/>
  <c r="AV184" i="20"/>
  <c r="AU184" i="20"/>
  <c r="AT184" i="20"/>
  <c r="AS184" i="20"/>
  <c r="AR184" i="20"/>
  <c r="AQ184" i="20"/>
  <c r="AP184" i="20"/>
  <c r="AO184" i="20"/>
  <c r="AN184" i="20"/>
  <c r="AM184" i="20"/>
  <c r="AL184" i="20"/>
  <c r="AK184" i="20"/>
  <c r="AJ184" i="20"/>
  <c r="AI184" i="20"/>
  <c r="AH184" i="20"/>
  <c r="AG184" i="20"/>
  <c r="AF184" i="20"/>
  <c r="AE184" i="20"/>
  <c r="AD184" i="20"/>
  <c r="AC184" i="20"/>
  <c r="AB184" i="20"/>
  <c r="AA184" i="20"/>
  <c r="L184" i="20"/>
  <c r="J184" i="20"/>
  <c r="BE182" i="20"/>
  <c r="BD182" i="20"/>
  <c r="BC182" i="20"/>
  <c r="BB182" i="20"/>
  <c r="BA182" i="20"/>
  <c r="AZ182" i="20"/>
  <c r="AY182" i="20"/>
  <c r="AX182" i="20"/>
  <c r="AW182" i="20"/>
  <c r="AV182" i="20"/>
  <c r="AU182" i="20"/>
  <c r="AT182" i="20"/>
  <c r="AS182" i="20"/>
  <c r="AR182" i="20"/>
  <c r="AQ182" i="20"/>
  <c r="AP182" i="20"/>
  <c r="AO182" i="20"/>
  <c r="AN182" i="20"/>
  <c r="AM182" i="20"/>
  <c r="AL182" i="20"/>
  <c r="AK182" i="20"/>
  <c r="AJ182" i="20"/>
  <c r="AI182" i="20"/>
  <c r="AH182" i="20"/>
  <c r="AG182" i="20"/>
  <c r="AF182" i="20"/>
  <c r="AE182" i="20"/>
  <c r="AD182" i="20"/>
  <c r="AC182" i="20"/>
  <c r="AB182" i="20"/>
  <c r="AA182" i="20"/>
  <c r="L182" i="20"/>
  <c r="J182" i="20"/>
  <c r="BE180" i="20"/>
  <c r="BD180" i="20"/>
  <c r="BC180" i="20"/>
  <c r="BB180" i="20"/>
  <c r="BA180" i="20"/>
  <c r="AZ180" i="20"/>
  <c r="AY180" i="20"/>
  <c r="AX180" i="20"/>
  <c r="AW180" i="20"/>
  <c r="AV180" i="20"/>
  <c r="AU180" i="20"/>
  <c r="AT180" i="20"/>
  <c r="AS180" i="20"/>
  <c r="AR180" i="20"/>
  <c r="AQ180" i="20"/>
  <c r="AP180" i="20"/>
  <c r="AO180" i="20"/>
  <c r="AN180" i="20"/>
  <c r="AM180" i="20"/>
  <c r="AL180" i="20"/>
  <c r="AK180" i="20"/>
  <c r="AJ180" i="20"/>
  <c r="AI180" i="20"/>
  <c r="AH180" i="20"/>
  <c r="AG180" i="20"/>
  <c r="AF180" i="20"/>
  <c r="AE180" i="20"/>
  <c r="AD180" i="20"/>
  <c r="AC180" i="20"/>
  <c r="AB180" i="20"/>
  <c r="AA180" i="20"/>
  <c r="L180" i="20"/>
  <c r="J180" i="20"/>
  <c r="BE178" i="20"/>
  <c r="BD178" i="20"/>
  <c r="BC178" i="20"/>
  <c r="BB178" i="20"/>
  <c r="BA178" i="20"/>
  <c r="AZ178" i="20"/>
  <c r="AY178" i="20"/>
  <c r="AX178" i="20"/>
  <c r="AW178" i="20"/>
  <c r="AV178" i="20"/>
  <c r="AU178" i="20"/>
  <c r="AT178" i="20"/>
  <c r="AS178" i="20"/>
  <c r="AR178" i="20"/>
  <c r="AQ178" i="20"/>
  <c r="AP178" i="20"/>
  <c r="AO178" i="20"/>
  <c r="AN178" i="20"/>
  <c r="AM178" i="20"/>
  <c r="AL178" i="20"/>
  <c r="AK178" i="20"/>
  <c r="AJ178" i="20"/>
  <c r="AI178" i="20"/>
  <c r="AH178" i="20"/>
  <c r="AG178" i="20"/>
  <c r="AF178" i="20"/>
  <c r="AE178" i="20"/>
  <c r="AD178" i="20"/>
  <c r="AC178" i="20"/>
  <c r="AB178" i="20"/>
  <c r="AA178" i="20"/>
  <c r="L178" i="20"/>
  <c r="J178" i="20"/>
  <c r="BE176" i="20"/>
  <c r="BD176" i="20"/>
  <c r="BC176" i="20"/>
  <c r="BB176" i="20"/>
  <c r="BA176" i="20"/>
  <c r="AZ176" i="20"/>
  <c r="AY176" i="20"/>
  <c r="AX176" i="20"/>
  <c r="AW176" i="20"/>
  <c r="AV176" i="20"/>
  <c r="AU176" i="20"/>
  <c r="AT176" i="20"/>
  <c r="AS176" i="20"/>
  <c r="AR176" i="20"/>
  <c r="AQ176" i="20"/>
  <c r="AP176" i="20"/>
  <c r="AO176" i="20"/>
  <c r="AN176" i="20"/>
  <c r="AM176" i="20"/>
  <c r="AL176" i="20"/>
  <c r="AK176" i="20"/>
  <c r="AJ176" i="20"/>
  <c r="AI176" i="20"/>
  <c r="AH176" i="20"/>
  <c r="AG176" i="20"/>
  <c r="AF176" i="20"/>
  <c r="AE176" i="20"/>
  <c r="AD176" i="20"/>
  <c r="AC176" i="20"/>
  <c r="AB176" i="20"/>
  <c r="AA176" i="20"/>
  <c r="L176" i="20"/>
  <c r="J176" i="20"/>
  <c r="BE174" i="20"/>
  <c r="BD174" i="20"/>
  <c r="BC174" i="20"/>
  <c r="BB174" i="20"/>
  <c r="BA174" i="20"/>
  <c r="AZ174" i="20"/>
  <c r="AY174" i="20"/>
  <c r="AX174" i="20"/>
  <c r="AW174" i="20"/>
  <c r="AV174" i="20"/>
  <c r="AU174" i="20"/>
  <c r="AT174" i="20"/>
  <c r="AS174" i="20"/>
  <c r="AR174" i="20"/>
  <c r="AQ174" i="20"/>
  <c r="AP174" i="20"/>
  <c r="AO174" i="20"/>
  <c r="AN174" i="20"/>
  <c r="AM174" i="20"/>
  <c r="AL174" i="20"/>
  <c r="AK174" i="20"/>
  <c r="AJ174" i="20"/>
  <c r="AI174" i="20"/>
  <c r="AH174" i="20"/>
  <c r="AG174" i="20"/>
  <c r="AF174" i="20"/>
  <c r="AE174" i="20"/>
  <c r="AD174" i="20"/>
  <c r="AC174" i="20"/>
  <c r="AB174" i="20"/>
  <c r="AA174" i="20"/>
  <c r="L174" i="20"/>
  <c r="J174" i="20"/>
  <c r="BE172" i="20"/>
  <c r="BD172" i="20"/>
  <c r="BC172" i="20"/>
  <c r="BB172" i="20"/>
  <c r="BA172" i="20"/>
  <c r="AZ172" i="20"/>
  <c r="AY172" i="20"/>
  <c r="AX172" i="20"/>
  <c r="AW172" i="20"/>
  <c r="AV172" i="20"/>
  <c r="AU172" i="20"/>
  <c r="AT172" i="20"/>
  <c r="AS172" i="20"/>
  <c r="AR172" i="20"/>
  <c r="AQ172" i="20"/>
  <c r="AP172" i="20"/>
  <c r="AO172" i="20"/>
  <c r="AN172" i="20"/>
  <c r="AM172" i="20"/>
  <c r="AL172" i="20"/>
  <c r="AK172" i="20"/>
  <c r="AJ172" i="20"/>
  <c r="AI172" i="20"/>
  <c r="AH172" i="20"/>
  <c r="AG172" i="20"/>
  <c r="AF172" i="20"/>
  <c r="AE172" i="20"/>
  <c r="AD172" i="20"/>
  <c r="AC172" i="20"/>
  <c r="AB172" i="20"/>
  <c r="AA172" i="20"/>
  <c r="L172" i="20"/>
  <c r="J172" i="20"/>
  <c r="BE170" i="20"/>
  <c r="BD170" i="20"/>
  <c r="BC170" i="20"/>
  <c r="BB170" i="20"/>
  <c r="BA170" i="20"/>
  <c r="AZ170" i="20"/>
  <c r="AY170" i="20"/>
  <c r="AX170" i="20"/>
  <c r="AW170" i="20"/>
  <c r="AV170" i="20"/>
  <c r="AU170" i="20"/>
  <c r="AT170" i="20"/>
  <c r="AS170" i="20"/>
  <c r="AR170" i="20"/>
  <c r="AQ170" i="20"/>
  <c r="AP170" i="20"/>
  <c r="AO170" i="20"/>
  <c r="AN170" i="20"/>
  <c r="AM170" i="20"/>
  <c r="AL170" i="20"/>
  <c r="AK170" i="20"/>
  <c r="AJ170" i="20"/>
  <c r="AI170" i="20"/>
  <c r="AH170" i="20"/>
  <c r="AG170" i="20"/>
  <c r="AF170" i="20"/>
  <c r="AE170" i="20"/>
  <c r="AD170" i="20"/>
  <c r="AC170" i="20"/>
  <c r="AB170" i="20"/>
  <c r="AA170" i="20"/>
  <c r="L170" i="20"/>
  <c r="J170" i="20"/>
  <c r="BE168" i="20"/>
  <c r="BD168" i="20"/>
  <c r="BC168" i="20"/>
  <c r="BB168" i="20"/>
  <c r="BA168" i="20"/>
  <c r="AZ168" i="20"/>
  <c r="AY168" i="20"/>
  <c r="AX168" i="20"/>
  <c r="AW168" i="20"/>
  <c r="AV168" i="20"/>
  <c r="AU168" i="20"/>
  <c r="AT168" i="20"/>
  <c r="AS168" i="20"/>
  <c r="AR168" i="20"/>
  <c r="AQ168" i="20"/>
  <c r="AP168" i="20"/>
  <c r="AO168" i="20"/>
  <c r="AN168" i="20"/>
  <c r="AM168" i="20"/>
  <c r="AL168" i="20"/>
  <c r="AK168" i="20"/>
  <c r="AJ168" i="20"/>
  <c r="AI168" i="20"/>
  <c r="AH168" i="20"/>
  <c r="AG168" i="20"/>
  <c r="AF168" i="20"/>
  <c r="AE168" i="20"/>
  <c r="AD168" i="20"/>
  <c r="AC168" i="20"/>
  <c r="AB168" i="20"/>
  <c r="AA168" i="20"/>
  <c r="BF168" i="20" s="1"/>
  <c r="L168" i="20"/>
  <c r="J168" i="20"/>
  <c r="BE166" i="20"/>
  <c r="BD166" i="20"/>
  <c r="BC166" i="20"/>
  <c r="BB166" i="20"/>
  <c r="BA166" i="20"/>
  <c r="AZ166" i="20"/>
  <c r="AY166" i="20"/>
  <c r="AX166" i="20"/>
  <c r="AW166" i="20"/>
  <c r="AV166" i="20"/>
  <c r="AU166" i="20"/>
  <c r="AT166" i="20"/>
  <c r="AS166" i="20"/>
  <c r="AR166" i="20"/>
  <c r="AQ166" i="20"/>
  <c r="AP166" i="20"/>
  <c r="AO166" i="20"/>
  <c r="AN166" i="20"/>
  <c r="AM166" i="20"/>
  <c r="AL166" i="20"/>
  <c r="AK166" i="20"/>
  <c r="AJ166" i="20"/>
  <c r="AI166" i="20"/>
  <c r="AH166" i="20"/>
  <c r="AG166" i="20"/>
  <c r="AF166" i="20"/>
  <c r="AE166" i="20"/>
  <c r="AD166" i="20"/>
  <c r="AC166" i="20"/>
  <c r="AB166" i="20"/>
  <c r="AA166" i="20"/>
  <c r="L166" i="20"/>
  <c r="J166" i="20"/>
  <c r="BE164" i="20"/>
  <c r="BD164" i="20"/>
  <c r="BC164" i="20"/>
  <c r="BB164" i="20"/>
  <c r="BA164" i="20"/>
  <c r="AZ164" i="20"/>
  <c r="AY164" i="20"/>
  <c r="AX164" i="20"/>
  <c r="AW164" i="20"/>
  <c r="AV164" i="20"/>
  <c r="AU164" i="20"/>
  <c r="AT164" i="20"/>
  <c r="AS164" i="20"/>
  <c r="AR164" i="20"/>
  <c r="AQ164" i="20"/>
  <c r="AP164" i="20"/>
  <c r="AO164" i="20"/>
  <c r="AN164" i="20"/>
  <c r="AM164" i="20"/>
  <c r="AL164" i="20"/>
  <c r="AK164" i="20"/>
  <c r="AJ164" i="20"/>
  <c r="AI164" i="20"/>
  <c r="AH164" i="20"/>
  <c r="AG164" i="20"/>
  <c r="AF164" i="20"/>
  <c r="AE164" i="20"/>
  <c r="AD164" i="20"/>
  <c r="AC164" i="20"/>
  <c r="AB164" i="20"/>
  <c r="AA164" i="20"/>
  <c r="L164" i="20"/>
  <c r="J164" i="20"/>
  <c r="BE162" i="20"/>
  <c r="BD162" i="20"/>
  <c r="BC162" i="20"/>
  <c r="BB162" i="20"/>
  <c r="BA162" i="20"/>
  <c r="AZ162" i="20"/>
  <c r="AY162" i="20"/>
  <c r="AX162" i="20"/>
  <c r="AW162" i="20"/>
  <c r="AV162" i="20"/>
  <c r="AU162" i="20"/>
  <c r="AT162" i="20"/>
  <c r="AS162" i="20"/>
  <c r="AR162" i="20"/>
  <c r="AQ162" i="20"/>
  <c r="AP162" i="20"/>
  <c r="AO162" i="20"/>
  <c r="AN162" i="20"/>
  <c r="AM162" i="20"/>
  <c r="AL162" i="20"/>
  <c r="AK162" i="20"/>
  <c r="AJ162" i="20"/>
  <c r="AI162" i="20"/>
  <c r="AH162" i="20"/>
  <c r="AG162" i="20"/>
  <c r="AF162" i="20"/>
  <c r="AE162" i="20"/>
  <c r="AD162" i="20"/>
  <c r="AC162" i="20"/>
  <c r="AB162" i="20"/>
  <c r="AA162" i="20"/>
  <c r="L162" i="20"/>
  <c r="J162" i="20"/>
  <c r="BE160" i="20"/>
  <c r="BD160" i="20"/>
  <c r="BC160" i="20"/>
  <c r="BB160" i="20"/>
  <c r="BA160" i="20"/>
  <c r="AZ160" i="20"/>
  <c r="AY160" i="20"/>
  <c r="AX160" i="20"/>
  <c r="AW160" i="20"/>
  <c r="AV160" i="20"/>
  <c r="AU160" i="20"/>
  <c r="AT160" i="20"/>
  <c r="AS160" i="20"/>
  <c r="AR160" i="20"/>
  <c r="AQ160" i="20"/>
  <c r="AP160" i="20"/>
  <c r="AO160" i="20"/>
  <c r="AN160" i="20"/>
  <c r="AM160" i="20"/>
  <c r="AL160" i="20"/>
  <c r="AK160" i="20"/>
  <c r="AJ160" i="20"/>
  <c r="AI160" i="20"/>
  <c r="AH160" i="20"/>
  <c r="AG160" i="20"/>
  <c r="AF160" i="20"/>
  <c r="AE160" i="20"/>
  <c r="AD160" i="20"/>
  <c r="AC160" i="20"/>
  <c r="AB160" i="20"/>
  <c r="AA160" i="20"/>
  <c r="BF160" i="20" s="1"/>
  <c r="L160" i="20"/>
  <c r="J160" i="20"/>
  <c r="BE158" i="20"/>
  <c r="BD158" i="20"/>
  <c r="BC158" i="20"/>
  <c r="BB158" i="20"/>
  <c r="BA158" i="20"/>
  <c r="AZ158" i="20"/>
  <c r="AY158" i="20"/>
  <c r="AX158" i="20"/>
  <c r="AW158" i="20"/>
  <c r="AV158" i="20"/>
  <c r="AU158" i="20"/>
  <c r="AT158" i="20"/>
  <c r="AS158" i="20"/>
  <c r="AR158" i="20"/>
  <c r="AQ158" i="20"/>
  <c r="AP158" i="20"/>
  <c r="AO158" i="20"/>
  <c r="AN158" i="20"/>
  <c r="AM158" i="20"/>
  <c r="AL158" i="20"/>
  <c r="AK158" i="20"/>
  <c r="AJ158" i="20"/>
  <c r="AI158" i="20"/>
  <c r="AH158" i="20"/>
  <c r="AG158" i="20"/>
  <c r="AF158" i="20"/>
  <c r="AE158" i="20"/>
  <c r="AD158" i="20"/>
  <c r="AC158" i="20"/>
  <c r="AB158" i="20"/>
  <c r="AA158" i="20"/>
  <c r="L158" i="20"/>
  <c r="J158" i="20"/>
  <c r="BE156" i="20"/>
  <c r="BD156" i="20"/>
  <c r="BC156" i="20"/>
  <c r="BB156" i="20"/>
  <c r="BA156" i="20"/>
  <c r="AZ156" i="20"/>
  <c r="AY156" i="20"/>
  <c r="AX156" i="20"/>
  <c r="AW156" i="20"/>
  <c r="AV156" i="20"/>
  <c r="AU156" i="20"/>
  <c r="AT156" i="20"/>
  <c r="AS156" i="20"/>
  <c r="AR156" i="20"/>
  <c r="AQ156" i="20"/>
  <c r="AP156" i="20"/>
  <c r="AO156" i="20"/>
  <c r="AN156" i="20"/>
  <c r="AM156" i="20"/>
  <c r="AL156" i="20"/>
  <c r="AK156" i="20"/>
  <c r="AJ156" i="20"/>
  <c r="AI156" i="20"/>
  <c r="AH156" i="20"/>
  <c r="AG156" i="20"/>
  <c r="AF156" i="20"/>
  <c r="AE156" i="20"/>
  <c r="AD156" i="20"/>
  <c r="AC156" i="20"/>
  <c r="AB156" i="20"/>
  <c r="AA156" i="20"/>
  <c r="L156" i="20"/>
  <c r="J156" i="20"/>
  <c r="BE154" i="20"/>
  <c r="BD154" i="20"/>
  <c r="BC154" i="20"/>
  <c r="BB154" i="20"/>
  <c r="BA154" i="20"/>
  <c r="AZ154" i="20"/>
  <c r="AY154" i="20"/>
  <c r="AX154" i="20"/>
  <c r="AW154" i="20"/>
  <c r="AV154" i="20"/>
  <c r="AU154" i="20"/>
  <c r="AT154" i="20"/>
  <c r="AS154" i="20"/>
  <c r="AR154" i="20"/>
  <c r="AQ154" i="20"/>
  <c r="AP154" i="20"/>
  <c r="AO154" i="20"/>
  <c r="AN154" i="20"/>
  <c r="AM154" i="20"/>
  <c r="AL154" i="20"/>
  <c r="AK154" i="20"/>
  <c r="AJ154" i="20"/>
  <c r="AI154" i="20"/>
  <c r="AH154" i="20"/>
  <c r="AG154" i="20"/>
  <c r="AF154" i="20"/>
  <c r="AE154" i="20"/>
  <c r="AD154" i="20"/>
  <c r="AC154" i="20"/>
  <c r="AB154" i="20"/>
  <c r="AA154" i="20"/>
  <c r="L154" i="20"/>
  <c r="J154" i="20"/>
  <c r="BE152" i="20"/>
  <c r="BD152" i="20"/>
  <c r="BC152" i="20"/>
  <c r="BB152" i="20"/>
  <c r="BA152" i="20"/>
  <c r="AZ152" i="20"/>
  <c r="AY152" i="20"/>
  <c r="AX152" i="20"/>
  <c r="AW152" i="20"/>
  <c r="AV152" i="20"/>
  <c r="AU152" i="20"/>
  <c r="AT152" i="20"/>
  <c r="AS152" i="20"/>
  <c r="AR152" i="20"/>
  <c r="AQ152" i="20"/>
  <c r="AP152" i="20"/>
  <c r="AO152" i="20"/>
  <c r="AN152" i="20"/>
  <c r="AM152" i="20"/>
  <c r="AL152" i="20"/>
  <c r="AK152" i="20"/>
  <c r="AJ152" i="20"/>
  <c r="AI152" i="20"/>
  <c r="AH152" i="20"/>
  <c r="AG152" i="20"/>
  <c r="AF152" i="20"/>
  <c r="AE152" i="20"/>
  <c r="AD152" i="20"/>
  <c r="AC152" i="20"/>
  <c r="AB152" i="20"/>
  <c r="AA152" i="20"/>
  <c r="L152" i="20"/>
  <c r="J152"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I150" i="20"/>
  <c r="AH150" i="20"/>
  <c r="AG150" i="20"/>
  <c r="AF150" i="20"/>
  <c r="AE150" i="20"/>
  <c r="AD150" i="20"/>
  <c r="AC150" i="20"/>
  <c r="AB150" i="20"/>
  <c r="AA150" i="20"/>
  <c r="L150" i="20"/>
  <c r="J150" i="20"/>
  <c r="BE148" i="20"/>
  <c r="BD148" i="20"/>
  <c r="BC148" i="20"/>
  <c r="BB148" i="20"/>
  <c r="BA148" i="20"/>
  <c r="AZ148" i="20"/>
  <c r="AY148" i="20"/>
  <c r="AX148" i="20"/>
  <c r="AW148" i="20"/>
  <c r="AV148" i="20"/>
  <c r="AU148" i="20"/>
  <c r="AT148" i="20"/>
  <c r="AS148" i="20"/>
  <c r="AR148" i="20"/>
  <c r="AQ148" i="20"/>
  <c r="AP148" i="20"/>
  <c r="AO148" i="20"/>
  <c r="AN148" i="20"/>
  <c r="AM148" i="20"/>
  <c r="AL148" i="20"/>
  <c r="AK148" i="20"/>
  <c r="AJ148" i="20"/>
  <c r="AI148" i="20"/>
  <c r="AH148" i="20"/>
  <c r="AG148" i="20"/>
  <c r="AF148" i="20"/>
  <c r="AE148" i="20"/>
  <c r="AD148" i="20"/>
  <c r="AC148" i="20"/>
  <c r="AB148" i="20"/>
  <c r="AA148" i="20"/>
  <c r="L148" i="20"/>
  <c r="J148" i="20"/>
  <c r="BE146" i="20"/>
  <c r="BD146" i="20"/>
  <c r="BC146" i="20"/>
  <c r="BB146" i="20"/>
  <c r="BA146" i="20"/>
  <c r="AZ146" i="20"/>
  <c r="AY146" i="20"/>
  <c r="AX146" i="20"/>
  <c r="AW146" i="20"/>
  <c r="AV146" i="20"/>
  <c r="AU146" i="20"/>
  <c r="AT146" i="20"/>
  <c r="AS146" i="20"/>
  <c r="AR146" i="20"/>
  <c r="AQ146" i="20"/>
  <c r="AP146" i="20"/>
  <c r="AO146" i="20"/>
  <c r="AN146" i="20"/>
  <c r="AM146" i="20"/>
  <c r="AL146" i="20"/>
  <c r="AK146" i="20"/>
  <c r="AJ146" i="20"/>
  <c r="AI146" i="20"/>
  <c r="AH146" i="20"/>
  <c r="AG146" i="20"/>
  <c r="AF146" i="20"/>
  <c r="AE146" i="20"/>
  <c r="AD146" i="20"/>
  <c r="AC146" i="20"/>
  <c r="AB146" i="20"/>
  <c r="AA146" i="20"/>
  <c r="L146" i="20"/>
  <c r="J146" i="20"/>
  <c r="BE144" i="20"/>
  <c r="BD144" i="20"/>
  <c r="BC144" i="20"/>
  <c r="BB144" i="20"/>
  <c r="BA144" i="20"/>
  <c r="AZ144" i="20"/>
  <c r="AY144" i="20"/>
  <c r="AX144" i="20"/>
  <c r="AW144" i="20"/>
  <c r="AV144" i="20"/>
  <c r="AU144" i="20"/>
  <c r="AT144" i="20"/>
  <c r="AS144" i="20"/>
  <c r="AR144" i="20"/>
  <c r="AQ144" i="20"/>
  <c r="AP144" i="20"/>
  <c r="AO144" i="20"/>
  <c r="AN144" i="20"/>
  <c r="AM144" i="20"/>
  <c r="AL144" i="20"/>
  <c r="AK144" i="20"/>
  <c r="AJ144" i="20"/>
  <c r="AI144" i="20"/>
  <c r="AH144" i="20"/>
  <c r="AG144" i="20"/>
  <c r="AF144" i="20"/>
  <c r="AE144" i="20"/>
  <c r="AD144" i="20"/>
  <c r="AC144" i="20"/>
  <c r="AB144" i="20"/>
  <c r="AA144" i="20"/>
  <c r="BF144" i="20" s="1"/>
  <c r="L144" i="20"/>
  <c r="J144"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L142" i="20"/>
  <c r="J142" i="20"/>
  <c r="BE140" i="20"/>
  <c r="BD140" i="20"/>
  <c r="BC140" i="20"/>
  <c r="BB140" i="20"/>
  <c r="BA140" i="20"/>
  <c r="AZ140" i="20"/>
  <c r="AY140" i="20"/>
  <c r="AX140" i="20"/>
  <c r="AW140" i="20"/>
  <c r="AV140" i="20"/>
  <c r="AU140" i="20"/>
  <c r="AT140" i="20"/>
  <c r="AS140" i="20"/>
  <c r="AR140" i="20"/>
  <c r="AQ140" i="20"/>
  <c r="AP140" i="20"/>
  <c r="AO140" i="20"/>
  <c r="AN140" i="20"/>
  <c r="AM140" i="20"/>
  <c r="AL140" i="20"/>
  <c r="AK140" i="20"/>
  <c r="AJ140" i="20"/>
  <c r="AI140" i="20"/>
  <c r="AH140" i="20"/>
  <c r="AG140" i="20"/>
  <c r="AF140" i="20"/>
  <c r="AE140" i="20"/>
  <c r="AD140" i="20"/>
  <c r="AC140" i="20"/>
  <c r="AB140" i="20"/>
  <c r="AA140" i="20"/>
  <c r="L140" i="20"/>
  <c r="J140" i="20"/>
  <c r="BE138" i="20"/>
  <c r="BD138" i="20"/>
  <c r="BC138" i="20"/>
  <c r="BB138" i="20"/>
  <c r="BA138" i="20"/>
  <c r="AZ138" i="20"/>
  <c r="AY138" i="20"/>
  <c r="AX138" i="20"/>
  <c r="AW138" i="20"/>
  <c r="AV138" i="20"/>
  <c r="AU138" i="20"/>
  <c r="AT138" i="20"/>
  <c r="AS138" i="20"/>
  <c r="AR138" i="20"/>
  <c r="AQ138" i="20"/>
  <c r="AP138" i="20"/>
  <c r="AO138" i="20"/>
  <c r="AN138" i="20"/>
  <c r="AM138" i="20"/>
  <c r="AL138" i="20"/>
  <c r="AK138" i="20"/>
  <c r="AJ138" i="20"/>
  <c r="AI138" i="20"/>
  <c r="AH138" i="20"/>
  <c r="AG138" i="20"/>
  <c r="AF138" i="20"/>
  <c r="AE138" i="20"/>
  <c r="AD138" i="20"/>
  <c r="AC138" i="20"/>
  <c r="AB138" i="20"/>
  <c r="AA138" i="20"/>
  <c r="L138" i="20"/>
  <c r="J138" i="20"/>
  <c r="BE136" i="20"/>
  <c r="BD136" i="20"/>
  <c r="BC136" i="20"/>
  <c r="BB136" i="20"/>
  <c r="BA136" i="20"/>
  <c r="AZ136" i="20"/>
  <c r="AY136" i="20"/>
  <c r="AX136" i="20"/>
  <c r="AW136" i="20"/>
  <c r="AV136" i="20"/>
  <c r="AU136" i="20"/>
  <c r="AT136" i="20"/>
  <c r="AS136" i="20"/>
  <c r="AR136" i="20"/>
  <c r="AQ136" i="20"/>
  <c r="AP136" i="20"/>
  <c r="AO136" i="20"/>
  <c r="AN136" i="20"/>
  <c r="AM136" i="20"/>
  <c r="AL136" i="20"/>
  <c r="AK136" i="20"/>
  <c r="AJ136" i="20"/>
  <c r="AI136" i="20"/>
  <c r="AH136" i="20"/>
  <c r="AG136" i="20"/>
  <c r="AF136" i="20"/>
  <c r="AE136" i="20"/>
  <c r="AD136" i="20"/>
  <c r="AC136" i="20"/>
  <c r="AB136" i="20"/>
  <c r="AA136" i="20"/>
  <c r="BF136" i="20" s="1"/>
  <c r="L136" i="20"/>
  <c r="J136" i="20"/>
  <c r="BE134" i="20"/>
  <c r="BD134" i="20"/>
  <c r="BC134" i="20"/>
  <c r="BB134" i="20"/>
  <c r="BA134" i="20"/>
  <c r="AZ134" i="20"/>
  <c r="AY134" i="20"/>
  <c r="AX134" i="20"/>
  <c r="AW134" i="20"/>
  <c r="AV134" i="20"/>
  <c r="AU134" i="20"/>
  <c r="AT134" i="20"/>
  <c r="AS134" i="20"/>
  <c r="AR134" i="20"/>
  <c r="AQ134" i="20"/>
  <c r="AP134" i="20"/>
  <c r="AO134" i="20"/>
  <c r="AN134" i="20"/>
  <c r="AM134" i="20"/>
  <c r="AL134" i="20"/>
  <c r="AK134" i="20"/>
  <c r="AJ134" i="20"/>
  <c r="AI134" i="20"/>
  <c r="AH134" i="20"/>
  <c r="AG134" i="20"/>
  <c r="AF134" i="20"/>
  <c r="AE134" i="20"/>
  <c r="AD134" i="20"/>
  <c r="AC134" i="20"/>
  <c r="AB134" i="20"/>
  <c r="AA134" i="20"/>
  <c r="L134" i="20"/>
  <c r="J134" i="20"/>
  <c r="BE132" i="20"/>
  <c r="BD132" i="20"/>
  <c r="BC132" i="20"/>
  <c r="BB132" i="20"/>
  <c r="BA132" i="20"/>
  <c r="AZ132" i="20"/>
  <c r="AY132" i="20"/>
  <c r="AX132" i="20"/>
  <c r="AW132" i="20"/>
  <c r="AV132" i="20"/>
  <c r="AU132" i="20"/>
  <c r="AT132" i="20"/>
  <c r="AS132" i="20"/>
  <c r="AR132" i="20"/>
  <c r="AQ132" i="20"/>
  <c r="AP132" i="20"/>
  <c r="AO132" i="20"/>
  <c r="AN132" i="20"/>
  <c r="AM132" i="20"/>
  <c r="AL132" i="20"/>
  <c r="AK132" i="20"/>
  <c r="AJ132" i="20"/>
  <c r="AI132" i="20"/>
  <c r="AH132" i="20"/>
  <c r="AG132" i="20"/>
  <c r="AF132" i="20"/>
  <c r="AE132" i="20"/>
  <c r="AD132" i="20"/>
  <c r="AC132" i="20"/>
  <c r="AB132" i="20"/>
  <c r="AA132" i="20"/>
  <c r="L132" i="20"/>
  <c r="J132" i="20"/>
  <c r="BE130" i="20"/>
  <c r="BD130" i="20"/>
  <c r="BC130" i="20"/>
  <c r="BB130" i="20"/>
  <c r="BA130" i="20"/>
  <c r="AZ130" i="20"/>
  <c r="AY130" i="20"/>
  <c r="AX130" i="20"/>
  <c r="AW130" i="20"/>
  <c r="AV130" i="20"/>
  <c r="AU130" i="20"/>
  <c r="AT130" i="20"/>
  <c r="AS130" i="20"/>
  <c r="AR130" i="20"/>
  <c r="AQ130" i="20"/>
  <c r="AP130" i="20"/>
  <c r="AO130" i="20"/>
  <c r="AN130" i="20"/>
  <c r="AM130" i="20"/>
  <c r="AL130" i="20"/>
  <c r="AK130" i="20"/>
  <c r="AJ130" i="20"/>
  <c r="AI130" i="20"/>
  <c r="AH130" i="20"/>
  <c r="AG130" i="20"/>
  <c r="AF130" i="20"/>
  <c r="AE130" i="20"/>
  <c r="AD130" i="20"/>
  <c r="AC130" i="20"/>
  <c r="AB130" i="20"/>
  <c r="AA130" i="20"/>
  <c r="L130" i="20"/>
  <c r="J130" i="20"/>
  <c r="BE128" i="20"/>
  <c r="BD128" i="20"/>
  <c r="BC128" i="20"/>
  <c r="BB128" i="20"/>
  <c r="BA128" i="20"/>
  <c r="AZ128" i="20"/>
  <c r="AY128" i="20"/>
  <c r="AX128" i="20"/>
  <c r="AW128" i="20"/>
  <c r="AV128" i="20"/>
  <c r="AU128" i="20"/>
  <c r="AT128" i="20"/>
  <c r="AS128" i="20"/>
  <c r="AR128" i="20"/>
  <c r="AQ128" i="20"/>
  <c r="AP128" i="20"/>
  <c r="AO128" i="20"/>
  <c r="AN128" i="20"/>
  <c r="AM128" i="20"/>
  <c r="AL128" i="20"/>
  <c r="AK128" i="20"/>
  <c r="AJ128" i="20"/>
  <c r="AI128" i="20"/>
  <c r="AH128" i="20"/>
  <c r="AG128" i="20"/>
  <c r="AF128" i="20"/>
  <c r="AE128" i="20"/>
  <c r="AD128" i="20"/>
  <c r="AC128" i="20"/>
  <c r="AB128" i="20"/>
  <c r="AA128" i="20"/>
  <c r="BF128" i="20" s="1"/>
  <c r="L128" i="20"/>
  <c r="J128" i="20"/>
  <c r="BE126" i="20"/>
  <c r="BD126" i="20"/>
  <c r="BC126" i="20"/>
  <c r="BB126" i="20"/>
  <c r="BA126" i="20"/>
  <c r="AZ126" i="20"/>
  <c r="AY126" i="20"/>
  <c r="AX126" i="20"/>
  <c r="AW126" i="20"/>
  <c r="AV126"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L126" i="20"/>
  <c r="J126"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L124" i="20"/>
  <c r="J124"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L122" i="20"/>
  <c r="J122" i="20"/>
  <c r="BE120" i="20"/>
  <c r="BD120" i="20"/>
  <c r="BC120" i="20"/>
  <c r="BB120"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BF120" i="20" s="1"/>
  <c r="L120" i="20"/>
  <c r="J120"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L118" i="20"/>
  <c r="J118" i="20"/>
  <c r="BE116" i="20"/>
  <c r="BD116" i="20"/>
  <c r="BC116" i="20"/>
  <c r="BB116" i="20"/>
  <c r="BA116" i="20"/>
  <c r="AZ116" i="20"/>
  <c r="AY116" i="20"/>
  <c r="AX116" i="20"/>
  <c r="AW116" i="20"/>
  <c r="AV116" i="20"/>
  <c r="AU116" i="20"/>
  <c r="AT116" i="20"/>
  <c r="AS116" i="20"/>
  <c r="AR116" i="20"/>
  <c r="AQ116" i="20"/>
  <c r="AP116" i="20"/>
  <c r="AO116" i="20"/>
  <c r="AN116" i="20"/>
  <c r="AM116" i="20"/>
  <c r="AL116" i="20"/>
  <c r="AK116" i="20"/>
  <c r="AJ116" i="20"/>
  <c r="AI116" i="20"/>
  <c r="AH116" i="20"/>
  <c r="AG116" i="20"/>
  <c r="AF116" i="20"/>
  <c r="AE116" i="20"/>
  <c r="AD116" i="20"/>
  <c r="AC116" i="20"/>
  <c r="AB116" i="20"/>
  <c r="AA116" i="20"/>
  <c r="L116" i="20"/>
  <c r="J116"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L114" i="20"/>
  <c r="J114"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BF112" i="20" s="1"/>
  <c r="L112" i="20"/>
  <c r="J112" i="20"/>
  <c r="BE110" i="20"/>
  <c r="BD110" i="20"/>
  <c r="BC110" i="20"/>
  <c r="BB110" i="20"/>
  <c r="BA110" i="20"/>
  <c r="AZ110" i="20"/>
  <c r="AY110" i="20"/>
  <c r="AX110" i="20"/>
  <c r="AW110" i="20"/>
  <c r="AV110" i="20"/>
  <c r="AU110" i="20"/>
  <c r="AT110" i="20"/>
  <c r="AS110" i="20"/>
  <c r="AR110" i="20"/>
  <c r="AQ110" i="20"/>
  <c r="AP110" i="20"/>
  <c r="AO110" i="20"/>
  <c r="AN110" i="20"/>
  <c r="AM110" i="20"/>
  <c r="AL110" i="20"/>
  <c r="AK110" i="20"/>
  <c r="AJ110" i="20"/>
  <c r="AI110" i="20"/>
  <c r="AH110" i="20"/>
  <c r="AG110" i="20"/>
  <c r="AF110" i="20"/>
  <c r="AE110" i="20"/>
  <c r="AD110" i="20"/>
  <c r="AC110" i="20"/>
  <c r="AB110" i="20"/>
  <c r="AA110" i="20"/>
  <c r="L110" i="20"/>
  <c r="J110" i="20"/>
  <c r="BE108" i="20"/>
  <c r="BD108" i="20"/>
  <c r="BC108" i="20"/>
  <c r="BB108" i="20"/>
  <c r="BA108" i="20"/>
  <c r="AZ108" i="20"/>
  <c r="AY108" i="20"/>
  <c r="AX108" i="20"/>
  <c r="AW108" i="20"/>
  <c r="AV108" i="20"/>
  <c r="AU108" i="20"/>
  <c r="AT108" i="20"/>
  <c r="AS108" i="20"/>
  <c r="AR108" i="20"/>
  <c r="AQ108" i="20"/>
  <c r="AP108" i="20"/>
  <c r="AO108" i="20"/>
  <c r="AN108" i="20"/>
  <c r="AM108" i="20"/>
  <c r="AL108" i="20"/>
  <c r="AK108" i="20"/>
  <c r="AJ108" i="20"/>
  <c r="AI108" i="20"/>
  <c r="AH108" i="20"/>
  <c r="AG108" i="20"/>
  <c r="AF108" i="20"/>
  <c r="AE108" i="20"/>
  <c r="AD108" i="20"/>
  <c r="AC108" i="20"/>
  <c r="AB108" i="20"/>
  <c r="AA108" i="20"/>
  <c r="L108" i="20"/>
  <c r="J108" i="20"/>
  <c r="BE106" i="20"/>
  <c r="BD106" i="20"/>
  <c r="BC106" i="20"/>
  <c r="BB106" i="20"/>
  <c r="BA106" i="20"/>
  <c r="AZ106" i="20"/>
  <c r="AY106" i="20"/>
  <c r="AX106" i="20"/>
  <c r="AW106" i="20"/>
  <c r="AV106" i="20"/>
  <c r="AU106" i="20"/>
  <c r="AT106" i="20"/>
  <c r="AS106" i="20"/>
  <c r="AR106" i="20"/>
  <c r="AQ106" i="20"/>
  <c r="AP106" i="20"/>
  <c r="AO106" i="20"/>
  <c r="AN106" i="20"/>
  <c r="AM106" i="20"/>
  <c r="AL106" i="20"/>
  <c r="AK106" i="20"/>
  <c r="AJ106" i="20"/>
  <c r="AI106" i="20"/>
  <c r="AH106" i="20"/>
  <c r="AG106" i="20"/>
  <c r="AF106" i="20"/>
  <c r="AE106" i="20"/>
  <c r="AD106" i="20"/>
  <c r="AC106" i="20"/>
  <c r="AB106" i="20"/>
  <c r="AA106" i="20"/>
  <c r="L106" i="20"/>
  <c r="J106" i="20"/>
  <c r="BE104" i="20"/>
  <c r="BD104" i="20"/>
  <c r="BC104" i="20"/>
  <c r="BB104" i="20"/>
  <c r="BA104" i="20"/>
  <c r="AZ104" i="20"/>
  <c r="AY104" i="20"/>
  <c r="AX104" i="20"/>
  <c r="AW104" i="20"/>
  <c r="AV104" i="20"/>
  <c r="AU104" i="20"/>
  <c r="AT104" i="20"/>
  <c r="AS104" i="20"/>
  <c r="AR104" i="20"/>
  <c r="AQ104" i="20"/>
  <c r="AP104" i="20"/>
  <c r="AO104" i="20"/>
  <c r="AN104" i="20"/>
  <c r="AM104" i="20"/>
  <c r="AL104" i="20"/>
  <c r="AK104" i="20"/>
  <c r="AJ104" i="20"/>
  <c r="AI104" i="20"/>
  <c r="AH104" i="20"/>
  <c r="AG104" i="20"/>
  <c r="AF104" i="20"/>
  <c r="AE104" i="20"/>
  <c r="AD104" i="20"/>
  <c r="AC104" i="20"/>
  <c r="AB104" i="20"/>
  <c r="AA104" i="20"/>
  <c r="BF104" i="20" s="1"/>
  <c r="L104" i="20"/>
  <c r="J104"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L102" i="20"/>
  <c r="J102"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L100" i="20"/>
  <c r="J100" i="20"/>
  <c r="BE98" i="20"/>
  <c r="BD98" i="20"/>
  <c r="BC98" i="20"/>
  <c r="BB98" i="20"/>
  <c r="BA98" i="20"/>
  <c r="AZ98" i="20"/>
  <c r="AY98" i="20"/>
  <c r="AX98" i="20"/>
  <c r="AW98" i="20"/>
  <c r="AV98" i="20"/>
  <c r="AU98" i="20"/>
  <c r="AT98" i="20"/>
  <c r="AS98" i="20"/>
  <c r="AR98" i="20"/>
  <c r="AQ98" i="20"/>
  <c r="AP98" i="20"/>
  <c r="AO98" i="20"/>
  <c r="AN98" i="20"/>
  <c r="AM98" i="20"/>
  <c r="AL98" i="20"/>
  <c r="AK98" i="20"/>
  <c r="AJ98" i="20"/>
  <c r="AI98" i="20"/>
  <c r="AH98" i="20"/>
  <c r="AG98" i="20"/>
  <c r="AF98" i="20"/>
  <c r="AE98" i="20"/>
  <c r="AD98" i="20"/>
  <c r="AC98" i="20"/>
  <c r="AB98" i="20"/>
  <c r="AA98" i="20"/>
  <c r="L98" i="20"/>
  <c r="J98"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L96" i="20"/>
  <c r="J96"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L94" i="20"/>
  <c r="J94" i="20"/>
  <c r="BE92" i="20"/>
  <c r="BD92" i="20"/>
  <c r="BC92" i="20"/>
  <c r="BB92" i="20"/>
  <c r="BA92" i="20"/>
  <c r="AZ92" i="20"/>
  <c r="AY92" i="20"/>
  <c r="AX92" i="20"/>
  <c r="AW92" i="20"/>
  <c r="AV92" i="20"/>
  <c r="AU92" i="20"/>
  <c r="AT92" i="20"/>
  <c r="AS92" i="20"/>
  <c r="AR92" i="20"/>
  <c r="AQ92" i="20"/>
  <c r="AP92" i="20"/>
  <c r="AO92" i="20"/>
  <c r="AN92" i="20"/>
  <c r="AM92" i="20"/>
  <c r="AL92" i="20"/>
  <c r="AK92" i="20"/>
  <c r="AJ92" i="20"/>
  <c r="AI92" i="20"/>
  <c r="AH92" i="20"/>
  <c r="AG92" i="20"/>
  <c r="AF92" i="20"/>
  <c r="AE92" i="20"/>
  <c r="AD92" i="20"/>
  <c r="AC92" i="20"/>
  <c r="AB92" i="20"/>
  <c r="AA92" i="20"/>
  <c r="L92" i="20"/>
  <c r="J92" i="20"/>
  <c r="BE90" i="20"/>
  <c r="BD90" i="20"/>
  <c r="BC90" i="20"/>
  <c r="BB90" i="20"/>
  <c r="BA90" i="20"/>
  <c r="AZ90" i="20"/>
  <c r="AY90" i="20"/>
  <c r="AX90" i="20"/>
  <c r="AW90" i="20"/>
  <c r="AV90" i="20"/>
  <c r="AU90" i="20"/>
  <c r="AT90" i="20"/>
  <c r="AS90" i="20"/>
  <c r="AR90" i="20"/>
  <c r="AQ90" i="20"/>
  <c r="AP90" i="20"/>
  <c r="AO90" i="20"/>
  <c r="AN90" i="20"/>
  <c r="AM90" i="20"/>
  <c r="AL90" i="20"/>
  <c r="AK90" i="20"/>
  <c r="AJ90" i="20"/>
  <c r="AI90" i="20"/>
  <c r="AH90" i="20"/>
  <c r="AG90" i="20"/>
  <c r="AF90" i="20"/>
  <c r="AE90" i="20"/>
  <c r="AD90" i="20"/>
  <c r="AC90" i="20"/>
  <c r="AB90" i="20"/>
  <c r="AA90" i="20"/>
  <c r="L90" i="20"/>
  <c r="J90"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AH88" i="20"/>
  <c r="AG88" i="20"/>
  <c r="AF88" i="20"/>
  <c r="AE88" i="20"/>
  <c r="AD88" i="20"/>
  <c r="AC88" i="20"/>
  <c r="AB88" i="20"/>
  <c r="AA88" i="20"/>
  <c r="BF88" i="20" s="1"/>
  <c r="L88" i="20"/>
  <c r="J88" i="20"/>
  <c r="BE86" i="20"/>
  <c r="BD86" i="20"/>
  <c r="BC86" i="20"/>
  <c r="BB86" i="20"/>
  <c r="BA86" i="20"/>
  <c r="AZ86" i="20"/>
  <c r="AY86" i="20"/>
  <c r="AX86" i="20"/>
  <c r="AW86" i="20"/>
  <c r="AV86" i="20"/>
  <c r="AU86" i="20"/>
  <c r="AT86" i="20"/>
  <c r="AS86" i="20"/>
  <c r="AR86" i="20"/>
  <c r="AQ86" i="20"/>
  <c r="AP86" i="20"/>
  <c r="AO86" i="20"/>
  <c r="AN86" i="20"/>
  <c r="AM86" i="20"/>
  <c r="AL86" i="20"/>
  <c r="AK86" i="20"/>
  <c r="AJ86" i="20"/>
  <c r="AI86" i="20"/>
  <c r="AH86" i="20"/>
  <c r="AG86" i="20"/>
  <c r="AF86" i="20"/>
  <c r="AE86" i="20"/>
  <c r="AD86" i="20"/>
  <c r="AC86" i="20"/>
  <c r="AB86" i="20"/>
  <c r="AA86" i="20"/>
  <c r="L86" i="20"/>
  <c r="J86" i="20"/>
  <c r="BE84" i="20"/>
  <c r="BD84" i="20"/>
  <c r="BC84" i="20"/>
  <c r="BB84" i="20"/>
  <c r="BA84" i="20"/>
  <c r="AZ84" i="20"/>
  <c r="AY84" i="20"/>
  <c r="AX84" i="20"/>
  <c r="AW84" i="20"/>
  <c r="AV84" i="20"/>
  <c r="AU84" i="20"/>
  <c r="AT84" i="20"/>
  <c r="AS84" i="20"/>
  <c r="AR84" i="20"/>
  <c r="AQ84" i="20"/>
  <c r="AP84" i="20"/>
  <c r="AO84" i="20"/>
  <c r="AN84" i="20"/>
  <c r="AM84" i="20"/>
  <c r="AL84" i="20"/>
  <c r="AK84" i="20"/>
  <c r="AJ84" i="20"/>
  <c r="AI84" i="20"/>
  <c r="AH84" i="20"/>
  <c r="AG84" i="20"/>
  <c r="AF84" i="20"/>
  <c r="AE84" i="20"/>
  <c r="AD84" i="20"/>
  <c r="AC84" i="20"/>
  <c r="AB84" i="20"/>
  <c r="AA84" i="20"/>
  <c r="L84" i="20"/>
  <c r="J84"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L82" i="20"/>
  <c r="J82"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H80" i="20"/>
  <c r="AG80" i="20"/>
  <c r="AF80" i="20"/>
  <c r="AE80" i="20"/>
  <c r="AD80" i="20"/>
  <c r="AC80" i="20"/>
  <c r="AB80" i="20"/>
  <c r="AA80" i="20"/>
  <c r="L80" i="20"/>
  <c r="J80" i="20"/>
  <c r="BE78" i="20"/>
  <c r="BD78" i="20"/>
  <c r="BC78" i="20"/>
  <c r="BB78" i="20"/>
  <c r="BA78" i="20"/>
  <c r="AZ78" i="20"/>
  <c r="AY78" i="20"/>
  <c r="AX78" i="20"/>
  <c r="AW78" i="20"/>
  <c r="AV78" i="20"/>
  <c r="AU78" i="20"/>
  <c r="AT78" i="20"/>
  <c r="AS78" i="20"/>
  <c r="AR78" i="20"/>
  <c r="AQ78" i="20"/>
  <c r="AP78" i="20"/>
  <c r="AO78" i="20"/>
  <c r="AN78" i="20"/>
  <c r="AM78" i="20"/>
  <c r="AL78" i="20"/>
  <c r="AK78" i="20"/>
  <c r="AJ78" i="20"/>
  <c r="AI78" i="20"/>
  <c r="AH78" i="20"/>
  <c r="AG78" i="20"/>
  <c r="AF78" i="20"/>
  <c r="AE78" i="20"/>
  <c r="AD78" i="20"/>
  <c r="AC78" i="20"/>
  <c r="AB78" i="20"/>
  <c r="AA78" i="20"/>
  <c r="L78" i="20"/>
  <c r="J78" i="20"/>
  <c r="BE76" i="20"/>
  <c r="BD76" i="20"/>
  <c r="BC76" i="20"/>
  <c r="BB76" i="20"/>
  <c r="BA76" i="20"/>
  <c r="AZ76" i="20"/>
  <c r="AY76" i="20"/>
  <c r="AX76" i="20"/>
  <c r="AW76" i="20"/>
  <c r="AV76" i="20"/>
  <c r="AU76" i="20"/>
  <c r="AT76" i="20"/>
  <c r="AS76" i="20"/>
  <c r="AR76" i="20"/>
  <c r="AQ76" i="20"/>
  <c r="AP76" i="20"/>
  <c r="AO76" i="20"/>
  <c r="AN76" i="20"/>
  <c r="AM76" i="20"/>
  <c r="AL76" i="20"/>
  <c r="AK76" i="20"/>
  <c r="AJ76" i="20"/>
  <c r="AI76" i="20"/>
  <c r="AH76" i="20"/>
  <c r="AG76" i="20"/>
  <c r="AF76" i="20"/>
  <c r="AE76" i="20"/>
  <c r="AD76" i="20"/>
  <c r="AC76" i="20"/>
  <c r="AB76" i="20"/>
  <c r="AA76" i="20"/>
  <c r="L76" i="20"/>
  <c r="J76" i="20"/>
  <c r="BE74" i="20"/>
  <c r="BD74" i="20"/>
  <c r="BC74" i="20"/>
  <c r="BB74" i="20"/>
  <c r="BA74" i="20"/>
  <c r="AZ74" i="20"/>
  <c r="AY74" i="20"/>
  <c r="AX74" i="20"/>
  <c r="AW74" i="20"/>
  <c r="AV74" i="20"/>
  <c r="AU74" i="20"/>
  <c r="AT74" i="20"/>
  <c r="AS74" i="20"/>
  <c r="AR74" i="20"/>
  <c r="AQ74" i="20"/>
  <c r="AP74" i="20"/>
  <c r="AO74" i="20"/>
  <c r="AN74" i="20"/>
  <c r="AM74" i="20"/>
  <c r="AL74" i="20"/>
  <c r="AK74" i="20"/>
  <c r="AJ74" i="20"/>
  <c r="AI74" i="20"/>
  <c r="AH74" i="20"/>
  <c r="AG74" i="20"/>
  <c r="AF74" i="20"/>
  <c r="AE74" i="20"/>
  <c r="AD74" i="20"/>
  <c r="AC74" i="20"/>
  <c r="AB74" i="20"/>
  <c r="AA74" i="20"/>
  <c r="BE72" i="20"/>
  <c r="BD72" i="20"/>
  <c r="BC72" i="20"/>
  <c r="BB72" i="20"/>
  <c r="BA72" i="20"/>
  <c r="AZ72" i="20"/>
  <c r="AY72" i="20"/>
  <c r="AX72" i="20"/>
  <c r="AW72" i="20"/>
  <c r="AV72" i="20"/>
  <c r="AU72" i="20"/>
  <c r="AT72" i="20"/>
  <c r="AS72" i="20"/>
  <c r="AR72" i="20"/>
  <c r="AQ72" i="20"/>
  <c r="AP72" i="20"/>
  <c r="AO72" i="20"/>
  <c r="AN72" i="20"/>
  <c r="AM72" i="20"/>
  <c r="AL72" i="20"/>
  <c r="AK72" i="20"/>
  <c r="AJ72" i="20"/>
  <c r="AI72" i="20"/>
  <c r="AH72" i="20"/>
  <c r="AG72" i="20"/>
  <c r="AF72" i="20"/>
  <c r="AE72" i="20"/>
  <c r="AD72" i="20"/>
  <c r="AC72" i="20"/>
  <c r="AB72" i="20"/>
  <c r="AA72" i="20"/>
  <c r="BE70" i="20"/>
  <c r="BD70" i="20"/>
  <c r="BC70" i="20"/>
  <c r="BB70" i="20"/>
  <c r="BA70" i="20"/>
  <c r="AZ70" i="20"/>
  <c r="AY70" i="20"/>
  <c r="AX70" i="20"/>
  <c r="AW70" i="20"/>
  <c r="AV70" i="20"/>
  <c r="AU70" i="20"/>
  <c r="AT70" i="20"/>
  <c r="AS70" i="20"/>
  <c r="AR70" i="20"/>
  <c r="AQ70" i="20"/>
  <c r="AP70" i="20"/>
  <c r="AO70" i="20"/>
  <c r="AN70" i="20"/>
  <c r="AM70" i="20"/>
  <c r="AL70" i="20"/>
  <c r="AK70" i="20"/>
  <c r="AJ70" i="20"/>
  <c r="AI70" i="20"/>
  <c r="AH70" i="20"/>
  <c r="AG70" i="20"/>
  <c r="AF70" i="20"/>
  <c r="AE70" i="20"/>
  <c r="AD70" i="20"/>
  <c r="AC70" i="20"/>
  <c r="AB70" i="20"/>
  <c r="AA70"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AH66" i="20"/>
  <c r="AG66" i="20"/>
  <c r="AF66" i="20"/>
  <c r="AE66" i="20"/>
  <c r="AD66" i="20"/>
  <c r="AC66" i="20"/>
  <c r="AB66" i="20"/>
  <c r="AA66" i="20"/>
  <c r="BE64" i="20"/>
  <c r="BD64" i="20"/>
  <c r="BC64" i="20"/>
  <c r="BB64" i="20"/>
  <c r="BA64" i="20"/>
  <c r="AZ64" i="20"/>
  <c r="AY64" i="20"/>
  <c r="AX64" i="20"/>
  <c r="AW64" i="20"/>
  <c r="AV64" i="20"/>
  <c r="AU64" i="20"/>
  <c r="AT64" i="20"/>
  <c r="AS64" i="20"/>
  <c r="AR64" i="20"/>
  <c r="AQ64" i="20"/>
  <c r="AP64" i="20"/>
  <c r="AO64" i="20"/>
  <c r="AN64" i="20"/>
  <c r="AM64" i="20"/>
  <c r="AL64" i="20"/>
  <c r="AK64" i="20"/>
  <c r="AJ64" i="20"/>
  <c r="AI64" i="20"/>
  <c r="AH64" i="20"/>
  <c r="AG64" i="20"/>
  <c r="AF64" i="20"/>
  <c r="AE64" i="20"/>
  <c r="AD64" i="20"/>
  <c r="AC64" i="20"/>
  <c r="AB64" i="20"/>
  <c r="AA64" i="20"/>
  <c r="BE62" i="20"/>
  <c r="BD62" i="20"/>
  <c r="BC62" i="20"/>
  <c r="BB62" i="20"/>
  <c r="BA62" i="20"/>
  <c r="AZ62" i="20"/>
  <c r="AY62" i="20"/>
  <c r="AX62" i="20"/>
  <c r="AW62" i="20"/>
  <c r="AV62" i="20"/>
  <c r="AU62" i="20"/>
  <c r="AT62" i="20"/>
  <c r="AS62" i="20"/>
  <c r="AR62" i="20"/>
  <c r="AQ62" i="20"/>
  <c r="AP62" i="20"/>
  <c r="AO62" i="20"/>
  <c r="AN62" i="20"/>
  <c r="AM62" i="20"/>
  <c r="AL62" i="20"/>
  <c r="AK62" i="20"/>
  <c r="AJ62" i="20"/>
  <c r="AI62" i="20"/>
  <c r="AH62" i="20"/>
  <c r="AG62" i="20"/>
  <c r="AF62" i="20"/>
  <c r="AE62" i="20"/>
  <c r="AD62" i="20"/>
  <c r="AC62" i="20"/>
  <c r="AB62" i="20"/>
  <c r="AA62" i="20"/>
  <c r="BE60" i="20"/>
  <c r="BD60" i="20"/>
  <c r="BC60" i="20"/>
  <c r="BB60" i="20"/>
  <c r="BA60" i="20"/>
  <c r="AZ60" i="20"/>
  <c r="AY60" i="20"/>
  <c r="AX60" i="20"/>
  <c r="AW60" i="20"/>
  <c r="AV60" i="20"/>
  <c r="AU60" i="20"/>
  <c r="AT60" i="20"/>
  <c r="AS60" i="20"/>
  <c r="AR60" i="20"/>
  <c r="AQ60" i="20"/>
  <c r="AP60" i="20"/>
  <c r="AO60" i="20"/>
  <c r="AN60" i="20"/>
  <c r="AM60" i="20"/>
  <c r="AL60" i="20"/>
  <c r="AK60" i="20"/>
  <c r="AJ60" i="20"/>
  <c r="AI60" i="20"/>
  <c r="AH60" i="20"/>
  <c r="AG60" i="20"/>
  <c r="AF60" i="20"/>
  <c r="AE60" i="20"/>
  <c r="AD60" i="20"/>
  <c r="AC60" i="20"/>
  <c r="AB60" i="20"/>
  <c r="AA60" i="20"/>
  <c r="BE58" i="20"/>
  <c r="BD58" i="20"/>
  <c r="BC58" i="20"/>
  <c r="BB58" i="20"/>
  <c r="BA58" i="20"/>
  <c r="AZ58" i="20"/>
  <c r="AY58" i="20"/>
  <c r="AX58" i="20"/>
  <c r="AW58" i="20"/>
  <c r="AV58" i="20"/>
  <c r="AU58" i="20"/>
  <c r="AT58" i="20"/>
  <c r="AS58" i="20"/>
  <c r="AR58" i="20"/>
  <c r="AQ58" i="20"/>
  <c r="AP58" i="20"/>
  <c r="AO58" i="20"/>
  <c r="AN58" i="20"/>
  <c r="AM58" i="20"/>
  <c r="AL58" i="20"/>
  <c r="AK58" i="20"/>
  <c r="AJ58" i="20"/>
  <c r="AI58" i="20"/>
  <c r="AH58" i="20"/>
  <c r="AG58" i="20"/>
  <c r="AF58" i="20"/>
  <c r="AE58" i="20"/>
  <c r="AD58" i="20"/>
  <c r="AC58" i="20"/>
  <c r="AB58" i="20"/>
  <c r="AA58" i="20"/>
  <c r="BE56" i="20"/>
  <c r="BD56" i="20"/>
  <c r="BC56" i="20"/>
  <c r="BB56" i="20"/>
  <c r="BA56" i="20"/>
  <c r="AZ56" i="20"/>
  <c r="AY56" i="20"/>
  <c r="AX56" i="20"/>
  <c r="AW56" i="20"/>
  <c r="AV56" i="20"/>
  <c r="AU56" i="20"/>
  <c r="AT56" i="20"/>
  <c r="AS56" i="20"/>
  <c r="AR56" i="20"/>
  <c r="AQ56" i="20"/>
  <c r="AP56" i="20"/>
  <c r="AO56" i="20"/>
  <c r="AN56" i="20"/>
  <c r="AM56" i="20"/>
  <c r="AL56" i="20"/>
  <c r="AK56" i="20"/>
  <c r="AJ56" i="20"/>
  <c r="AI56" i="20"/>
  <c r="AH56" i="20"/>
  <c r="AG56" i="20"/>
  <c r="AF56" i="20"/>
  <c r="AE56" i="20"/>
  <c r="AD56" i="20"/>
  <c r="AC56" i="20"/>
  <c r="AB56" i="20"/>
  <c r="AA56" i="20"/>
  <c r="BE54" i="20"/>
  <c r="BD54" i="20"/>
  <c r="BC54" i="20"/>
  <c r="BB54" i="20"/>
  <c r="BA54" i="20"/>
  <c r="AZ54" i="20"/>
  <c r="AY54" i="20"/>
  <c r="AX54" i="20"/>
  <c r="AW54" i="20"/>
  <c r="AV54" i="20"/>
  <c r="AU54" i="20"/>
  <c r="AT54" i="20"/>
  <c r="AS54" i="20"/>
  <c r="AR54" i="20"/>
  <c r="AQ54" i="20"/>
  <c r="AP54" i="20"/>
  <c r="AO54" i="20"/>
  <c r="AN54" i="20"/>
  <c r="AM54" i="20"/>
  <c r="AL54" i="20"/>
  <c r="AK54" i="20"/>
  <c r="AJ54" i="20"/>
  <c r="AI54" i="20"/>
  <c r="AH54" i="20"/>
  <c r="AG54" i="20"/>
  <c r="AF54" i="20"/>
  <c r="AE54" i="20"/>
  <c r="AD54" i="20"/>
  <c r="AC54" i="20"/>
  <c r="AB54" i="20"/>
  <c r="AA54" i="20"/>
  <c r="BE52" i="20"/>
  <c r="BD52" i="20"/>
  <c r="BC52" i="20"/>
  <c r="BB52" i="20"/>
  <c r="BA52" i="20"/>
  <c r="AZ52" i="20"/>
  <c r="AY52" i="20"/>
  <c r="AX52" i="20"/>
  <c r="AW52" i="20"/>
  <c r="AV52" i="20"/>
  <c r="AU52" i="20"/>
  <c r="AT52" i="20"/>
  <c r="AS52" i="20"/>
  <c r="AR52" i="20"/>
  <c r="AQ52" i="20"/>
  <c r="AP52" i="20"/>
  <c r="AO52" i="20"/>
  <c r="AN52" i="20"/>
  <c r="AM52" i="20"/>
  <c r="AL52" i="20"/>
  <c r="AK52" i="20"/>
  <c r="AJ52" i="20"/>
  <c r="AI52" i="20"/>
  <c r="AH52" i="20"/>
  <c r="AG52" i="20"/>
  <c r="AF52" i="20"/>
  <c r="AE52" i="20"/>
  <c r="AD52" i="20"/>
  <c r="AC52" i="20"/>
  <c r="AB52" i="20"/>
  <c r="AA52" i="20"/>
  <c r="BE50" i="20"/>
  <c r="BD50" i="20"/>
  <c r="BC50" i="20"/>
  <c r="BB50" i="20"/>
  <c r="BA50" i="20"/>
  <c r="AZ50" i="20"/>
  <c r="AY50" i="20"/>
  <c r="AX50" i="20"/>
  <c r="AW50" i="20"/>
  <c r="AV50" i="20"/>
  <c r="AU50" i="20"/>
  <c r="AT50" i="20"/>
  <c r="AS50" i="20"/>
  <c r="AR50" i="20"/>
  <c r="AQ50" i="20"/>
  <c r="AP50" i="20"/>
  <c r="AO50" i="20"/>
  <c r="AN50" i="20"/>
  <c r="AM50" i="20"/>
  <c r="AL50" i="20"/>
  <c r="AK50" i="20"/>
  <c r="AJ50" i="20"/>
  <c r="AI50" i="20"/>
  <c r="AH50" i="20"/>
  <c r="AG50" i="20"/>
  <c r="AF50" i="20"/>
  <c r="AE50" i="20"/>
  <c r="AD50" i="20"/>
  <c r="AC50" i="20"/>
  <c r="AB50" i="20"/>
  <c r="AA50"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AD48" i="20"/>
  <c r="AC48" i="20"/>
  <c r="AB48" i="20"/>
  <c r="AA48" i="20"/>
  <c r="BE46" i="20"/>
  <c r="BD46" i="20"/>
  <c r="BC46" i="20"/>
  <c r="BB46" i="20"/>
  <c r="BA46" i="20"/>
  <c r="AZ46" i="20"/>
  <c r="AY46" i="20"/>
  <c r="AX46" i="20"/>
  <c r="AW46" i="20"/>
  <c r="AV46" i="20"/>
  <c r="AU46" i="20"/>
  <c r="AT46" i="20"/>
  <c r="AS46" i="20"/>
  <c r="AR46" i="20"/>
  <c r="AQ46" i="20"/>
  <c r="AP46" i="20"/>
  <c r="AO46" i="20"/>
  <c r="AN46" i="20"/>
  <c r="AM46" i="20"/>
  <c r="AL46" i="20"/>
  <c r="AK46" i="20"/>
  <c r="AJ46" i="20"/>
  <c r="AI46" i="20"/>
  <c r="AH46" i="20"/>
  <c r="AG46" i="20"/>
  <c r="AF46" i="20"/>
  <c r="AE46" i="20"/>
  <c r="AD46" i="20"/>
  <c r="AC46" i="20"/>
  <c r="AB46" i="20"/>
  <c r="AA46"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AD42" i="20"/>
  <c r="AC42" i="20"/>
  <c r="AB42" i="20"/>
  <c r="AA42"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BE38" i="20"/>
  <c r="BD38" i="20"/>
  <c r="BC38" i="20"/>
  <c r="BB38" i="20"/>
  <c r="BA38" i="20"/>
  <c r="AZ38" i="20"/>
  <c r="AY38" i="20"/>
  <c r="AX38" i="20"/>
  <c r="AW38" i="20"/>
  <c r="AV38" i="20"/>
  <c r="AU38" i="20"/>
  <c r="AT38" i="20"/>
  <c r="AS38" i="20"/>
  <c r="AR38" i="20"/>
  <c r="AQ38" i="20"/>
  <c r="AP38" i="20"/>
  <c r="AO38" i="20"/>
  <c r="AN38" i="20"/>
  <c r="AM38" i="20"/>
  <c r="AL38" i="20"/>
  <c r="AK38" i="20"/>
  <c r="AJ38" i="20"/>
  <c r="AI38" i="20"/>
  <c r="AH38" i="20"/>
  <c r="AG38" i="20"/>
  <c r="AF38" i="20"/>
  <c r="AE38" i="20"/>
  <c r="AD38" i="20"/>
  <c r="AC38" i="20"/>
  <c r="AB38" i="20"/>
  <c r="AA38"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BE28" i="20"/>
  <c r="BD28"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AD28" i="20"/>
  <c r="AC28" i="20"/>
  <c r="AB28" i="20"/>
  <c r="AA28"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BE24" i="20"/>
  <c r="BD24"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AD24" i="20"/>
  <c r="AC24" i="20"/>
  <c r="AB24" i="20"/>
  <c r="AA24"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BE18" i="20"/>
  <c r="BD18" i="20"/>
  <c r="BC18" i="20"/>
  <c r="AZ18" i="20"/>
  <c r="AY18" i="20"/>
  <c r="AS18" i="20"/>
  <c r="AR18" i="20"/>
  <c r="AL18" i="20"/>
  <c r="AK18" i="20"/>
  <c r="AE18" i="20"/>
  <c r="AD18" i="20"/>
  <c r="BE20" i="20"/>
  <c r="BD20" i="20"/>
  <c r="BC20" i="20"/>
  <c r="BB20" i="20"/>
  <c r="AZ20" i="20"/>
  <c r="AY20" i="20"/>
  <c r="AW20" i="20"/>
  <c r="AU20" i="20"/>
  <c r="AS20" i="20"/>
  <c r="AR20" i="20"/>
  <c r="AP20" i="20"/>
  <c r="AN20" i="20"/>
  <c r="AL20" i="20"/>
  <c r="AK20" i="20"/>
  <c r="AI20" i="20"/>
  <c r="AB20" i="20"/>
  <c r="AD20" i="20"/>
  <c r="AE20" i="20"/>
  <c r="AG20" i="20"/>
  <c r="T231" i="20"/>
  <c r="T230" i="20"/>
  <c r="O230" i="20"/>
  <c r="AL228" i="20"/>
  <c r="AJ231" i="20" s="1"/>
  <c r="AQ226" i="20"/>
  <c r="AE236" i="20" s="1"/>
  <c r="AN226" i="20"/>
  <c r="AL226" i="20"/>
  <c r="AA226" i="20"/>
  <c r="O236" i="20" s="1"/>
  <c r="X226" i="20"/>
  <c r="O231" i="20" s="1"/>
  <c r="Y231" i="20" s="1"/>
  <c r="T236" i="20" s="1"/>
  <c r="V226" i="20"/>
  <c r="L74" i="20"/>
  <c r="J74" i="20"/>
  <c r="L72" i="20"/>
  <c r="J72" i="20"/>
  <c r="L70" i="20"/>
  <c r="J70" i="20"/>
  <c r="L68" i="20"/>
  <c r="J68" i="20"/>
  <c r="L66" i="20"/>
  <c r="J66" i="20"/>
  <c r="L64" i="20"/>
  <c r="J64" i="20"/>
  <c r="L62" i="20"/>
  <c r="J62" i="20"/>
  <c r="L60" i="20"/>
  <c r="J60" i="20"/>
  <c r="L58" i="20"/>
  <c r="J58" i="20"/>
  <c r="L56" i="20"/>
  <c r="J56" i="20"/>
  <c r="L54" i="20"/>
  <c r="J54" i="20"/>
  <c r="L52" i="20"/>
  <c r="J52" i="20"/>
  <c r="L50" i="20"/>
  <c r="J50" i="20"/>
  <c r="L48" i="20"/>
  <c r="J48" i="20"/>
  <c r="L46" i="20"/>
  <c r="J46" i="20"/>
  <c r="L44" i="20"/>
  <c r="J44" i="20"/>
  <c r="L42" i="20"/>
  <c r="J42" i="20"/>
  <c r="L40" i="20"/>
  <c r="J40" i="20"/>
  <c r="L38" i="20"/>
  <c r="J38" i="20"/>
  <c r="L36" i="20"/>
  <c r="J36" i="20"/>
  <c r="L34" i="20"/>
  <c r="J34" i="20"/>
  <c r="L32" i="20"/>
  <c r="J32" i="20"/>
  <c r="L30" i="20"/>
  <c r="J30" i="20"/>
  <c r="L28" i="20"/>
  <c r="J28" i="20"/>
  <c r="L26" i="20"/>
  <c r="J26" i="20"/>
  <c r="L24" i="20"/>
  <c r="J24" i="20"/>
  <c r="L22" i="20"/>
  <c r="J22" i="20"/>
  <c r="L20" i="20"/>
  <c r="J20" i="20"/>
  <c r="L18" i="20"/>
  <c r="J18" i="20"/>
  <c r="B17" i="20"/>
  <c r="B19" i="20" s="1"/>
  <c r="B21" i="20" s="1"/>
  <c r="B23" i="20" s="1"/>
  <c r="B25" i="20" s="1"/>
  <c r="B27" i="20" s="1"/>
  <c r="B29" i="20" s="1"/>
  <c r="B31" i="20" s="1"/>
  <c r="B33" i="20" s="1"/>
  <c r="B35" i="20" s="1"/>
  <c r="B37" i="20" s="1"/>
  <c r="B39" i="20" s="1"/>
  <c r="B41" i="20" s="1"/>
  <c r="B43" i="20" s="1"/>
  <c r="B45" i="20" s="1"/>
  <c r="B47" i="20" s="1"/>
  <c r="B49" i="20" s="1"/>
  <c r="B51" i="20" s="1"/>
  <c r="B53" i="20" s="1"/>
  <c r="B55" i="20" s="1"/>
  <c r="B57" i="20" s="1"/>
  <c r="B59" i="20" s="1"/>
  <c r="B61" i="20" s="1"/>
  <c r="B63" i="20" s="1"/>
  <c r="B65" i="20" s="1"/>
  <c r="B67" i="20" s="1"/>
  <c r="B69" i="20" s="1"/>
  <c r="B71" i="20" s="1"/>
  <c r="B73" i="20" s="1"/>
  <c r="B75" i="20" s="1"/>
  <c r="B77" i="20" s="1"/>
  <c r="B79" i="20" s="1"/>
  <c r="B81" i="20" s="1"/>
  <c r="B83" i="20" s="1"/>
  <c r="B85" i="20" s="1"/>
  <c r="B87" i="20" s="1"/>
  <c r="B89" i="20" s="1"/>
  <c r="B91" i="20" s="1"/>
  <c r="B93" i="20" s="1"/>
  <c r="B95" i="20" s="1"/>
  <c r="B97" i="20" s="1"/>
  <c r="B99" i="20" s="1"/>
  <c r="B101" i="20" s="1"/>
  <c r="B103" i="20" s="1"/>
  <c r="B105" i="20" s="1"/>
  <c r="B107" i="20" s="1"/>
  <c r="B109" i="20" s="1"/>
  <c r="B111" i="20" s="1"/>
  <c r="B113" i="20" s="1"/>
  <c r="B115" i="20" s="1"/>
  <c r="B117" i="20" s="1"/>
  <c r="B119" i="20" s="1"/>
  <c r="B121" i="20" s="1"/>
  <c r="B123" i="20" s="1"/>
  <c r="B125" i="20" s="1"/>
  <c r="B127" i="20" s="1"/>
  <c r="B129" i="20" s="1"/>
  <c r="B131" i="20" s="1"/>
  <c r="B133" i="20" s="1"/>
  <c r="B135" i="20" s="1"/>
  <c r="B137" i="20" s="1"/>
  <c r="B139" i="20" s="1"/>
  <c r="B141" i="20" s="1"/>
  <c r="B143" i="20" s="1"/>
  <c r="B145" i="20" s="1"/>
  <c r="B147" i="20" s="1"/>
  <c r="B149" i="20" s="1"/>
  <c r="B151" i="20" s="1"/>
  <c r="B153" i="20" s="1"/>
  <c r="B155" i="20" s="1"/>
  <c r="B157" i="20" s="1"/>
  <c r="B159" i="20" s="1"/>
  <c r="B161" i="20" s="1"/>
  <c r="B163" i="20" s="1"/>
  <c r="B165" i="20" s="1"/>
  <c r="B167" i="20" s="1"/>
  <c r="B169" i="20" s="1"/>
  <c r="B171" i="20" s="1"/>
  <c r="B173" i="20" s="1"/>
  <c r="B175" i="20" s="1"/>
  <c r="B177" i="20" s="1"/>
  <c r="B179" i="20" s="1"/>
  <c r="B181" i="20" s="1"/>
  <c r="B183" i="20" s="1"/>
  <c r="B185" i="20" s="1"/>
  <c r="B187" i="20" s="1"/>
  <c r="B189" i="20" s="1"/>
  <c r="B191" i="20" s="1"/>
  <c r="B193" i="20" s="1"/>
  <c r="B195" i="20" s="1"/>
  <c r="B197" i="20" s="1"/>
  <c r="B199" i="20" s="1"/>
  <c r="B201" i="20" s="1"/>
  <c r="B203" i="20" s="1"/>
  <c r="B205" i="20" s="1"/>
  <c r="B207" i="20" s="1"/>
  <c r="B209" i="20" s="1"/>
  <c r="B211" i="20" s="1"/>
  <c r="B213" i="20" s="1"/>
  <c r="B215" i="20" s="1"/>
  <c r="AF15" i="20"/>
  <c r="AF16" i="20" s="1"/>
  <c r="AJ2" i="20"/>
  <c r="D47" i="19"/>
  <c r="L46" i="19"/>
  <c r="L45" i="19"/>
  <c r="D44" i="19"/>
  <c r="L43" i="19"/>
  <c r="L42" i="19"/>
  <c r="L44" i="19" s="1"/>
  <c r="D41" i="19"/>
  <c r="L40" i="19"/>
  <c r="L39" i="19"/>
  <c r="D38" i="19"/>
  <c r="D37" i="19"/>
  <c r="D36" i="19"/>
  <c r="D35" i="19"/>
  <c r="D34" i="19"/>
  <c r="D33" i="19"/>
  <c r="D32" i="19"/>
  <c r="D31" i="19"/>
  <c r="D30" i="19"/>
  <c r="D29" i="19"/>
  <c r="D28" i="19"/>
  <c r="D27" i="19"/>
  <c r="D26" i="19"/>
  <c r="D25" i="19"/>
  <c r="D24" i="19"/>
  <c r="D23" i="19"/>
  <c r="L22" i="19"/>
  <c r="D22" i="19"/>
  <c r="L21" i="19"/>
  <c r="D21" i="19"/>
  <c r="L20" i="19"/>
  <c r="D20" i="19"/>
  <c r="L19" i="19"/>
  <c r="D19" i="19"/>
  <c r="L18" i="19"/>
  <c r="D18" i="19"/>
  <c r="L17" i="19"/>
  <c r="D17" i="19"/>
  <c r="L16" i="19"/>
  <c r="D16" i="19"/>
  <c r="L15" i="19"/>
  <c r="D15" i="19"/>
  <c r="L14" i="19"/>
  <c r="D14" i="19"/>
  <c r="L13" i="19"/>
  <c r="D13" i="19"/>
  <c r="L12" i="19"/>
  <c r="D12" i="19"/>
  <c r="L11" i="19"/>
  <c r="D11" i="19"/>
  <c r="L10" i="19"/>
  <c r="AF20" i="20" s="1"/>
  <c r="D10" i="19"/>
  <c r="L9" i="19"/>
  <c r="D9" i="19"/>
  <c r="L8" i="19"/>
  <c r="D8" i="19"/>
  <c r="L7" i="19"/>
  <c r="BA18" i="20" s="1"/>
  <c r="D7" i="19"/>
  <c r="L6" i="19"/>
  <c r="D6" i="19"/>
  <c r="BE76" i="10"/>
  <c r="BD76" i="10"/>
  <c r="BC76" i="10"/>
  <c r="BB76" i="10"/>
  <c r="BA76" i="10"/>
  <c r="AZ76" i="10"/>
  <c r="AY76" i="10"/>
  <c r="AX76" i="10"/>
  <c r="AW76" i="10"/>
  <c r="AV76" i="10"/>
  <c r="AU76" i="10"/>
  <c r="AT76" i="10"/>
  <c r="AS76" i="10"/>
  <c r="AR76" i="10"/>
  <c r="AQ76" i="10"/>
  <c r="AP76" i="10"/>
  <c r="AO76" i="10"/>
  <c r="AN76" i="10"/>
  <c r="AM76" i="10"/>
  <c r="AL76" i="10"/>
  <c r="AK76" i="10"/>
  <c r="AJ76" i="10"/>
  <c r="AI76" i="10"/>
  <c r="AH76" i="10"/>
  <c r="AG76" i="10"/>
  <c r="AF76" i="10"/>
  <c r="AE76" i="10"/>
  <c r="AD76" i="10"/>
  <c r="AC76" i="10"/>
  <c r="AB76" i="10"/>
  <c r="AA76" i="10"/>
  <c r="BE74" i="10"/>
  <c r="BD74" i="10"/>
  <c r="BC74" i="10"/>
  <c r="BB74" i="10"/>
  <c r="AZ74" i="10"/>
  <c r="AX74" i="10"/>
  <c r="AT74" i="10"/>
  <c r="AR74" i="10"/>
  <c r="AP74" i="10"/>
  <c r="AK74" i="10"/>
  <c r="AJ74" i="10"/>
  <c r="AH74" i="10"/>
  <c r="AE74" i="10"/>
  <c r="AC74" i="10"/>
  <c r="AB74" i="10"/>
  <c r="BE72" i="10"/>
  <c r="BD72" i="10"/>
  <c r="BC72" i="10"/>
  <c r="BA72" i="10"/>
  <c r="AW72" i="10"/>
  <c r="AS72" i="10"/>
  <c r="AO72" i="10"/>
  <c r="AN72" i="10"/>
  <c r="AK72" i="10"/>
  <c r="AG72" i="10"/>
  <c r="BE70" i="10"/>
  <c r="BD70" i="10"/>
  <c r="BC70" i="10"/>
  <c r="BB70" i="10"/>
  <c r="AV70" i="10"/>
  <c r="AU70" i="10"/>
  <c r="AR70" i="10"/>
  <c r="AM70" i="10"/>
  <c r="AF70" i="10"/>
  <c r="AD70" i="10"/>
  <c r="AB70" i="10"/>
  <c r="BE68" i="10"/>
  <c r="BD68" i="10"/>
  <c r="BC68" i="10"/>
  <c r="BA68" i="10"/>
  <c r="AZ68" i="10"/>
  <c r="AU68" i="10"/>
  <c r="AM68" i="10"/>
  <c r="AL68" i="10"/>
  <c r="AI68" i="10"/>
  <c r="AE68" i="10"/>
  <c r="AA68" i="10"/>
  <c r="BE66" i="10"/>
  <c r="BD66" i="10"/>
  <c r="BC66" i="10"/>
  <c r="AY66" i="10"/>
  <c r="AT66" i="10"/>
  <c r="AS66" i="10"/>
  <c r="AQ66" i="10"/>
  <c r="AL66" i="10"/>
  <c r="AI66" i="10"/>
  <c r="AD66" i="10"/>
  <c r="AC66" i="10"/>
  <c r="BE64" i="10"/>
  <c r="BD64" i="10"/>
  <c r="BC64" i="10"/>
  <c r="BB64" i="10"/>
  <c r="AY64" i="10"/>
  <c r="AV64" i="10"/>
  <c r="AT64" i="10"/>
  <c r="AP64" i="10"/>
  <c r="AO64" i="10"/>
  <c r="AM64" i="10"/>
  <c r="AL64" i="10"/>
  <c r="AH64" i="10"/>
  <c r="AG64" i="10"/>
  <c r="AD64" i="10"/>
  <c r="AA64" i="10"/>
  <c r="BE62" i="10"/>
  <c r="BD62" i="10"/>
  <c r="BC62" i="10"/>
  <c r="BA62" i="10"/>
  <c r="AX62" i="10"/>
  <c r="AS62" i="10"/>
  <c r="AP62" i="10"/>
  <c r="AN62" i="10"/>
  <c r="AK62" i="10"/>
  <c r="AF62" i="10"/>
  <c r="AC62" i="10"/>
  <c r="BE60" i="10"/>
  <c r="BD60" i="10"/>
  <c r="BC60" i="10"/>
  <c r="AZ60" i="10"/>
  <c r="AW60" i="10"/>
  <c r="AR60" i="10"/>
  <c r="AQ60" i="10"/>
  <c r="AN60" i="10"/>
  <c r="AJ60" i="10"/>
  <c r="AG60" i="10"/>
  <c r="AB60" i="10"/>
  <c r="BE58" i="10"/>
  <c r="BD58" i="10"/>
  <c r="BC58" i="10"/>
  <c r="AY58" i="10"/>
  <c r="AV58" i="10"/>
  <c r="AU58" i="10"/>
  <c r="AQ58" i="10"/>
  <c r="AN58" i="10"/>
  <c r="AI58" i="10"/>
  <c r="AF58" i="10"/>
  <c r="AA58" i="10"/>
  <c r="BE56" i="10"/>
  <c r="BD56" i="10"/>
  <c r="BC56" i="10"/>
  <c r="AX56" i="10"/>
  <c r="AW56" i="10"/>
  <c r="AU56" i="10"/>
  <c r="AP56" i="10"/>
  <c r="AM56" i="10"/>
  <c r="AH56" i="10"/>
  <c r="AG56" i="10"/>
  <c r="AE56" i="10"/>
  <c r="BE54" i="10"/>
  <c r="BD54" i="10"/>
  <c r="BC54" i="10"/>
  <c r="BB54" i="10"/>
  <c r="AZ54" i="10"/>
  <c r="AX54" i="10"/>
  <c r="AT54" i="10"/>
  <c r="AR54" i="10"/>
  <c r="AP54" i="10"/>
  <c r="AK54" i="10"/>
  <c r="AJ54" i="10"/>
  <c r="AH54" i="10"/>
  <c r="AE54" i="10"/>
  <c r="AC54" i="10"/>
  <c r="AB54" i="10"/>
  <c r="BE52" i="10"/>
  <c r="BD52" i="10"/>
  <c r="BC52" i="10"/>
  <c r="BA52" i="10"/>
  <c r="AW52" i="10"/>
  <c r="AS52" i="10"/>
  <c r="AO52" i="10"/>
  <c r="AN52" i="10"/>
  <c r="AK52" i="10"/>
  <c r="AG52" i="10"/>
  <c r="BE50" i="10"/>
  <c r="BD50" i="10"/>
  <c r="BC50" i="10"/>
  <c r="BB50" i="10"/>
  <c r="AV50" i="10"/>
  <c r="AU50" i="10"/>
  <c r="AR50" i="10"/>
  <c r="AM50" i="10"/>
  <c r="AF50" i="10"/>
  <c r="AD50" i="10"/>
  <c r="AB50" i="10"/>
  <c r="BE48" i="10"/>
  <c r="BD48" i="10"/>
  <c r="BC48" i="10"/>
  <c r="BA48" i="10"/>
  <c r="AZ48" i="10"/>
  <c r="AU48" i="10"/>
  <c r="AM48" i="10"/>
  <c r="AL48" i="10"/>
  <c r="AI48" i="10"/>
  <c r="AE48" i="10"/>
  <c r="AA48" i="10"/>
  <c r="BE46" i="10"/>
  <c r="BD46" i="10"/>
  <c r="BC46" i="10"/>
  <c r="AY46" i="10"/>
  <c r="AT46" i="10"/>
  <c r="AS46" i="10"/>
  <c r="AQ46" i="10"/>
  <c r="AL46" i="10"/>
  <c r="AI46" i="10"/>
  <c r="AD46" i="10"/>
  <c r="AC46" i="10"/>
  <c r="BE44" i="10"/>
  <c r="BD44" i="10"/>
  <c r="BC44" i="10"/>
  <c r="BB44" i="10"/>
  <c r="AY44" i="10"/>
  <c r="AV44" i="10"/>
  <c r="AT44" i="10"/>
  <c r="AP44" i="10"/>
  <c r="AO44" i="10"/>
  <c r="AM44" i="10"/>
  <c r="AL44" i="10"/>
  <c r="AH44" i="10"/>
  <c r="AG44" i="10"/>
  <c r="AD44" i="10"/>
  <c r="AA44" i="10"/>
  <c r="BE42" i="10"/>
  <c r="BD42" i="10"/>
  <c r="BC42" i="10"/>
  <c r="BA42" i="10"/>
  <c r="AX42" i="10"/>
  <c r="AS42" i="10"/>
  <c r="AP42" i="10"/>
  <c r="AN42" i="10"/>
  <c r="AK42" i="10"/>
  <c r="AF42" i="10"/>
  <c r="AC42" i="10"/>
  <c r="BE40" i="10"/>
  <c r="BD40" i="10"/>
  <c r="BC40" i="10"/>
  <c r="AZ40" i="10"/>
  <c r="AW40" i="10"/>
  <c r="AR40" i="10"/>
  <c r="AQ40" i="10"/>
  <c r="AN40" i="10"/>
  <c r="AJ40" i="10"/>
  <c r="AG40" i="10"/>
  <c r="AB40" i="10"/>
  <c r="BE38" i="10"/>
  <c r="BD38" i="10"/>
  <c r="BC38" i="10"/>
  <c r="AY38" i="10"/>
  <c r="AV38" i="10"/>
  <c r="AU38" i="10"/>
  <c r="AQ38" i="10"/>
  <c r="AN38" i="10"/>
  <c r="AI38" i="10"/>
  <c r="AF38" i="10"/>
  <c r="AA38" i="10"/>
  <c r="BE36" i="10"/>
  <c r="BD36" i="10"/>
  <c r="BC36" i="10"/>
  <c r="AX36" i="10"/>
  <c r="AW36" i="10"/>
  <c r="AU36" i="10"/>
  <c r="AP36" i="10"/>
  <c r="AM36" i="10"/>
  <c r="AH36" i="10"/>
  <c r="AG36" i="10"/>
  <c r="AE36" i="10"/>
  <c r="BE34" i="10"/>
  <c r="BD34" i="10"/>
  <c r="BC34" i="10"/>
  <c r="AZ34" i="10"/>
  <c r="AY34" i="10"/>
  <c r="AS34" i="10"/>
  <c r="AR34" i="10"/>
  <c r="AL34" i="10"/>
  <c r="AK34" i="10"/>
  <c r="AE34" i="10"/>
  <c r="AD34" i="10"/>
  <c r="BE32" i="10"/>
  <c r="BD32" i="10"/>
  <c r="BC32" i="10"/>
  <c r="AW32" i="10"/>
  <c r="AV32" i="10"/>
  <c r="AP32" i="10"/>
  <c r="AO32" i="10"/>
  <c r="AI32" i="10"/>
  <c r="AH32" i="10"/>
  <c r="AB32" i="10"/>
  <c r="AA32" i="10"/>
  <c r="BE30" i="10"/>
  <c r="BD30" i="10"/>
  <c r="BC30" i="10"/>
  <c r="AZ30" i="10"/>
  <c r="AY30" i="10"/>
  <c r="AS30" i="10"/>
  <c r="AR30" i="10"/>
  <c r="AL30" i="10"/>
  <c r="AK30" i="10"/>
  <c r="AE30" i="10"/>
  <c r="AD30" i="10"/>
  <c r="BE28" i="10"/>
  <c r="BD28" i="10"/>
  <c r="BC28" i="10"/>
  <c r="AX28" i="10"/>
  <c r="AW28" i="10"/>
  <c r="AU28" i="10"/>
  <c r="AP28" i="10"/>
  <c r="AM28" i="10"/>
  <c r="AH28" i="10"/>
  <c r="AG28" i="10"/>
  <c r="AE28" i="10"/>
  <c r="BE26" i="10"/>
  <c r="BD26" i="10"/>
  <c r="BC26" i="10"/>
  <c r="AZ26" i="10"/>
  <c r="AY26" i="10"/>
  <c r="AS26" i="10"/>
  <c r="AR26" i="10"/>
  <c r="AL26" i="10"/>
  <c r="AK26" i="10"/>
  <c r="AE26" i="10"/>
  <c r="AD26" i="10"/>
  <c r="BE24" i="10"/>
  <c r="BD24" i="10"/>
  <c r="BC24" i="10"/>
  <c r="AZ24" i="10"/>
  <c r="AY24" i="10"/>
  <c r="AS24" i="10"/>
  <c r="AR24" i="10"/>
  <c r="AL24" i="10"/>
  <c r="AK24" i="10"/>
  <c r="AE24" i="10"/>
  <c r="AD24" i="10"/>
  <c r="BE22" i="10"/>
  <c r="BD22" i="10"/>
  <c r="BC22" i="10"/>
  <c r="AZ22" i="10"/>
  <c r="AY22" i="10"/>
  <c r="AS22" i="10"/>
  <c r="AR22" i="10"/>
  <c r="AL22" i="10"/>
  <c r="AK22" i="10"/>
  <c r="AE22" i="10"/>
  <c r="AD22" i="10"/>
  <c r="BE20" i="10"/>
  <c r="BD20" i="10"/>
  <c r="BC20" i="10"/>
  <c r="BB20" i="10"/>
  <c r="AZ20" i="10"/>
  <c r="AY20" i="10"/>
  <c r="AW20" i="10"/>
  <c r="AU20" i="10"/>
  <c r="AS20" i="10"/>
  <c r="AR20" i="10"/>
  <c r="AP20" i="10"/>
  <c r="AN20" i="10"/>
  <c r="AL20" i="10"/>
  <c r="AK20" i="10"/>
  <c r="AI20" i="10"/>
  <c r="AG20" i="10"/>
  <c r="AE20" i="10"/>
  <c r="AD20" i="10"/>
  <c r="AB20" i="10"/>
  <c r="BE18" i="10"/>
  <c r="BD18" i="10"/>
  <c r="BC18" i="10"/>
  <c r="AZ18" i="10"/>
  <c r="AY18" i="10"/>
  <c r="AS18" i="10"/>
  <c r="AR18" i="10"/>
  <c r="AL18" i="10"/>
  <c r="AK18" i="10"/>
  <c r="AD18" i="10"/>
  <c r="AE18" i="10"/>
  <c r="B17" i="10"/>
  <c r="B19" i="10" s="1"/>
  <c r="B21" i="10" s="1"/>
  <c r="B23" i="10" s="1"/>
  <c r="B25" i="10" s="1"/>
  <c r="BB15" i="20" l="1"/>
  <c r="BB16" i="20" s="1"/>
  <c r="BE14" i="20"/>
  <c r="BE15" i="20" s="1"/>
  <c r="BE16" i="20" s="1"/>
  <c r="BD14" i="20"/>
  <c r="BD15" i="20" s="1"/>
  <c r="BD16" i="20" s="1"/>
  <c r="BC14" i="20"/>
  <c r="BC15" i="20" s="1"/>
  <c r="BC16" i="20" s="1"/>
  <c r="L41" i="19"/>
  <c r="AN15" i="20"/>
  <c r="AN16" i="20" s="1"/>
  <c r="AI225" i="20"/>
  <c r="AI224" i="20"/>
  <c r="AG224" i="20"/>
  <c r="S224" i="20"/>
  <c r="Q224" i="20"/>
  <c r="AG223" i="20"/>
  <c r="S223" i="20"/>
  <c r="Q223" i="20"/>
  <c r="AI223" i="20"/>
  <c r="AI222" i="20"/>
  <c r="AG222" i="20"/>
  <c r="S222" i="20"/>
  <c r="Q222" i="20"/>
  <c r="AG225" i="20"/>
  <c r="S225" i="20"/>
  <c r="Q225" i="20"/>
  <c r="L47" i="19"/>
  <c r="AV15" i="20"/>
  <c r="AV16" i="20" s="1"/>
  <c r="BF96" i="20"/>
  <c r="BF84" i="20"/>
  <c r="BF92" i="20"/>
  <c r="BF108" i="20"/>
  <c r="BF116" i="20"/>
  <c r="BF124" i="20"/>
  <c r="BF132" i="20"/>
  <c r="BF140" i="20"/>
  <c r="BF148" i="20"/>
  <c r="BF156" i="20"/>
  <c r="BF164" i="20"/>
  <c r="BF172" i="20"/>
  <c r="BF180" i="20"/>
  <c r="BF188" i="20"/>
  <c r="BF196" i="20"/>
  <c r="BF22" i="20"/>
  <c r="BF30" i="20"/>
  <c r="BF32" i="20"/>
  <c r="BF36" i="20"/>
  <c r="BF38" i="20"/>
  <c r="BF40" i="20"/>
  <c r="BF44" i="20"/>
  <c r="BF48" i="20"/>
  <c r="BF56" i="20"/>
  <c r="BF60" i="20"/>
  <c r="BF62" i="20"/>
  <c r="BF64" i="20"/>
  <c r="BF68" i="20"/>
  <c r="BF70" i="20"/>
  <c r="BF72" i="20"/>
  <c r="BF214" i="20"/>
  <c r="BF212" i="20"/>
  <c r="BF208" i="20"/>
  <c r="BF204" i="20"/>
  <c r="BF184" i="20"/>
  <c r="BF216" i="20"/>
  <c r="AI15" i="20"/>
  <c r="AI16" i="20" s="1"/>
  <c r="AY15" i="20"/>
  <c r="AY16" i="20" s="1"/>
  <c r="AB15" i="20"/>
  <c r="AB16" i="20" s="1"/>
  <c r="AJ15" i="20"/>
  <c r="AJ16" i="20" s="1"/>
  <c r="AR15" i="20"/>
  <c r="AR16" i="20" s="1"/>
  <c r="AZ15" i="20"/>
  <c r="AZ16" i="20" s="1"/>
  <c r="BF206" i="20"/>
  <c r="BF210" i="20"/>
  <c r="AA15" i="20"/>
  <c r="AA16" i="20" s="1"/>
  <c r="AQ15" i="20"/>
  <c r="AQ16" i="20" s="1"/>
  <c r="AE15" i="20"/>
  <c r="AE16" i="20" s="1"/>
  <c r="AM15" i="20"/>
  <c r="AM16" i="20" s="1"/>
  <c r="AU15" i="20"/>
  <c r="AU16" i="20" s="1"/>
  <c r="BF202" i="20"/>
  <c r="BF198" i="20"/>
  <c r="BF194" i="20"/>
  <c r="BF190" i="20"/>
  <c r="BF186" i="20"/>
  <c r="BF182" i="20"/>
  <c r="BF178" i="20"/>
  <c r="BF176" i="20"/>
  <c r="BF174" i="20"/>
  <c r="BF170" i="20"/>
  <c r="BF162" i="20"/>
  <c r="BF166" i="20"/>
  <c r="BF158" i="20"/>
  <c r="BF154" i="20"/>
  <c r="BF152" i="20"/>
  <c r="BF150" i="20"/>
  <c r="BF146" i="20"/>
  <c r="BF142" i="20"/>
  <c r="BF138" i="20"/>
  <c r="BF134" i="20"/>
  <c r="BF130" i="20"/>
  <c r="BF122" i="20"/>
  <c r="BF126" i="20"/>
  <c r="BF118" i="20"/>
  <c r="BF114" i="20"/>
  <c r="BF110" i="20"/>
  <c r="BF106" i="20"/>
  <c r="BF102" i="20"/>
  <c r="BF100" i="20"/>
  <c r="BF98" i="20"/>
  <c r="BF94" i="20"/>
  <c r="BF90" i="20"/>
  <c r="BF86" i="20"/>
  <c r="BF82" i="20"/>
  <c r="BF80" i="20"/>
  <c r="BF78" i="20"/>
  <c r="BF76" i="20"/>
  <c r="BF28" i="20"/>
  <c r="BF52" i="20"/>
  <c r="BF24" i="20"/>
  <c r="BF50" i="20"/>
  <c r="BF66" i="20"/>
  <c r="BH66" i="20" s="1"/>
  <c r="BF26" i="20"/>
  <c r="BF34" i="20"/>
  <c r="BF42" i="20"/>
  <c r="BF58" i="20"/>
  <c r="BF74" i="20"/>
  <c r="BF46" i="20"/>
  <c r="BF54" i="20"/>
  <c r="AE231" i="20"/>
  <c r="AO231" i="20" s="1"/>
  <c r="AJ236" i="20" s="1"/>
  <c r="AO236" i="20" s="1"/>
  <c r="AZ222" i="20" s="1"/>
  <c r="Y236" i="20"/>
  <c r="AU222" i="20" s="1"/>
  <c r="AA18" i="20"/>
  <c r="AI18" i="20"/>
  <c r="AQ18" i="20"/>
  <c r="AU18" i="20"/>
  <c r="AB18" i="20"/>
  <c r="AF18" i="20"/>
  <c r="AJ18" i="20"/>
  <c r="AN18" i="20"/>
  <c r="AV18" i="20"/>
  <c r="AH18" i="20"/>
  <c r="AP18" i="20"/>
  <c r="AT18" i="20"/>
  <c r="AX18" i="20"/>
  <c r="BB18" i="20"/>
  <c r="AM18" i="20"/>
  <c r="AC18" i="20"/>
  <c r="AG18" i="20"/>
  <c r="AO18" i="20"/>
  <c r="AW18" i="20"/>
  <c r="AO20" i="20"/>
  <c r="BA20" i="20"/>
  <c r="AH20" i="20"/>
  <c r="AT20" i="20"/>
  <c r="AX20" i="20"/>
  <c r="AM20" i="20"/>
  <c r="AQ20" i="20"/>
  <c r="AC20" i="20"/>
  <c r="AJ20" i="20"/>
  <c r="AV20" i="20"/>
  <c r="AA20" i="20"/>
  <c r="AC15" i="20"/>
  <c r="AC16" i="20" s="1"/>
  <c r="AG15" i="20"/>
  <c r="AG16" i="20" s="1"/>
  <c r="AK15" i="20"/>
  <c r="AK16" i="20" s="1"/>
  <c r="AO15" i="20"/>
  <c r="AO16" i="20" s="1"/>
  <c r="AS15" i="20"/>
  <c r="AS16" i="20" s="1"/>
  <c r="AW15" i="20"/>
  <c r="AW16" i="20" s="1"/>
  <c r="BA15" i="20"/>
  <c r="BA16" i="20" s="1"/>
  <c r="AE230" i="20"/>
  <c r="BI8" i="20"/>
  <c r="AD15" i="20"/>
  <c r="AD16" i="20" s="1"/>
  <c r="AH15" i="20"/>
  <c r="AH16" i="20" s="1"/>
  <c r="AL15" i="20"/>
  <c r="AL16" i="20" s="1"/>
  <c r="AP15" i="20"/>
  <c r="AP16" i="20" s="1"/>
  <c r="AT15" i="20"/>
  <c r="AT16" i="20" s="1"/>
  <c r="AX15" i="20"/>
  <c r="AX16" i="20" s="1"/>
  <c r="AJ230" i="20"/>
  <c r="BH28" i="20" l="1"/>
  <c r="BH82" i="20"/>
  <c r="BH98" i="20"/>
  <c r="BH122" i="20"/>
  <c r="BH142" i="20"/>
  <c r="BH154" i="20"/>
  <c r="BH88" i="20"/>
  <c r="BH160" i="20"/>
  <c r="BH128" i="20"/>
  <c r="BH112" i="20"/>
  <c r="BH168" i="20"/>
  <c r="BH192" i="20"/>
  <c r="BH120" i="20"/>
  <c r="BH200" i="20"/>
  <c r="BH136" i="20"/>
  <c r="BH144" i="20"/>
  <c r="BH104" i="20"/>
  <c r="BH58" i="20"/>
  <c r="BH110" i="20"/>
  <c r="BH170" i="20"/>
  <c r="BH182" i="20"/>
  <c r="BH198" i="20"/>
  <c r="BH206" i="20"/>
  <c r="BH184" i="20"/>
  <c r="BH214" i="20"/>
  <c r="BH64" i="20"/>
  <c r="BH48" i="20"/>
  <c r="BH36" i="20"/>
  <c r="BH196" i="20"/>
  <c r="BH132" i="20"/>
  <c r="BH92" i="20"/>
  <c r="BH54" i="20"/>
  <c r="BH42" i="20"/>
  <c r="BH50" i="20"/>
  <c r="BH76" i="20"/>
  <c r="BH86" i="20"/>
  <c r="BH100" i="20"/>
  <c r="BH114" i="20"/>
  <c r="BH130" i="20"/>
  <c r="BH146" i="20"/>
  <c r="BH158" i="20"/>
  <c r="BH174" i="20"/>
  <c r="BH186" i="20"/>
  <c r="BH202" i="20"/>
  <c r="BH204" i="20"/>
  <c r="BH72" i="20"/>
  <c r="BH62" i="20"/>
  <c r="BH44" i="20"/>
  <c r="BH32" i="20"/>
  <c r="BH188" i="20"/>
  <c r="BH156" i="20"/>
  <c r="BH124" i="20"/>
  <c r="BH84" i="20"/>
  <c r="BH46" i="20"/>
  <c r="BH34" i="20"/>
  <c r="BH24" i="20"/>
  <c r="BH78" i="20"/>
  <c r="BH90" i="20"/>
  <c r="BH102" i="20"/>
  <c r="BH118" i="20"/>
  <c r="BH134" i="20"/>
  <c r="BH150" i="20"/>
  <c r="BH166" i="20"/>
  <c r="BH176" i="20"/>
  <c r="BH190" i="20"/>
  <c r="BH208" i="20"/>
  <c r="BH70" i="20"/>
  <c r="BH60" i="20"/>
  <c r="BH40" i="20"/>
  <c r="BH30" i="20"/>
  <c r="BH180" i="20"/>
  <c r="BH148" i="20"/>
  <c r="BH116" i="20"/>
  <c r="BH96" i="20"/>
  <c r="BH74" i="20"/>
  <c r="BH26" i="20"/>
  <c r="BH52" i="20"/>
  <c r="BH80" i="20"/>
  <c r="BH94" i="20"/>
  <c r="BH106" i="20"/>
  <c r="BH126" i="20"/>
  <c r="BH138" i="20"/>
  <c r="BH152" i="20"/>
  <c r="BH162" i="20"/>
  <c r="BH178" i="20"/>
  <c r="BH194" i="20"/>
  <c r="BH210" i="20"/>
  <c r="BH216" i="20"/>
  <c r="BH212" i="20"/>
  <c r="BH68" i="20"/>
  <c r="BH56" i="20"/>
  <c r="BH38" i="20"/>
  <c r="BH22" i="20"/>
  <c r="BH172" i="20"/>
  <c r="BH140" i="20"/>
  <c r="BH108" i="20"/>
  <c r="BH164" i="20"/>
  <c r="BE222" i="20"/>
  <c r="BF18" i="20"/>
  <c r="BH18" i="20" s="1"/>
  <c r="BF20" i="20"/>
  <c r="BH20" i="20" s="1"/>
  <c r="Q226" i="20"/>
  <c r="AG226" i="20"/>
  <c r="S226" i="20"/>
  <c r="AI226" i="20"/>
  <c r="L11" i="16" l="1"/>
  <c r="AV24" i="10" l="1"/>
  <c r="AN24" i="10"/>
  <c r="AJ24" i="10"/>
  <c r="AF24" i="10"/>
  <c r="AB24" i="10"/>
  <c r="AO24" i="10"/>
  <c r="AU24" i="10"/>
  <c r="AQ24" i="10"/>
  <c r="AM24" i="10"/>
  <c r="AI24" i="10"/>
  <c r="AA24" i="10"/>
  <c r="AG24" i="10"/>
  <c r="BB24" i="10"/>
  <c r="AX24" i="10"/>
  <c r="AT24" i="10"/>
  <c r="AP24" i="10"/>
  <c r="AH24" i="10"/>
  <c r="AW24" i="10"/>
  <c r="BA24" i="10"/>
  <c r="AC24" i="10"/>
  <c r="J46" i="10"/>
  <c r="T90" i="10"/>
  <c r="O90" i="10"/>
  <c r="T91" i="10"/>
  <c r="AL88" i="10"/>
  <c r="AJ91" i="10" s="1"/>
  <c r="AJ90" i="10" l="1"/>
  <c r="AE90" i="10"/>
  <c r="L76" i="10"/>
  <c r="J76" i="10"/>
  <c r="L74" i="10"/>
  <c r="J74" i="10"/>
  <c r="L72" i="10"/>
  <c r="J72" i="10"/>
  <c r="L70" i="10"/>
  <c r="J70" i="10"/>
  <c r="L68" i="10"/>
  <c r="J68" i="10"/>
  <c r="L66" i="10"/>
  <c r="J66" i="10"/>
  <c r="L64" i="10"/>
  <c r="J64" i="10"/>
  <c r="L62" i="10"/>
  <c r="J62" i="10"/>
  <c r="L60" i="10"/>
  <c r="J60" i="10"/>
  <c r="L58" i="10"/>
  <c r="J58" i="10"/>
  <c r="L56" i="10"/>
  <c r="J56" i="10"/>
  <c r="L54" i="10"/>
  <c r="J54" i="10"/>
  <c r="L52" i="10"/>
  <c r="J52" i="10"/>
  <c r="L50" i="10"/>
  <c r="J50" i="10"/>
  <c r="L48" i="10"/>
  <c r="J48" i="10"/>
  <c r="L46" i="10"/>
  <c r="L44" i="10"/>
  <c r="J44" i="10"/>
  <c r="L42" i="10"/>
  <c r="J42" i="10"/>
  <c r="L40" i="10"/>
  <c r="J40" i="10"/>
  <c r="L38" i="10"/>
  <c r="J38" i="10"/>
  <c r="L36" i="10"/>
  <c r="J36" i="10"/>
  <c r="L34" i="10"/>
  <c r="J34" i="10"/>
  <c r="L32" i="10"/>
  <c r="J32" i="10"/>
  <c r="L30" i="10"/>
  <c r="J30" i="10"/>
  <c r="L28" i="10"/>
  <c r="J28" i="10"/>
  <c r="L26" i="10"/>
  <c r="J26" i="10"/>
  <c r="L24" i="10"/>
  <c r="J24" i="10"/>
  <c r="L22" i="10"/>
  <c r="J22" i="10"/>
  <c r="L20" i="10"/>
  <c r="J20" i="10"/>
  <c r="L18" i="10"/>
  <c r="J18" i="10"/>
  <c r="AI83" i="10" l="1"/>
  <c r="S84" i="10"/>
  <c r="AG85" i="10"/>
  <c r="Q85" i="10"/>
  <c r="AG83" i="10"/>
  <c r="Q84" i="10"/>
  <c r="AI85" i="10"/>
  <c r="S85" i="10"/>
  <c r="D47" i="16"/>
  <c r="L46" i="16"/>
  <c r="L45" i="16"/>
  <c r="L47" i="16" s="1"/>
  <c r="D44" i="16"/>
  <c r="L43" i="16"/>
  <c r="L42" i="16"/>
  <c r="L44" i="16" s="1"/>
  <c r="D41" i="16"/>
  <c r="L40" i="16"/>
  <c r="L39" i="16"/>
  <c r="D38" i="16"/>
  <c r="D37" i="16"/>
  <c r="D36" i="16"/>
  <c r="D35" i="16"/>
  <c r="D34" i="16"/>
  <c r="D33" i="16"/>
  <c r="D32" i="16"/>
  <c r="D31" i="16"/>
  <c r="D30" i="16"/>
  <c r="D29" i="16"/>
  <c r="D28" i="16"/>
  <c r="D27" i="16"/>
  <c r="D26" i="16"/>
  <c r="D25" i="16"/>
  <c r="D24" i="16"/>
  <c r="D23" i="16"/>
  <c r="L22" i="16"/>
  <c r="D22" i="16"/>
  <c r="L21" i="16"/>
  <c r="D21" i="16"/>
  <c r="L20" i="16"/>
  <c r="D20" i="16"/>
  <c r="L19" i="16"/>
  <c r="D19" i="16"/>
  <c r="L18" i="16"/>
  <c r="D18" i="16"/>
  <c r="L17" i="16"/>
  <c r="D17" i="16"/>
  <c r="L16" i="16"/>
  <c r="D16" i="16"/>
  <c r="L15" i="16"/>
  <c r="D15" i="16"/>
  <c r="L14" i="16"/>
  <c r="D14" i="16"/>
  <c r="L13" i="16"/>
  <c r="D13" i="16"/>
  <c r="L12" i="16"/>
  <c r="D12" i="16"/>
  <c r="D11" i="16"/>
  <c r="L10" i="16"/>
  <c r="D10" i="16"/>
  <c r="L9" i="16"/>
  <c r="D9" i="16"/>
  <c r="L8" i="16"/>
  <c r="D8" i="16"/>
  <c r="L7" i="16"/>
  <c r="D7" i="16"/>
  <c r="L6" i="16"/>
  <c r="D6" i="16"/>
  <c r="AZ42" i="10" l="1"/>
  <c r="AZ62" i="10"/>
  <c r="AA52" i="10"/>
  <c r="AA72" i="10"/>
  <c r="AW68" i="10"/>
  <c r="AF66" i="10"/>
  <c r="AU62" i="10"/>
  <c r="AM62" i="10"/>
  <c r="BB60" i="10"/>
  <c r="AQ52" i="10"/>
  <c r="AI52" i="10"/>
  <c r="AO48" i="10"/>
  <c r="AG48" i="10"/>
  <c r="AD40" i="10"/>
  <c r="AK38" i="10"/>
  <c r="AZ36" i="10"/>
  <c r="AR36" i="10"/>
  <c r="AZ28" i="10"/>
  <c r="AR28" i="10"/>
  <c r="AH70" i="10"/>
  <c r="AL60" i="10"/>
  <c r="AS58" i="10"/>
  <c r="AP50" i="10"/>
  <c r="AJ36" i="10"/>
  <c r="AJ28" i="10"/>
  <c r="AX70" i="10"/>
  <c r="AP70" i="10"/>
  <c r="AV66" i="10"/>
  <c r="AN66" i="10"/>
  <c r="AC58" i="10"/>
  <c r="AJ56" i="10"/>
  <c r="AB56" i="10"/>
  <c r="AY52" i="10"/>
  <c r="AH50" i="10"/>
  <c r="AE42" i="10"/>
  <c r="AT40" i="10"/>
  <c r="AL40" i="10"/>
  <c r="BA38" i="10"/>
  <c r="AS38" i="10"/>
  <c r="AE62" i="10"/>
  <c r="BA58" i="10"/>
  <c r="AV46" i="10"/>
  <c r="AC38" i="10"/>
  <c r="AQ72" i="10"/>
  <c r="AI72" i="10"/>
  <c r="AO68" i="10"/>
  <c r="AG68" i="10"/>
  <c r="AD60" i="10"/>
  <c r="AK58" i="10"/>
  <c r="AZ56" i="10"/>
  <c r="AR56" i="10"/>
  <c r="AW48" i="10"/>
  <c r="AF46" i="10"/>
  <c r="AU42" i="10"/>
  <c r="AM42" i="10"/>
  <c r="BB40" i="10"/>
  <c r="AY72" i="10"/>
  <c r="AT60" i="10"/>
  <c r="AX50" i="10"/>
  <c r="AN46" i="10"/>
  <c r="AB36" i="10"/>
  <c r="AB28" i="10"/>
  <c r="AU30" i="10"/>
  <c r="AQ30" i="10"/>
  <c r="AM30" i="10"/>
  <c r="AI30" i="10"/>
  <c r="AA30" i="10"/>
  <c r="BA26" i="10"/>
  <c r="AW26" i="10"/>
  <c r="AO26" i="10"/>
  <c r="AG26" i="10"/>
  <c r="AC26" i="10"/>
  <c r="AX20" i="10"/>
  <c r="AT20" i="10"/>
  <c r="AH20" i="10"/>
  <c r="BB30" i="10"/>
  <c r="AX30" i="10"/>
  <c r="AT30" i="10"/>
  <c r="AP30" i="10"/>
  <c r="AH30" i="10"/>
  <c r="AV26" i="10"/>
  <c r="AN26" i="10"/>
  <c r="AJ26" i="10"/>
  <c r="AF26" i="10"/>
  <c r="AB26" i="10"/>
  <c r="BA20" i="10"/>
  <c r="AO20" i="10"/>
  <c r="AC20" i="10"/>
  <c r="BA30" i="10"/>
  <c r="AW30" i="10"/>
  <c r="AO30" i="10"/>
  <c r="AG30" i="10"/>
  <c r="AC30" i="10"/>
  <c r="AU26" i="10"/>
  <c r="AQ26" i="10"/>
  <c r="AM26" i="10"/>
  <c r="AI26" i="10"/>
  <c r="AA26" i="10"/>
  <c r="AV20" i="10"/>
  <c r="AJ20" i="10"/>
  <c r="AF20" i="10"/>
  <c r="AV30" i="10"/>
  <c r="AN30" i="10"/>
  <c r="AJ30" i="10"/>
  <c r="AF30" i="10"/>
  <c r="AB30" i="10"/>
  <c r="BB26" i="10"/>
  <c r="AX26" i="10"/>
  <c r="AT26" i="10"/>
  <c r="AP26" i="10"/>
  <c r="AH26" i="10"/>
  <c r="AQ20" i="10"/>
  <c r="AM20" i="10"/>
  <c r="AA20" i="10"/>
  <c r="AF74" i="10"/>
  <c r="AM72" i="10"/>
  <c r="BA70" i="10"/>
  <c r="AI70" i="10"/>
  <c r="AP68" i="10"/>
  <c r="AK68" i="10"/>
  <c r="BB66" i="10"/>
  <c r="AB66" i="10"/>
  <c r="AX64" i="10"/>
  <c r="AY62" i="10"/>
  <c r="AO62" i="10"/>
  <c r="AI62" i="10"/>
  <c r="AP60" i="10"/>
  <c r="AT58" i="10"/>
  <c r="AH58" i="10"/>
  <c r="AV56" i="10"/>
  <c r="AO56" i="10"/>
  <c r="AW54" i="10"/>
  <c r="AQ54" i="10"/>
  <c r="AG54" i="10"/>
  <c r="AT52" i="10"/>
  <c r="AJ50" i="10"/>
  <c r="AE50" i="10"/>
  <c r="AY48" i="10"/>
  <c r="AQ48" i="10"/>
  <c r="AH48" i="10"/>
  <c r="AC48" i="10"/>
  <c r="AJ46" i="10"/>
  <c r="AU44" i="10"/>
  <c r="AJ44" i="10"/>
  <c r="AE44" i="10"/>
  <c r="AX40" i="10"/>
  <c r="AE40" i="10"/>
  <c r="AO38" i="10"/>
  <c r="AD38" i="10"/>
  <c r="AY74" i="10"/>
  <c r="AS74" i="10"/>
  <c r="AO74" i="10"/>
  <c r="AI74" i="10"/>
  <c r="AA74" i="10"/>
  <c r="BB72" i="10"/>
  <c r="AV72" i="10"/>
  <c r="AL72" i="10"/>
  <c r="AC72" i="10"/>
  <c r="AZ70" i="10"/>
  <c r="AT70" i="10"/>
  <c r="AN70" i="10"/>
  <c r="AJ68" i="10"/>
  <c r="BA66" i="10"/>
  <c r="AA66" i="10"/>
  <c r="AW64" i="10"/>
  <c r="AS64" i="10"/>
  <c r="AC64" i="10"/>
  <c r="AR62" i="10"/>
  <c r="AH62" i="10"/>
  <c r="AB62" i="10"/>
  <c r="AI60" i="10"/>
  <c r="AW58" i="10"/>
  <c r="AL58" i="10"/>
  <c r="AG58" i="10"/>
  <c r="AN56" i="10"/>
  <c r="AF54" i="10"/>
  <c r="AM52" i="10"/>
  <c r="BA50" i="10"/>
  <c r="AI50" i="10"/>
  <c r="AP48" i="10"/>
  <c r="AK48" i="10"/>
  <c r="BB46" i="10"/>
  <c r="AB46" i="10"/>
  <c r="AX44" i="10"/>
  <c r="AY42" i="10"/>
  <c r="AO42" i="10"/>
  <c r="AI42" i="10"/>
  <c r="AP40" i="10"/>
  <c r="AT38" i="10"/>
  <c r="AH38" i="10"/>
  <c r="AV36" i="10"/>
  <c r="AO36" i="10"/>
  <c r="AV28" i="10"/>
  <c r="AO28" i="10"/>
  <c r="AL74" i="10"/>
  <c r="AD74" i="10"/>
  <c r="AU72" i="10"/>
  <c r="AB72" i="10"/>
  <c r="AS70" i="10"/>
  <c r="AR68" i="10"/>
  <c r="AD68" i="10"/>
  <c r="AR66" i="10"/>
  <c r="AK66" i="10"/>
  <c r="AZ64" i="10"/>
  <c r="AK64" i="10"/>
  <c r="AF64" i="10"/>
  <c r="AV62" i="10"/>
  <c r="AQ62" i="10"/>
  <c r="AM60" i="10"/>
  <c r="AA60" i="10"/>
  <c r="BB58" i="10"/>
  <c r="AF56" i="10"/>
  <c r="AY54" i="10"/>
  <c r="AS54" i="10"/>
  <c r="AO54" i="10"/>
  <c r="AI54" i="10"/>
  <c r="AA54" i="10"/>
  <c r="BB52" i="10"/>
  <c r="AV52" i="10"/>
  <c r="AL52" i="10"/>
  <c r="AC52" i="10"/>
  <c r="AZ50" i="10"/>
  <c r="AT50" i="10"/>
  <c r="AN50" i="10"/>
  <c r="AJ48" i="10"/>
  <c r="BA46" i="10"/>
  <c r="AA46" i="10"/>
  <c r="AW44" i="10"/>
  <c r="AS44" i="10"/>
  <c r="AC44" i="10"/>
  <c r="AR42" i="10"/>
  <c r="AH42" i="10"/>
  <c r="AB42" i="10"/>
  <c r="AI40" i="10"/>
  <c r="AW38" i="10"/>
  <c r="AL38" i="10"/>
  <c r="AG38" i="10"/>
  <c r="AN36" i="10"/>
  <c r="AN28" i="10"/>
  <c r="AW74" i="10"/>
  <c r="AQ74" i="10"/>
  <c r="AG74" i="10"/>
  <c r="AT72" i="10"/>
  <c r="AJ70" i="10"/>
  <c r="AE70" i="10"/>
  <c r="AY68" i="10"/>
  <c r="AQ68" i="10"/>
  <c r="AH68" i="10"/>
  <c r="AC68" i="10"/>
  <c r="AJ66" i="10"/>
  <c r="AU64" i="10"/>
  <c r="AJ64" i="10"/>
  <c r="AE64" i="10"/>
  <c r="AX60" i="10"/>
  <c r="AE60" i="10"/>
  <c r="AO58" i="10"/>
  <c r="AD58" i="10"/>
  <c r="AL54" i="10"/>
  <c r="AD54" i="10"/>
  <c r="AU52" i="10"/>
  <c r="AB52" i="10"/>
  <c r="AS50" i="10"/>
  <c r="AR48" i="10"/>
  <c r="AD48" i="10"/>
  <c r="AR46" i="10"/>
  <c r="AK46" i="10"/>
  <c r="AZ44" i="10"/>
  <c r="AK44" i="10"/>
  <c r="AF44" i="10"/>
  <c r="AV42" i="10"/>
  <c r="AQ42" i="10"/>
  <c r="AM40" i="10"/>
  <c r="AA40" i="10"/>
  <c r="BB38" i="10"/>
  <c r="AF36" i="10"/>
  <c r="AF28" i="10"/>
  <c r="BA74" i="10"/>
  <c r="AZ72" i="10"/>
  <c r="AQ70" i="10"/>
  <c r="AL70" i="10"/>
  <c r="AC70" i="10"/>
  <c r="AZ66" i="10"/>
  <c r="AH66" i="10"/>
  <c r="AR64" i="10"/>
  <c r="AN64" i="10"/>
  <c r="AB64" i="10"/>
  <c r="AJ62" i="10"/>
  <c r="AA62" i="10"/>
  <c r="AM58" i="10"/>
  <c r="AL56" i="10"/>
  <c r="AC56" i="10"/>
  <c r="AU54" i="10"/>
  <c r="AM54" i="10"/>
  <c r="AJ52" i="10"/>
  <c r="AE52" i="10"/>
  <c r="AA50" i="10"/>
  <c r="BB48" i="10"/>
  <c r="AX48" i="10"/>
  <c r="AS48" i="10"/>
  <c r="AX46" i="10"/>
  <c r="AO46" i="10"/>
  <c r="AY40" i="10"/>
  <c r="AU40" i="10"/>
  <c r="AX38" i="10"/>
  <c r="BB36" i="10"/>
  <c r="AS36" i="10"/>
  <c r="BB28" i="10"/>
  <c r="AS28" i="10"/>
  <c r="AV74" i="10"/>
  <c r="AN74" i="10"/>
  <c r="AF72" i="10"/>
  <c r="AY70" i="10"/>
  <c r="AK70" i="10"/>
  <c r="AT68" i="10"/>
  <c r="AB68" i="10"/>
  <c r="AP66" i="10"/>
  <c r="AG66" i="10"/>
  <c r="AQ64" i="10"/>
  <c r="AI64" i="10"/>
  <c r="AW62" i="10"/>
  <c r="AV60" i="10"/>
  <c r="AH60" i="10"/>
  <c r="AP58" i="10"/>
  <c r="AT56" i="10"/>
  <c r="AK56" i="10"/>
  <c r="AR52" i="10"/>
  <c r="AD52" i="10"/>
  <c r="AW46" i="10"/>
  <c r="BA44" i="10"/>
  <c r="AG42" i="10"/>
  <c r="AO40" i="10"/>
  <c r="AF40" i="10"/>
  <c r="AE38" i="10"/>
  <c r="BA36" i="10"/>
  <c r="AD36" i="10"/>
  <c r="BA28" i="10"/>
  <c r="AD28" i="10"/>
  <c r="AU74" i="10"/>
  <c r="AM74" i="10"/>
  <c r="AJ72" i="10"/>
  <c r="AE72" i="10"/>
  <c r="AA70" i="10"/>
  <c r="BB68" i="10"/>
  <c r="AX68" i="10"/>
  <c r="AS68" i="10"/>
  <c r="AX66" i="10"/>
  <c r="AO66" i="10"/>
  <c r="AY60" i="10"/>
  <c r="AU60" i="10"/>
  <c r="AX58" i="10"/>
  <c r="BB56" i="10"/>
  <c r="AS56" i="10"/>
  <c r="BA54" i="10"/>
  <c r="AZ52" i="10"/>
  <c r="AQ50" i="10"/>
  <c r="AL50" i="10"/>
  <c r="AC50" i="10"/>
  <c r="AZ46" i="10"/>
  <c r="AH46" i="10"/>
  <c r="AR44" i="10"/>
  <c r="AN44" i="10"/>
  <c r="AB44" i="10"/>
  <c r="AJ42" i="10"/>
  <c r="AA42" i="10"/>
  <c r="AM38" i="10"/>
  <c r="AL36" i="10"/>
  <c r="AC36" i="10"/>
  <c r="AL28" i="10"/>
  <c r="AC28" i="10"/>
  <c r="AR72" i="10"/>
  <c r="AD72" i="10"/>
  <c r="AW66" i="10"/>
  <c r="BA64" i="10"/>
  <c r="AG62" i="10"/>
  <c r="AO60" i="10"/>
  <c r="AF60" i="10"/>
  <c r="AE58" i="10"/>
  <c r="BA56" i="10"/>
  <c r="AD56" i="10"/>
  <c r="AV54" i="10"/>
  <c r="AN54" i="10"/>
  <c r="AF52" i="10"/>
  <c r="AY50" i="10"/>
  <c r="AK50" i="10"/>
  <c r="AT48" i="10"/>
  <c r="AB48" i="10"/>
  <c r="AP46" i="10"/>
  <c r="AG46" i="10"/>
  <c r="AQ44" i="10"/>
  <c r="AI44" i="10"/>
  <c r="AW42" i="10"/>
  <c r="AV40" i="10"/>
  <c r="AH40" i="10"/>
  <c r="AP38" i="10"/>
  <c r="AT36" i="10"/>
  <c r="AK36" i="10"/>
  <c r="AT28" i="10"/>
  <c r="AK28" i="10"/>
  <c r="BA34" i="10"/>
  <c r="AW34" i="10"/>
  <c r="AO34" i="10"/>
  <c r="AG34" i="10"/>
  <c r="AC34" i="10"/>
  <c r="AZ32" i="10"/>
  <c r="AR32" i="10"/>
  <c r="AN32" i="10"/>
  <c r="AJ32" i="10"/>
  <c r="AF32" i="10"/>
  <c r="AU22" i="10"/>
  <c r="AQ22" i="10"/>
  <c r="AM22" i="10"/>
  <c r="AI22" i="10"/>
  <c r="AA22" i="10"/>
  <c r="BA18" i="10"/>
  <c r="AW18" i="10"/>
  <c r="AO18" i="10"/>
  <c r="AB18" i="10"/>
  <c r="AF18" i="10"/>
  <c r="AV34" i="10"/>
  <c r="AN34" i="10"/>
  <c r="AJ34" i="10"/>
  <c r="AF34" i="10"/>
  <c r="AB34" i="10"/>
  <c r="AY32" i="10"/>
  <c r="AU32" i="10"/>
  <c r="AQ32" i="10"/>
  <c r="AM32" i="10"/>
  <c r="AE32" i="10"/>
  <c r="BB22" i="10"/>
  <c r="AX22" i="10"/>
  <c r="AT22" i="10"/>
  <c r="AP22" i="10"/>
  <c r="AH22" i="10"/>
  <c r="AV18" i="10"/>
  <c r="AN18" i="10"/>
  <c r="AJ18" i="10"/>
  <c r="AC18" i="10"/>
  <c r="AG18" i="10"/>
  <c r="AU34" i="10"/>
  <c r="AQ34" i="10"/>
  <c r="AM34" i="10"/>
  <c r="AI34" i="10"/>
  <c r="AA34" i="10"/>
  <c r="BB32" i="10"/>
  <c r="AX32" i="10"/>
  <c r="AT32" i="10"/>
  <c r="AL32" i="10"/>
  <c r="AD32" i="10"/>
  <c r="BA22" i="10"/>
  <c r="AW22" i="10"/>
  <c r="AO22" i="10"/>
  <c r="AG22" i="10"/>
  <c r="AC22" i="10"/>
  <c r="AU18" i="10"/>
  <c r="AQ18" i="10"/>
  <c r="AM18" i="10"/>
  <c r="AI18" i="10"/>
  <c r="AA18" i="10"/>
  <c r="BB34" i="10"/>
  <c r="AX34" i="10"/>
  <c r="AT34" i="10"/>
  <c r="AP34" i="10"/>
  <c r="AH34" i="10"/>
  <c r="BA32" i="10"/>
  <c r="AS32" i="10"/>
  <c r="AK32" i="10"/>
  <c r="AG32" i="10"/>
  <c r="AC32" i="10"/>
  <c r="AV22" i="10"/>
  <c r="AN22" i="10"/>
  <c r="AJ22" i="10"/>
  <c r="AF22" i="10"/>
  <c r="AB22" i="10"/>
  <c r="BB18" i="10"/>
  <c r="AX18" i="10"/>
  <c r="AT18" i="10"/>
  <c r="AP18" i="10"/>
  <c r="AH18" i="10"/>
  <c r="AX72" i="10"/>
  <c r="AP72" i="10"/>
  <c r="AH72" i="10"/>
  <c r="AW70" i="10"/>
  <c r="AO70" i="10"/>
  <c r="AG70" i="10"/>
  <c r="AV68" i="10"/>
  <c r="AN68" i="10"/>
  <c r="AF68" i="10"/>
  <c r="AU66" i="10"/>
  <c r="AM66" i="10"/>
  <c r="AE66" i="10"/>
  <c r="AL62" i="10"/>
  <c r="BA60" i="10"/>
  <c r="AC60" i="10"/>
  <c r="AJ58" i="10"/>
  <c r="AI56" i="10"/>
  <c r="BB42" i="10"/>
  <c r="AT42" i="10"/>
  <c r="AL42" i="10"/>
  <c r="AD42" i="10"/>
  <c r="BA40" i="10"/>
  <c r="AS40" i="10"/>
  <c r="AK40" i="10"/>
  <c r="AC40" i="10"/>
  <c r="AZ38" i="10"/>
  <c r="AR38" i="10"/>
  <c r="AJ38" i="10"/>
  <c r="AB38" i="10"/>
  <c r="AY36" i="10"/>
  <c r="AQ36" i="10"/>
  <c r="AI36" i="10"/>
  <c r="AA36" i="10"/>
  <c r="AY28" i="10"/>
  <c r="AQ28" i="10"/>
  <c r="AI28" i="10"/>
  <c r="AA28" i="10"/>
  <c r="AT62" i="10"/>
  <c r="AD62" i="10"/>
  <c r="AK60" i="10"/>
  <c r="AR58" i="10"/>
  <c r="AY56" i="10"/>
  <c r="AA56" i="10"/>
  <c r="AX52" i="10"/>
  <c r="AP52" i="10"/>
  <c r="AH52" i="10"/>
  <c r="AW50" i="10"/>
  <c r="AO50" i="10"/>
  <c r="AG50" i="10"/>
  <c r="AV48" i="10"/>
  <c r="AN48" i="10"/>
  <c r="AF48" i="10"/>
  <c r="AU46" i="10"/>
  <c r="AM46" i="10"/>
  <c r="AE46" i="10"/>
  <c r="BB62" i="10"/>
  <c r="AS60" i="10"/>
  <c r="AZ58" i="10"/>
  <c r="AB58" i="10"/>
  <c r="AQ56" i="10"/>
  <c r="L41" i="16"/>
  <c r="BF76" i="10" l="1"/>
  <c r="BH76" i="10" s="1"/>
  <c r="AQ86" i="10"/>
  <c r="AN86" i="10"/>
  <c r="AE91" i="10" s="1"/>
  <c r="AL86" i="10"/>
  <c r="AA86" i="10"/>
  <c r="X86" i="10"/>
  <c r="O91" i="10" s="1"/>
  <c r="V86" i="10"/>
  <c r="O96" i="10" l="1"/>
  <c r="BF58" i="10" l="1"/>
  <c r="BH58" i="10" s="1"/>
  <c r="BF38" i="10"/>
  <c r="BF72" i="10"/>
  <c r="BH72" i="10" s="1"/>
  <c r="BF52" i="10"/>
  <c r="BH52" i="10" s="1"/>
  <c r="BF74" i="10"/>
  <c r="BH74" i="10" s="1"/>
  <c r="BF42" i="10"/>
  <c r="BH42" i="10" s="1"/>
  <c r="BF48" i="10"/>
  <c r="BH48" i="10" s="1"/>
  <c r="BF70" i="10"/>
  <c r="BH70" i="10" s="1"/>
  <c r="BF24" i="10"/>
  <c r="BH24" i="10" s="1"/>
  <c r="BF22" i="10"/>
  <c r="BH22" i="10" s="1"/>
  <c r="BF34" i="10"/>
  <c r="BH34" i="10" s="1"/>
  <c r="BF36" i="10"/>
  <c r="BF40" i="10"/>
  <c r="BH40" i="10" s="1"/>
  <c r="BF44" i="10"/>
  <c r="BF26" i="10"/>
  <c r="BH26" i="10" s="1"/>
  <c r="BF56" i="10"/>
  <c r="BH56" i="10" s="1"/>
  <c r="BF46" i="10"/>
  <c r="BH46" i="10" s="1"/>
  <c r="BF64" i="10"/>
  <c r="BH64" i="10" s="1"/>
  <c r="BF32" i="10"/>
  <c r="Q82" i="10" s="1"/>
  <c r="BF18" i="10"/>
  <c r="BH18" i="10" s="1"/>
  <c r="BF28" i="10"/>
  <c r="BH28" i="10" s="1"/>
  <c r="BF66" i="10"/>
  <c r="BH66" i="10" s="1"/>
  <c r="BF60" i="10"/>
  <c r="BH60" i="10" s="1"/>
  <c r="BF54" i="10"/>
  <c r="BH54" i="10" s="1"/>
  <c r="BF68" i="10"/>
  <c r="BH68" i="10" s="1"/>
  <c r="BF50" i="10"/>
  <c r="BH50" i="10" s="1"/>
  <c r="BF62" i="10"/>
  <c r="BH62" i="10" s="1"/>
  <c r="BF30" i="10"/>
  <c r="Q83" i="10" s="1"/>
  <c r="BF20" i="10"/>
  <c r="BH20" i="10" s="1"/>
  <c r="B27" i="10"/>
  <c r="B29" i="10" s="1"/>
  <c r="B31" i="10" s="1"/>
  <c r="B33" i="10" s="1"/>
  <c r="B35" i="10" s="1"/>
  <c r="B37" i="10" s="1"/>
  <c r="B39" i="10" s="1"/>
  <c r="B41" i="10" s="1"/>
  <c r="B43" i="10" s="1"/>
  <c r="B45" i="10" s="1"/>
  <c r="B47" i="10" s="1"/>
  <c r="B49" i="10" s="1"/>
  <c r="B51" i="10" s="1"/>
  <c r="B53" i="10" s="1"/>
  <c r="B55" i="10" s="1"/>
  <c r="B57" i="10" s="1"/>
  <c r="B59" i="10" s="1"/>
  <c r="B61" i="10" s="1"/>
  <c r="B63" i="10" s="1"/>
  <c r="B65" i="10" s="1"/>
  <c r="B67" i="10" s="1"/>
  <c r="B69" i="10" s="1"/>
  <c r="B71" i="10" s="1"/>
  <c r="B73" i="10" s="1"/>
  <c r="B75" i="10" s="1"/>
  <c r="AJ2" i="10"/>
  <c r="BB15" i="10" s="1"/>
  <c r="BB16" i="10" s="1"/>
  <c r="AG82" i="10" l="1"/>
  <c r="AG84" i="10"/>
  <c r="BH36" i="10"/>
  <c r="BH32" i="10"/>
  <c r="S82" i="10" s="1"/>
  <c r="BH30" i="10"/>
  <c r="S83" i="10" s="1"/>
  <c r="BH44" i="10"/>
  <c r="AI84" i="10" s="1"/>
  <c r="BH38" i="10"/>
  <c r="BI8" i="10"/>
  <c r="AI15" i="10"/>
  <c r="AI16" i="10" s="1"/>
  <c r="AA15" i="10"/>
  <c r="AA16" i="10" s="1"/>
  <c r="AQ15" i="10"/>
  <c r="AQ16" i="10" s="1"/>
  <c r="AY15" i="10"/>
  <c r="AY16" i="10" s="1"/>
  <c r="AM15" i="10"/>
  <c r="AM16" i="10" s="1"/>
  <c r="AE15" i="10"/>
  <c r="AE16" i="10" s="1"/>
  <c r="AU15" i="10"/>
  <c r="AU16" i="10" s="1"/>
  <c r="AE96" i="10"/>
  <c r="BC15" i="10"/>
  <c r="BC16" i="10" s="1"/>
  <c r="AB15" i="10"/>
  <c r="AB16" i="10" s="1"/>
  <c r="AF15" i="10"/>
  <c r="AF16" i="10" s="1"/>
  <c r="AJ15" i="10"/>
  <c r="AJ16" i="10" s="1"/>
  <c r="AN15" i="10"/>
  <c r="AN16" i="10" s="1"/>
  <c r="AR15" i="10"/>
  <c r="AR16" i="10" s="1"/>
  <c r="AV15" i="10"/>
  <c r="AV16" i="10" s="1"/>
  <c r="AZ15" i="10"/>
  <c r="AZ16" i="10" s="1"/>
  <c r="BD15" i="10"/>
  <c r="BD16" i="10" s="1"/>
  <c r="AC15" i="10"/>
  <c r="AC16" i="10" s="1"/>
  <c r="AG15" i="10"/>
  <c r="AG16" i="10" s="1"/>
  <c r="AK15" i="10"/>
  <c r="AK16" i="10" s="1"/>
  <c r="AO15" i="10"/>
  <c r="AO16" i="10" s="1"/>
  <c r="AS15" i="10"/>
  <c r="AS16" i="10" s="1"/>
  <c r="AW15" i="10"/>
  <c r="AW16" i="10" s="1"/>
  <c r="BA15" i="10"/>
  <c r="BA16" i="10" s="1"/>
  <c r="BE15" i="10"/>
  <c r="BE16" i="10" s="1"/>
  <c r="AD15" i="10"/>
  <c r="AD16" i="10" s="1"/>
  <c r="AH15" i="10"/>
  <c r="AH16" i="10" s="1"/>
  <c r="AL15" i="10"/>
  <c r="AL16" i="10" s="1"/>
  <c r="AP15" i="10"/>
  <c r="AP16" i="10" s="1"/>
  <c r="AT15" i="10"/>
  <c r="AT16" i="10" s="1"/>
  <c r="AX15" i="10"/>
  <c r="AX16" i="10" s="1"/>
  <c r="AI82" i="10" l="1"/>
  <c r="Y91" i="10"/>
  <c r="T96" i="10" l="1"/>
  <c r="Y96" i="10" s="1"/>
  <c r="AU82" i="10" s="1"/>
  <c r="Q86" i="10" l="1"/>
  <c r="S86" i="10"/>
  <c r="AO91" i="10" l="1"/>
  <c r="AJ96" i="10" s="1"/>
  <c r="AO96" i="10" s="1"/>
  <c r="AZ82" i="10" s="1"/>
  <c r="BE82" i="10" s="1"/>
  <c r="AI86" i="10"/>
  <c r="AG86" i="10"/>
</calcChain>
</file>

<file path=xl/sharedStrings.xml><?xml version="1.0" encoding="utf-8"?>
<sst xmlns="http://schemas.openxmlformats.org/spreadsheetml/2006/main" count="4229" uniqueCount="1349">
  <si>
    <t>従業者の勤務の体制及び勤務形態一覧表　</t>
  </si>
  <si>
    <t>年</t>
    <rPh sb="0" eb="1">
      <t>ネン</t>
    </rPh>
    <phoneticPr fontId="2"/>
  </si>
  <si>
    <t>）</t>
    <phoneticPr fontId="2"/>
  </si>
  <si>
    <t>職種名</t>
    <rPh sb="0" eb="2">
      <t>ショクシュ</t>
    </rPh>
    <rPh sb="2" eb="3">
      <t>メイ</t>
    </rPh>
    <phoneticPr fontId="2"/>
  </si>
  <si>
    <t>記号</t>
    <rPh sb="0" eb="2">
      <t>キゴウ</t>
    </rPh>
    <phoneticPr fontId="2"/>
  </si>
  <si>
    <t>区分</t>
    <rPh sb="0" eb="2">
      <t>クブン</t>
    </rPh>
    <phoneticPr fontId="2"/>
  </si>
  <si>
    <t>A</t>
    <phoneticPr fontId="2"/>
  </si>
  <si>
    <t>B</t>
    <phoneticPr fontId="2"/>
  </si>
  <si>
    <t>C</t>
    <phoneticPr fontId="2"/>
  </si>
  <si>
    <t>D</t>
    <phoneticPr fontId="2"/>
  </si>
  <si>
    <t>（注）常勤・非常勤の区分について</t>
    <rPh sb="1" eb="2">
      <t>チュウ</t>
    </rPh>
    <rPh sb="3" eb="5">
      <t>ジョウキン</t>
    </rPh>
    <rPh sb="6" eb="9">
      <t>ヒジョウキン</t>
    </rPh>
    <rPh sb="10" eb="12">
      <t>クブン</t>
    </rPh>
    <phoneticPr fontId="2"/>
  </si>
  <si>
    <t>1週目</t>
    <rPh sb="1" eb="2">
      <t>シュウ</t>
    </rPh>
    <rPh sb="2" eb="3">
      <t>メ</t>
    </rPh>
    <phoneticPr fontId="2"/>
  </si>
  <si>
    <t>2週目</t>
    <rPh sb="1" eb="2">
      <t>シュウ</t>
    </rPh>
    <rPh sb="2" eb="3">
      <t>メ</t>
    </rPh>
    <phoneticPr fontId="2"/>
  </si>
  <si>
    <t>3週目</t>
    <rPh sb="1" eb="2">
      <t>シュウ</t>
    </rPh>
    <rPh sb="2" eb="3">
      <t>メ</t>
    </rPh>
    <phoneticPr fontId="2"/>
  </si>
  <si>
    <t>4週目</t>
    <rPh sb="1" eb="2">
      <t>シュウ</t>
    </rPh>
    <rPh sb="2" eb="3">
      <t>メ</t>
    </rPh>
    <phoneticPr fontId="2"/>
  </si>
  <si>
    <t>5週目</t>
    <rPh sb="1" eb="2">
      <t>シュウ</t>
    </rPh>
    <rPh sb="2" eb="3">
      <t>メ</t>
    </rPh>
    <phoneticPr fontId="2"/>
  </si>
  <si>
    <t>：</t>
    <phoneticPr fontId="2"/>
  </si>
  <si>
    <t>～</t>
    <phoneticPr fontId="2"/>
  </si>
  <si>
    <t>シフト記号</t>
    <rPh sb="3" eb="5">
      <t>キゴウ</t>
    </rPh>
    <phoneticPr fontId="13"/>
  </si>
  <si>
    <t>介護福祉士</t>
    <rPh sb="0" eb="2">
      <t>カイゴ</t>
    </rPh>
    <rPh sb="2" eb="5">
      <t>フクシシ</t>
    </rPh>
    <phoneticPr fontId="2"/>
  </si>
  <si>
    <t>No</t>
    <phoneticPr fontId="2"/>
  </si>
  <si>
    <t>(1)</t>
    <phoneticPr fontId="2"/>
  </si>
  <si>
    <t>時間/週</t>
    <rPh sb="0" eb="2">
      <t>ジカン</t>
    </rPh>
    <rPh sb="3" eb="4">
      <t>シュウ</t>
    </rPh>
    <phoneticPr fontId="2"/>
  </si>
  <si>
    <t>時間/月</t>
    <rPh sb="0" eb="2">
      <t>ジカン</t>
    </rPh>
    <rPh sb="3" eb="4">
      <t>ツキ</t>
    </rPh>
    <phoneticPr fontId="2"/>
  </si>
  <si>
    <t>月</t>
    <rPh sb="0" eb="1">
      <t>ゲツ</t>
    </rPh>
    <phoneticPr fontId="2"/>
  </si>
  <si>
    <t>日</t>
    <rPh sb="0" eb="1">
      <t>ニチ</t>
    </rPh>
    <phoneticPr fontId="2"/>
  </si>
  <si>
    <t>当月の日数</t>
    <rPh sb="0" eb="2">
      <t>トウゲツ</t>
    </rPh>
    <rPh sb="3" eb="5">
      <t>ニッスウ</t>
    </rPh>
    <phoneticPr fontId="2"/>
  </si>
  <si>
    <t>令和</t>
    <rPh sb="0" eb="2">
      <t>レイワ</t>
    </rPh>
    <phoneticPr fontId="2"/>
  </si>
  <si>
    <t>(</t>
    <phoneticPr fontId="2"/>
  </si>
  <si>
    <t>)</t>
    <phoneticPr fontId="2"/>
  </si>
  <si>
    <t>サービス種別（</t>
    <rPh sb="4" eb="6">
      <t>シュベツ</t>
    </rPh>
    <phoneticPr fontId="2"/>
  </si>
  <si>
    <t>事業所名（</t>
    <rPh sb="0" eb="3">
      <t>ジギョウショ</t>
    </rPh>
    <rPh sb="3" eb="4">
      <t>メイ</t>
    </rPh>
    <phoneticPr fontId="2"/>
  </si>
  <si>
    <t>≪要 提出≫</t>
    <rPh sb="1" eb="2">
      <t>ヨウ</t>
    </rPh>
    <rPh sb="3" eb="5">
      <t>テイシュツ</t>
    </rPh>
    <phoneticPr fontId="2"/>
  </si>
  <si>
    <t>■シフト記号表（勤務時間帯）</t>
    <rPh sb="4" eb="6">
      <t>キゴウ</t>
    </rPh>
    <rPh sb="6" eb="7">
      <t>ヒョウ</t>
    </rPh>
    <rPh sb="8" eb="10">
      <t>キンム</t>
    </rPh>
    <rPh sb="10" eb="13">
      <t>ジカンタイ</t>
    </rPh>
    <phoneticPr fontId="2"/>
  </si>
  <si>
    <t>勤務時間</t>
    <rPh sb="0" eb="2">
      <t>キンム</t>
    </rPh>
    <rPh sb="2" eb="4">
      <t>ジカン</t>
    </rPh>
    <phoneticPr fontId="2"/>
  </si>
  <si>
    <t>うち、休憩時間</t>
    <rPh sb="3" eb="5">
      <t>キュウケイ</t>
    </rPh>
    <rPh sb="5" eb="7">
      <t>ジカン</t>
    </rPh>
    <phoneticPr fontId="2"/>
  </si>
  <si>
    <t>-</t>
    <phoneticPr fontId="2"/>
  </si>
  <si>
    <t>（</t>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</si>
  <si>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</si>
  <si>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</si>
  <si>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</si>
  <si>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</si>
  <si>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</si>
  <si>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</si>
  <si>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</si>
  <si>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</si>
  <si>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</si>
  <si>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</si>
  <si>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</si>
  <si>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</si>
  <si>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</si>
  <si>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</si>
  <si>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</si>
  <si>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</si>
  <si>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</si>
  <si>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</si>
  <si>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</si>
  <si>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</si>
  <si>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</si>
  <si>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</si>
  <si>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</si>
  <si>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</si>
  <si>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y</t>
    <phoneticPr fontId="2"/>
  </si>
  <si>
    <t>z</t>
    <phoneticPr fontId="2"/>
  </si>
  <si>
    <t>aa</t>
    <phoneticPr fontId="2"/>
  </si>
  <si>
    <t>ab</t>
    <phoneticPr fontId="2"/>
  </si>
  <si>
    <t>ac</t>
    <phoneticPr fontId="2"/>
  </si>
  <si>
    <t>ad</t>
    <phoneticPr fontId="2"/>
  </si>
  <si>
    <t>ae</t>
    <phoneticPr fontId="2"/>
  </si>
  <si>
    <t>af</t>
    <phoneticPr fontId="2"/>
  </si>
  <si>
    <t>管理者</t>
    <rPh sb="0" eb="3">
      <t>カンリシャ</t>
    </rPh>
    <phoneticPr fontId="2"/>
  </si>
  <si>
    <t>介護支援専門員</t>
    <rPh sb="0" eb="2">
      <t>カイゴ</t>
    </rPh>
    <rPh sb="2" eb="4">
      <t>シエン</t>
    </rPh>
    <rPh sb="4" eb="7">
      <t>センモンイン</t>
    </rPh>
    <phoneticPr fontId="2"/>
  </si>
  <si>
    <t>職種名</t>
    <rPh sb="0" eb="2">
      <t>ショクシュ</t>
    </rPh>
    <rPh sb="2" eb="3">
      <t>メイ</t>
    </rPh>
    <phoneticPr fontId="2"/>
  </si>
  <si>
    <t>資格</t>
    <rPh sb="0" eb="2">
      <t>シカク</t>
    </rPh>
    <phoneticPr fontId="2"/>
  </si>
  <si>
    <t>※ INDIRECT関数使用のため、以下のとおりセルに「名前の定義」をしています。</t>
    <rPh sb="10" eb="12">
      <t>カンスウ</t>
    </rPh>
    <rPh sb="12" eb="14">
      <t>シヨウ</t>
    </rPh>
    <rPh sb="18" eb="20">
      <t>イカ</t>
    </rPh>
    <rPh sb="28" eb="30">
      <t>ナマエ</t>
    </rPh>
    <rPh sb="31" eb="33">
      <t>テイギ</t>
    </rPh>
    <phoneticPr fontId="2"/>
  </si>
  <si>
    <t>　C列・・・「管理者」</t>
    <rPh sb="2" eb="3">
      <t>レツ</t>
    </rPh>
    <rPh sb="7" eb="10">
      <t>カンリシャ</t>
    </rPh>
    <phoneticPr fontId="2"/>
  </si>
  <si>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2"/>
  </si>
  <si>
    <t>　行が足りない場合は、適宜追加してください。</t>
    <rPh sb="1" eb="2">
      <t>ギョウ</t>
    </rPh>
    <rPh sb="3" eb="4">
      <t>タ</t>
    </rPh>
    <rPh sb="7" eb="9">
      <t>バアイ</t>
    </rPh>
    <rPh sb="11" eb="13">
      <t>テキギ</t>
    </rPh>
    <rPh sb="13" eb="15">
      <t>ツイカ</t>
    </rPh>
    <phoneticPr fontId="2"/>
  </si>
  <si>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2"/>
  </si>
  <si>
    <t>　・「数式」タブ　⇒　「名前の定義」を選択</t>
    <rPh sb="3" eb="5">
      <t>スウシキ</t>
    </rPh>
    <rPh sb="12" eb="14">
      <t>ナマエ</t>
    </rPh>
    <rPh sb="15" eb="17">
      <t>テイギ</t>
    </rPh>
    <rPh sb="19" eb="21">
      <t>センタク</t>
    </rPh>
    <phoneticPr fontId="2"/>
  </si>
  <si>
    <t>　・「名前」に職種名を入力</t>
    <rPh sb="3" eb="5">
      <t>ナマエ</t>
    </rPh>
    <rPh sb="7" eb="9">
      <t>ショクシュ</t>
    </rPh>
    <rPh sb="9" eb="10">
      <t>メイ</t>
    </rPh>
    <rPh sb="11" eb="13">
      <t>ニュウリョク</t>
    </rPh>
    <phoneticPr fontId="2"/>
  </si>
  <si>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2"/>
  </si>
  <si>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2"/>
  </si>
  <si>
    <t>１．サービス種別</t>
    <rPh sb="6" eb="8">
      <t>シュベツ</t>
    </rPh>
    <phoneticPr fontId="2"/>
  </si>
  <si>
    <t>No</t>
    <phoneticPr fontId="2"/>
  </si>
  <si>
    <t>サービス種別</t>
    <rPh sb="4" eb="6">
      <t>シュベツ</t>
    </rPh>
    <phoneticPr fontId="2"/>
  </si>
  <si>
    <t>２．職種名・資格名称</t>
    <rPh sb="2" eb="4">
      <t>ショクシュ</t>
    </rPh>
    <rPh sb="4" eb="5">
      <t>メイ</t>
    </rPh>
    <rPh sb="6" eb="8">
      <t>シカク</t>
    </rPh>
    <rPh sb="8" eb="10">
      <t>メイショウ</t>
    </rPh>
    <phoneticPr fontId="2"/>
  </si>
  <si>
    <t>ag</t>
    <phoneticPr fontId="2"/>
  </si>
  <si>
    <t>厚労　太郎</t>
    <rPh sb="0" eb="2">
      <t>コウロウ</t>
    </rPh>
    <rPh sb="3" eb="5">
      <t>タロウ</t>
    </rPh>
    <phoneticPr fontId="2"/>
  </si>
  <si>
    <t>A</t>
  </si>
  <si>
    <t>ー</t>
  </si>
  <si>
    <t>≪提出不要≫</t>
    <rPh sb="1" eb="3">
      <t>テイシュツ</t>
    </rPh>
    <rPh sb="3" eb="5">
      <t>フヨウ</t>
    </rPh>
    <phoneticPr fontId="2"/>
  </si>
  <si>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2"/>
  </si>
  <si>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2"/>
  </si>
  <si>
    <t>常勤で専従</t>
    <rPh sb="0" eb="2">
      <t>ジョウキン</t>
    </rPh>
    <rPh sb="3" eb="5">
      <t>センジュウ</t>
    </rPh>
    <phoneticPr fontId="2"/>
  </si>
  <si>
    <t>常勤で兼務</t>
    <rPh sb="0" eb="2">
      <t>ジョウキン</t>
    </rPh>
    <rPh sb="3" eb="5">
      <t>ケンム</t>
    </rPh>
    <phoneticPr fontId="2"/>
  </si>
  <si>
    <t>非常勤で専従</t>
    <rPh sb="0" eb="3">
      <t>ヒジョウキン</t>
    </rPh>
    <rPh sb="4" eb="6">
      <t>センジュウ</t>
    </rPh>
    <phoneticPr fontId="2"/>
  </si>
  <si>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2"/>
  </si>
  <si>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2"/>
  </si>
  <si>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2"/>
  </si>
  <si>
    <t>C</t>
  </si>
  <si>
    <t>医師</t>
    <rPh sb="0" eb="2">
      <t>イシ</t>
    </rPh>
    <phoneticPr fontId="2"/>
  </si>
  <si>
    <t>生活相談員</t>
    <rPh sb="0" eb="2">
      <t>セイカツ</t>
    </rPh>
    <rPh sb="2" eb="5">
      <t>ソウダンイン</t>
    </rPh>
    <phoneticPr fontId="2"/>
  </si>
  <si>
    <t>看護職員</t>
    <rPh sb="0" eb="2">
      <t>カンゴ</t>
    </rPh>
    <rPh sb="2" eb="4">
      <t>ショクイン</t>
    </rPh>
    <phoneticPr fontId="2"/>
  </si>
  <si>
    <t>介護職員</t>
    <rPh sb="0" eb="2">
      <t>カイゴ</t>
    </rPh>
    <rPh sb="2" eb="4">
      <t>ショクイン</t>
    </rPh>
    <phoneticPr fontId="2"/>
  </si>
  <si>
    <t>栄養士</t>
    <rPh sb="0" eb="3">
      <t>エイヨウシ</t>
    </rPh>
    <phoneticPr fontId="2"/>
  </si>
  <si>
    <t>機能訓練指導員</t>
    <rPh sb="0" eb="2">
      <t>キノウ</t>
    </rPh>
    <rPh sb="2" eb="4">
      <t>クンレン</t>
    </rPh>
    <rPh sb="4" eb="7">
      <t>シドウイン</t>
    </rPh>
    <phoneticPr fontId="2"/>
  </si>
  <si>
    <t>介護支援専門員</t>
    <rPh sb="0" eb="2">
      <t>カイゴ</t>
    </rPh>
    <rPh sb="2" eb="4">
      <t>シエン</t>
    </rPh>
    <rPh sb="4" eb="7">
      <t>センモンイン</t>
    </rPh>
    <phoneticPr fontId="2"/>
  </si>
  <si>
    <t>社会福祉主事任用資格</t>
    <rPh sb="0" eb="2">
      <t>シャカイ</t>
    </rPh>
    <rPh sb="2" eb="4">
      <t>フクシ</t>
    </rPh>
    <rPh sb="4" eb="6">
      <t>シュジ</t>
    </rPh>
    <rPh sb="6" eb="8">
      <t>ニンヨウ</t>
    </rPh>
    <rPh sb="8" eb="10">
      <t>シカク</t>
    </rPh>
    <phoneticPr fontId="2"/>
  </si>
  <si>
    <t>社会福祉事業に2年以上従事</t>
    <rPh sb="0" eb="2">
      <t>シャカイ</t>
    </rPh>
    <rPh sb="2" eb="4">
      <t>フクシ</t>
    </rPh>
    <rPh sb="4" eb="6">
      <t>ジギョウ</t>
    </rPh>
    <rPh sb="8" eb="9">
      <t>ネン</t>
    </rPh>
    <rPh sb="9" eb="11">
      <t>イジョウ</t>
    </rPh>
    <rPh sb="11" eb="13">
      <t>ジュウジ</t>
    </rPh>
    <phoneticPr fontId="2"/>
  </si>
  <si>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2"/>
  </si>
  <si>
    <t>ー</t>
    <phoneticPr fontId="2"/>
  </si>
  <si>
    <t>看護師</t>
    <rPh sb="0" eb="3">
      <t>カンゴシ</t>
    </rPh>
    <phoneticPr fontId="1"/>
  </si>
  <si>
    <t>准看護師</t>
    <rPh sb="0" eb="4">
      <t>ジュンカンゴシ</t>
    </rPh>
    <phoneticPr fontId="2"/>
  </si>
  <si>
    <t>介護福祉士</t>
    <rPh sb="0" eb="2">
      <t>カイゴ</t>
    </rPh>
    <rPh sb="2" eb="5">
      <t>フクシシ</t>
    </rPh>
    <phoneticPr fontId="2"/>
  </si>
  <si>
    <t>管理栄養士</t>
    <rPh sb="0" eb="2">
      <t>カンリ</t>
    </rPh>
    <rPh sb="2" eb="5">
      <t>エイヨウシ</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</si>
  <si>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</si>
  <si>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</si>
  <si>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</si>
  <si>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看護師</t>
    <rPh sb="0" eb="3">
      <t>カンゴシ</t>
    </rPh>
    <phoneticPr fontId="2"/>
  </si>
  <si>
    <t>柔道整復師</t>
    <rPh sb="0" eb="2">
      <t>ジュウドウ</t>
    </rPh>
    <rPh sb="2" eb="5">
      <t>セイフクシ</t>
    </rPh>
    <phoneticPr fontId="2"/>
  </si>
  <si>
    <t>あん摩マッサージ指圧師</t>
    <rPh sb="2" eb="3">
      <t>マ</t>
    </rPh>
    <rPh sb="8" eb="11">
      <t>シアツシ</t>
    </rPh>
    <phoneticPr fontId="2"/>
  </si>
  <si>
    <t>はり師</t>
    <rPh sb="2" eb="3">
      <t>シ</t>
    </rPh>
    <phoneticPr fontId="2"/>
  </si>
  <si>
    <t>きゅう師</t>
    <rPh sb="3" eb="4">
      <t>シ</t>
    </rPh>
    <phoneticPr fontId="2"/>
  </si>
  <si>
    <t>　D列・・・「医師」</t>
    <rPh sb="2" eb="3">
      <t>レツ</t>
    </rPh>
    <rPh sb="7" eb="9">
      <t>イシ</t>
    </rPh>
    <phoneticPr fontId="2"/>
  </si>
  <si>
    <t>　E列・・・「生活相談員」</t>
    <rPh sb="2" eb="3">
      <t>レツ</t>
    </rPh>
    <rPh sb="7" eb="9">
      <t>セイカツ</t>
    </rPh>
    <rPh sb="9" eb="12">
      <t>ソウダンイン</t>
    </rPh>
    <phoneticPr fontId="2"/>
  </si>
  <si>
    <t>　F列・・・「看護職員」</t>
    <rPh sb="2" eb="3">
      <t>レツ</t>
    </rPh>
    <rPh sb="7" eb="9">
      <t>カンゴ</t>
    </rPh>
    <rPh sb="9" eb="11">
      <t>ショクイン</t>
    </rPh>
    <phoneticPr fontId="2"/>
  </si>
  <si>
    <t>　G列・・・「介護職員」</t>
    <rPh sb="2" eb="3">
      <t>レツ</t>
    </rPh>
    <rPh sb="7" eb="9">
      <t>カイゴ</t>
    </rPh>
    <rPh sb="9" eb="11">
      <t>ショクイン</t>
    </rPh>
    <phoneticPr fontId="2"/>
  </si>
  <si>
    <t>　H列・・・「栄養士」</t>
    <rPh sb="2" eb="3">
      <t>レツ</t>
    </rPh>
    <rPh sb="7" eb="10">
      <t>エイヨウシ</t>
    </rPh>
    <phoneticPr fontId="2"/>
  </si>
  <si>
    <t>　I列・・・「機能訓練指導員」</t>
    <rPh sb="2" eb="3">
      <t>レツ</t>
    </rPh>
    <rPh sb="7" eb="9">
      <t>キノウ</t>
    </rPh>
    <rPh sb="9" eb="11">
      <t>クンレン</t>
    </rPh>
    <rPh sb="11" eb="14">
      <t>シドウイン</t>
    </rPh>
    <phoneticPr fontId="2"/>
  </si>
  <si>
    <t>　J列・・・「介護支援専門員」</t>
    <rPh sb="2" eb="3">
      <t>レツ</t>
    </rPh>
    <rPh sb="7" eb="9">
      <t>カイゴ</t>
    </rPh>
    <rPh sb="9" eb="11">
      <t>シエン</t>
    </rPh>
    <rPh sb="11" eb="14">
      <t>センモンイン</t>
    </rPh>
    <phoneticPr fontId="2"/>
  </si>
  <si>
    <t>◎</t>
  </si>
  <si>
    <t>勤務形態</t>
    <rPh sb="0" eb="2">
      <t>キンム</t>
    </rPh>
    <rPh sb="2" eb="4">
      <t>ケイタイ</t>
    </rPh>
    <phoneticPr fontId="2"/>
  </si>
  <si>
    <t>勤務時間数合計</t>
    <rPh sb="0" eb="2">
      <t>キンム</t>
    </rPh>
    <rPh sb="2" eb="5">
      <t>ジカンスウ</t>
    </rPh>
    <rPh sb="5" eb="7">
      <t>ゴウケイ</t>
    </rPh>
    <phoneticPr fontId="2"/>
  </si>
  <si>
    <t>常勤換算の対象時間数</t>
    <rPh sb="0" eb="2">
      <t>ジョウキン</t>
    </rPh>
    <rPh sb="2" eb="4">
      <t>カンサン</t>
    </rPh>
    <rPh sb="5" eb="7">
      <t>タイショウ</t>
    </rPh>
    <rPh sb="7" eb="9">
      <t>ジカン</t>
    </rPh>
    <rPh sb="9" eb="10">
      <t>スウ</t>
    </rPh>
    <phoneticPr fontId="2"/>
  </si>
  <si>
    <t>常勤換算方法対象外の</t>
    <rPh sb="0" eb="2">
      <t>ジョウキン</t>
    </rPh>
    <rPh sb="2" eb="4">
      <t>カンサン</t>
    </rPh>
    <rPh sb="4" eb="6">
      <t>ホウホウ</t>
    </rPh>
    <rPh sb="6" eb="9">
      <t>タイショウガイ</t>
    </rPh>
    <phoneticPr fontId="2"/>
  </si>
  <si>
    <t>当月合計</t>
    <rPh sb="0" eb="2">
      <t>トウゲツ</t>
    </rPh>
    <rPh sb="2" eb="4">
      <t>ゴウケイ</t>
    </rPh>
    <phoneticPr fontId="2"/>
  </si>
  <si>
    <t>週平均</t>
    <rPh sb="0" eb="3">
      <t>シュウヘイキン</t>
    </rPh>
    <phoneticPr fontId="2"/>
  </si>
  <si>
    <t>常勤の従業者の人数</t>
    <rPh sb="0" eb="2">
      <t>ジョウキン</t>
    </rPh>
    <rPh sb="3" eb="6">
      <t>ジュウギョウシャ</t>
    </rPh>
    <rPh sb="7" eb="9">
      <t>ニンズウ</t>
    </rPh>
    <phoneticPr fontId="2"/>
  </si>
  <si>
    <t>合計</t>
    <rPh sb="0" eb="2">
      <t>ゴウケイ</t>
    </rPh>
    <phoneticPr fontId="2"/>
  </si>
  <si>
    <t>①看護職員</t>
    <rPh sb="1" eb="3">
      <t>カンゴ</t>
    </rPh>
    <rPh sb="3" eb="5">
      <t>ショクイン</t>
    </rPh>
    <phoneticPr fontId="2"/>
  </si>
  <si>
    <t>B</t>
  </si>
  <si>
    <t>■ 常勤換算方法による人数</t>
    <rPh sb="2" eb="4">
      <t>ジョウキン</t>
    </rPh>
    <rPh sb="4" eb="6">
      <t>カンサン</t>
    </rPh>
    <rPh sb="6" eb="8">
      <t>ホウホウ</t>
    </rPh>
    <rPh sb="11" eb="13">
      <t>ニンズウ</t>
    </rPh>
    <phoneticPr fontId="2"/>
  </si>
  <si>
    <t>常勤換算の</t>
    <rPh sb="0" eb="2">
      <t>ジョウキン</t>
    </rPh>
    <rPh sb="2" eb="4">
      <t>カンサン</t>
    </rPh>
    <phoneticPr fontId="2"/>
  </si>
  <si>
    <t>常勤の従業者が</t>
    <rPh sb="0" eb="2">
      <t>ジョウキン</t>
    </rPh>
    <rPh sb="3" eb="6">
      <t>ジュウギョウシャ</t>
    </rPh>
    <phoneticPr fontId="2"/>
  </si>
  <si>
    <t>常勤換算後の人数</t>
    <rPh sb="0" eb="2">
      <t>ジョウキン</t>
    </rPh>
    <rPh sb="2" eb="4">
      <t>カンサン</t>
    </rPh>
    <rPh sb="4" eb="5">
      <t>ゴ</t>
    </rPh>
    <rPh sb="6" eb="8">
      <t>ニンズウ</t>
    </rPh>
    <phoneticPr fontId="2"/>
  </si>
  <si>
    <t>÷</t>
    <phoneticPr fontId="2"/>
  </si>
  <si>
    <t>＝</t>
    <phoneticPr fontId="2"/>
  </si>
  <si>
    <t>（小数点第2位以下切り捨て）</t>
    <rPh sb="1" eb="4">
      <t>ショウスウテン</t>
    </rPh>
    <rPh sb="4" eb="5">
      <t>ダイ</t>
    </rPh>
    <rPh sb="6" eb="7">
      <t>イ</t>
    </rPh>
    <rPh sb="7" eb="9">
      <t>イカ</t>
    </rPh>
    <rPh sb="9" eb="10">
      <t>キ</t>
    </rPh>
    <rPh sb="11" eb="12">
      <t>ス</t>
    </rPh>
    <phoneticPr fontId="2"/>
  </si>
  <si>
    <t>常勤の従業者の人数</t>
  </si>
  <si>
    <t>常勤換算方法による人数</t>
    <rPh sb="0" eb="2">
      <t>ジョウキン</t>
    </rPh>
    <rPh sb="2" eb="4">
      <t>カンサン</t>
    </rPh>
    <rPh sb="4" eb="6">
      <t>ホウホウ</t>
    </rPh>
    <rPh sb="9" eb="11">
      <t>ニンズウ</t>
    </rPh>
    <phoneticPr fontId="2"/>
  </si>
  <si>
    <t>②介護職員</t>
    <rPh sb="1" eb="3">
      <t>カイゴ</t>
    </rPh>
    <rPh sb="3" eb="5">
      <t>ショクイン</t>
    </rPh>
    <phoneticPr fontId="2"/>
  </si>
  <si>
    <t>③看護職員と介護職員の合計</t>
    <rPh sb="1" eb="3">
      <t>カンゴ</t>
    </rPh>
    <rPh sb="3" eb="5">
      <t>ショクイン</t>
    </rPh>
    <rPh sb="6" eb="8">
      <t>カイゴ</t>
    </rPh>
    <rPh sb="8" eb="10">
      <t>ショクイン</t>
    </rPh>
    <rPh sb="11" eb="13">
      <t>ゴウケイ</t>
    </rPh>
    <phoneticPr fontId="2"/>
  </si>
  <si>
    <t>＋</t>
    <phoneticPr fontId="2"/>
  </si>
  <si>
    <t>看護職員</t>
    <rPh sb="0" eb="2">
      <t>カンゴ</t>
    </rPh>
    <rPh sb="2" eb="4">
      <t>ショクイン</t>
    </rPh>
    <phoneticPr fontId="2"/>
  </si>
  <si>
    <t>介護職員</t>
    <rPh sb="0" eb="2">
      <t>カイゴ</t>
    </rPh>
    <rPh sb="2" eb="4">
      <t>ショクイン</t>
    </rPh>
    <phoneticPr fontId="2"/>
  </si>
  <si>
    <t>（勤務形態の記号）</t>
    <rPh sb="1" eb="3">
      <t>キンム</t>
    </rPh>
    <rPh sb="3" eb="5">
      <t>ケイタイ</t>
    </rPh>
    <rPh sb="6" eb="8">
      <t>キゴウ</t>
    </rPh>
    <phoneticPr fontId="2"/>
  </si>
  <si>
    <t>非常勤で兼務</t>
    <rPh sb="0" eb="3">
      <t>ヒジョウキン</t>
    </rPh>
    <rPh sb="4" eb="6">
      <t>ケンム</t>
    </rPh>
    <phoneticPr fontId="2"/>
  </si>
  <si>
    <t>指定介護老人福祉施設（従来型）</t>
    <rPh sb="0" eb="2">
      <t>シテイ</t>
    </rPh>
    <rPh sb="2" eb="4">
      <t>カイゴ</t>
    </rPh>
    <rPh sb="4" eb="6">
      <t>ロウジン</t>
    </rPh>
    <rPh sb="6" eb="8">
      <t>フクシ</t>
    </rPh>
    <rPh sb="8" eb="10">
      <t>シセツ</t>
    </rPh>
    <rPh sb="11" eb="13">
      <t>ジュウライ</t>
    </rPh>
    <rPh sb="13" eb="14">
      <t>ガタ</t>
    </rPh>
    <phoneticPr fontId="2"/>
  </si>
  <si>
    <t>指定介護老人福祉施設（ユニット型）</t>
    <rPh sb="0" eb="2">
      <t>シテイ</t>
    </rPh>
    <rPh sb="2" eb="4">
      <t>カイゴ</t>
    </rPh>
    <rPh sb="4" eb="6">
      <t>ロウジン</t>
    </rPh>
    <rPh sb="6" eb="8">
      <t>フクシ</t>
    </rPh>
    <rPh sb="8" eb="10">
      <t>シセツ</t>
    </rPh>
    <rPh sb="15" eb="16">
      <t>ガタ</t>
    </rPh>
    <phoneticPr fontId="2"/>
  </si>
  <si>
    <t>ユニット１</t>
    <phoneticPr fontId="2"/>
  </si>
  <si>
    <t>ユニット２</t>
    <phoneticPr fontId="2"/>
  </si>
  <si>
    <t>b</t>
  </si>
  <si>
    <t>○</t>
  </si>
  <si>
    <t>ユニット３</t>
    <phoneticPr fontId="2"/>
  </si>
  <si>
    <t>ユニット４</t>
    <phoneticPr fontId="2"/>
  </si>
  <si>
    <t>ユニット２</t>
    <phoneticPr fontId="2"/>
  </si>
  <si>
    <t>○○　A男</t>
    <rPh sb="4" eb="5">
      <t>オトコ</t>
    </rPh>
    <phoneticPr fontId="2"/>
  </si>
  <si>
    <t>○○　B子</t>
    <rPh sb="4" eb="5">
      <t>コ</t>
    </rPh>
    <phoneticPr fontId="2"/>
  </si>
  <si>
    <t>○○　C太</t>
    <rPh sb="4" eb="5">
      <t>タ</t>
    </rPh>
    <phoneticPr fontId="2"/>
  </si>
  <si>
    <t>○○　D美</t>
    <rPh sb="4" eb="5">
      <t>ウツク</t>
    </rPh>
    <phoneticPr fontId="2"/>
  </si>
  <si>
    <t>○○　E夫</t>
    <rPh sb="4" eb="5">
      <t>オット</t>
    </rPh>
    <phoneticPr fontId="2"/>
  </si>
  <si>
    <t>○○　F子</t>
    <rPh sb="4" eb="5">
      <t>コ</t>
    </rPh>
    <phoneticPr fontId="2"/>
  </si>
  <si>
    <t>○○　G太</t>
    <rPh sb="4" eb="5">
      <t>タ</t>
    </rPh>
    <phoneticPr fontId="2"/>
  </si>
  <si>
    <t>○○　H美</t>
    <rPh sb="4" eb="5">
      <t>ミ</t>
    </rPh>
    <phoneticPr fontId="2"/>
  </si>
  <si>
    <t>○○　J太郎</t>
    <rPh sb="4" eb="6">
      <t>タロウ</t>
    </rPh>
    <phoneticPr fontId="2"/>
  </si>
  <si>
    <t>○○　K子</t>
    <rPh sb="4" eb="5">
      <t>コ</t>
    </rPh>
    <phoneticPr fontId="2"/>
  </si>
  <si>
    <t>○○　L太</t>
    <rPh sb="4" eb="5">
      <t>タ</t>
    </rPh>
    <phoneticPr fontId="2"/>
  </si>
  <si>
    <t>○○　M子</t>
    <rPh sb="4" eb="5">
      <t>コ</t>
    </rPh>
    <phoneticPr fontId="2"/>
  </si>
  <si>
    <t>○○　N男</t>
    <rPh sb="4" eb="5">
      <t>オトコ</t>
    </rPh>
    <phoneticPr fontId="2"/>
  </si>
  <si>
    <t>○○　P子</t>
    <rPh sb="4" eb="5">
      <t>コ</t>
    </rPh>
    <phoneticPr fontId="2"/>
  </si>
  <si>
    <t>○○　R次郎</t>
    <rPh sb="4" eb="6">
      <t>ジロウ</t>
    </rPh>
    <phoneticPr fontId="2"/>
  </si>
  <si>
    <t>○○　S子</t>
    <rPh sb="4" eb="5">
      <t>コ</t>
    </rPh>
    <phoneticPr fontId="2"/>
  </si>
  <si>
    <t>○○　T太</t>
    <rPh sb="4" eb="5">
      <t>タ</t>
    </rPh>
    <phoneticPr fontId="2"/>
  </si>
  <si>
    <t>○○　U子</t>
    <rPh sb="4" eb="5">
      <t>コ</t>
    </rPh>
    <phoneticPr fontId="2"/>
  </si>
  <si>
    <t>○○　V男</t>
    <rPh sb="4" eb="5">
      <t>オトコ</t>
    </rPh>
    <phoneticPr fontId="2"/>
  </si>
  <si>
    <t>○○　W子</t>
    <rPh sb="4" eb="5">
      <t>コ</t>
    </rPh>
    <phoneticPr fontId="2"/>
  </si>
  <si>
    <t>○○　X太郎</t>
    <rPh sb="4" eb="6">
      <t>タロウ</t>
    </rPh>
    <phoneticPr fontId="2"/>
  </si>
  <si>
    <t>○○　Y子</t>
    <rPh sb="4" eb="5">
      <t>コ</t>
    </rPh>
    <phoneticPr fontId="2"/>
  </si>
  <si>
    <t>○○　Z男</t>
    <rPh sb="4" eb="5">
      <t>オトコ</t>
    </rPh>
    <phoneticPr fontId="2"/>
  </si>
  <si>
    <t>○○　AA三郎</t>
    <rPh sb="5" eb="7">
      <t>サブロウ</t>
    </rPh>
    <phoneticPr fontId="2"/>
  </si>
  <si>
    <t>○○　BB子</t>
    <rPh sb="5" eb="6">
      <t>コ</t>
    </rPh>
    <phoneticPr fontId="2"/>
  </si>
  <si>
    <t>○○　CC次郎</t>
    <rPh sb="5" eb="7">
      <t>ジロウ</t>
    </rPh>
    <phoneticPr fontId="2"/>
  </si>
  <si>
    <t xml:space="preserve"> 　　 記入の順序は、職種ごとにまとめてください。ただし、ユニットに属する看護職員の場合は、看護職員・介護職員をユニット単位でまとめて記載してください。</t>
    <rPh sb="4" eb="6">
      <t>キニュウ</t>
    </rPh>
    <rPh sb="7" eb="9">
      <t>ジュンジョ</t>
    </rPh>
    <rPh sb="11" eb="13">
      <t>ショクシュ</t>
    </rPh>
    <rPh sb="34" eb="35">
      <t>ゾク</t>
    </rPh>
    <rPh sb="37" eb="39">
      <t>カンゴ</t>
    </rPh>
    <rPh sb="39" eb="41">
      <t>ショクイン</t>
    </rPh>
    <rPh sb="42" eb="44">
      <t>バアイ</t>
    </rPh>
    <rPh sb="46" eb="48">
      <t>カンゴ</t>
    </rPh>
    <rPh sb="48" eb="50">
      <t>ショクイン</t>
    </rPh>
    <rPh sb="51" eb="53">
      <t>カイゴ</t>
    </rPh>
    <rPh sb="53" eb="55">
      <t>ショクイン</t>
    </rPh>
    <rPh sb="60" eb="62">
      <t>タンイ</t>
    </rPh>
    <rPh sb="67" eb="69">
      <t>キサイ</t>
    </rPh>
    <phoneticPr fontId="2"/>
  </si>
  <si>
    <t>　　  ユニットケアリーダー研修を受講した従業者（以下、「研修受講者」）　・・・　◎</t>
    <rPh sb="14" eb="16">
      <t>ケンシュウ</t>
    </rPh>
    <rPh sb="17" eb="19">
      <t>ジュコウ</t>
    </rPh>
    <rPh sb="21" eb="24">
      <t>ジュウギョウシャ</t>
    </rPh>
    <rPh sb="25" eb="27">
      <t>イカ</t>
    </rPh>
    <rPh sb="29" eb="31">
      <t>ケンシュウ</t>
    </rPh>
    <rPh sb="31" eb="34">
      <t>ジュコウシャ</t>
    </rPh>
    <phoneticPr fontId="2"/>
  </si>
  <si>
    <t>　　  研修受講者ではない、ユニットにおけるケアに責任を持つ従業者　　　　・・・　○</t>
    <rPh sb="4" eb="6">
      <t>ケンシュウ</t>
    </rPh>
    <rPh sb="6" eb="9">
      <t>ジュコウシャ</t>
    </rPh>
    <rPh sb="25" eb="27">
      <t>セキニン</t>
    </rPh>
    <rPh sb="28" eb="29">
      <t>モ</t>
    </rPh>
    <rPh sb="30" eb="33">
      <t>ジュウギョウシャ</t>
    </rPh>
    <phoneticPr fontId="2"/>
  </si>
  <si>
    <t>　　  記入の順序はユニットごとにまとめてください。また、夜勤時間帯に、２ユニットごとに1人以上の看護職員・介護職員を配置する場合は、</t>
    <rPh sb="4" eb="6">
      <t>キニュウ</t>
    </rPh>
    <rPh sb="7" eb="9">
      <t>ジュンジョ</t>
    </rPh>
    <rPh sb="29" eb="31">
      <t>ヤキン</t>
    </rPh>
    <rPh sb="31" eb="34">
      <t>ジカンタイ</t>
    </rPh>
    <rPh sb="45" eb="46">
      <t>ニン</t>
    </rPh>
    <rPh sb="46" eb="48">
      <t>イジョウ</t>
    </rPh>
    <rPh sb="49" eb="51">
      <t>カンゴ</t>
    </rPh>
    <rPh sb="51" eb="53">
      <t>ショクイン</t>
    </rPh>
    <rPh sb="54" eb="56">
      <t>カイゴ</t>
    </rPh>
    <rPh sb="56" eb="58">
      <t>ショクイン</t>
    </rPh>
    <rPh sb="59" eb="61">
      <t>ハイチ</t>
    </rPh>
    <rPh sb="63" eb="65">
      <t>バアイ</t>
    </rPh>
    <phoneticPr fontId="2"/>
  </si>
  <si>
    <t>　　  原則、そのユニットを並べて記載してください。</t>
    <rPh sb="4" eb="6">
      <t>ゲンソク</t>
    </rPh>
    <rPh sb="14" eb="15">
      <t>ナラ</t>
    </rPh>
    <rPh sb="17" eb="19">
      <t>キサイ</t>
    </rPh>
    <phoneticPr fontId="2"/>
  </si>
  <si>
    <t>　　  なお、夜勤時間帯に２ユニットを担当する従業者は、通常主に担当するユニット名を入力してください。</t>
    <rPh sb="7" eb="9">
      <t>ヤキン</t>
    </rPh>
    <rPh sb="9" eb="12">
      <t>ジカンタイ</t>
    </rPh>
    <rPh sb="19" eb="21">
      <t>タントウ</t>
    </rPh>
    <rPh sb="23" eb="26">
      <t>ジュウギョウシャ</t>
    </rPh>
    <rPh sb="28" eb="30">
      <t>ツウジョウ</t>
    </rPh>
    <rPh sb="30" eb="31">
      <t>オモ</t>
    </rPh>
    <rPh sb="32" eb="34">
      <t>タントウ</t>
    </rPh>
    <rPh sb="40" eb="41">
      <t>メイ</t>
    </rPh>
    <rPh sb="42" eb="44">
      <t>ニュウリョク</t>
    </rPh>
    <phoneticPr fontId="2"/>
  </si>
  <si>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2"/>
  </si>
  <si>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2"/>
  </si>
  <si>
    <t>　　 ※ユニットケアリーダー研修を受講した従業者については、必要に応じて、ユニットケアリーダー研修修了証の写しを添付資料として提出してください。</t>
    <rPh sb="14" eb="16">
      <t>ケンシュウ</t>
    </rPh>
    <rPh sb="17" eb="19">
      <t>ジュコウ</t>
    </rPh>
    <rPh sb="21" eb="24">
      <t>ジュウギョウシャ</t>
    </rPh>
    <rPh sb="30" eb="32">
      <t>ヒツヨウ</t>
    </rPh>
    <rPh sb="33" eb="34">
      <t>オウ</t>
    </rPh>
    <rPh sb="47" eb="49">
      <t>ケンシュウ</t>
    </rPh>
    <rPh sb="49" eb="52">
      <t>シュウリョウショウ</t>
    </rPh>
    <rPh sb="53" eb="54">
      <t>ウツ</t>
    </rPh>
    <rPh sb="56" eb="58">
      <t>テンプ</t>
    </rPh>
    <rPh sb="58" eb="60">
      <t>シリョウ</t>
    </rPh>
    <rPh sb="63" eb="65">
      <t>テイシュツ</t>
    </rPh>
    <phoneticPr fontId="2"/>
  </si>
  <si>
    <t>○○○○</t>
    <phoneticPr fontId="2"/>
  </si>
  <si>
    <t>■ 看護職員の常勤換算方法による人数</t>
    <rPh sb="2" eb="4">
      <t>カンゴ</t>
    </rPh>
    <rPh sb="4" eb="6">
      <t>ショクイン</t>
    </rPh>
    <rPh sb="7" eb="9">
      <t>ジョウキン</t>
    </rPh>
    <rPh sb="9" eb="11">
      <t>カンサン</t>
    </rPh>
    <rPh sb="11" eb="13">
      <t>ホウホウ</t>
    </rPh>
    <rPh sb="16" eb="18">
      <t>ニンズウ</t>
    </rPh>
    <phoneticPr fontId="2"/>
  </si>
  <si>
    <t>■ 介護職員の常勤換算方法による人数</t>
    <rPh sb="2" eb="4">
      <t>カイゴ</t>
    </rPh>
    <rPh sb="4" eb="6">
      <t>ショクイン</t>
    </rPh>
    <rPh sb="7" eb="9">
      <t>ジョウキン</t>
    </rPh>
    <rPh sb="9" eb="11">
      <t>カンサン</t>
    </rPh>
    <rPh sb="11" eb="13">
      <t>ホウホウ</t>
    </rPh>
    <rPh sb="16" eb="18">
      <t>ニンズウ</t>
    </rPh>
    <phoneticPr fontId="2"/>
  </si>
  <si>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2"/>
  </si>
  <si>
    <t>非常勤で兼務</t>
    <rPh sb="0" eb="1">
      <t>ヒ</t>
    </rPh>
    <rPh sb="1" eb="3">
      <t>ジョウキン</t>
    </rPh>
    <rPh sb="4" eb="6">
      <t>ケンム</t>
    </rPh>
    <phoneticPr fontId="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</si>
  <si>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2"/>
  </si>
  <si>
    <t>※24時間表記</t>
    <rPh sb="3" eb="5">
      <t>ジカン</t>
    </rPh>
    <rPh sb="5" eb="7">
      <t>ヒョウキ</t>
    </rPh>
    <phoneticPr fontId="2"/>
  </si>
  <si>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2"/>
  </si>
  <si>
    <t>短期入所生活介護（従来型）</t>
    <rPh sb="0" eb="2">
      <t>タンキ</t>
    </rPh>
    <rPh sb="2" eb="4">
      <t>ニュウショ</t>
    </rPh>
    <rPh sb="4" eb="6">
      <t>セイカツ</t>
    </rPh>
    <rPh sb="6" eb="8">
      <t>カイゴ</t>
    </rPh>
    <rPh sb="9" eb="11">
      <t>ジュウライ</t>
    </rPh>
    <rPh sb="11" eb="12">
      <t>ガタ</t>
    </rPh>
    <phoneticPr fontId="2"/>
  </si>
  <si>
    <t>短期入所生活介護（ユニット型）</t>
    <rPh sb="0" eb="2">
      <t>タンキ</t>
    </rPh>
    <rPh sb="2" eb="4">
      <t>ニュウショ</t>
    </rPh>
    <rPh sb="4" eb="6">
      <t>セイカツ</t>
    </rPh>
    <rPh sb="6" eb="8">
      <t>カイゴ</t>
    </rPh>
    <rPh sb="13" eb="14">
      <t>ガタ</t>
    </rPh>
    <phoneticPr fontId="2"/>
  </si>
  <si>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2"/>
  </si>
  <si>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2"/>
  </si>
  <si>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2"/>
  </si>
  <si>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2"/>
  </si>
  <si>
    <t>従業者の勤務の体制及び勤務形態一覧表　記入方法　（【ユニット型】指定介護老人福祉施設・短期入所生活介護）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30" eb="31">
      <t>ガタ</t>
    </rPh>
    <rPh sb="32" eb="34">
      <t>シテイ</t>
    </rPh>
    <rPh sb="34" eb="36">
      <t>カイゴ</t>
    </rPh>
    <rPh sb="36" eb="38">
      <t>ロウジン</t>
    </rPh>
    <rPh sb="38" eb="40">
      <t>フクシ</t>
    </rPh>
    <rPh sb="40" eb="42">
      <t>シセツ</t>
    </rPh>
    <rPh sb="43" eb="45">
      <t>タンキ</t>
    </rPh>
    <rPh sb="45" eb="47">
      <t>ニュウショ</t>
    </rPh>
    <rPh sb="47" eb="49">
      <t>セイカツ</t>
    </rPh>
    <rPh sb="49" eb="51">
      <t>カイゴ</t>
    </rPh>
    <phoneticPr fontId="3"/>
  </si>
  <si>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</si>
  <si>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2"/>
  </si>
  <si>
    <t>・・・直接入力する必要がある箇所です。</t>
    <rPh sb="3" eb="5">
      <t>チョクセツ</t>
    </rPh>
    <rPh sb="5" eb="7">
      <t>ニュウリョク</t>
    </rPh>
    <rPh sb="9" eb="11">
      <t>ヒツヨウ</t>
    </rPh>
    <rPh sb="14" eb="16">
      <t>カショ</t>
    </rPh>
    <phoneticPr fontId="2"/>
  </si>
  <si>
    <t>下記の記入方法に従って、入力してください。</t>
    <phoneticPr fontId="2"/>
  </si>
  <si>
    <t>・・・プルダウンから選択して入力する必要がある箇所です。</t>
    <rPh sb="10" eb="12">
      <t>センタク</t>
    </rPh>
    <rPh sb="14" eb="16">
      <t>ニュウリョク</t>
    </rPh>
    <rPh sb="18" eb="20">
      <t>ヒツヨウ</t>
    </rPh>
    <rPh sb="23" eb="25">
      <t>カショ</t>
    </rPh>
    <phoneticPr fontId="2"/>
  </si>
  <si>
    <t>【自治体の皆様へ】</t>
    <rPh sb="1" eb="4">
      <t>ジチタイ</t>
    </rPh>
    <rPh sb="5" eb="7">
      <t>ミナサマ</t>
    </rPh>
    <phoneticPr fontId="2"/>
  </si>
  <si>
    <t>看護職員を兼務</t>
    <phoneticPr fontId="2"/>
  </si>
  <si>
    <t>機能訓練指導員を兼務</t>
    <phoneticPr fontId="2"/>
  </si>
  <si>
    <t>　21行目・・・「職種」</t>
    <rPh sb="3" eb="5">
      <t>ギョウメ</t>
    </rPh>
    <rPh sb="9" eb="11">
      <t>ショクシュ</t>
    </rPh>
    <phoneticPr fontId="2"/>
  </si>
  <si>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2"/>
  </si>
  <si>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2"/>
  </si>
  <si>
    <t>自由記載欄</t>
    <rPh sb="0" eb="2">
      <t>ジユウ</t>
    </rPh>
    <rPh sb="2" eb="4">
      <t>キサイ</t>
    </rPh>
    <rPh sb="4" eb="5">
      <t>ラン</t>
    </rPh>
    <phoneticPr fontId="2"/>
  </si>
  <si>
    <t>始業時刻</t>
    <rPh sb="0" eb="2">
      <t>シギョウ</t>
    </rPh>
    <rPh sb="2" eb="4">
      <t>ジコク</t>
    </rPh>
    <phoneticPr fontId="2"/>
  </si>
  <si>
    <t>終業時刻</t>
    <rPh sb="0" eb="2">
      <t>シュウギョウ</t>
    </rPh>
    <rPh sb="2" eb="4">
      <t>ジコク</t>
    </rPh>
    <phoneticPr fontId="2"/>
  </si>
  <si>
    <t>1日に2回勤務する場合</t>
    <rPh sb="1" eb="2">
      <t>ニチ</t>
    </rPh>
    <rPh sb="4" eb="5">
      <t>カイ</t>
    </rPh>
    <rPh sb="5" eb="7">
      <t>キンム</t>
    </rPh>
    <rPh sb="9" eb="11">
      <t>バアイ</t>
    </rPh>
    <phoneticPr fontId="2"/>
  </si>
  <si>
    <t>ah</t>
    <phoneticPr fontId="2"/>
  </si>
  <si>
    <t>1日に2回勤務する場合</t>
    <phoneticPr fontId="2"/>
  </si>
  <si>
    <t>ai</t>
    <phoneticPr fontId="2"/>
  </si>
  <si>
    <t>・職種ごとの勤務時間を「○：○○～○：○○」と表記することが困難な場合は、No18～33を活用し、勤務時間数のみを入力してください。</t>
    <rPh sb="45" eb="47">
      <t>カツヨウ</t>
    </rPh>
    <phoneticPr fontId="2"/>
  </si>
  <si>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2"/>
  </si>
  <si>
    <t>・シフト記号が足りない場合は、適宜、行を追加してください。</t>
    <rPh sb="4" eb="6">
      <t>キゴウ</t>
    </rPh>
    <rPh sb="7" eb="8">
      <t>タ</t>
    </rPh>
    <rPh sb="11" eb="13">
      <t>バアイ</t>
    </rPh>
    <rPh sb="15" eb="17">
      <t>テキギ</t>
    </rPh>
    <rPh sb="18" eb="19">
      <t>ギョウ</t>
    </rPh>
    <rPh sb="20" eb="22">
      <t>ツイカ</t>
    </rPh>
    <phoneticPr fontId="2"/>
  </si>
  <si>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2"/>
  </si>
  <si>
    <t>予定</t>
  </si>
  <si>
    <t>(2)</t>
    <phoneticPr fontId="2"/>
  </si>
  <si>
    <t>基準：</t>
    <rPh sb="0" eb="2">
      <t>キジュン</t>
    </rPh>
    <phoneticPr fontId="2"/>
  </si>
  <si>
    <t>週</t>
  </si>
  <si>
    <t>b</t>
    <phoneticPr fontId="2"/>
  </si>
  <si>
    <t>e</t>
    <phoneticPr fontId="2"/>
  </si>
  <si>
    <t>f</t>
  </si>
  <si>
    <t>f</t>
    <phoneticPr fontId="2"/>
  </si>
  <si>
    <t>h</t>
    <phoneticPr fontId="2"/>
  </si>
  <si>
    <t>a</t>
    <phoneticPr fontId="2"/>
  </si>
  <si>
    <t>d</t>
    <phoneticPr fontId="2"/>
  </si>
  <si>
    <t>e</t>
    <phoneticPr fontId="2"/>
  </si>
  <si>
    <t>b</t>
    <phoneticPr fontId="2"/>
  </si>
  <si>
    <t>（夜勤）16:00～翌9:00勤務</t>
    <rPh sb="1" eb="3">
      <t>ヤキン</t>
    </rPh>
    <rPh sb="10" eb="11">
      <t>ヨク</t>
    </rPh>
    <rPh sb="15" eb="17">
      <t>キンム</t>
    </rPh>
    <phoneticPr fontId="2"/>
  </si>
  <si>
    <t>勤務時間数</t>
    <rPh sb="0" eb="2">
      <t>キンム</t>
    </rPh>
    <rPh sb="2" eb="5">
      <t>ジカンスウ</t>
    </rPh>
    <phoneticPr fontId="2"/>
  </si>
  <si>
    <t>ー</t>
    <phoneticPr fontId="2"/>
  </si>
  <si>
    <t>　(1) 「４週」・「暦月」のいずれかを選択してください。</t>
    <rPh sb="7" eb="8">
      <t>シュウ</t>
    </rPh>
    <rPh sb="11" eb="12">
      <t>レキ</t>
    </rPh>
    <rPh sb="12" eb="13">
      <t>ツキ</t>
    </rPh>
    <rPh sb="20" eb="22">
      <t>センタク</t>
    </rPh>
    <phoneticPr fontId="2"/>
  </si>
  <si>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2"/>
  </si>
  <si>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2"/>
  </si>
  <si>
    <t>　　  ※ 指定基準の確認に際しては、４週分の入力で差し支えありません。</t>
  </si>
  <si>
    <t>　　　 その他、特記事項欄としてもご活用ください。</t>
    <rPh sb="6" eb="7">
      <t>タ</t>
    </rPh>
    <rPh sb="8" eb="10">
      <t>トッキ</t>
    </rPh>
    <rPh sb="10" eb="12">
      <t>ジコウ</t>
    </rPh>
    <rPh sb="12" eb="13">
      <t>ラン</t>
    </rPh>
    <rPh sb="18" eb="20">
      <t>カツヨウ</t>
    </rPh>
    <phoneticPr fontId="2"/>
  </si>
  <si>
    <t>　　　　○ 常勤換算方法とは、非常勤の従業者について「事業所の従業者の勤務延時間数を当該事業所において常勤の従業者が勤務すべき時間数で除することにより、</t>
    <phoneticPr fontId="2"/>
  </si>
  <si>
    <t>　　　　　常勤の従業者の員数に換算する方法」であるため、常勤の従業者については常勤換算方法によらず、実人数で計算する。</t>
    <phoneticPr fontId="2"/>
  </si>
  <si>
    <r>
      <t>　　　　　したがって、勤務形態「</t>
    </r>
    <r>
      <rPr>
        <sz val="11"/>
        <color rgb="FF000000"/>
        <rFont val="Calibri"/>
        <family val="2"/>
      </rPr>
      <t>A</t>
    </r>
    <r>
      <rPr>
        <sz val="11"/>
        <color rgb="FF000000"/>
        <rFont val="游ゴシック"/>
        <family val="3"/>
        <charset val="128"/>
        <scheme val="minor"/>
      </rPr>
      <t>：常勤で専従」及び「</t>
    </r>
    <r>
      <rPr>
        <sz val="11"/>
        <color rgb="FF000000"/>
        <rFont val="Calibri"/>
        <family val="2"/>
      </rPr>
      <t>B</t>
    </r>
    <r>
      <rPr>
        <sz val="11"/>
        <color rgb="FF000000"/>
        <rFont val="游ゴシック"/>
        <family val="3"/>
        <charset val="128"/>
        <scheme val="minor"/>
      </rPr>
      <t>：常勤で兼務」については、実態に応じて「常勤換算の対象時間数」及び「常勤換算方法対象外の常勤の従業者の人数」を確認し、</t>
    </r>
    <phoneticPr fontId="2"/>
  </si>
  <si>
    <t>　　　　　手入力すること。</t>
    <phoneticPr fontId="2"/>
  </si>
  <si>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2"/>
  </si>
  <si>
    <t>（夜勤）16:00～翌9:00勤務</t>
    <phoneticPr fontId="2"/>
  </si>
  <si>
    <t>i</t>
    <phoneticPr fontId="2"/>
  </si>
  <si>
    <t>（夜勤）16:00～翌9:00勤務</t>
    <phoneticPr fontId="2"/>
  </si>
  <si>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3"/>
  </si>
  <si>
    <t>○○　D太</t>
    <phoneticPr fontId="2"/>
  </si>
  <si>
    <t>（前年度の平均値または推定数）</t>
    <rPh sb="1" eb="4">
      <t>ゼンネンド</t>
    </rPh>
    <rPh sb="5" eb="8">
      <t>ヘイキンチ</t>
    </rPh>
    <rPh sb="11" eb="14">
      <t>スイテイスウ</t>
    </rPh>
    <phoneticPr fontId="2"/>
  </si>
  <si>
    <t>人</t>
    <rPh sb="0" eb="1">
      <t>ニン</t>
    </rPh>
    <phoneticPr fontId="2"/>
  </si>
  <si>
    <t>(4) 入所者数（利用者数）</t>
    <rPh sb="4" eb="7">
      <t>ニュウショシャ</t>
    </rPh>
    <rPh sb="7" eb="8">
      <t>スウ</t>
    </rPh>
    <rPh sb="9" eb="12">
      <t>リヨウシャ</t>
    </rPh>
    <rPh sb="12" eb="13">
      <t>スウ</t>
    </rPh>
    <phoneticPr fontId="2"/>
  </si>
  <si>
    <t>(5)
ユニットリーダー</t>
    <phoneticPr fontId="2"/>
  </si>
  <si>
    <t>(6)
ユニット名</t>
    <rPh sb="8" eb="9">
      <t>メイ</t>
    </rPh>
    <phoneticPr fontId="2"/>
  </si>
  <si>
    <t>(7) 
職種</t>
    <phoneticPr fontId="3"/>
  </si>
  <si>
    <t>(8)
勤務
形態</t>
    <phoneticPr fontId="3"/>
  </si>
  <si>
    <t>(9) 資格</t>
    <rPh sb="4" eb="6">
      <t>シカク</t>
    </rPh>
    <phoneticPr fontId="2"/>
  </si>
  <si>
    <t>(10) 氏　名</t>
    <phoneticPr fontId="3"/>
  </si>
  <si>
    <t>(11)</t>
    <phoneticPr fontId="2"/>
  </si>
  <si>
    <r>
      <t xml:space="preserve">(13)
</t>
    </r>
    <r>
      <rPr>
        <sz val="11"/>
        <rFont val="HGSｺﾞｼｯｸM"/>
        <family val="3"/>
        <charset val="128"/>
      </rPr>
      <t>週平均
勤務時間数</t>
    </r>
    <rPh sb="6" eb="8">
      <t>ヘイキン</t>
    </rPh>
    <rPh sb="9" eb="11">
      <t>キンム</t>
    </rPh>
    <rPh sb="11" eb="13">
      <t>ジカン</t>
    </rPh>
    <rPh sb="13" eb="14">
      <t>スウ</t>
    </rPh>
    <phoneticPr fontId="3"/>
  </si>
  <si>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3"/>
  </si>
  <si>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2"/>
  </si>
  <si>
    <t>(5) 
職種</t>
    <phoneticPr fontId="3"/>
  </si>
  <si>
    <t>(6)
勤務
形態</t>
    <phoneticPr fontId="3"/>
  </si>
  <si>
    <t>(7) 資格</t>
    <rPh sb="4" eb="6">
      <t>シカク</t>
    </rPh>
    <phoneticPr fontId="2"/>
  </si>
  <si>
    <t>(8) 氏　名</t>
    <phoneticPr fontId="3"/>
  </si>
  <si>
    <t>(9)</t>
    <phoneticPr fontId="2"/>
  </si>
  <si>
    <r>
      <t xml:space="preserve">(11)
</t>
    </r>
    <r>
      <rPr>
        <sz val="11"/>
        <rFont val="HGSｺﾞｼｯｸM"/>
        <family val="3"/>
        <charset val="128"/>
      </rPr>
      <t>週平均
勤務時間数</t>
    </r>
    <rPh sb="6" eb="8">
      <t>ヘイキン</t>
    </rPh>
    <rPh sb="9" eb="11">
      <t>キンム</t>
    </rPh>
    <rPh sb="11" eb="13">
      <t>ジカン</t>
    </rPh>
    <rPh sb="13" eb="14">
      <t>スウ</t>
    </rPh>
    <phoneticPr fontId="3"/>
  </si>
  <si>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3"/>
  </si>
  <si>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2"/>
  </si>
  <si>
    <t>　　  小数点第2位以下を切り上げ）とします。新規又は再開の場合は、推定数を入力してください。</t>
    <phoneticPr fontId="2"/>
  </si>
  <si>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2"/>
  </si>
  <si>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2"/>
  </si>
  <si>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3"/>
  </si>
  <si>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2"/>
  </si>
  <si>
    <t>　(8) 従業者の氏名を記入してください。</t>
    <rPh sb="5" eb="8">
      <t>ジュウギョウシャ</t>
    </rPh>
    <rPh sb="9" eb="11">
      <t>シメイ</t>
    </rPh>
    <rPh sb="12" eb="14">
      <t>キニュウ</t>
    </rPh>
    <phoneticPr fontId="2"/>
  </si>
  <si>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2"/>
  </si>
  <si>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2"/>
  </si>
  <si>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2"/>
  </si>
  <si>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2"/>
  </si>
  <si>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2"/>
  </si>
  <si>
    <t>　(5) ユニットリーダーに以下の印をつけてください。</t>
    <rPh sb="14" eb="16">
      <t>イカ</t>
    </rPh>
    <rPh sb="17" eb="18">
      <t>シルシ</t>
    </rPh>
    <phoneticPr fontId="2"/>
  </si>
  <si>
    <t>　(6) ユニットに属する従業者（看護職員・介護職員）については、その属するユニット名を入力してください。</t>
    <rPh sb="10" eb="11">
      <t>ゾク</t>
    </rPh>
    <rPh sb="13" eb="16">
      <t>ジュウギョウシャ</t>
    </rPh>
    <rPh sb="17" eb="19">
      <t>カンゴ</t>
    </rPh>
    <rPh sb="19" eb="21">
      <t>ショクイン</t>
    </rPh>
    <rPh sb="22" eb="24">
      <t>カイゴ</t>
    </rPh>
    <rPh sb="24" eb="26">
      <t>ショクイン</t>
    </rPh>
    <rPh sb="35" eb="36">
      <t>ゾク</t>
    </rPh>
    <rPh sb="42" eb="43">
      <t>メイ</t>
    </rPh>
    <rPh sb="44" eb="46">
      <t>ニュウリョク</t>
    </rPh>
    <phoneticPr fontId="2"/>
  </si>
  <si>
    <t>　(7)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2"/>
  </si>
  <si>
    <t>　(8)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3"/>
  </si>
  <si>
    <t>　(9)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2"/>
  </si>
  <si>
    <t>　(10) 従業者の氏名を記入してください。</t>
    <rPh sb="6" eb="9">
      <t>ジュウギョウシャ</t>
    </rPh>
    <rPh sb="10" eb="12">
      <t>シメイ</t>
    </rPh>
    <rPh sb="13" eb="15">
      <t>キニュウ</t>
    </rPh>
    <phoneticPr fontId="2"/>
  </si>
  <si>
    <t>　(11)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2"/>
  </si>
  <si>
    <t>　(12)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2"/>
  </si>
  <si>
    <t>　(13)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2"/>
  </si>
  <si>
    <t>　(14)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2"/>
  </si>
  <si>
    <t>　(15)【任意入力】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2"/>
  </si>
  <si>
    <t>i</t>
  </si>
  <si>
    <t>d</t>
  </si>
  <si>
    <t xml:space="preserve"> 　　 記入の順序は、職種ごとにまとめてください。</t>
    <rPh sb="4" eb="6">
      <t>キニュウ</t>
    </rPh>
    <rPh sb="7" eb="9">
      <t>ジュンジョ</t>
    </rPh>
    <rPh sb="11" eb="13">
      <t>ショクシュ</t>
    </rPh>
    <phoneticPr fontId="2"/>
  </si>
  <si>
    <t>社会福祉士</t>
    <rPh sb="0" eb="2">
      <t>シャカイ</t>
    </rPh>
    <rPh sb="2" eb="5">
      <t>フクシシ</t>
    </rPh>
    <phoneticPr fontId="2"/>
  </si>
  <si>
    <t>精神保健福祉士</t>
    <rPh sb="0" eb="2">
      <t>セイシン</t>
    </rPh>
    <rPh sb="2" eb="4">
      <t>ホケン</t>
    </rPh>
    <rPh sb="4" eb="7">
      <t>フクシシ</t>
    </rPh>
    <phoneticPr fontId="2"/>
  </si>
  <si>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2"/>
  </si>
  <si>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2"/>
  </si>
  <si>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2"/>
  </si>
  <si>
    <t>（参考様式1）</t>
    <rPh sb="1" eb="3">
      <t>サンコウ</t>
    </rPh>
    <rPh sb="3" eb="5">
      <t>ヨウシキ</t>
    </rPh>
    <phoneticPr fontId="3"/>
  </si>
  <si>
    <t>【介護老人福祉施設・（介護予防）短期入所生活介護】</t>
    <rPh sb="1" eb="3">
      <t>カイゴ</t>
    </rPh>
    <rPh sb="3" eb="5">
      <t>ロウジン</t>
    </rPh>
    <rPh sb="5" eb="7">
      <t>フクシ</t>
    </rPh>
    <rPh sb="7" eb="9">
      <t>シセツ</t>
    </rPh>
    <rPh sb="11" eb="13">
      <t>カイゴ</t>
    </rPh>
    <rPh sb="13" eb="15">
      <t>ヨボウ</t>
    </rPh>
    <phoneticPr fontId="27"/>
  </si>
  <si>
    <t>　</t>
  </si>
  <si>
    <t>〒</t>
    <phoneticPr fontId="27"/>
  </si>
  <si>
    <t>短期入所併設で別番号の場合のみ記載</t>
    <rPh sb="0" eb="2">
      <t>タンキ</t>
    </rPh>
    <rPh sb="2" eb="4">
      <t>ニュウショ</t>
    </rPh>
    <rPh sb="4" eb="6">
      <t>ヘイセツ</t>
    </rPh>
    <rPh sb="7" eb="8">
      <t>ベツ</t>
    </rPh>
    <rPh sb="8" eb="10">
      <t>バンゴウ</t>
    </rPh>
    <rPh sb="11" eb="13">
      <t>バアイ</t>
    </rPh>
    <rPh sb="15" eb="17">
      <t>キサイ</t>
    </rPh>
    <phoneticPr fontId="27"/>
  </si>
  <si>
    <t>事業所　　名称</t>
    <rPh sb="0" eb="2">
      <t>ジギョウ</t>
    </rPh>
    <rPh sb="2" eb="3">
      <t>ショ</t>
    </rPh>
    <rPh sb="5" eb="7">
      <t>メイショウ</t>
    </rPh>
    <phoneticPr fontId="27"/>
  </si>
  <si>
    <t>定　員</t>
  </si>
  <si>
    <t>人</t>
    <rPh sb="0" eb="1">
      <t>ニン</t>
    </rPh>
    <phoneticPr fontId="27"/>
  </si>
  <si>
    <t>入所者に対し健康管理及び療養上の指導を行うために必要な数を配置している。</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スウ</t>
    </rPh>
    <rPh sb="29" eb="31">
      <t>ハイチ</t>
    </rPh>
    <phoneticPr fontId="27"/>
  </si>
  <si>
    <t>　</t>
    <phoneticPr fontId="27"/>
  </si>
  <si>
    <t>問５</t>
    <phoneticPr fontId="27"/>
  </si>
  <si>
    <t>常勤専従の介護支援専門員を配置している。</t>
    <rPh sb="0" eb="2">
      <t>ジョウキン</t>
    </rPh>
    <rPh sb="2" eb="4">
      <t>センジュウ</t>
    </rPh>
    <rPh sb="5" eb="7">
      <t>カイゴ</t>
    </rPh>
    <rPh sb="7" eb="9">
      <t>シエン</t>
    </rPh>
    <rPh sb="9" eb="12">
      <t>センモンイン</t>
    </rPh>
    <rPh sb="13" eb="15">
      <t>ハイチ</t>
    </rPh>
    <phoneticPr fontId="27"/>
  </si>
  <si>
    <t>問６</t>
    <phoneticPr fontId="27"/>
  </si>
  <si>
    <t>問７</t>
    <phoneticPr fontId="27"/>
  </si>
  <si>
    <t>問８</t>
    <phoneticPr fontId="27"/>
  </si>
  <si>
    <t>問９</t>
    <phoneticPr fontId="27"/>
  </si>
  <si>
    <t>褥瘡が発生しないよう適切な介護を行うとともに、その発生を予防するための体制を整備している。</t>
    <phoneticPr fontId="27"/>
  </si>
  <si>
    <t>従業者の資質の向上のため、研修の機会を確保している。</t>
    <phoneticPr fontId="27"/>
  </si>
  <si>
    <t>感染症や非常災害の発生時において、入所（利用）者に対するサービスの提供を継続的に実施するため及び非常時の体制で早期の業務再開を図るための計画（以下「業務継続計画」という。）を策定し、当該業務継続計画に従い必要な措置を講じている。</t>
    <phoneticPr fontId="27"/>
  </si>
  <si>
    <t>定期的に業務継続計画の見直しを行い、必要に応じて業務継続計画の変更を行っている。</t>
    <phoneticPr fontId="27"/>
  </si>
  <si>
    <t>非常災害に関する具体的計画を立て、非常災害時の関係機関への通報及び連携体制を整備し、それらを定期的に従業者に周知するとともに、定期的に避難、救出その他必要な訓練を行っている。</t>
    <phoneticPr fontId="27"/>
  </si>
  <si>
    <t>訓練の実施に当たって、地域住民の参加が得られるよう連携に努めている。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27"/>
  </si>
  <si>
    <t>事故の状況及び事故に際して採った処置について記録している。</t>
    <phoneticPr fontId="27"/>
  </si>
  <si>
    <t>従業者、設備及び会計に関する諸記録を整備している。</t>
    <rPh sb="0" eb="3">
      <t>ジュウギョウシャ</t>
    </rPh>
    <rPh sb="4" eb="6">
      <t>セツビ</t>
    </rPh>
    <rPh sb="6" eb="7">
      <t>オヨ</t>
    </rPh>
    <rPh sb="8" eb="10">
      <t>カイケイ</t>
    </rPh>
    <rPh sb="11" eb="12">
      <t>カン</t>
    </rPh>
    <rPh sb="14" eb="15">
      <t>ショ</t>
    </rPh>
    <rPh sb="15" eb="17">
      <t>キロク</t>
    </rPh>
    <rPh sb="18" eb="20">
      <t>セイビ</t>
    </rPh>
    <phoneticPr fontId="27"/>
  </si>
  <si>
    <t>プライバシーの確保に配慮した個室的なしつらえを整備し、準ユニットごとに利用できる共同生活室を設けている。</t>
    <rPh sb="7" eb="9">
      <t>カクホ</t>
    </rPh>
    <rPh sb="10" eb="12">
      <t>ハイリョ</t>
    </rPh>
    <rPh sb="14" eb="16">
      <t>コシツ</t>
    </rPh>
    <rPh sb="16" eb="17">
      <t>テキ</t>
    </rPh>
    <rPh sb="23" eb="25">
      <t>セイビ</t>
    </rPh>
    <rPh sb="27" eb="28">
      <t>ジュン</t>
    </rPh>
    <rPh sb="35" eb="37">
      <t>リヨウ</t>
    </rPh>
    <phoneticPr fontId="27"/>
  </si>
  <si>
    <t>認知症行動・心理症状緊急対応加算を算定していない。</t>
    <phoneticPr fontId="27"/>
  </si>
  <si>
    <t>医師が判断した当該日又はその次の日に利用を開始している。</t>
    <rPh sb="0" eb="2">
      <t>イシ</t>
    </rPh>
    <rPh sb="3" eb="5">
      <t>ハンダン</t>
    </rPh>
    <rPh sb="7" eb="9">
      <t>トウガイ</t>
    </rPh>
    <rPh sb="9" eb="10">
      <t>ヒ</t>
    </rPh>
    <rPh sb="10" eb="11">
      <t>マタ</t>
    </rPh>
    <rPh sb="14" eb="15">
      <t>ツギ</t>
    </rPh>
    <rPh sb="16" eb="17">
      <t>ヒ</t>
    </rPh>
    <rPh sb="18" eb="20">
      <t>リヨウ</t>
    </rPh>
    <rPh sb="21" eb="23">
      <t>カイシ</t>
    </rPh>
    <phoneticPr fontId="27"/>
  </si>
  <si>
    <t>利用開始日から起算して７日を限度として算定している。</t>
    <rPh sb="0" eb="2">
      <t>リヨウ</t>
    </rPh>
    <rPh sb="2" eb="5">
      <t>カイシビ</t>
    </rPh>
    <rPh sb="7" eb="9">
      <t>キサン</t>
    </rPh>
    <rPh sb="12" eb="13">
      <t>ニチ</t>
    </rPh>
    <rPh sb="14" eb="16">
      <t>ゲンド</t>
    </rPh>
    <rPh sb="19" eb="21">
      <t>サンテイ</t>
    </rPh>
    <phoneticPr fontId="27"/>
  </si>
  <si>
    <t>入所日から30日を超えて算定していない。</t>
    <rPh sb="0" eb="2">
      <t>ニュウショ</t>
    </rPh>
    <rPh sb="2" eb="3">
      <t>ビ</t>
    </rPh>
    <rPh sb="7" eb="8">
      <t>ニチ</t>
    </rPh>
    <rPh sb="9" eb="10">
      <t>コ</t>
    </rPh>
    <rPh sb="12" eb="14">
      <t>サンテイ</t>
    </rPh>
    <phoneticPr fontId="27"/>
  </si>
  <si>
    <t>入所者１人につき１回を限度として算定している。</t>
    <rPh sb="16" eb="18">
      <t>サンテイ</t>
    </rPh>
    <phoneticPr fontId="27"/>
  </si>
  <si>
    <t>低栄養状態にある入所者又は低栄養素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る。</t>
    <phoneticPr fontId="27"/>
  </si>
  <si>
    <t>経口からの食事が可能となり、経管栄養を終了した以降は算定していない。</t>
    <rPh sb="0" eb="2">
      <t>ケイコウ</t>
    </rPh>
    <rPh sb="5" eb="7">
      <t>ショクジ</t>
    </rPh>
    <rPh sb="8" eb="10">
      <t>カノウ</t>
    </rPh>
    <rPh sb="14" eb="15">
      <t>ケイ</t>
    </rPh>
    <rPh sb="15" eb="16">
      <t>カン</t>
    </rPh>
    <rPh sb="16" eb="18">
      <t>エイヨウ</t>
    </rPh>
    <rPh sb="19" eb="21">
      <t>シュウリョウ</t>
    </rPh>
    <rPh sb="23" eb="25">
      <t>イコウ</t>
    </rPh>
    <rPh sb="26" eb="28">
      <t>サンテイ</t>
    </rPh>
    <phoneticPr fontId="27"/>
  </si>
  <si>
    <t>療養食の献立表を作成している。</t>
    <rPh sb="0" eb="2">
      <t>リョウヨウ</t>
    </rPh>
    <rPh sb="2" eb="3">
      <t>ショク</t>
    </rPh>
    <rPh sb="4" eb="6">
      <t>コンダテ</t>
    </rPh>
    <rPh sb="6" eb="7">
      <t>ヒョウ</t>
    </rPh>
    <rPh sb="8" eb="10">
      <t>サクセイ</t>
    </rPh>
    <phoneticPr fontId="27"/>
  </si>
  <si>
    <t>看護体制加算Ⅱを算定している。</t>
    <rPh sb="0" eb="2">
      <t>カンゴ</t>
    </rPh>
    <rPh sb="2" eb="4">
      <t>タイセイ</t>
    </rPh>
    <rPh sb="4" eb="6">
      <t>カサン</t>
    </rPh>
    <rPh sb="8" eb="10">
      <t>サンテイ</t>
    </rPh>
    <phoneticPr fontId="27"/>
  </si>
  <si>
    <t>在宅中重度者受入加算を算定していない。</t>
    <rPh sb="0" eb="2">
      <t>ザイタク</t>
    </rPh>
    <rPh sb="2" eb="3">
      <t>チュウ</t>
    </rPh>
    <rPh sb="3" eb="5">
      <t>ジュウド</t>
    </rPh>
    <rPh sb="5" eb="6">
      <t>シャ</t>
    </rPh>
    <rPh sb="6" eb="8">
      <t>ウケイレ</t>
    </rPh>
    <rPh sb="8" eb="10">
      <t>カサン</t>
    </rPh>
    <rPh sb="11" eb="13">
      <t>サンテイ</t>
    </rPh>
    <phoneticPr fontId="27"/>
  </si>
  <si>
    <t>居宅において訪問看護の提供を受けていた利用者が指定短期入所生活介護を利用する場合に、当該利用者の利用していた訪問看護事業所から派遣された看護職員に当該利用者の健康上の管理を行わせている。</t>
    <rPh sb="0" eb="2">
      <t>キョタク</t>
    </rPh>
    <rPh sb="6" eb="8">
      <t>ホウモン</t>
    </rPh>
    <rPh sb="8" eb="10">
      <t>カンゴ</t>
    </rPh>
    <rPh sb="11" eb="13">
      <t>テイキョウ</t>
    </rPh>
    <rPh sb="14" eb="15">
      <t>ウ</t>
    </rPh>
    <rPh sb="19" eb="22">
      <t>リヨウシャ</t>
    </rPh>
    <rPh sb="23" eb="25">
      <t>シテイ</t>
    </rPh>
    <rPh sb="25" eb="27">
      <t>タンキ</t>
    </rPh>
    <rPh sb="27" eb="29">
      <t>ニュウショ</t>
    </rPh>
    <rPh sb="29" eb="31">
      <t>セイカツ</t>
    </rPh>
    <rPh sb="31" eb="33">
      <t>カイゴ</t>
    </rPh>
    <rPh sb="34" eb="36">
      <t>リヨウ</t>
    </rPh>
    <rPh sb="38" eb="40">
      <t>バアイ</t>
    </rPh>
    <rPh sb="42" eb="44">
      <t>トウガイ</t>
    </rPh>
    <rPh sb="44" eb="47">
      <t>リヨウシャ</t>
    </rPh>
    <rPh sb="48" eb="50">
      <t>リヨウ</t>
    </rPh>
    <rPh sb="54" eb="56">
      <t>ホウモン</t>
    </rPh>
    <rPh sb="56" eb="58">
      <t>カンゴ</t>
    </rPh>
    <rPh sb="58" eb="61">
      <t>ジギョウショ</t>
    </rPh>
    <rPh sb="63" eb="65">
      <t>ハケン</t>
    </rPh>
    <rPh sb="68" eb="70">
      <t>カンゴ</t>
    </rPh>
    <rPh sb="70" eb="72">
      <t>ショクイン</t>
    </rPh>
    <rPh sb="73" eb="75">
      <t>トウガイ</t>
    </rPh>
    <rPh sb="75" eb="78">
      <t>リヨウシャ</t>
    </rPh>
    <rPh sb="79" eb="82">
      <t>ケンコウジョウ</t>
    </rPh>
    <rPh sb="83" eb="85">
      <t>カンリ</t>
    </rPh>
    <rPh sb="86" eb="87">
      <t>オコナ</t>
    </rPh>
    <phoneticPr fontId="27"/>
  </si>
  <si>
    <t>当該加算に係る業務について訪問看護事業所と委託契約を締結し、利用者の健康上の管理等の実施に必要な費用を訪問看護事業所に支払っている。</t>
    <rPh sb="0" eb="2">
      <t>トウガイ</t>
    </rPh>
    <rPh sb="2" eb="4">
      <t>カサン</t>
    </rPh>
    <rPh sb="5" eb="6">
      <t>カカ</t>
    </rPh>
    <rPh sb="7" eb="9">
      <t>ギョウム</t>
    </rPh>
    <rPh sb="13" eb="15">
      <t>ホウモン</t>
    </rPh>
    <rPh sb="15" eb="17">
      <t>カンゴ</t>
    </rPh>
    <rPh sb="17" eb="20">
      <t>ジギョウショ</t>
    </rPh>
    <rPh sb="21" eb="23">
      <t>イタク</t>
    </rPh>
    <rPh sb="23" eb="25">
      <t>ケイヤク</t>
    </rPh>
    <rPh sb="26" eb="28">
      <t>テイケツ</t>
    </rPh>
    <rPh sb="30" eb="33">
      <t>リヨウシャ</t>
    </rPh>
    <rPh sb="34" eb="37">
      <t>ケンコウジョウ</t>
    </rPh>
    <rPh sb="38" eb="41">
      <t>カンリトウ</t>
    </rPh>
    <rPh sb="42" eb="44">
      <t>ジッシ</t>
    </rPh>
    <rPh sb="45" eb="47">
      <t>ヒツヨウ</t>
    </rPh>
    <rPh sb="48" eb="50">
      <t>ヒヨウ</t>
    </rPh>
    <rPh sb="51" eb="53">
      <t>ホウモン</t>
    </rPh>
    <rPh sb="53" eb="55">
      <t>カンゴ</t>
    </rPh>
    <rPh sb="55" eb="58">
      <t>ジギョウショ</t>
    </rPh>
    <rPh sb="59" eb="61">
      <t>シハラ</t>
    </rPh>
    <phoneticPr fontId="27"/>
  </si>
  <si>
    <t>問１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t>
    <phoneticPr fontId="27"/>
  </si>
  <si>
    <t>医師が自立支援に係る支援計画の策定等に参加している。</t>
    <rPh sb="0" eb="2">
      <t>イシ</t>
    </rPh>
    <rPh sb="3" eb="5">
      <t>ジリツ</t>
    </rPh>
    <rPh sb="5" eb="7">
      <t>シエン</t>
    </rPh>
    <rPh sb="8" eb="9">
      <t>カカワ</t>
    </rPh>
    <rPh sb="10" eb="12">
      <t>シエン</t>
    </rPh>
    <rPh sb="12" eb="14">
      <t>ケイカク</t>
    </rPh>
    <rPh sb="15" eb="17">
      <t>サクテイ</t>
    </rPh>
    <rPh sb="17" eb="18">
      <t>トウ</t>
    </rPh>
    <rPh sb="19" eb="21">
      <t>サンカ</t>
    </rPh>
    <phoneticPr fontId="27"/>
  </si>
  <si>
    <t>施設内に安全管理部門を設置し、組織的に安全対策を実施する体制が整備されている。</t>
    <rPh sb="0" eb="2">
      <t>シセツ</t>
    </rPh>
    <rPh sb="2" eb="3">
      <t>ナイ</t>
    </rPh>
    <rPh sb="4" eb="6">
      <t>アンゼン</t>
    </rPh>
    <rPh sb="6" eb="8">
      <t>カンリ</t>
    </rPh>
    <rPh sb="8" eb="10">
      <t>ブモン</t>
    </rPh>
    <rPh sb="11" eb="13">
      <t>セッチ</t>
    </rPh>
    <rPh sb="15" eb="18">
      <t>ソシキテキ</t>
    </rPh>
    <rPh sb="19" eb="21">
      <t>アンゼン</t>
    </rPh>
    <rPh sb="21" eb="23">
      <t>タイサク</t>
    </rPh>
    <rPh sb="24" eb="26">
      <t>ジッシ</t>
    </rPh>
    <rPh sb="28" eb="30">
      <t>タイセイ</t>
    </rPh>
    <rPh sb="31" eb="33">
      <t>セイビ</t>
    </rPh>
    <phoneticPr fontId="27"/>
  </si>
  <si>
    <t>６月</t>
  </si>
  <si>
    <t>７月</t>
  </si>
  <si>
    <t>８月</t>
  </si>
  <si>
    <t>１月</t>
  </si>
  <si>
    <t>２月</t>
  </si>
  <si>
    <t>４月</t>
  </si>
  <si>
    <t>５月</t>
  </si>
  <si>
    <t>９月</t>
  </si>
  <si>
    <t>10月</t>
    <phoneticPr fontId="56"/>
  </si>
  <si>
    <t>11月</t>
    <phoneticPr fontId="56"/>
  </si>
  <si>
    <t>３月</t>
  </si>
  <si>
    <t>定員×90％を記載→</t>
    <rPh sb="0" eb="2">
      <t>テイイン</t>
    </rPh>
    <rPh sb="7" eb="9">
      <t>キサイ</t>
    </rPh>
    <phoneticPr fontId="56"/>
  </si>
  <si>
    <t>実績</t>
  </si>
  <si>
    <t>予定・実績</t>
  </si>
  <si>
    <t>問10</t>
    <phoneticPr fontId="27"/>
  </si>
  <si>
    <t>事故が発生した場合又は事故の発生に至る危険性がある事態が生じた場合に、当該事実が報告され、その分析を通じた改善策を従業者に周知徹底する体制を整備している。</t>
    <phoneticPr fontId="27"/>
  </si>
  <si>
    <t>看取りに関する職員研修を行っている。</t>
    <rPh sb="0" eb="2">
      <t>ミト</t>
    </rPh>
    <rPh sb="4" eb="5">
      <t>カン</t>
    </rPh>
    <rPh sb="7" eb="9">
      <t>ショクイン</t>
    </rPh>
    <rPh sb="9" eb="11">
      <t>ケンシュウ</t>
    </rPh>
    <rPh sb="12" eb="13">
      <t>オコナ</t>
    </rPh>
    <phoneticPr fontId="27"/>
  </si>
  <si>
    <t>点検日</t>
    <phoneticPr fontId="27"/>
  </si>
  <si>
    <t>点検者（職・氏名） ※原則として管理者が行ってください。　</t>
    <phoneticPr fontId="27"/>
  </si>
  <si>
    <t>令和</t>
    <rPh sb="0" eb="2">
      <t>レイワ</t>
    </rPh>
    <phoneticPr fontId="27"/>
  </si>
  <si>
    <t>年</t>
    <rPh sb="0" eb="1">
      <t>ネン</t>
    </rPh>
    <phoneticPr fontId="27"/>
  </si>
  <si>
    <t>月</t>
    <rPh sb="0" eb="1">
      <t>ガツ</t>
    </rPh>
    <phoneticPr fontId="27"/>
  </si>
  <si>
    <t>日</t>
    <rPh sb="0" eb="1">
      <t>ニチ</t>
    </rPh>
    <phoneticPr fontId="27"/>
  </si>
  <si>
    <t>事業所</t>
    <rPh sb="0" eb="3">
      <t>ジギョウショ</t>
    </rPh>
    <phoneticPr fontId="27"/>
  </si>
  <si>
    <t>介護保険事業所番号</t>
    <rPh sb="4" eb="7">
      <t>ジギョウショ</t>
    </rPh>
    <rPh sb="7" eb="9">
      <t>バンゴウ</t>
    </rPh>
    <phoneticPr fontId="27"/>
  </si>
  <si>
    <t>１マスごと</t>
    <phoneticPr fontId="27"/>
  </si>
  <si>
    <t xml:space="preserve"> フリガナ</t>
    <phoneticPr fontId="27"/>
  </si>
  <si>
    <t>名称</t>
    <phoneticPr fontId="27"/>
  </si>
  <si>
    <t>所在地</t>
    <rPh sb="0" eb="3">
      <t>ショザイチ</t>
    </rPh>
    <phoneticPr fontId="27"/>
  </si>
  <si>
    <t>－</t>
    <phoneticPr fontId="27"/>
  </si>
  <si>
    <t>連絡先</t>
    <rPh sb="0" eb="3">
      <t>レンラクサキ</t>
    </rPh>
    <phoneticPr fontId="27"/>
  </si>
  <si>
    <t>電話番号</t>
    <rPh sb="0" eb="2">
      <t>デンワ</t>
    </rPh>
    <rPh sb="2" eb="4">
      <t>バンゴウ</t>
    </rPh>
    <phoneticPr fontId="27"/>
  </si>
  <si>
    <t>FAX番号</t>
    <rPh sb="3" eb="5">
      <t>バンゴウ</t>
    </rPh>
    <phoneticPr fontId="27"/>
  </si>
  <si>
    <t>事業所
番号</t>
    <rPh sb="0" eb="3">
      <t>ジギョウショ</t>
    </rPh>
    <rPh sb="4" eb="6">
      <t>バンゴウ</t>
    </rPh>
    <phoneticPr fontId="27"/>
  </si>
  <si>
    <t xml:space="preserve"> 入所</t>
    <rPh sb="1" eb="3">
      <t>ニュウショ</t>
    </rPh>
    <phoneticPr fontId="27"/>
  </si>
  <si>
    <t>入所者・利用者の数</t>
    <rPh sb="0" eb="2">
      <t>ニュウショ</t>
    </rPh>
    <rPh sb="2" eb="3">
      <t>モノ</t>
    </rPh>
    <rPh sb="4" eb="6">
      <t>リヨウ</t>
    </rPh>
    <rPh sb="6" eb="7">
      <t>シャ</t>
    </rPh>
    <rPh sb="8" eb="9">
      <t>スウ</t>
    </rPh>
    <phoneticPr fontId="27"/>
  </si>
  <si>
    <r>
      <t xml:space="preserve"> 入所者</t>
    </r>
    <r>
      <rPr>
        <sz val="10"/>
        <rFont val="ＭＳ ゴシック"/>
        <family val="3"/>
        <charset val="128"/>
      </rPr>
      <t>（Ａ）</t>
    </r>
    <rPh sb="1" eb="3">
      <t>ニュウショ</t>
    </rPh>
    <rPh sb="3" eb="4">
      <t>シャ</t>
    </rPh>
    <phoneticPr fontId="27"/>
  </si>
  <si>
    <t xml:space="preserve"> 短期利用</t>
    <rPh sb="1" eb="3">
      <t>タンキ</t>
    </rPh>
    <rPh sb="3" eb="5">
      <t>リヨウ</t>
    </rPh>
    <phoneticPr fontId="27"/>
  </si>
  <si>
    <r>
      <t xml:space="preserve"> 短期利用者</t>
    </r>
    <r>
      <rPr>
        <sz val="10"/>
        <rFont val="ＭＳ ゴシック"/>
        <family val="3"/>
        <charset val="128"/>
      </rPr>
      <t>（Ｂ）</t>
    </r>
    <rPh sb="1" eb="3">
      <t>タンキ</t>
    </rPh>
    <rPh sb="3" eb="5">
      <t>リヨウ</t>
    </rPh>
    <rPh sb="5" eb="6">
      <t>シャ</t>
    </rPh>
    <phoneticPr fontId="27"/>
  </si>
  <si>
    <t xml:space="preserve"> 合計</t>
    <rPh sb="1" eb="3">
      <t>ゴウケイ</t>
    </rPh>
    <phoneticPr fontId="27"/>
  </si>
  <si>
    <r>
      <t xml:space="preserve"> 合計</t>
    </r>
    <r>
      <rPr>
        <sz val="10"/>
        <rFont val="ＭＳ ゴシック"/>
        <family val="3"/>
        <charset val="128"/>
      </rPr>
      <t>（Ｃ）</t>
    </r>
    <rPh sb="1" eb="3">
      <t>ゴウケイ</t>
    </rPh>
    <phoneticPr fontId="27"/>
  </si>
  <si>
    <t>直近２年間の介護予防短期入所生活介護の利用者の有無</t>
    <rPh sb="0" eb="2">
      <t>チョッキン</t>
    </rPh>
    <rPh sb="3" eb="5">
      <t>ネンカン</t>
    </rPh>
    <rPh sb="6" eb="8">
      <t>カイゴ</t>
    </rPh>
    <rPh sb="8" eb="10">
      <t>ヨボウ</t>
    </rPh>
    <rPh sb="10" eb="12">
      <t>タンキ</t>
    </rPh>
    <rPh sb="12" eb="14">
      <t>ニュウショ</t>
    </rPh>
    <rPh sb="14" eb="16">
      <t>セイカツ</t>
    </rPh>
    <rPh sb="16" eb="18">
      <t>カイゴ</t>
    </rPh>
    <rPh sb="19" eb="22">
      <t>リヨウシャ</t>
    </rPh>
    <rPh sb="23" eb="25">
      <t>ウム</t>
    </rPh>
    <phoneticPr fontId="27"/>
  </si>
  <si>
    <t>いる　いない</t>
    <phoneticPr fontId="27"/>
  </si>
  <si>
    <t>プルダウンになっています</t>
    <phoneticPr fontId="27"/>
  </si>
  <si>
    <t>※ 介護老人福祉施設入所者数（Ａ）、短期入所生活介護利用者数（Ｂ）については、別添「入所者数・
　 利用者数一覧表」の計算結果を転記してください。</t>
    <rPh sb="2" eb="4">
      <t>カイゴ</t>
    </rPh>
    <rPh sb="4" eb="6">
      <t>ロウジン</t>
    </rPh>
    <rPh sb="6" eb="8">
      <t>フクシ</t>
    </rPh>
    <rPh sb="8" eb="10">
      <t>シセツ</t>
    </rPh>
    <rPh sb="10" eb="11">
      <t>イリ</t>
    </rPh>
    <rPh sb="11" eb="12">
      <t>ジョ</t>
    </rPh>
    <rPh sb="12" eb="13">
      <t>シャ</t>
    </rPh>
    <rPh sb="13" eb="14">
      <t>スウ</t>
    </rPh>
    <rPh sb="26" eb="30">
      <t>リヨウシャスウ</t>
    </rPh>
    <rPh sb="42" eb="45">
      <t>ニュウショシャ</t>
    </rPh>
    <rPh sb="45" eb="46">
      <t>スウ</t>
    </rPh>
    <rPh sb="59" eb="61">
      <t>ケイサン</t>
    </rPh>
    <rPh sb="61" eb="63">
      <t>ケッカ</t>
    </rPh>
    <rPh sb="64" eb="66">
      <t>テンキ</t>
    </rPh>
    <phoneticPr fontId="27"/>
  </si>
  <si>
    <t>※</t>
    <phoneticPr fontId="2"/>
  </si>
  <si>
    <t>運営状況点検書に記載の各項目は、主に以下の基準等に基づいています。</t>
    <rPh sb="18" eb="20">
      <t>イカ</t>
    </rPh>
    <phoneticPr fontId="2"/>
  </si>
  <si>
    <t>・</t>
    <phoneticPr fontId="2"/>
  </si>
  <si>
    <t>指定介護老人福祉施設の人員等に関する基準等を定める条例（平成30年横須賀市条例第34号）</t>
    <rPh sb="33" eb="37">
      <t>ヨコスカシ</t>
    </rPh>
    <phoneticPr fontId="2"/>
  </si>
  <si>
    <t>指定介護老人福祉施設の人員等に関する基準等を定める条例施行規則（平成25年横須賀市規則第47号）</t>
    <phoneticPr fontId="2"/>
  </si>
  <si>
    <t>指定介護老人福祉施設の人員、設備及び運営に関する基準（平成11年厚生省令第39号)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2" eb="35">
      <t>コウセイショウ</t>
    </rPh>
    <rPh sb="35" eb="36">
      <t>レイ</t>
    </rPh>
    <rPh sb="36" eb="37">
      <t>ダイ</t>
    </rPh>
    <rPh sb="39" eb="40">
      <t>ゴウ</t>
    </rPh>
    <phoneticPr fontId="2"/>
  </si>
  <si>
    <t>指定居宅サービス等の事業の人員等に関する基準等を定める条例（平成30年横須賀市条例第28号）</t>
    <phoneticPr fontId="2"/>
  </si>
  <si>
    <t>指定居宅サービス等の事業の人員等に関する基準等を定める条例施行規則（平成25年横須賀市規則第43号）</t>
    <phoneticPr fontId="2"/>
  </si>
  <si>
    <t>指定居宅サービス等の事業の人員、設備及び運営に関する基準（平成11年厚生省令第37号）</t>
    <rPh sb="33" eb="34">
      <t>ネン</t>
    </rPh>
    <phoneticPr fontId="27"/>
  </si>
  <si>
    <t>指定介護予防サービス等の事業の人員等に関する基準等を定める条例（平成30年横須賀市条例第29号）</t>
    <phoneticPr fontId="2"/>
  </si>
  <si>
    <t>指定介護予防サービス等の事業の人員等に関する基準等を定める条例施行規則（平成25年横須賀市規則第44号）</t>
    <phoneticPr fontId="2"/>
  </si>
  <si>
    <t>指定介護予防サービス等の事業の人員、設備及び運営並びに指定介護予防サービス等に係る介護予防のための効果的な支援の方法に関する基準（平成18年厚生労働省令第35号）</t>
    <phoneticPr fontId="27"/>
  </si>
  <si>
    <t>指定施設サービス等に要する費用の額の算定に関する基準（平成12年厚生省告示第21号）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2" eb="35">
      <t>コウセイショウ</t>
    </rPh>
    <rPh sb="35" eb="37">
      <t>コクジ</t>
    </rPh>
    <rPh sb="37" eb="38">
      <t>ダイ</t>
    </rPh>
    <rPh sb="40" eb="41">
      <t>ゴウ</t>
    </rPh>
    <phoneticPr fontId="2"/>
  </si>
  <si>
    <t>指定居宅サービスに要する費用の額の算定に関する基準（平成12年厚生省告示第19号）</t>
    <phoneticPr fontId="2"/>
  </si>
  <si>
    <t>指定介護予防サービスに要する費用の額の算定に関する基準（平成18年厚生労働省告示第127号）</t>
    <phoneticPr fontId="2"/>
  </si>
  <si>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2"/>
  </si>
  <si>
    <t>指定介護予防サービスに要する費用の額の算定に関する基準の制定に伴う実施上の留意事項について（平成18年３月17日老計発第0317001号・老振発第0317001号・老老発第0317001号厚生労働省老健局計画課長ほか連名通知）</t>
    <phoneticPr fontId="2"/>
  </si>
  <si>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2"/>
  </si>
  <si>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2"/>
  </si>
  <si>
    <t>厚生労働大臣が定める基準に適合する利用者等（平成27年厚生労働省告示第94号）</t>
    <phoneticPr fontId="2"/>
  </si>
  <si>
    <t>厚生労働大臣が定める基準（平成27年厚生労働省告示第95号）</t>
    <phoneticPr fontId="2"/>
  </si>
  <si>
    <t>以下の点検項目について、○×で記入してください。
点検項目に該当しない場合は「－」を記入してください。
点検した結果、×が付いたところは、速やかに改善（改善に向けた検討）を行ってください。</t>
    <rPh sb="61" eb="62">
      <t>ツ</t>
    </rPh>
    <rPh sb="69" eb="70">
      <t>スミ</t>
    </rPh>
    <rPh sb="76" eb="78">
      <t>カイゼン</t>
    </rPh>
    <rPh sb="79" eb="80">
      <t>ム</t>
    </rPh>
    <rPh sb="82" eb="84">
      <t>ケントウ</t>
    </rPh>
    <phoneticPr fontId="27"/>
  </si>
  <si>
    <t xml:space="preserve"> １．人員基準について</t>
    <rPh sb="3" eb="5">
      <t>ジンイン</t>
    </rPh>
    <rPh sb="5" eb="7">
      <t>キジュン</t>
    </rPh>
    <phoneticPr fontId="27"/>
  </si>
  <si>
    <t>（１）管理者</t>
    <rPh sb="3" eb="6">
      <t>カンリシャ</t>
    </rPh>
    <phoneticPr fontId="27"/>
  </si>
  <si>
    <t>↓回答欄</t>
    <rPh sb="1" eb="3">
      <t>カイトウ</t>
    </rPh>
    <rPh sb="3" eb="4">
      <t>ラン</t>
    </rPh>
    <phoneticPr fontId="27"/>
  </si>
  <si>
    <t>問１</t>
    <rPh sb="0" eb="1">
      <t>ト</t>
    </rPh>
    <phoneticPr fontId="27"/>
  </si>
  <si>
    <t>常勤専従職員を配置している。</t>
    <rPh sb="0" eb="2">
      <t>ジョウキン</t>
    </rPh>
    <rPh sb="2" eb="4">
      <t>センジュウ</t>
    </rPh>
    <rPh sb="4" eb="6">
      <t>ショクイン</t>
    </rPh>
    <rPh sb="7" eb="9">
      <t>ハイチ</t>
    </rPh>
    <phoneticPr fontId="27"/>
  </si>
  <si>
    <t>シートはプルダウンになっています</t>
    <phoneticPr fontId="27"/>
  </si>
  <si>
    <t>※</t>
    <phoneticPr fontId="27"/>
  </si>
  <si>
    <t>管理業務に支障がない場合は、当該施設の従業者としての職務、同一の事業者によって設置された他の事業所・施設等の職務との兼務可</t>
    <rPh sb="14" eb="16">
      <t>トウガイ</t>
    </rPh>
    <rPh sb="16" eb="18">
      <t>シセツ</t>
    </rPh>
    <rPh sb="19" eb="22">
      <t>ジュウギョウシャ</t>
    </rPh>
    <rPh sb="26" eb="28">
      <t>ショクム</t>
    </rPh>
    <rPh sb="29" eb="31">
      <t>ドウイツ</t>
    </rPh>
    <rPh sb="32" eb="35">
      <t>ジギョウシャ</t>
    </rPh>
    <rPh sb="39" eb="41">
      <t>セッチ</t>
    </rPh>
    <rPh sb="44" eb="45">
      <t>タ</t>
    </rPh>
    <rPh sb="46" eb="49">
      <t>ジギョウショ</t>
    </rPh>
    <rPh sb="52" eb="53">
      <t>トウ</t>
    </rPh>
    <rPh sb="54" eb="56">
      <t>ショクム</t>
    </rPh>
    <rPh sb="58" eb="60">
      <t>ケンム</t>
    </rPh>
    <phoneticPr fontId="27"/>
  </si>
  <si>
    <t>問２</t>
    <rPh sb="0" eb="1">
      <t>ト</t>
    </rPh>
    <phoneticPr fontId="27"/>
  </si>
  <si>
    <t>[ユニット型施設]
ユニット型施設の管理等に係る研修を受講するよう努めている。</t>
    <rPh sb="5" eb="6">
      <t>ガタ</t>
    </rPh>
    <rPh sb="6" eb="8">
      <t>シセツ</t>
    </rPh>
    <rPh sb="14" eb="15">
      <t>ガタ</t>
    </rPh>
    <rPh sb="15" eb="17">
      <t>シセツ</t>
    </rPh>
    <rPh sb="18" eb="21">
      <t>カンリナド</t>
    </rPh>
    <rPh sb="22" eb="23">
      <t>カカ</t>
    </rPh>
    <rPh sb="24" eb="26">
      <t>ケンシュウ</t>
    </rPh>
    <rPh sb="27" eb="29">
      <t>ジュコウ</t>
    </rPh>
    <rPh sb="33" eb="34">
      <t>ツト</t>
    </rPh>
    <phoneticPr fontId="27"/>
  </si>
  <si>
    <t>（２）医師</t>
    <rPh sb="3" eb="5">
      <t>イシ</t>
    </rPh>
    <phoneticPr fontId="27"/>
  </si>
  <si>
    <t>　[介護老人福祉施設]</t>
    <rPh sb="2" eb="4">
      <t>カイゴ</t>
    </rPh>
    <rPh sb="4" eb="6">
      <t>ロウジン</t>
    </rPh>
    <rPh sb="6" eb="8">
      <t>フクシ</t>
    </rPh>
    <rPh sb="8" eb="10">
      <t>シセツ</t>
    </rPh>
    <phoneticPr fontId="27"/>
  </si>
  <si>
    <t>　[短期入所生活介護]</t>
    <rPh sb="2" eb="4">
      <t>タンキ</t>
    </rPh>
    <rPh sb="4" eb="6">
      <t>ニュウショ</t>
    </rPh>
    <rPh sb="6" eb="8">
      <t>セイカツ</t>
    </rPh>
    <rPh sb="8" eb="10">
      <t>カイゴ</t>
    </rPh>
    <phoneticPr fontId="27"/>
  </si>
  <si>
    <t>１人以上配置している。</t>
    <rPh sb="1" eb="2">
      <t>ニン</t>
    </rPh>
    <rPh sb="2" eb="4">
      <t>イジョウ</t>
    </rPh>
    <rPh sb="4" eb="6">
      <t>ハイチ</t>
    </rPh>
    <phoneticPr fontId="27"/>
  </si>
  <si>
    <t>（３）生活相談員</t>
    <rPh sb="3" eb="5">
      <t>セイカツ</t>
    </rPh>
    <rPh sb="5" eb="8">
      <t>ソウダンイン</t>
    </rPh>
    <phoneticPr fontId="27"/>
  </si>
  <si>
    <t>入所（利用）者の数（１ページのＣ）が100人又はその端数を増すごとに１人以上配置している。</t>
    <rPh sb="0" eb="2">
      <t>ニュウショ</t>
    </rPh>
    <rPh sb="3" eb="5">
      <t>リヨウ</t>
    </rPh>
    <rPh sb="6" eb="7">
      <t>シャ</t>
    </rPh>
    <rPh sb="8" eb="9">
      <t>カズ</t>
    </rPh>
    <rPh sb="21" eb="22">
      <t>ニン</t>
    </rPh>
    <rPh sb="22" eb="23">
      <t>マタ</t>
    </rPh>
    <rPh sb="26" eb="28">
      <t>ハスウ</t>
    </rPh>
    <rPh sb="29" eb="30">
      <t>マ</t>
    </rPh>
    <rPh sb="35" eb="36">
      <t>ニン</t>
    </rPh>
    <rPh sb="36" eb="38">
      <t>イジョウ</t>
    </rPh>
    <rPh sb="38" eb="40">
      <t>ハイチ</t>
    </rPh>
    <phoneticPr fontId="27"/>
  </si>
  <si>
    <t>上記の生活相談員は、常勤職員である。</t>
    <rPh sb="0" eb="2">
      <t>ジョウキ</t>
    </rPh>
    <rPh sb="3" eb="5">
      <t>セイカツ</t>
    </rPh>
    <rPh sb="5" eb="8">
      <t>ソウダンイン</t>
    </rPh>
    <rPh sb="10" eb="12">
      <t>ジョウキン</t>
    </rPh>
    <rPh sb="12" eb="14">
      <t>ショクイン</t>
    </rPh>
    <phoneticPr fontId="27"/>
  </si>
  <si>
    <t>利用定員が20人未満の併設事業所の場合はこの限りではない。</t>
    <phoneticPr fontId="27"/>
  </si>
  <si>
    <t>問１の配置数を超えて配置している生活相談員が、時間帯を明確に区分した上で当該施設を運営する法人内の他の職務に従事する場合には、この限りではない。</t>
    <phoneticPr fontId="27"/>
  </si>
  <si>
    <t>（４）看護職員</t>
    <rPh sb="3" eb="5">
      <t>カンゴ</t>
    </rPh>
    <rPh sb="5" eb="7">
      <t>ショクイン</t>
    </rPh>
    <phoneticPr fontId="27"/>
  </si>
  <si>
    <t>入所者の数（１ページのＡ）に応じて、常勤換算方法で次の人数以上の看護職員を配置している。
入所者の数が　　　　～ 30人以内：１人　　30人超～ 50人以内：２人
　　　　　　　50人超～130人以内：３人 　130人超～180人以内：４人
              以後、50人又はその端数を増すごとに１人を加えた数以上</t>
    <rPh sb="45" eb="48">
      <t>ニュウショシャ</t>
    </rPh>
    <rPh sb="49" eb="50">
      <t>カズ</t>
    </rPh>
    <rPh sb="140" eb="141">
      <t>ニン</t>
    </rPh>
    <rPh sb="154" eb="155">
      <t>ニン</t>
    </rPh>
    <phoneticPr fontId="27"/>
  </si>
  <si>
    <t>上記の看護職員のうち、１人以上は常勤職員である。</t>
    <rPh sb="0" eb="2">
      <t>ジョウキ</t>
    </rPh>
    <rPh sb="3" eb="5">
      <t>カンゴ</t>
    </rPh>
    <rPh sb="5" eb="7">
      <t>ショクイン</t>
    </rPh>
    <rPh sb="12" eb="13">
      <t>ニン</t>
    </rPh>
    <rPh sb="13" eb="15">
      <t>イジョウ</t>
    </rPh>
    <rPh sb="16" eb="18">
      <t>ジョウキン</t>
    </rPh>
    <rPh sb="18" eb="20">
      <t>ショクイン</t>
    </rPh>
    <phoneticPr fontId="27"/>
  </si>
  <si>
    <t>問３</t>
    <rPh sb="0" eb="1">
      <t>ト</t>
    </rPh>
    <phoneticPr fontId="27"/>
  </si>
  <si>
    <t>定員が20人以上の場合、上記の基準に加え、短期入所生活介護において看護職員を１人以上、常勤で配置している。</t>
    <rPh sb="0" eb="2">
      <t>テイイン</t>
    </rPh>
    <rPh sb="5" eb="6">
      <t>ニン</t>
    </rPh>
    <rPh sb="6" eb="8">
      <t>イジョウ</t>
    </rPh>
    <rPh sb="9" eb="11">
      <t>バアイ</t>
    </rPh>
    <rPh sb="12" eb="14">
      <t>ジョウキ</t>
    </rPh>
    <rPh sb="15" eb="17">
      <t>キジュン</t>
    </rPh>
    <rPh sb="18" eb="19">
      <t>クワ</t>
    </rPh>
    <rPh sb="21" eb="23">
      <t>タンキ</t>
    </rPh>
    <rPh sb="23" eb="25">
      <t>ニュウショ</t>
    </rPh>
    <rPh sb="25" eb="27">
      <t>セイカツ</t>
    </rPh>
    <rPh sb="27" eb="29">
      <t>カイゴ</t>
    </rPh>
    <rPh sb="33" eb="35">
      <t>カンゴ</t>
    </rPh>
    <rPh sb="35" eb="37">
      <t>ショクイン</t>
    </rPh>
    <rPh sb="39" eb="40">
      <t>ニン</t>
    </rPh>
    <rPh sb="40" eb="42">
      <t>イジョウ</t>
    </rPh>
    <rPh sb="43" eb="45">
      <t>ジョウキン</t>
    </rPh>
    <rPh sb="46" eb="48">
      <t>ハイチ</t>
    </rPh>
    <phoneticPr fontId="27"/>
  </si>
  <si>
    <t>（５）介護職員又は看護職員</t>
    <rPh sb="3" eb="5">
      <t>カイゴ</t>
    </rPh>
    <rPh sb="5" eb="7">
      <t>ショクイン</t>
    </rPh>
    <rPh sb="7" eb="8">
      <t>マタ</t>
    </rPh>
    <rPh sb="9" eb="11">
      <t>カンゴ</t>
    </rPh>
    <rPh sb="11" eb="13">
      <t>ショクイン</t>
    </rPh>
    <phoneticPr fontId="27"/>
  </si>
  <si>
    <t>常勤換算方法で、入所（利用）者の数（１ページのＣ）が３人又はその端数を増すごとに１人以上配置している。</t>
    <rPh sb="0" eb="2">
      <t>ジョウキン</t>
    </rPh>
    <rPh sb="2" eb="4">
      <t>カンサン</t>
    </rPh>
    <rPh sb="4" eb="6">
      <t>ホウホウ</t>
    </rPh>
    <rPh sb="8" eb="10">
      <t>ニュウショ</t>
    </rPh>
    <rPh sb="11" eb="13">
      <t>リヨウ</t>
    </rPh>
    <rPh sb="14" eb="15">
      <t>シャ</t>
    </rPh>
    <rPh sb="16" eb="17">
      <t>カズ</t>
    </rPh>
    <rPh sb="27" eb="28">
      <t>ニン</t>
    </rPh>
    <rPh sb="28" eb="29">
      <t>マタ</t>
    </rPh>
    <rPh sb="32" eb="34">
      <t>ハスウ</t>
    </rPh>
    <rPh sb="35" eb="36">
      <t>マ</t>
    </rPh>
    <rPh sb="41" eb="42">
      <t>ニン</t>
    </rPh>
    <rPh sb="42" eb="44">
      <t>イジョウ</t>
    </rPh>
    <rPh sb="44" eb="46">
      <t>ハイチ</t>
    </rPh>
    <phoneticPr fontId="27"/>
  </si>
  <si>
    <t>入所（利用）者の数（Ｃ）を３で割り小数点以下を切り上げた数以上の配置が必要
例：入所（利用）者の数が100人の場合　100÷３＝33.33･･･　→　34以上</t>
    <rPh sb="20" eb="22">
      <t>イカ</t>
    </rPh>
    <phoneticPr fontId="27"/>
  </si>
  <si>
    <t>[従来型施設]
入所（利用）者の数（１ページのＣ）に応じて、次の人数以上の夜勤職員を配置している。
入所（利用）者の数が　　　　 ～ 25人以下：１人　　26人以上～ 60人以下：２人
　　　　　　　 　　　61人以上～ 80人以下：３人　　81人以上～100人以下：４人
              　　　101人以上～125人以下：５人　 126人以上～150人以下：６人
              　　　151人以上：６人に、150人を超えて25人又はその端数を増すごとに１人追加　　　</t>
    <rPh sb="4" eb="6">
      <t>シセツ</t>
    </rPh>
    <rPh sb="58" eb="59">
      <t>カズ</t>
    </rPh>
    <rPh sb="220" eb="221">
      <t>ニン</t>
    </rPh>
    <rPh sb="227" eb="228">
      <t>ニン</t>
    </rPh>
    <phoneticPr fontId="27"/>
  </si>
  <si>
    <t>[ユニット型施設]
日中、ユニットごとに常時１人以上の介護職員又は看護職員を配置している。</t>
    <rPh sb="5" eb="6">
      <t>ガタ</t>
    </rPh>
    <rPh sb="6" eb="8">
      <t>シセツ</t>
    </rPh>
    <rPh sb="10" eb="12">
      <t>ニッチュウ</t>
    </rPh>
    <rPh sb="20" eb="22">
      <t>ジョウジ</t>
    </rPh>
    <rPh sb="23" eb="24">
      <t>ニン</t>
    </rPh>
    <rPh sb="24" eb="26">
      <t>イジョウ</t>
    </rPh>
    <rPh sb="27" eb="29">
      <t>カイゴ</t>
    </rPh>
    <rPh sb="29" eb="31">
      <t>ショクイン</t>
    </rPh>
    <rPh sb="31" eb="32">
      <t>マタ</t>
    </rPh>
    <phoneticPr fontId="27"/>
  </si>
  <si>
    <t>問４</t>
    <rPh sb="0" eb="1">
      <t>ト</t>
    </rPh>
    <phoneticPr fontId="27"/>
  </si>
  <si>
    <t>[ユニット型施設]
夜間及び深夜、２ユニットごとに常時１人以上の介護職員又は看護職員を配置している。</t>
    <rPh sb="5" eb="6">
      <t>ガタ</t>
    </rPh>
    <rPh sb="6" eb="8">
      <t>シセツ</t>
    </rPh>
    <rPh sb="10" eb="12">
      <t>ヤカン</t>
    </rPh>
    <rPh sb="12" eb="13">
      <t>オヨ</t>
    </rPh>
    <rPh sb="14" eb="16">
      <t>シンヤ</t>
    </rPh>
    <rPh sb="25" eb="27">
      <t>ジョウジ</t>
    </rPh>
    <rPh sb="28" eb="29">
      <t>ニン</t>
    </rPh>
    <rPh sb="29" eb="31">
      <t>イジョウ</t>
    </rPh>
    <phoneticPr fontId="27"/>
  </si>
  <si>
    <t xml:space="preserve">ユニット型同士が併設する場合
　指定介護老人福祉施設のユニット数と短期入所生活介護事業所のユニット数を合算した上で、夜勤職員の配置数を算定
</t>
    <rPh sb="4" eb="5">
      <t>ガタ</t>
    </rPh>
    <rPh sb="5" eb="7">
      <t>ドウシ</t>
    </rPh>
    <rPh sb="8" eb="10">
      <t>ヘイセツ</t>
    </rPh>
    <rPh sb="12" eb="14">
      <t>バアイ</t>
    </rPh>
    <rPh sb="16" eb="18">
      <t>シテイ</t>
    </rPh>
    <rPh sb="18" eb="20">
      <t>カイゴ</t>
    </rPh>
    <rPh sb="20" eb="22">
      <t>ロウジン</t>
    </rPh>
    <rPh sb="22" eb="24">
      <t>フクシ</t>
    </rPh>
    <rPh sb="24" eb="26">
      <t>シセツ</t>
    </rPh>
    <rPh sb="31" eb="32">
      <t>カズ</t>
    </rPh>
    <rPh sb="33" eb="35">
      <t>タンキ</t>
    </rPh>
    <rPh sb="35" eb="37">
      <t>ニュウショ</t>
    </rPh>
    <rPh sb="37" eb="39">
      <t>セイカツ</t>
    </rPh>
    <rPh sb="39" eb="41">
      <t>カイゴ</t>
    </rPh>
    <rPh sb="41" eb="44">
      <t>ジギョウショ</t>
    </rPh>
    <rPh sb="49" eb="50">
      <t>カズ</t>
    </rPh>
    <rPh sb="51" eb="53">
      <t>ガッサン</t>
    </rPh>
    <rPh sb="55" eb="56">
      <t>ウエ</t>
    </rPh>
    <rPh sb="58" eb="60">
      <t>ヤキン</t>
    </rPh>
    <rPh sb="60" eb="62">
      <t>ショクイン</t>
    </rPh>
    <rPh sb="63" eb="65">
      <t>ハイチ</t>
    </rPh>
    <rPh sb="65" eb="66">
      <t>スウ</t>
    </rPh>
    <rPh sb="67" eb="69">
      <t>サンテイ</t>
    </rPh>
    <phoneticPr fontId="27"/>
  </si>
  <si>
    <t xml:space="preserve">ユニット型とユニット型以外が併設する場合
　入居者等の処遇に支障がなく（災害が起こった際にも入居者等の安全が確保できる等）、夜勤職員１人あたりの指定介護老人福祉施設の入居者数と短期入所生活介護事業所の利用者数の合計が20人以下である場合、指定介護老人福祉施設と短期入所生活介護事業所の夜勤職員の兼務可
</t>
    <phoneticPr fontId="27"/>
  </si>
  <si>
    <t>問５</t>
    <rPh sb="0" eb="1">
      <t>ト</t>
    </rPh>
    <phoneticPr fontId="27"/>
  </si>
  <si>
    <t>[ユニット型施設]
ユニットごとに常勤のユニットリーダーを配置している。</t>
    <rPh sb="5" eb="6">
      <t>ガタ</t>
    </rPh>
    <rPh sb="6" eb="8">
      <t>シセツ</t>
    </rPh>
    <phoneticPr fontId="27"/>
  </si>
  <si>
    <t>問６</t>
    <rPh sb="0" eb="1">
      <t>ト</t>
    </rPh>
    <phoneticPr fontId="27"/>
  </si>
  <si>
    <t>ユニット型施設及び併設するユニット型事業所を一体のものとみなして、合計２名以上の研修受講者が配置されていれば可</t>
    <rPh sb="54" eb="55">
      <t>カ</t>
    </rPh>
    <phoneticPr fontId="27"/>
  </si>
  <si>
    <t>問７</t>
    <rPh sb="0" eb="1">
      <t>ト</t>
    </rPh>
    <phoneticPr fontId="27"/>
  </si>
  <si>
    <t>[ユニット型施設]
ユニットケアリーダー研修受講者は、研修で得た知識等を研修を受講していないユニットの責任者に伝達するなど、当該施設におけるユニットケアの質の向上の中核となっている。</t>
    <rPh sb="5" eb="6">
      <t>ガタ</t>
    </rPh>
    <rPh sb="6" eb="8">
      <t>シセツ</t>
    </rPh>
    <phoneticPr fontId="27"/>
  </si>
  <si>
    <t>（６）介護職員</t>
    <rPh sb="3" eb="5">
      <t>カイゴ</t>
    </rPh>
    <rPh sb="5" eb="7">
      <t>ショクイン</t>
    </rPh>
    <phoneticPr fontId="27"/>
  </si>
  <si>
    <t>常時１人以上の常勤の介護職員を配置している。</t>
    <rPh sb="0" eb="2">
      <t>ジョウジ</t>
    </rPh>
    <rPh sb="3" eb="4">
      <t>ニン</t>
    </rPh>
    <rPh sb="4" eb="6">
      <t>イジョウ</t>
    </rPh>
    <rPh sb="7" eb="9">
      <t>ジョウキン</t>
    </rPh>
    <rPh sb="10" eb="12">
      <t>カイゴ</t>
    </rPh>
    <rPh sb="12" eb="14">
      <t>ショクイン</t>
    </rPh>
    <rPh sb="15" eb="17">
      <t>ハイチ</t>
    </rPh>
    <phoneticPr fontId="27"/>
  </si>
  <si>
    <t>（７）栄養士又は管理栄養士</t>
    <rPh sb="3" eb="6">
      <t>エイヨウシ</t>
    </rPh>
    <rPh sb="6" eb="7">
      <t>マタ</t>
    </rPh>
    <rPh sb="8" eb="10">
      <t>カンリ</t>
    </rPh>
    <rPh sb="10" eb="13">
      <t>エイヨウシ</t>
    </rPh>
    <phoneticPr fontId="27"/>
  </si>
  <si>
    <t>入所（利用）定員が40人以下の施設（事業所）で、隣接の他の社会福祉施設、病院等の栄養士との兼務や、地域の栄養指導員との連携を図ることにより適切な栄養管理を行っている場合には配置しないことも可</t>
    <rPh sb="3" eb="5">
      <t>リヨウ</t>
    </rPh>
    <rPh sb="18" eb="20">
      <t>ジギョウ</t>
    </rPh>
    <rPh sb="20" eb="21">
      <t>ショ</t>
    </rPh>
    <rPh sb="45" eb="47">
      <t>ケンム</t>
    </rPh>
    <rPh sb="49" eb="51">
      <t>チイキ</t>
    </rPh>
    <rPh sb="52" eb="54">
      <t>エイヨウ</t>
    </rPh>
    <rPh sb="54" eb="56">
      <t>シドウ</t>
    </rPh>
    <rPh sb="56" eb="57">
      <t>イン</t>
    </rPh>
    <rPh sb="59" eb="61">
      <t>レンケイ</t>
    </rPh>
    <rPh sb="62" eb="63">
      <t>ズ</t>
    </rPh>
    <rPh sb="86" eb="88">
      <t>ハイチ</t>
    </rPh>
    <phoneticPr fontId="27"/>
  </si>
  <si>
    <t>（８）機能訓練指導員</t>
    <rPh sb="3" eb="5">
      <t>キノウ</t>
    </rPh>
    <rPh sb="5" eb="7">
      <t>クンレン</t>
    </rPh>
    <rPh sb="7" eb="10">
      <t>シドウイン</t>
    </rPh>
    <phoneticPr fontId="27"/>
  </si>
  <si>
    <t>当該施設（事業所）の他の職務に従事可</t>
    <rPh sb="5" eb="7">
      <t>ジギョウ</t>
    </rPh>
    <rPh sb="7" eb="8">
      <t>ショ</t>
    </rPh>
    <rPh sb="17" eb="18">
      <t>カ</t>
    </rPh>
    <phoneticPr fontId="27"/>
  </si>
  <si>
    <t>日常生活を営むのに必要な機能を改善し、又はその減退を防止するための訓練を行う能力を有すると認められる者である。（理学療法士、作業療法士、言語聴覚士、看護職員、柔道整復師、あん摩マッサージ指圧師、はり師又はきゅう師のいずれかの資格を有している）</t>
    <rPh sb="56" eb="58">
      <t>リガク</t>
    </rPh>
    <rPh sb="58" eb="61">
      <t>リョウホウシ</t>
    </rPh>
    <rPh sb="62" eb="64">
      <t>サギョウ</t>
    </rPh>
    <rPh sb="64" eb="66">
      <t>リョウホウ</t>
    </rPh>
    <rPh sb="66" eb="67">
      <t>シ</t>
    </rPh>
    <rPh sb="68" eb="70">
      <t>ゲンゴ</t>
    </rPh>
    <rPh sb="70" eb="72">
      <t>チョウカク</t>
    </rPh>
    <rPh sb="72" eb="73">
      <t>シ</t>
    </rPh>
    <rPh sb="74" eb="76">
      <t>カンゴ</t>
    </rPh>
    <rPh sb="76" eb="78">
      <t>ショクイン</t>
    </rPh>
    <rPh sb="79" eb="81">
      <t>ジュウドウ</t>
    </rPh>
    <rPh sb="81" eb="83">
      <t>セイフク</t>
    </rPh>
    <rPh sb="83" eb="84">
      <t>シ</t>
    </rPh>
    <rPh sb="87" eb="88">
      <t>マ</t>
    </rPh>
    <rPh sb="93" eb="95">
      <t>シアツ</t>
    </rPh>
    <rPh sb="95" eb="96">
      <t>シ</t>
    </rPh>
    <rPh sb="99" eb="100">
      <t>シ</t>
    </rPh>
    <rPh sb="100" eb="101">
      <t>マタ</t>
    </rPh>
    <rPh sb="105" eb="106">
      <t>シ</t>
    </rPh>
    <phoneticPr fontId="27"/>
  </si>
  <si>
    <t>はり師及びきゅう師は、理学療法士、作業療法士、言語聴覚士、看護職員、柔道整復師又はあん摩マッサージ指圧師の資格を有する機能訓練指導員を配置した事業所で６月以上機能訓練指導に従事した経験を有する者に限る</t>
    <phoneticPr fontId="27"/>
  </si>
  <si>
    <t>入所者の処遇に支障がない場合は、当該指定介護老人福祉施設の他の職務に従事可</t>
    <rPh sb="36" eb="37">
      <t>カ</t>
    </rPh>
    <phoneticPr fontId="27"/>
  </si>
  <si>
    <t>居宅介護支援事業所の介護支援専門員との兼務は不可（増員に係る非常勤職員を除く）</t>
    <rPh sb="0" eb="2">
      <t>キョタク</t>
    </rPh>
    <rPh sb="2" eb="4">
      <t>カイゴ</t>
    </rPh>
    <rPh sb="4" eb="6">
      <t>シエン</t>
    </rPh>
    <rPh sb="6" eb="9">
      <t>ジギョウショ</t>
    </rPh>
    <rPh sb="10" eb="12">
      <t>カイゴ</t>
    </rPh>
    <rPh sb="12" eb="14">
      <t>シエン</t>
    </rPh>
    <rPh sb="14" eb="17">
      <t>センモンイン</t>
    </rPh>
    <rPh sb="19" eb="21">
      <t>ケンム</t>
    </rPh>
    <rPh sb="22" eb="24">
      <t>フカ</t>
    </rPh>
    <rPh sb="25" eb="27">
      <t>ゾウイン</t>
    </rPh>
    <rPh sb="28" eb="29">
      <t>カカリ</t>
    </rPh>
    <rPh sb="30" eb="33">
      <t>ヒジョウキン</t>
    </rPh>
    <rPh sb="33" eb="35">
      <t>ショクイン</t>
    </rPh>
    <rPh sb="36" eb="37">
      <t>ノゾ</t>
    </rPh>
    <phoneticPr fontId="27"/>
  </si>
  <si>
    <t>入所者の数（１ページのＡ）が100人又はその端数を増すごとに１人以上配置している。</t>
    <rPh sb="0" eb="3">
      <t>ニュウショシャ</t>
    </rPh>
    <rPh sb="4" eb="5">
      <t>カズ</t>
    </rPh>
    <rPh sb="17" eb="18">
      <t>ニン</t>
    </rPh>
    <rPh sb="18" eb="19">
      <t>マタ</t>
    </rPh>
    <rPh sb="22" eb="24">
      <t>ハスウ</t>
    </rPh>
    <rPh sb="25" eb="26">
      <t>マ</t>
    </rPh>
    <rPh sb="31" eb="32">
      <t>ニン</t>
    </rPh>
    <rPh sb="32" eb="34">
      <t>イジョウ</t>
    </rPh>
    <rPh sb="34" eb="36">
      <t>ハイチ</t>
    </rPh>
    <phoneticPr fontId="27"/>
  </si>
  <si>
    <t>増員分については非常勤職員でも可</t>
    <rPh sb="15" eb="16">
      <t>カ</t>
    </rPh>
    <phoneticPr fontId="27"/>
  </si>
  <si>
    <t xml:space="preserve"> ２．運営基準について</t>
    <rPh sb="3" eb="5">
      <t>ウンエイ</t>
    </rPh>
    <rPh sb="5" eb="7">
      <t>キジュン</t>
    </rPh>
    <phoneticPr fontId="27"/>
  </si>
  <si>
    <t>（１）内容及び手続の説明及び同意</t>
    <rPh sb="3" eb="5">
      <t>ナイヨウ</t>
    </rPh>
    <rPh sb="5" eb="6">
      <t>オヨ</t>
    </rPh>
    <rPh sb="7" eb="9">
      <t>テツヅ</t>
    </rPh>
    <rPh sb="10" eb="12">
      <t>セツメイ</t>
    </rPh>
    <rPh sb="12" eb="13">
      <t>オヨ</t>
    </rPh>
    <rPh sb="14" eb="16">
      <t>ドウイ</t>
    </rPh>
    <phoneticPr fontId="27"/>
  </si>
  <si>
    <t>サービスの提供の開始に際しては、あらかじめ、入所申込者又はその家族に対し、運営規程の概要、従業者の勤務の体制その他の入所申込者のサービスの選択に資すると認められる重要事項を記した文書を交付して説明を行い、当該サービス提供の開始について入所申込者の同意を得ている。
この場合において、当該入所申込者の承諾を得て、書面に代えて、電磁的方法（電子的方法、磁気的方法その他人の知覚によって認識することができない方法をいう。）により同意を得ることができる。</t>
    <rPh sb="22" eb="24">
      <t>ニュウショ</t>
    </rPh>
    <rPh sb="58" eb="60">
      <t>ニュウショ</t>
    </rPh>
    <rPh sb="117" eb="119">
      <t>ニュウショ</t>
    </rPh>
    <rPh sb="143" eb="145">
      <t>ニュウショ</t>
    </rPh>
    <phoneticPr fontId="27"/>
  </si>
  <si>
    <t>（２）提供拒否の禁止・サービス提供困難時の対応</t>
    <rPh sb="3" eb="5">
      <t>テイキョウ</t>
    </rPh>
    <rPh sb="5" eb="7">
      <t>キョヒ</t>
    </rPh>
    <rPh sb="8" eb="10">
      <t>キンシ</t>
    </rPh>
    <phoneticPr fontId="27"/>
  </si>
  <si>
    <t>要介護度や所得の多寡を理由にサービスの提供を拒否していない。</t>
    <rPh sb="0" eb="3">
      <t>ヨウカイゴ</t>
    </rPh>
    <rPh sb="3" eb="4">
      <t>ド</t>
    </rPh>
    <rPh sb="5" eb="7">
      <t>ショトク</t>
    </rPh>
    <rPh sb="8" eb="10">
      <t>タカ</t>
    </rPh>
    <rPh sb="11" eb="13">
      <t>リユウ</t>
    </rPh>
    <rPh sb="19" eb="21">
      <t>テイキョウ</t>
    </rPh>
    <rPh sb="22" eb="24">
      <t>キョヒ</t>
    </rPh>
    <phoneticPr fontId="27"/>
  </si>
  <si>
    <t>入所申込者が入院治療を必要とする場合その他入所申込者に対し自ら適切な便宜を提供することが困難である場合は、適切な病院若しくは診療所又は介護老人保健施設若しくは介護医療院を紹介する等の適切な措置を速やかに講じている。</t>
    <rPh sb="0" eb="2">
      <t>ニュウショ</t>
    </rPh>
    <rPh sb="2" eb="4">
      <t>モウシコミ</t>
    </rPh>
    <rPh sb="4" eb="5">
      <t>シャ</t>
    </rPh>
    <rPh sb="6" eb="8">
      <t>ニュウイン</t>
    </rPh>
    <rPh sb="8" eb="10">
      <t>チリョウ</t>
    </rPh>
    <rPh sb="11" eb="13">
      <t>ヒツヨウ</t>
    </rPh>
    <rPh sb="16" eb="18">
      <t>バアイ</t>
    </rPh>
    <rPh sb="20" eb="21">
      <t>タ</t>
    </rPh>
    <rPh sb="21" eb="23">
      <t>ニュウショ</t>
    </rPh>
    <rPh sb="23" eb="25">
      <t>モウシコミ</t>
    </rPh>
    <rPh sb="25" eb="26">
      <t>シャ</t>
    </rPh>
    <rPh sb="27" eb="28">
      <t>タイ</t>
    </rPh>
    <rPh sb="29" eb="30">
      <t>ミズカ</t>
    </rPh>
    <rPh sb="31" eb="33">
      <t>テキセツ</t>
    </rPh>
    <rPh sb="34" eb="36">
      <t>ベンギ</t>
    </rPh>
    <rPh sb="37" eb="39">
      <t>テイキョウ</t>
    </rPh>
    <rPh sb="44" eb="46">
      <t>コンナン</t>
    </rPh>
    <rPh sb="49" eb="51">
      <t>バアイ</t>
    </rPh>
    <rPh sb="75" eb="76">
      <t>モ</t>
    </rPh>
    <rPh sb="79" eb="81">
      <t>カイゴ</t>
    </rPh>
    <rPh sb="81" eb="83">
      <t>イリョウ</t>
    </rPh>
    <rPh sb="83" eb="84">
      <t>イン</t>
    </rPh>
    <phoneticPr fontId="27"/>
  </si>
  <si>
    <t>利用申込者に対し自ら適切な便宜を提供することが困難である場合は、利用申込者に係る居宅介護支援事業者等への連絡、適当な他の指定短期入所生活介護事業者等の紹介その他の必要な措置を速やかに講じている。</t>
    <rPh sb="0" eb="2">
      <t>リヨウ</t>
    </rPh>
    <rPh sb="2" eb="4">
      <t>モウシコミ</t>
    </rPh>
    <rPh sb="4" eb="5">
      <t>シャ</t>
    </rPh>
    <rPh sb="6" eb="7">
      <t>タイ</t>
    </rPh>
    <rPh sb="8" eb="9">
      <t>ミズカ</t>
    </rPh>
    <rPh sb="10" eb="12">
      <t>テキセツ</t>
    </rPh>
    <rPh sb="13" eb="15">
      <t>ベンギ</t>
    </rPh>
    <rPh sb="16" eb="18">
      <t>テイキョウ</t>
    </rPh>
    <rPh sb="23" eb="25">
      <t>コンナン</t>
    </rPh>
    <rPh sb="28" eb="30">
      <t>バアイ</t>
    </rPh>
    <rPh sb="32" eb="34">
      <t>リヨウ</t>
    </rPh>
    <rPh sb="34" eb="36">
      <t>モウシコミ</t>
    </rPh>
    <rPh sb="36" eb="37">
      <t>シャ</t>
    </rPh>
    <rPh sb="38" eb="39">
      <t>カカ</t>
    </rPh>
    <rPh sb="40" eb="42">
      <t>キョタク</t>
    </rPh>
    <rPh sb="42" eb="44">
      <t>カイゴ</t>
    </rPh>
    <rPh sb="44" eb="46">
      <t>シエン</t>
    </rPh>
    <rPh sb="46" eb="49">
      <t>ジギョウシャ</t>
    </rPh>
    <rPh sb="49" eb="50">
      <t>トウ</t>
    </rPh>
    <rPh sb="52" eb="54">
      <t>レンラク</t>
    </rPh>
    <rPh sb="55" eb="57">
      <t>テキトウ</t>
    </rPh>
    <rPh sb="58" eb="59">
      <t>ホカ</t>
    </rPh>
    <rPh sb="60" eb="62">
      <t>シテイ</t>
    </rPh>
    <rPh sb="62" eb="64">
      <t>タンキ</t>
    </rPh>
    <rPh sb="64" eb="66">
      <t>ニュウショ</t>
    </rPh>
    <rPh sb="66" eb="68">
      <t>セイカツ</t>
    </rPh>
    <rPh sb="68" eb="70">
      <t>カイゴ</t>
    </rPh>
    <rPh sb="70" eb="74">
      <t>ジギョウシャナド</t>
    </rPh>
    <rPh sb="75" eb="77">
      <t>ショウカイ</t>
    </rPh>
    <rPh sb="79" eb="80">
      <t>タ</t>
    </rPh>
    <rPh sb="81" eb="83">
      <t>ヒツヨウ</t>
    </rPh>
    <rPh sb="84" eb="86">
      <t>ソチ</t>
    </rPh>
    <rPh sb="87" eb="88">
      <t>スミ</t>
    </rPh>
    <rPh sb="91" eb="92">
      <t>コウ</t>
    </rPh>
    <phoneticPr fontId="27"/>
  </si>
  <si>
    <t>（３）受給資格等の確認</t>
    <rPh sb="3" eb="5">
      <t>ジュキュウ</t>
    </rPh>
    <rPh sb="5" eb="8">
      <t>シカクトウ</t>
    </rPh>
    <rPh sb="9" eb="11">
      <t>カクニン</t>
    </rPh>
    <phoneticPr fontId="27"/>
  </si>
  <si>
    <t>サービスの提供を求められた場合は、入所（利用）申込者の提示する被保険者証によって、被保険者資格、要介護（要支援）認定の有無及び要介護（要支援）認定の有効期間を確認している。</t>
    <rPh sb="20" eb="22">
      <t>リヨウ</t>
    </rPh>
    <rPh sb="23" eb="25">
      <t>モウシコ</t>
    </rPh>
    <rPh sb="25" eb="26">
      <t>モノ</t>
    </rPh>
    <rPh sb="52" eb="53">
      <t>ヨウ</t>
    </rPh>
    <rPh sb="53" eb="55">
      <t>シエン</t>
    </rPh>
    <rPh sb="67" eb="70">
      <t>ヨウシエン</t>
    </rPh>
    <rPh sb="79" eb="81">
      <t>カクニン</t>
    </rPh>
    <phoneticPr fontId="27"/>
  </si>
  <si>
    <t>入所（利用）申込者の提示する被保険者証に認定審査会意見が記載されているときは、当該意見に配慮して、サービスを提供するように努めている。</t>
    <rPh sb="3" eb="5">
      <t>リヨウ</t>
    </rPh>
    <rPh sb="6" eb="8">
      <t>モウシコ</t>
    </rPh>
    <rPh sb="8" eb="9">
      <t>モノ</t>
    </rPh>
    <phoneticPr fontId="27"/>
  </si>
  <si>
    <t>（４）要介護（要支援）認定の申請に係る援助</t>
    <rPh sb="3" eb="4">
      <t>ヨウ</t>
    </rPh>
    <rPh sb="4" eb="6">
      <t>カイゴ</t>
    </rPh>
    <rPh sb="7" eb="8">
      <t>ヨウ</t>
    </rPh>
    <rPh sb="8" eb="10">
      <t>シエン</t>
    </rPh>
    <rPh sb="11" eb="13">
      <t>ニンテイ</t>
    </rPh>
    <rPh sb="14" eb="16">
      <t>シンセイ</t>
    </rPh>
    <rPh sb="17" eb="18">
      <t>カカ</t>
    </rPh>
    <rPh sb="19" eb="21">
      <t>エンジョ</t>
    </rPh>
    <phoneticPr fontId="27"/>
  </si>
  <si>
    <t>入所の際に要介護（要支援）認定を受けていない入所（利用）申込者については、要介護（要支援）認定の申請が既に行われているかどうかを確認し、申請が行われていない場合は、入所（利用）申込者の意思を踏まえて速やかに当該申請が行われるよう必要な援助を行っている。</t>
    <rPh sb="9" eb="10">
      <t>ヨウ</t>
    </rPh>
    <rPh sb="10" eb="12">
      <t>シエン</t>
    </rPh>
    <rPh sb="25" eb="27">
      <t>リヨウ</t>
    </rPh>
    <rPh sb="41" eb="42">
      <t>ヨウ</t>
    </rPh>
    <rPh sb="42" eb="44">
      <t>シエン</t>
    </rPh>
    <rPh sb="85" eb="87">
      <t>リヨウ</t>
    </rPh>
    <phoneticPr fontId="27"/>
  </si>
  <si>
    <t>要介護（要支援）認定の更新の申請が遅くとも当該入所（利用）者が受けている要介護（要支援）認定の有効期間の満了日の30日前には行われるよう必要な援助を行っている。</t>
    <rPh sb="4" eb="5">
      <t>ヨウ</t>
    </rPh>
    <rPh sb="5" eb="7">
      <t>シエン</t>
    </rPh>
    <rPh sb="26" eb="28">
      <t>リヨウ</t>
    </rPh>
    <rPh sb="40" eb="41">
      <t>ヨウ</t>
    </rPh>
    <rPh sb="41" eb="43">
      <t>シエン</t>
    </rPh>
    <phoneticPr fontId="27"/>
  </si>
  <si>
    <t>（５）入退所（サービスの開始及び終了）</t>
    <rPh sb="3" eb="4">
      <t>ニュウ</t>
    </rPh>
    <rPh sb="4" eb="6">
      <t>タイショ</t>
    </rPh>
    <phoneticPr fontId="27"/>
  </si>
  <si>
    <t>身体上又は精神上著しい障害があるために常時の介護を必要とし、かつ、居宅においてこれを受けることが困難な者に対し、サービスを提供している。</t>
    <phoneticPr fontId="27"/>
  </si>
  <si>
    <t>入所申込者の数が入所定員から入所者の数を差し引いた数を超えている場合には、介護の必要の程度及び家族等の状況を勘案し、サービスを受ける必要性が高いと認められる入所申込者を優先的に入所させるよう努めている。</t>
    <phoneticPr fontId="27"/>
  </si>
  <si>
    <t>入所申込者の入所に際しては、その者に係る居宅介護支援事業者に対する照会等により、その者の心身の状況、生活歴、病歴、指定居宅サービス等の利用状況等の把握に努めている。</t>
    <phoneticPr fontId="27"/>
  </si>
  <si>
    <t>入所者の心身の状況、その置かれている環境等に照らし、その者が居宅において日常生活を営むことができるかどうかについて、生活相談員、介護職員、看護職員、介護支援専門員等の従業者の間で協議し、定期的に検討を行っている。</t>
    <rPh sb="100" eb="101">
      <t>オコナ</t>
    </rPh>
    <phoneticPr fontId="27"/>
  </si>
  <si>
    <t>問４の検討の結果、居宅において日常生活を営むことができると認められる入所者に対し、入所者及びその家族の希望、入所者が退所後に置かれることとなる環境等を勘案し、入所者の円滑な退所のために必要な援助（退所に際しての本人又は家族等に対する家庭での介護方法等に関する適切な指導、居宅介護支援事業者等に対する情報提供等）を行っている。</t>
    <rPh sb="0" eb="1">
      <t>ト</t>
    </rPh>
    <rPh sb="3" eb="5">
      <t>ケントウ</t>
    </rPh>
    <rPh sb="6" eb="8">
      <t>ケッカ</t>
    </rPh>
    <phoneticPr fontId="27"/>
  </si>
  <si>
    <t>入所者の退所に際しては、居宅サービス計画の作成等の援助に資するため、介護支援専門員及び生活相談員が中心となって、退所後の主治の医師、居宅介護支援事業者等に対する情報の提供に努めるほか、保健医療サービス又は福祉サービスを提供する者との密接な連携に努めている。</t>
    <rPh sb="75" eb="76">
      <t>トウ</t>
    </rPh>
    <phoneticPr fontId="27"/>
  </si>
  <si>
    <t>利用者の心身の状況により、若しくはその家族の疾病、冠婚葬祭、出張等の理由により、又は利用者の家族の身体的及び精神的な負担の軽減等を図るために、一時的に居宅において日常生活を営むのに支障がある者を対象に、サービスを提供している。</t>
    <phoneticPr fontId="27"/>
  </si>
  <si>
    <t>問８</t>
    <rPh sb="0" eb="1">
      <t>ト</t>
    </rPh>
    <phoneticPr fontId="27"/>
  </si>
  <si>
    <t>利用後においても、利用前と同様のサービスを受けられるよう居宅介護支援事業者その他保健医療サービス又は福祉サービスを提供する者との密接な連携により、指定短期入所生活介護の提供の開始前から終了後に至るまで利用者が継続的に保健医療サービス又は福祉サービスを利用できるよう必要な援助に努めている。</t>
    <phoneticPr fontId="27"/>
  </si>
  <si>
    <t>問９</t>
    <rPh sb="0" eb="1">
      <t>ト</t>
    </rPh>
    <phoneticPr fontId="27"/>
  </si>
  <si>
    <r>
      <t>（６）法定代理受領サービスの提供を受けるための援助　</t>
    </r>
    <r>
      <rPr>
        <sz val="11.5"/>
        <rFont val="ＭＳ ゴシック"/>
        <family val="3"/>
        <charset val="128"/>
      </rPr>
      <t>[短期入所生活介護]</t>
    </r>
    <rPh sb="3" eb="5">
      <t>ホウテイ</t>
    </rPh>
    <rPh sb="5" eb="7">
      <t>ダイリ</t>
    </rPh>
    <rPh sb="7" eb="9">
      <t>ジュリョウ</t>
    </rPh>
    <rPh sb="14" eb="16">
      <t>テイキョウ</t>
    </rPh>
    <rPh sb="17" eb="18">
      <t>ウ</t>
    </rPh>
    <rPh sb="23" eb="25">
      <t>エンジョ</t>
    </rPh>
    <rPh sb="27" eb="29">
      <t>タンキ</t>
    </rPh>
    <rPh sb="29" eb="31">
      <t>ニュウショ</t>
    </rPh>
    <rPh sb="31" eb="33">
      <t>セイカツ</t>
    </rPh>
    <rPh sb="33" eb="35">
      <t>カイゴ</t>
    </rPh>
    <phoneticPr fontId="27"/>
  </si>
  <si>
    <t>サービスの提供の開始に際し、利用申込者が介護保険法施行規則第64条各号（第83条の９各号）のいずれにも該当しないときは、当該利用申込者又はその家族に対し、居宅サービス計画（介護予防サービス計画）の作成を居宅介護支援事業者（介護予防支援事業者）に依頼する旨を市町村に対して届け出ること等により、指定（介護予防）短期入所生活介護の提供を法定代理受領サービスとして受けることができる旨を説明すること、居宅介護支援事業者（介護予防支援事業者）に関する情報を提供することその他の法定代理受領サービスを行うために必要な援助を行っている。</t>
    <rPh sb="86" eb="88">
      <t>カイゴ</t>
    </rPh>
    <rPh sb="88" eb="90">
      <t>ヨボウ</t>
    </rPh>
    <rPh sb="94" eb="96">
      <t>ケイカク</t>
    </rPh>
    <rPh sb="111" eb="113">
      <t>カイゴ</t>
    </rPh>
    <rPh sb="113" eb="115">
      <t>ヨボウ</t>
    </rPh>
    <rPh sb="115" eb="117">
      <t>シエン</t>
    </rPh>
    <rPh sb="117" eb="120">
      <t>ジギョウシャ</t>
    </rPh>
    <rPh sb="146" eb="148">
      <t>シテイ</t>
    </rPh>
    <rPh sb="149" eb="151">
      <t>カイゴ</t>
    </rPh>
    <rPh sb="151" eb="153">
      <t>ヨボウ</t>
    </rPh>
    <rPh sb="154" eb="156">
      <t>タンキ</t>
    </rPh>
    <rPh sb="156" eb="158">
      <t>ニュウショ</t>
    </rPh>
    <rPh sb="158" eb="160">
      <t>セイカツ</t>
    </rPh>
    <rPh sb="160" eb="162">
      <t>カイゴ</t>
    </rPh>
    <phoneticPr fontId="27"/>
  </si>
  <si>
    <r>
      <t>（７）居宅サービス計画（介護予防サービス計画）に沿ったサービスの提供　</t>
    </r>
    <r>
      <rPr>
        <sz val="11.5"/>
        <rFont val="ＭＳ ゴシック"/>
        <family val="3"/>
        <charset val="128"/>
      </rPr>
      <t>[短期入所生活介護]</t>
    </r>
    <rPh sb="3" eb="5">
      <t>キョタク</t>
    </rPh>
    <rPh sb="9" eb="11">
      <t>ケイカク</t>
    </rPh>
    <rPh sb="12" eb="14">
      <t>カイゴ</t>
    </rPh>
    <rPh sb="14" eb="16">
      <t>ヨボウ</t>
    </rPh>
    <rPh sb="20" eb="22">
      <t>ケイカク</t>
    </rPh>
    <rPh sb="24" eb="25">
      <t>ソ</t>
    </rPh>
    <rPh sb="32" eb="34">
      <t>テイキョウ</t>
    </rPh>
    <phoneticPr fontId="27"/>
  </si>
  <si>
    <t>居宅サービス計画（介護予防サービス計画）が作成されている場合は、当該計画に沿った指定（介護予防）短期入所生活介護を提供している。
（提供するサービスの内容が、居宅サービス計画（介護予防サービス計画）の援助方針を踏まえた上で、居宅サービス計画（介護予防サービス計画）の目標を達成し、利用者の抱える生活課題が解決に向かう内容となっている）</t>
    <rPh sb="9" eb="11">
      <t>カイゴ</t>
    </rPh>
    <rPh sb="11" eb="13">
      <t>ヨボウ</t>
    </rPh>
    <rPh sb="17" eb="19">
      <t>ケイカク</t>
    </rPh>
    <rPh sb="43" eb="45">
      <t>カイゴ</t>
    </rPh>
    <rPh sb="45" eb="47">
      <t>ヨボウ</t>
    </rPh>
    <rPh sb="48" eb="50">
      <t>タンキ</t>
    </rPh>
    <rPh sb="50" eb="52">
      <t>ニュウショ</t>
    </rPh>
    <rPh sb="52" eb="54">
      <t>セイカツ</t>
    </rPh>
    <rPh sb="54" eb="56">
      <t>カイゴ</t>
    </rPh>
    <rPh sb="88" eb="90">
      <t>カイゴ</t>
    </rPh>
    <rPh sb="90" eb="92">
      <t>ヨボウ</t>
    </rPh>
    <rPh sb="96" eb="98">
      <t>ケイカク</t>
    </rPh>
    <phoneticPr fontId="27"/>
  </si>
  <si>
    <t>（８）サービスの提供の記録</t>
    <rPh sb="8" eb="10">
      <t>テイキョウ</t>
    </rPh>
    <rPh sb="11" eb="13">
      <t>キロク</t>
    </rPh>
    <phoneticPr fontId="27"/>
  </si>
  <si>
    <t>サービスを提供した際に、提供した具体的なサービスの内容等（サービスの提供日、提供した具体的なサービスの内容、入所（利用）者の心身の状況その他必要な事項）を記録している。</t>
    <rPh sb="57" eb="59">
      <t>リヨウ</t>
    </rPh>
    <phoneticPr fontId="27"/>
  </si>
  <si>
    <t>入所に際しては入所の年月日並びに入所している施設の種類及び名称を、退所に際しては退所の年月日を、当該者の被保険者証に記載している。</t>
    <phoneticPr fontId="27"/>
  </si>
  <si>
    <t>サービスを提供した際に、サービスの提供日、内容、保険給付の額その他必要な事項を利用者の居宅サービス計画の書面又はサービス利用票等に記載している。</t>
    <rPh sb="17" eb="19">
      <t>テイキョウ</t>
    </rPh>
    <rPh sb="19" eb="20">
      <t>ビ</t>
    </rPh>
    <rPh sb="21" eb="23">
      <t>ナイヨウ</t>
    </rPh>
    <rPh sb="24" eb="26">
      <t>ホケン</t>
    </rPh>
    <rPh sb="26" eb="28">
      <t>キュウフ</t>
    </rPh>
    <rPh sb="29" eb="30">
      <t>ガク</t>
    </rPh>
    <rPh sb="32" eb="33">
      <t>ホカ</t>
    </rPh>
    <rPh sb="33" eb="35">
      <t>ヒツヨウ</t>
    </rPh>
    <rPh sb="36" eb="38">
      <t>ジコウ</t>
    </rPh>
    <rPh sb="39" eb="42">
      <t>リヨウシャ</t>
    </rPh>
    <rPh sb="43" eb="45">
      <t>キョタク</t>
    </rPh>
    <rPh sb="49" eb="51">
      <t>ケイカク</t>
    </rPh>
    <rPh sb="52" eb="54">
      <t>ショメン</t>
    </rPh>
    <rPh sb="54" eb="55">
      <t>マタ</t>
    </rPh>
    <rPh sb="60" eb="62">
      <t>リヨウ</t>
    </rPh>
    <rPh sb="62" eb="63">
      <t>ヒョウ</t>
    </rPh>
    <rPh sb="63" eb="64">
      <t>トウ</t>
    </rPh>
    <rPh sb="65" eb="67">
      <t>キサイ</t>
    </rPh>
    <phoneticPr fontId="27"/>
  </si>
  <si>
    <t>利用者からの申出があった場合には、文書の交付その他適切な方法（手帳等への記載等）により、問１の情報を利用者に対して提供している。</t>
    <rPh sb="0" eb="3">
      <t>リヨウシャ</t>
    </rPh>
    <rPh sb="6" eb="8">
      <t>モウシデ</t>
    </rPh>
    <rPh sb="12" eb="14">
      <t>バアイ</t>
    </rPh>
    <rPh sb="17" eb="19">
      <t>ブンショ</t>
    </rPh>
    <rPh sb="20" eb="22">
      <t>コウフ</t>
    </rPh>
    <rPh sb="24" eb="25">
      <t>タ</t>
    </rPh>
    <rPh sb="25" eb="27">
      <t>テキセツ</t>
    </rPh>
    <rPh sb="28" eb="30">
      <t>ホウホウ</t>
    </rPh>
    <rPh sb="31" eb="33">
      <t>テチョウ</t>
    </rPh>
    <rPh sb="33" eb="34">
      <t>トウ</t>
    </rPh>
    <rPh sb="36" eb="38">
      <t>キサイ</t>
    </rPh>
    <rPh sb="38" eb="39">
      <t>トウ</t>
    </rPh>
    <rPh sb="44" eb="45">
      <t>トイ</t>
    </rPh>
    <rPh sb="47" eb="49">
      <t>ジョウホウ</t>
    </rPh>
    <rPh sb="50" eb="53">
      <t>リヨウシャ</t>
    </rPh>
    <rPh sb="54" eb="55">
      <t>タイ</t>
    </rPh>
    <rPh sb="57" eb="59">
      <t>テイキョウ</t>
    </rPh>
    <phoneticPr fontId="27"/>
  </si>
  <si>
    <t>（９）利用料等の受領</t>
    <rPh sb="3" eb="6">
      <t>リヨウリョウ</t>
    </rPh>
    <rPh sb="6" eb="7">
      <t>トウ</t>
    </rPh>
    <rPh sb="8" eb="10">
      <t>ジュリョウ</t>
    </rPh>
    <phoneticPr fontId="27"/>
  </si>
  <si>
    <t>法定代理受領サービスに該当するサービスを提供した際には、その入所（利用）者から利用料の一部として、当該サービスに係る施設サービス費用基準額（居宅介護サービス費用基準額、介護予防サービス費用基準額）から当該施設（事業者）に支払われる施設介護サービス費（居宅介護サービス費、介護予防サービス費）の額を控除して得た額の支払いを受けている。</t>
    <rPh sb="33" eb="35">
      <t>リヨウ</t>
    </rPh>
    <rPh sb="84" eb="86">
      <t>カイゴ</t>
    </rPh>
    <rPh sb="86" eb="88">
      <t>ヨボウ</t>
    </rPh>
    <rPh sb="92" eb="94">
      <t>ヒヨウ</t>
    </rPh>
    <rPh sb="94" eb="96">
      <t>キジュン</t>
    </rPh>
    <rPh sb="96" eb="97">
      <t>ガク</t>
    </rPh>
    <rPh sb="105" eb="108">
      <t>ジギョウシャ</t>
    </rPh>
    <rPh sb="135" eb="137">
      <t>カイゴ</t>
    </rPh>
    <rPh sb="137" eb="139">
      <t>ヨボウ</t>
    </rPh>
    <phoneticPr fontId="27"/>
  </si>
  <si>
    <t>法定代理受領サービスに該当しないサービスを提供した際に、入所（利用）者から支払いを受ける利用料の額と、施設サービス費用基準額（居宅介護サービス費用基準額、介護予防サービス費用基準額）との間に、一方の管理経費の他方への転嫁等による不合理な差額が生じないようにしている。</t>
    <rPh sb="31" eb="33">
      <t>リヨウ</t>
    </rPh>
    <rPh sb="77" eb="79">
      <t>カイゴ</t>
    </rPh>
    <rPh sb="79" eb="81">
      <t>ヨボウ</t>
    </rPh>
    <rPh sb="85" eb="87">
      <t>ヒヨウ</t>
    </rPh>
    <rPh sb="87" eb="89">
      <t>キジュン</t>
    </rPh>
    <rPh sb="89" eb="90">
      <t>ガク</t>
    </rPh>
    <phoneticPr fontId="27"/>
  </si>
  <si>
    <t>入所（利用）者から支払いを受けることができる次の費用について、運営規程に定め、サービスの選択に資すると認められる重要事項として、施設の見やすい場所に掲示している。</t>
    <rPh sb="3" eb="5">
      <t>リヨウ</t>
    </rPh>
    <phoneticPr fontId="27"/>
  </si>
  <si>
    <t>①</t>
    <phoneticPr fontId="27"/>
  </si>
  <si>
    <t>食事の提供に要する費用</t>
    <phoneticPr fontId="27"/>
  </si>
  <si>
    <t>②</t>
    <phoneticPr fontId="27"/>
  </si>
  <si>
    <t>居住（滞在）に要する費用</t>
    <phoneticPr fontId="27"/>
  </si>
  <si>
    <t>③</t>
    <phoneticPr fontId="27"/>
  </si>
  <si>
    <t>入所（利用）者が選定する特別な居室の提供を行ったことに伴い必要となる費用</t>
    <rPh sb="3" eb="5">
      <t>リヨウ</t>
    </rPh>
    <phoneticPr fontId="27"/>
  </si>
  <si>
    <t>④</t>
    <phoneticPr fontId="27"/>
  </si>
  <si>
    <t>入所（利用）者が選定する特別な食事の提供を行ったことに伴い必要となる費用</t>
    <rPh sb="3" eb="5">
      <t>リヨウ</t>
    </rPh>
    <phoneticPr fontId="27"/>
  </si>
  <si>
    <t>⑤</t>
    <phoneticPr fontId="27"/>
  </si>
  <si>
    <t>送迎に要する費用　［短期入所生活介護のみ］</t>
    <rPh sb="0" eb="2">
      <t>ソウゲイ</t>
    </rPh>
    <rPh sb="3" eb="4">
      <t>ヨウ</t>
    </rPh>
    <rPh sb="6" eb="8">
      <t>ヒヨウ</t>
    </rPh>
    <rPh sb="10" eb="12">
      <t>タンキ</t>
    </rPh>
    <rPh sb="12" eb="14">
      <t>ニュウショ</t>
    </rPh>
    <rPh sb="14" eb="16">
      <t>セイカツ</t>
    </rPh>
    <rPh sb="16" eb="18">
      <t>カイゴ</t>
    </rPh>
    <phoneticPr fontId="27"/>
  </si>
  <si>
    <t>⑥</t>
    <phoneticPr fontId="27"/>
  </si>
  <si>
    <t>理美容代</t>
    <phoneticPr fontId="27"/>
  </si>
  <si>
    <t>⑦</t>
    <phoneticPr fontId="27"/>
  </si>
  <si>
    <t>その他の日常生活費</t>
    <phoneticPr fontId="27"/>
  </si>
  <si>
    <t>（身の回り品、教養娯楽費、［以下介護老人福祉施設のみ］健康管理費（インフルエンザ予防接種に係る費用等）、預り金の出納管理に係る費用、私物の洗濯代）</t>
    <rPh sb="1" eb="2">
      <t>ミ</t>
    </rPh>
    <rPh sb="3" eb="4">
      <t>マワ</t>
    </rPh>
    <rPh sb="5" eb="6">
      <t>ヒン</t>
    </rPh>
    <rPh sb="7" eb="9">
      <t>キョウヨウ</t>
    </rPh>
    <rPh sb="9" eb="12">
      <t>ゴラクヒ</t>
    </rPh>
    <rPh sb="14" eb="16">
      <t>イカ</t>
    </rPh>
    <rPh sb="16" eb="18">
      <t>カイゴ</t>
    </rPh>
    <rPh sb="18" eb="20">
      <t>ロウジン</t>
    </rPh>
    <rPh sb="20" eb="22">
      <t>フクシ</t>
    </rPh>
    <rPh sb="22" eb="24">
      <t>シセツ</t>
    </rPh>
    <rPh sb="27" eb="29">
      <t>ケンコウ</t>
    </rPh>
    <rPh sb="29" eb="31">
      <t>カンリ</t>
    </rPh>
    <rPh sb="31" eb="32">
      <t>ヒ</t>
    </rPh>
    <rPh sb="40" eb="42">
      <t>ヨボウ</t>
    </rPh>
    <rPh sb="42" eb="44">
      <t>セッシュ</t>
    </rPh>
    <rPh sb="45" eb="46">
      <t>カカ</t>
    </rPh>
    <rPh sb="47" eb="49">
      <t>ヒヨウ</t>
    </rPh>
    <rPh sb="49" eb="50">
      <t>トウ</t>
    </rPh>
    <rPh sb="52" eb="53">
      <t>アズカ</t>
    </rPh>
    <rPh sb="54" eb="55">
      <t>キン</t>
    </rPh>
    <rPh sb="56" eb="58">
      <t>スイトウ</t>
    </rPh>
    <rPh sb="58" eb="60">
      <t>カンリ</t>
    </rPh>
    <rPh sb="61" eb="62">
      <t>カカ</t>
    </rPh>
    <rPh sb="63" eb="65">
      <t>ヒヨウ</t>
    </rPh>
    <rPh sb="66" eb="68">
      <t>シブツ</t>
    </rPh>
    <rPh sb="69" eb="71">
      <t>センタク</t>
    </rPh>
    <rPh sb="71" eb="72">
      <t>ダイ</t>
    </rPh>
    <phoneticPr fontId="27"/>
  </si>
  <si>
    <t>問３の入所（利用）者から支払いを受けることができる費用に係るサービスの提供に当たっては、あらかじめ入所（利用）者又はその家族に対し、当該サービスの内容及び費用を記した文書を交付して説明を行い、入所（利用）者から文書により同意を得ている。</t>
    <rPh sb="6" eb="8">
      <t>リヨウ</t>
    </rPh>
    <rPh sb="52" eb="54">
      <t>リヨウ</t>
    </rPh>
    <rPh sb="63" eb="64">
      <t>タイ</t>
    </rPh>
    <rPh sb="99" eb="101">
      <t>リヨウ</t>
    </rPh>
    <rPh sb="105" eb="107">
      <t>ブンショ</t>
    </rPh>
    <phoneticPr fontId="27"/>
  </si>
  <si>
    <t>（10）保険給付の請求のための証明書の交付</t>
    <rPh sb="4" eb="6">
      <t>ホケン</t>
    </rPh>
    <rPh sb="6" eb="8">
      <t>キュウフ</t>
    </rPh>
    <rPh sb="9" eb="11">
      <t>セイキュウ</t>
    </rPh>
    <rPh sb="15" eb="18">
      <t>ショウメイショ</t>
    </rPh>
    <rPh sb="19" eb="21">
      <t>コウフ</t>
    </rPh>
    <phoneticPr fontId="27"/>
  </si>
  <si>
    <t>償還払いを選択している入所（利用）者から費用の支払い（10割全額）を受けた場合は、提供したサービスの内容、費用の額その他入所（利用）者が保険給付を請求する上で必要と認められる事項を記載したサービス提供証明書を入所（利用）者に対して交付している。</t>
    <rPh sb="14" eb="16">
      <t>リヨウ</t>
    </rPh>
    <rPh sb="63" eb="65">
      <t>リヨウ</t>
    </rPh>
    <rPh sb="107" eb="109">
      <t>リヨウ</t>
    </rPh>
    <phoneticPr fontId="27"/>
  </si>
  <si>
    <t>（11）サービスの取扱方針</t>
    <rPh sb="9" eb="11">
      <t>トリアツカイ</t>
    </rPh>
    <rPh sb="11" eb="13">
      <t>ホウシン</t>
    </rPh>
    <phoneticPr fontId="27"/>
  </si>
  <si>
    <t>[従来型施設]
施設サービス計画（短期入所生活介護計画）に基づき、入所（利用）者の要介護（要支援）状態の軽減又は悪化の防止に資するよう、当該入所（利用）者の心身の状況等に応じて、その処遇を妥当適切に行っている。</t>
    <rPh sb="1" eb="3">
      <t>ジュウライ</t>
    </rPh>
    <rPh sb="17" eb="19">
      <t>タンキ</t>
    </rPh>
    <rPh sb="19" eb="21">
      <t>ニュウショ</t>
    </rPh>
    <rPh sb="21" eb="23">
      <t>セイカツ</t>
    </rPh>
    <rPh sb="23" eb="25">
      <t>カイゴ</t>
    </rPh>
    <rPh sb="25" eb="27">
      <t>ケイカク</t>
    </rPh>
    <rPh sb="33" eb="35">
      <t>ニュウショ</t>
    </rPh>
    <rPh sb="36" eb="38">
      <t>リヨウ</t>
    </rPh>
    <rPh sb="39" eb="40">
      <t>モノ</t>
    </rPh>
    <rPh sb="49" eb="51">
      <t>ジョウタイ</t>
    </rPh>
    <rPh sb="52" eb="54">
      <t>ケイゲン</t>
    </rPh>
    <rPh sb="54" eb="55">
      <t>マタ</t>
    </rPh>
    <rPh sb="56" eb="58">
      <t>アッカ</t>
    </rPh>
    <rPh sb="59" eb="61">
      <t>ボウシ</t>
    </rPh>
    <rPh sb="62" eb="63">
      <t>シ</t>
    </rPh>
    <rPh sb="68" eb="70">
      <t>トウガイ</t>
    </rPh>
    <rPh sb="70" eb="72">
      <t>ニュウショ</t>
    </rPh>
    <rPh sb="73" eb="75">
      <t>リヨウ</t>
    </rPh>
    <rPh sb="76" eb="77">
      <t>モノ</t>
    </rPh>
    <rPh sb="78" eb="80">
      <t>シンシン</t>
    </rPh>
    <rPh sb="81" eb="84">
      <t>ジョウキョウトウ</t>
    </rPh>
    <rPh sb="85" eb="86">
      <t>オウ</t>
    </rPh>
    <rPh sb="91" eb="93">
      <t>ショグウ</t>
    </rPh>
    <rPh sb="94" eb="96">
      <t>ダトウ</t>
    </rPh>
    <rPh sb="96" eb="98">
      <t>テキセツ</t>
    </rPh>
    <rPh sb="99" eb="100">
      <t>オコナ</t>
    </rPh>
    <phoneticPr fontId="27"/>
  </si>
  <si>
    <t>[従来型施設]
施設サービス計画に基づき、漫然かつ画一的なものとならないよう配慮してサービスを提供している。</t>
    <rPh sb="47" eb="49">
      <t>テイキョウ</t>
    </rPh>
    <phoneticPr fontId="27"/>
  </si>
  <si>
    <t>[ユニット型施設]
施設サービス計画（短期入所生活介護計画）に基づき、入居（利用）者の日常生活上の活動について必要な援助を行うことにより、入居（利用）者の日常生活を支援するものとしてサービスを提供している。</t>
    <rPh sb="6" eb="8">
      <t>シセツ</t>
    </rPh>
    <rPh sb="10" eb="12">
      <t>シセツ</t>
    </rPh>
    <rPh sb="16" eb="18">
      <t>ケイカク</t>
    </rPh>
    <rPh sb="31" eb="32">
      <t>モト</t>
    </rPh>
    <rPh sb="35" eb="37">
      <t>ニュウキョ</t>
    </rPh>
    <rPh sb="38" eb="40">
      <t>リヨウ</t>
    </rPh>
    <rPh sb="41" eb="42">
      <t>モノ</t>
    </rPh>
    <rPh sb="43" eb="45">
      <t>ニチジョウ</t>
    </rPh>
    <rPh sb="45" eb="47">
      <t>セイカツ</t>
    </rPh>
    <rPh sb="47" eb="48">
      <t>ジョウ</t>
    </rPh>
    <rPh sb="49" eb="51">
      <t>カツドウ</t>
    </rPh>
    <rPh sb="55" eb="57">
      <t>ヒツヨウ</t>
    </rPh>
    <rPh sb="58" eb="60">
      <t>エンジョ</t>
    </rPh>
    <rPh sb="61" eb="62">
      <t>オコナ</t>
    </rPh>
    <rPh sb="69" eb="71">
      <t>ニュウキョ</t>
    </rPh>
    <rPh sb="72" eb="74">
      <t>リヨウ</t>
    </rPh>
    <rPh sb="75" eb="76">
      <t>モノ</t>
    </rPh>
    <rPh sb="77" eb="79">
      <t>ニチジョウ</t>
    </rPh>
    <rPh sb="79" eb="81">
      <t>セイカツ</t>
    </rPh>
    <rPh sb="82" eb="84">
      <t>シエン</t>
    </rPh>
    <rPh sb="96" eb="98">
      <t>テイキョウ</t>
    </rPh>
    <phoneticPr fontId="27"/>
  </si>
  <si>
    <t>[ユニット型施設]
入居（利用）前の居宅における生活と入居（利用）後の生活が連続したものとなるよう配慮し、一人一人の入居（利用）者について、個性、心身の状況、入居に至るまでの生活歴とその中で培われてきた生活様式や生活習慣を具体的に把握した上で、その日常生活上の活動を適切に援助している。</t>
    <rPh sb="6" eb="8">
      <t>シセツ</t>
    </rPh>
    <rPh sb="10" eb="12">
      <t>ニュウキョ</t>
    </rPh>
    <rPh sb="13" eb="15">
      <t>リヨウ</t>
    </rPh>
    <rPh sb="16" eb="17">
      <t>マエ</t>
    </rPh>
    <rPh sb="18" eb="20">
      <t>キョタク</t>
    </rPh>
    <rPh sb="24" eb="26">
      <t>セイカツ</t>
    </rPh>
    <rPh sb="27" eb="29">
      <t>ニュウキョ</t>
    </rPh>
    <rPh sb="30" eb="32">
      <t>リヨウ</t>
    </rPh>
    <rPh sb="33" eb="34">
      <t>ゴ</t>
    </rPh>
    <rPh sb="35" eb="37">
      <t>セイカツ</t>
    </rPh>
    <rPh sb="38" eb="40">
      <t>レンゾク</t>
    </rPh>
    <rPh sb="49" eb="51">
      <t>ハイリョ</t>
    </rPh>
    <rPh sb="53" eb="55">
      <t>ヒトリ</t>
    </rPh>
    <rPh sb="55" eb="57">
      <t>ヒトリ</t>
    </rPh>
    <rPh sb="58" eb="60">
      <t>ニュウキョ</t>
    </rPh>
    <rPh sb="61" eb="63">
      <t>リヨウ</t>
    </rPh>
    <rPh sb="64" eb="65">
      <t>モノ</t>
    </rPh>
    <rPh sb="70" eb="72">
      <t>コセイ</t>
    </rPh>
    <rPh sb="73" eb="75">
      <t>シンシン</t>
    </rPh>
    <rPh sb="76" eb="78">
      <t>ジョウキョウ</t>
    </rPh>
    <rPh sb="79" eb="81">
      <t>ニュウキョ</t>
    </rPh>
    <rPh sb="82" eb="83">
      <t>イタ</t>
    </rPh>
    <rPh sb="87" eb="89">
      <t>セイカツ</t>
    </rPh>
    <rPh sb="111" eb="113">
      <t>グタイ</t>
    </rPh>
    <phoneticPr fontId="27"/>
  </si>
  <si>
    <t>[ユニット型施設]
入居（利用）者の意向に関わりなく集団で行うゲームや、日常生活動作にない動作を通じた機能訓練など、家庭の中では通常行われないことを行っていない。</t>
    <rPh sb="10" eb="12">
      <t>ニュウキョ</t>
    </rPh>
    <rPh sb="13" eb="15">
      <t>リヨウ</t>
    </rPh>
    <rPh sb="16" eb="17">
      <t>モノ</t>
    </rPh>
    <rPh sb="18" eb="20">
      <t>イコウ</t>
    </rPh>
    <rPh sb="21" eb="22">
      <t>カカ</t>
    </rPh>
    <rPh sb="26" eb="28">
      <t>シュウダン</t>
    </rPh>
    <rPh sb="29" eb="30">
      <t>オコナ</t>
    </rPh>
    <rPh sb="36" eb="38">
      <t>ニチジョウ</t>
    </rPh>
    <rPh sb="38" eb="40">
      <t>セイカツ</t>
    </rPh>
    <rPh sb="40" eb="42">
      <t>ドウサ</t>
    </rPh>
    <rPh sb="45" eb="47">
      <t>ドウサ</t>
    </rPh>
    <rPh sb="48" eb="49">
      <t>ツウ</t>
    </rPh>
    <rPh sb="51" eb="53">
      <t>キノウ</t>
    </rPh>
    <rPh sb="53" eb="55">
      <t>クンレン</t>
    </rPh>
    <rPh sb="58" eb="60">
      <t>カテイ</t>
    </rPh>
    <rPh sb="61" eb="62">
      <t>ナカ</t>
    </rPh>
    <rPh sb="64" eb="66">
      <t>ツウジョウ</t>
    </rPh>
    <rPh sb="66" eb="67">
      <t>オコナ</t>
    </rPh>
    <rPh sb="74" eb="75">
      <t>オコナ</t>
    </rPh>
    <phoneticPr fontId="27"/>
  </si>
  <si>
    <t>[ユニット型施設]
各ユニットにおいて入居（利用）者がそれぞれの役割を持って生活を営むことができるよう配慮してサービスを提供している。</t>
    <rPh sb="10" eb="11">
      <t>カク</t>
    </rPh>
    <rPh sb="19" eb="21">
      <t>ニュウキョ</t>
    </rPh>
    <rPh sb="22" eb="24">
      <t>リヨウ</t>
    </rPh>
    <rPh sb="25" eb="26">
      <t>モノ</t>
    </rPh>
    <rPh sb="32" eb="34">
      <t>ヤクワリ</t>
    </rPh>
    <rPh sb="35" eb="36">
      <t>モ</t>
    </rPh>
    <rPh sb="38" eb="40">
      <t>セイカツ</t>
    </rPh>
    <rPh sb="41" eb="42">
      <t>イトナ</t>
    </rPh>
    <rPh sb="51" eb="53">
      <t>ハイリョ</t>
    </rPh>
    <rPh sb="60" eb="62">
      <t>テイキョウ</t>
    </rPh>
    <phoneticPr fontId="27"/>
  </si>
  <si>
    <t>[ユニット型施設]
入居（利用）者相互の信頼関係が醸成されるよう配慮するとともに、入居（利用）者が他の入居（利用）者の生活に過度に干渉し、自律的な生活を損なうことのないように配慮してサービスを提供している。</t>
    <rPh sb="13" eb="15">
      <t>リヨウ</t>
    </rPh>
    <rPh sb="41" eb="43">
      <t>ニュウキョ</t>
    </rPh>
    <rPh sb="44" eb="46">
      <t>リヨウ</t>
    </rPh>
    <rPh sb="47" eb="48">
      <t>モノ</t>
    </rPh>
    <rPh sb="49" eb="50">
      <t>タ</t>
    </rPh>
    <rPh sb="59" eb="61">
      <t>セイカツ</t>
    </rPh>
    <rPh sb="62" eb="64">
      <t>カド</t>
    </rPh>
    <rPh sb="65" eb="67">
      <t>カンショウ</t>
    </rPh>
    <rPh sb="69" eb="72">
      <t>ジリツテキ</t>
    </rPh>
    <rPh sb="73" eb="75">
      <t>セイカツ</t>
    </rPh>
    <rPh sb="76" eb="77">
      <t>ソコ</t>
    </rPh>
    <rPh sb="87" eb="89">
      <t>ハイリョ</t>
    </rPh>
    <rPh sb="96" eb="98">
      <t>テイキョウ</t>
    </rPh>
    <phoneticPr fontId="27"/>
  </si>
  <si>
    <t>[ユニット型施設]
入居（利用）者のプライバシーの確保に配慮してサービスを提供している。</t>
    <rPh sb="10" eb="12">
      <t>ニュウキョ</t>
    </rPh>
    <rPh sb="13" eb="15">
      <t>リヨウ</t>
    </rPh>
    <rPh sb="16" eb="17">
      <t>モノ</t>
    </rPh>
    <rPh sb="25" eb="27">
      <t>カクホ</t>
    </rPh>
    <rPh sb="28" eb="30">
      <t>ハイリョ</t>
    </rPh>
    <rPh sb="37" eb="39">
      <t>テイキョウ</t>
    </rPh>
    <phoneticPr fontId="27"/>
  </si>
  <si>
    <t>従業者は、サービスの提供に当たっては、懇切丁寧を旨とし、入所（利用）者又はその家族に対し、処遇上必要な事項（施設サービス計画の目標及び内容並びに行事及び日課等を含む。）について、理解しやすいように説明を行っている。</t>
    <rPh sb="31" eb="33">
      <t>リヨウ</t>
    </rPh>
    <rPh sb="45" eb="47">
      <t>ショグウ</t>
    </rPh>
    <rPh sb="80" eb="81">
      <t>フク</t>
    </rPh>
    <phoneticPr fontId="27"/>
  </si>
  <si>
    <t>問10</t>
    <rPh sb="0" eb="1">
      <t>ト</t>
    </rPh>
    <phoneticPr fontId="27"/>
  </si>
  <si>
    <t>サービスの提供に当たっては、当該入所（利用）者又は他の入所（利用）者等の生命又は身体を保護するため緊急やむを得ない場合を除き、身体的拘束等を行っていない。</t>
    <rPh sb="19" eb="21">
      <t>リヨウ</t>
    </rPh>
    <rPh sb="30" eb="32">
      <t>リヨウ</t>
    </rPh>
    <rPh sb="68" eb="69">
      <t>トウ</t>
    </rPh>
    <phoneticPr fontId="27"/>
  </si>
  <si>
    <t>問11</t>
    <rPh sb="0" eb="1">
      <t>ト</t>
    </rPh>
    <phoneticPr fontId="27"/>
  </si>
  <si>
    <t>身体的拘束等を行った場合、その態様及び時間、その際の入所（利用）者の心身の状況、緊急やむを得ない理由を記録している。</t>
    <rPh sb="26" eb="28">
      <t>ニュウショ</t>
    </rPh>
    <rPh sb="29" eb="31">
      <t>リヨウ</t>
    </rPh>
    <phoneticPr fontId="27"/>
  </si>
  <si>
    <t>問12</t>
    <rPh sb="0" eb="1">
      <t>ト</t>
    </rPh>
    <phoneticPr fontId="27"/>
  </si>
  <si>
    <t>身体的拘束等の適正化のための対策を検討する委員会（テレビ電話装置等を活用して行うことができるものとする）を３月に１回以上開催している。</t>
    <rPh sb="2" eb="3">
      <t>テキ</t>
    </rPh>
    <rPh sb="5" eb="6">
      <t>トウ</t>
    </rPh>
    <rPh sb="7" eb="9">
      <t>テキセイ</t>
    </rPh>
    <rPh sb="9" eb="10">
      <t>カ</t>
    </rPh>
    <rPh sb="14" eb="16">
      <t>タイサク</t>
    </rPh>
    <rPh sb="17" eb="19">
      <t>ケントウ</t>
    </rPh>
    <rPh sb="54" eb="55">
      <t>ツキ</t>
    </rPh>
    <rPh sb="57" eb="58">
      <t>カイ</t>
    </rPh>
    <rPh sb="58" eb="60">
      <t>イジョウ</t>
    </rPh>
    <rPh sb="60" eb="62">
      <t>カイサイ</t>
    </rPh>
    <phoneticPr fontId="27"/>
  </si>
  <si>
    <t>問13</t>
    <rPh sb="0" eb="1">
      <t>ト</t>
    </rPh>
    <phoneticPr fontId="27"/>
  </si>
  <si>
    <t>問12の結果について、介護職員その他の従業者に周知徹底を図っている。</t>
    <rPh sb="13" eb="15">
      <t>ショクイン</t>
    </rPh>
    <phoneticPr fontId="27"/>
  </si>
  <si>
    <t>問14</t>
    <rPh sb="0" eb="1">
      <t>ト</t>
    </rPh>
    <phoneticPr fontId="27"/>
  </si>
  <si>
    <t>身体的拘束等の適正化のための指針を整備している。</t>
    <rPh sb="0" eb="3">
      <t>シンタイテキ</t>
    </rPh>
    <rPh sb="3" eb="5">
      <t>コウソク</t>
    </rPh>
    <rPh sb="5" eb="6">
      <t>トウ</t>
    </rPh>
    <rPh sb="7" eb="10">
      <t>テキセイカ</t>
    </rPh>
    <rPh sb="14" eb="16">
      <t>シシン</t>
    </rPh>
    <phoneticPr fontId="27"/>
  </si>
  <si>
    <t>問15</t>
    <rPh sb="0" eb="1">
      <t>ト</t>
    </rPh>
    <phoneticPr fontId="27"/>
  </si>
  <si>
    <t>介護職員その他の従業者に対し、身体的拘束等の適正化のための研修を定期的に（年２回以上）実施している。また、新規採用時にも必ず研修を実施している。</t>
    <rPh sb="0" eb="2">
      <t>カイゴ</t>
    </rPh>
    <rPh sb="2" eb="4">
      <t>ショクイン</t>
    </rPh>
    <rPh sb="6" eb="7">
      <t>ホカ</t>
    </rPh>
    <rPh sb="8" eb="11">
      <t>ジュウギョウシャ</t>
    </rPh>
    <rPh sb="12" eb="13">
      <t>タイ</t>
    </rPh>
    <rPh sb="32" eb="35">
      <t>テイキテキ</t>
    </rPh>
    <rPh sb="37" eb="38">
      <t>ネン</t>
    </rPh>
    <rPh sb="39" eb="40">
      <t>カイ</t>
    </rPh>
    <rPh sb="40" eb="42">
      <t>イジョウ</t>
    </rPh>
    <phoneticPr fontId="27"/>
  </si>
  <si>
    <t>問16</t>
    <rPh sb="0" eb="1">
      <t>ト</t>
    </rPh>
    <phoneticPr fontId="27"/>
  </si>
  <si>
    <t>自らその提供するサービスの質の評価を行い、常にその改善を図っている。</t>
    <phoneticPr fontId="27"/>
  </si>
  <si>
    <t>問17</t>
    <rPh sb="0" eb="1">
      <t>ト</t>
    </rPh>
    <phoneticPr fontId="27"/>
  </si>
  <si>
    <t>問18</t>
    <rPh sb="0" eb="1">
      <t>ト</t>
    </rPh>
    <phoneticPr fontId="27"/>
  </si>
  <si>
    <t>４日未満の利用者にあっても、利用者を担当する居宅介護支援事業者等と連携をとること等により、利用者の心身の状況等を踏まえて、他の（介護予防）短期入所生活介護計画を作成した利用者に準じて、必要な介護及び機能訓練等の援助を行っている。</t>
    <rPh sb="64" eb="66">
      <t>カイゴ</t>
    </rPh>
    <rPh sb="66" eb="68">
      <t>ヨボウ</t>
    </rPh>
    <phoneticPr fontId="27"/>
  </si>
  <si>
    <t>問19</t>
    <rPh sb="0" eb="1">
      <t>ト</t>
    </rPh>
    <phoneticPr fontId="27"/>
  </si>
  <si>
    <t>[介護予防短期入所生活介護]
利用者の介護予防に資するよう、その目標を設定し、計画的に行っている。</t>
    <rPh sb="15" eb="17">
      <t>リヨウ</t>
    </rPh>
    <rPh sb="17" eb="18">
      <t>モノ</t>
    </rPh>
    <rPh sb="19" eb="21">
      <t>カイゴ</t>
    </rPh>
    <rPh sb="21" eb="23">
      <t>ヨボウ</t>
    </rPh>
    <rPh sb="24" eb="25">
      <t>シ</t>
    </rPh>
    <rPh sb="32" eb="34">
      <t>モクヒョウ</t>
    </rPh>
    <rPh sb="35" eb="37">
      <t>セッテイ</t>
    </rPh>
    <rPh sb="39" eb="42">
      <t>ケイカクテキ</t>
    </rPh>
    <rPh sb="43" eb="44">
      <t>オコナ</t>
    </rPh>
    <phoneticPr fontId="27"/>
  </si>
  <si>
    <t>問20</t>
    <rPh sb="0" eb="1">
      <t>ト</t>
    </rPh>
    <phoneticPr fontId="27"/>
  </si>
  <si>
    <t>[介護予防短期入所生活介護]
利用者ができる限り要介護状態にならないで自立した日常生活を営むことができるよう支援することを目的とするものであることを常に意識してサービスの提供に当たっている。</t>
    <rPh sb="15" eb="18">
      <t>リヨウシャ</t>
    </rPh>
    <rPh sb="22" eb="23">
      <t>カギ</t>
    </rPh>
    <rPh sb="27" eb="29">
      <t>ジョウタイ</t>
    </rPh>
    <rPh sb="35" eb="37">
      <t>ジリツ</t>
    </rPh>
    <rPh sb="39" eb="41">
      <t>ニチジョウ</t>
    </rPh>
    <rPh sb="41" eb="43">
      <t>セイカツ</t>
    </rPh>
    <rPh sb="44" eb="45">
      <t>イトナ</t>
    </rPh>
    <rPh sb="54" eb="56">
      <t>シエン</t>
    </rPh>
    <rPh sb="61" eb="63">
      <t>モクテキ</t>
    </rPh>
    <rPh sb="74" eb="75">
      <t>ツネ</t>
    </rPh>
    <rPh sb="76" eb="78">
      <t>イシキ</t>
    </rPh>
    <rPh sb="85" eb="87">
      <t>テイキョウ</t>
    </rPh>
    <rPh sb="88" eb="89">
      <t>ア</t>
    </rPh>
    <phoneticPr fontId="27"/>
  </si>
  <si>
    <t>問21</t>
    <rPh sb="0" eb="1">
      <t>ト</t>
    </rPh>
    <phoneticPr fontId="27"/>
  </si>
  <si>
    <t>[介護予防短期入所生活介護]
利用者がその有する能力を最大限活用することができるような方法によるサービスの提供に努めている。</t>
    <rPh sb="15" eb="18">
      <t>リヨウシャ</t>
    </rPh>
    <rPh sb="21" eb="22">
      <t>ユウ</t>
    </rPh>
    <rPh sb="24" eb="26">
      <t>ノウリョク</t>
    </rPh>
    <rPh sb="27" eb="30">
      <t>サイダイゲン</t>
    </rPh>
    <rPh sb="30" eb="32">
      <t>カツヨウ</t>
    </rPh>
    <rPh sb="43" eb="45">
      <t>ホウホウ</t>
    </rPh>
    <rPh sb="53" eb="55">
      <t>テイキョウ</t>
    </rPh>
    <rPh sb="56" eb="57">
      <t>ツト</t>
    </rPh>
    <phoneticPr fontId="27"/>
  </si>
  <si>
    <t>問22</t>
    <rPh sb="0" eb="1">
      <t>ト</t>
    </rPh>
    <phoneticPr fontId="27"/>
  </si>
  <si>
    <t>[介護予防短期入所生活介護]
サービスの提供に当たっては、利用者の意欲が高まるようコミュニケーションの取り方をはじめ、さまざまな工夫をして、主体的に事業に参加するよう適切な働きかけを行うよう努めている。</t>
    <rPh sb="20" eb="22">
      <t>テイキョウ</t>
    </rPh>
    <rPh sb="23" eb="24">
      <t>ア</t>
    </rPh>
    <rPh sb="29" eb="32">
      <t>リヨウシャ</t>
    </rPh>
    <rPh sb="33" eb="35">
      <t>イヨク</t>
    </rPh>
    <rPh sb="36" eb="37">
      <t>タカ</t>
    </rPh>
    <rPh sb="51" eb="52">
      <t>ト</t>
    </rPh>
    <rPh sb="53" eb="54">
      <t>カタ</t>
    </rPh>
    <rPh sb="64" eb="66">
      <t>クフウ</t>
    </rPh>
    <rPh sb="70" eb="73">
      <t>シュタイテキ</t>
    </rPh>
    <rPh sb="74" eb="76">
      <t>ジギョウ</t>
    </rPh>
    <rPh sb="77" eb="79">
      <t>サンカ</t>
    </rPh>
    <rPh sb="83" eb="85">
      <t>テキセツ</t>
    </rPh>
    <rPh sb="86" eb="87">
      <t>ハタラ</t>
    </rPh>
    <rPh sb="91" eb="92">
      <t>オコナ</t>
    </rPh>
    <rPh sb="95" eb="96">
      <t>ツト</t>
    </rPh>
    <phoneticPr fontId="27"/>
  </si>
  <si>
    <t>問23</t>
    <rPh sb="0" eb="1">
      <t>ト</t>
    </rPh>
    <phoneticPr fontId="27"/>
  </si>
  <si>
    <t>[介護予防短期入所生活介護]
利用者の自立の可能性を最大限引き出す支援を行うことを基本として、利用者のできる能力を阻害するような不適切なサービス提供を行っていない。</t>
    <rPh sb="15" eb="18">
      <t>リヨウシャ</t>
    </rPh>
    <rPh sb="19" eb="21">
      <t>ジリツ</t>
    </rPh>
    <rPh sb="22" eb="25">
      <t>カノウセイ</t>
    </rPh>
    <rPh sb="26" eb="29">
      <t>サイダイゲン</t>
    </rPh>
    <rPh sb="29" eb="30">
      <t>ヒ</t>
    </rPh>
    <rPh sb="31" eb="32">
      <t>ダ</t>
    </rPh>
    <rPh sb="33" eb="35">
      <t>シエン</t>
    </rPh>
    <rPh sb="36" eb="37">
      <t>オコナ</t>
    </rPh>
    <rPh sb="41" eb="43">
      <t>キホン</t>
    </rPh>
    <rPh sb="47" eb="50">
      <t>リヨウシャ</t>
    </rPh>
    <rPh sb="54" eb="56">
      <t>ノウリョク</t>
    </rPh>
    <rPh sb="57" eb="59">
      <t>ソガイ</t>
    </rPh>
    <rPh sb="64" eb="67">
      <t>フテキセツ</t>
    </rPh>
    <rPh sb="72" eb="74">
      <t>テイキョウ</t>
    </rPh>
    <rPh sb="75" eb="76">
      <t>オコナ</t>
    </rPh>
    <phoneticPr fontId="27"/>
  </si>
  <si>
    <t>（12）施設サービス計画等の作成</t>
    <rPh sb="4" eb="6">
      <t>シセツ</t>
    </rPh>
    <rPh sb="10" eb="12">
      <t>ケイカク</t>
    </rPh>
    <rPh sb="12" eb="13">
      <t>トウ</t>
    </rPh>
    <rPh sb="14" eb="16">
      <t>サクセイ</t>
    </rPh>
    <phoneticPr fontId="27"/>
  </si>
  <si>
    <t>管理者は、介護支援専門員に施設サービス計画の作成に関する業務を担当させている。</t>
    <rPh sb="0" eb="3">
      <t>カンリシャ</t>
    </rPh>
    <rPh sb="5" eb="6">
      <t>カイ</t>
    </rPh>
    <phoneticPr fontId="27"/>
  </si>
  <si>
    <t>計画担当介護支援専門員は、施設サービス計画の作成又は変更に当たっては、入所者の日常生活全般を支援する観点から、入所者の希望や課題分析の結果に基づき、介護給付等対象サービス以外の、当該地域の住民による入所者の話し相手、会食などの自発的な活動によるサービス等の利用も含めて施設サービス計画に位置付けることにより、総合的な計画となるよう努めている。</t>
    <rPh sb="24" eb="25">
      <t>マタ</t>
    </rPh>
    <rPh sb="26" eb="28">
      <t>ヘンコウ</t>
    </rPh>
    <rPh sb="165" eb="166">
      <t>ツト</t>
    </rPh>
    <phoneticPr fontId="27"/>
  </si>
  <si>
    <t>計画担当介護支援専門員は、適切な方法により、入所者の有する能力、置かれている環境等の評価を通じて入所者が現に抱える問題点（入所者が生活の質を維持・向上させていく上で生じている問題点）を明らかにし、入所者が自立した日常生活を営むことができるように支援する上で解決すべき課題を把握している。（＝アセスメント）</t>
    <rPh sb="13" eb="15">
      <t>テキセツ</t>
    </rPh>
    <rPh sb="16" eb="18">
      <t>ホウホウ</t>
    </rPh>
    <rPh sb="22" eb="24">
      <t>ニュウショ</t>
    </rPh>
    <rPh sb="24" eb="25">
      <t>モノ</t>
    </rPh>
    <rPh sb="26" eb="27">
      <t>ユウ</t>
    </rPh>
    <rPh sb="29" eb="31">
      <t>ノウリョク</t>
    </rPh>
    <rPh sb="32" eb="33">
      <t>オ</t>
    </rPh>
    <rPh sb="38" eb="40">
      <t>カンキョウ</t>
    </rPh>
    <rPh sb="40" eb="41">
      <t>トウ</t>
    </rPh>
    <rPh sb="42" eb="44">
      <t>ヒョウカ</t>
    </rPh>
    <rPh sb="45" eb="46">
      <t>ツウ</t>
    </rPh>
    <rPh sb="48" eb="50">
      <t>ニュウショ</t>
    </rPh>
    <rPh sb="50" eb="51">
      <t>モノ</t>
    </rPh>
    <rPh sb="61" eb="63">
      <t>ニュウショ</t>
    </rPh>
    <rPh sb="63" eb="64">
      <t>モノ</t>
    </rPh>
    <rPh sb="65" eb="67">
      <t>セイカツ</t>
    </rPh>
    <rPh sb="68" eb="69">
      <t>シツ</t>
    </rPh>
    <rPh sb="70" eb="72">
      <t>イジ</t>
    </rPh>
    <rPh sb="73" eb="75">
      <t>コウジョウ</t>
    </rPh>
    <rPh sb="80" eb="81">
      <t>ウエ</t>
    </rPh>
    <rPh sb="82" eb="83">
      <t>ショウ</t>
    </rPh>
    <rPh sb="87" eb="90">
      <t>モンダイテン</t>
    </rPh>
    <rPh sb="128" eb="130">
      <t>カイケツ</t>
    </rPh>
    <phoneticPr fontId="27"/>
  </si>
  <si>
    <t>計画担当介護支援専門員は、問３のアセスメントに当たっては、入所者及びその家族に面接して行っている（テレビ電話等の通信機器等の活用により行われるものを含む）。</t>
    <rPh sb="13" eb="14">
      <t>トイ</t>
    </rPh>
    <phoneticPr fontId="27"/>
  </si>
  <si>
    <t>施設サービス計画の原案には、入所者及びその家族の生活に対する意向、総合的な援助の方針、生活全般の解決すべき課題、各種サービス（機能訓練、看護、介護、食事等）に係る目標（長期目標・短期目標）、目標の達成時期、サービスの内容（施設の行事及び日課等も含む。）、サービスを提供する上での留意事項等を具体的に記載している。</t>
    <rPh sb="0" eb="2">
      <t>シセツ</t>
    </rPh>
    <rPh sb="6" eb="8">
      <t>ケイカク</t>
    </rPh>
    <rPh sb="9" eb="11">
      <t>ゲンアン</t>
    </rPh>
    <rPh sb="14" eb="17">
      <t>ニュウショシャ</t>
    </rPh>
    <rPh sb="17" eb="18">
      <t>オヨ</t>
    </rPh>
    <rPh sb="21" eb="23">
      <t>カゾク</t>
    </rPh>
    <rPh sb="24" eb="26">
      <t>セイカツ</t>
    </rPh>
    <rPh sb="27" eb="28">
      <t>タイ</t>
    </rPh>
    <rPh sb="30" eb="32">
      <t>イコウ</t>
    </rPh>
    <rPh sb="33" eb="36">
      <t>ソウゴウテキ</t>
    </rPh>
    <rPh sb="37" eb="39">
      <t>エンジョ</t>
    </rPh>
    <rPh sb="40" eb="42">
      <t>ホウシン</t>
    </rPh>
    <rPh sb="43" eb="45">
      <t>セイカツ</t>
    </rPh>
    <rPh sb="45" eb="47">
      <t>ゼンパン</t>
    </rPh>
    <rPh sb="48" eb="50">
      <t>カイケツ</t>
    </rPh>
    <rPh sb="53" eb="55">
      <t>カダイ</t>
    </rPh>
    <rPh sb="79" eb="80">
      <t>カカ</t>
    </rPh>
    <rPh sb="81" eb="83">
      <t>モクヒョウ</t>
    </rPh>
    <rPh sb="95" eb="97">
      <t>モクヒョウ</t>
    </rPh>
    <rPh sb="145" eb="148">
      <t>グタイテキ</t>
    </rPh>
    <rPh sb="149" eb="151">
      <t>キサイ</t>
    </rPh>
    <phoneticPr fontId="27"/>
  </si>
  <si>
    <t>計画担当介護支援専門員は、サービス担当者会議（テレビ電話装置等を活用して行うことができる。）の開催、担当者に対する照会等により、施設サービス計画の原案の内容について、担当者から、専門的な見地からの意見を求めている。</t>
    <phoneticPr fontId="27"/>
  </si>
  <si>
    <t>計画担当介護支援専門員は、施設サービス計画の原案の内容について入所者又はその家族に対して説明し、文書により入所者の同意を得ている（家族にあっては通信機器等の活用により行われるものを含む）。</t>
    <rPh sb="65" eb="67">
      <t>カゾク</t>
    </rPh>
    <rPh sb="72" eb="74">
      <t>ツウシン</t>
    </rPh>
    <rPh sb="74" eb="76">
      <t>キキ</t>
    </rPh>
    <rPh sb="76" eb="77">
      <t>トウ</t>
    </rPh>
    <rPh sb="78" eb="80">
      <t>カツヨウ</t>
    </rPh>
    <rPh sb="83" eb="84">
      <t>オコナ</t>
    </rPh>
    <rPh sb="90" eb="91">
      <t>フク</t>
    </rPh>
    <phoneticPr fontId="27"/>
  </si>
  <si>
    <t>計画担当介護支援専門員は、施設サービス計画を作成した際には、遅滞なく、当該施設サービス計画を入所者に交付している。</t>
    <rPh sb="22" eb="24">
      <t>サクセイ</t>
    </rPh>
    <rPh sb="26" eb="27">
      <t>サイ</t>
    </rPh>
    <rPh sb="30" eb="32">
      <t>チタイ</t>
    </rPh>
    <rPh sb="35" eb="37">
      <t>トウガイ</t>
    </rPh>
    <phoneticPr fontId="27"/>
  </si>
  <si>
    <t>計画担当介護支援専門員は、施設サービス計画の作成後、入所者についての継続的なアセスメントを含む施設サービス計画の実施状況の把握（＝モニタリング）を行い、必要に応じて施設サービス計画の変更を行っている。</t>
    <rPh sb="26" eb="29">
      <t>ニュウショシャ</t>
    </rPh>
    <rPh sb="34" eb="37">
      <t>ケイゾクテキ</t>
    </rPh>
    <rPh sb="45" eb="46">
      <t>フク</t>
    </rPh>
    <phoneticPr fontId="27"/>
  </si>
  <si>
    <t>問９のモニタリングに当たっては、入所者及びその家族並びに担当者との連絡を継続的に行うとともに、定期的に入所者に面接を行い、モニタリングの結果を記録している。</t>
    <rPh sb="0" eb="1">
      <t>トイ</t>
    </rPh>
    <phoneticPr fontId="27"/>
  </si>
  <si>
    <t>計画担当介護支援専門員は、入所者が要介護更新認定、要介護状態区分変更認定を受ける場合、又は施設サービス計画の変更を行う場合は、サービス担当者会議の開催、担当者に対する照会等により、施設サービス計画の変更の必要性について、担当者の専門的な見地からの意見を求めている。</t>
    <rPh sb="17" eb="18">
      <t>ヨウ</t>
    </rPh>
    <rPh sb="18" eb="20">
      <t>カイゴ</t>
    </rPh>
    <rPh sb="20" eb="22">
      <t>コウシン</t>
    </rPh>
    <rPh sb="22" eb="24">
      <t>ニンテイ</t>
    </rPh>
    <rPh sb="25" eb="26">
      <t>ヨウ</t>
    </rPh>
    <rPh sb="26" eb="28">
      <t>カイゴ</t>
    </rPh>
    <rPh sb="28" eb="30">
      <t>ジョウタイ</t>
    </rPh>
    <rPh sb="30" eb="32">
      <t>クブン</t>
    </rPh>
    <rPh sb="32" eb="34">
      <t>ヘンコウ</t>
    </rPh>
    <rPh sb="34" eb="36">
      <t>ニンテイ</t>
    </rPh>
    <rPh sb="37" eb="38">
      <t>ウ</t>
    </rPh>
    <rPh sb="40" eb="41">
      <t>バ</t>
    </rPh>
    <rPh sb="45" eb="47">
      <t>シセツ</t>
    </rPh>
    <phoneticPr fontId="27"/>
  </si>
  <si>
    <t>施設サービス計画の変更を行う場合は、作成時と同様の手順（問３～問８）で行っている。</t>
    <rPh sb="0" eb="2">
      <t>シセツ</t>
    </rPh>
    <rPh sb="6" eb="8">
      <t>ケイカク</t>
    </rPh>
    <rPh sb="9" eb="11">
      <t>ヘンコウ</t>
    </rPh>
    <rPh sb="12" eb="13">
      <t>オコナ</t>
    </rPh>
    <rPh sb="14" eb="16">
      <t>バアイ</t>
    </rPh>
    <rPh sb="18" eb="20">
      <t>サクセイ</t>
    </rPh>
    <rPh sb="20" eb="21">
      <t>ドキ</t>
    </rPh>
    <rPh sb="22" eb="24">
      <t>ドウヨウ</t>
    </rPh>
    <rPh sb="25" eb="27">
      <t>テジュン</t>
    </rPh>
    <rPh sb="28" eb="29">
      <t>トイ</t>
    </rPh>
    <rPh sb="31" eb="32">
      <t>トイ</t>
    </rPh>
    <rPh sb="35" eb="36">
      <t>オコナ</t>
    </rPh>
    <phoneticPr fontId="27"/>
  </si>
  <si>
    <t>入所者の希望による軽微な変更を行う場合を除く</t>
    <rPh sb="0" eb="3">
      <t>ニュウショシャ</t>
    </rPh>
    <rPh sb="4" eb="6">
      <t>キボウ</t>
    </rPh>
    <rPh sb="9" eb="11">
      <t>ケイビ</t>
    </rPh>
    <rPh sb="12" eb="14">
      <t>ヘンコウ</t>
    </rPh>
    <rPh sb="15" eb="16">
      <t>オコナ</t>
    </rPh>
    <rPh sb="17" eb="19">
      <t>バアイ</t>
    </rPh>
    <rPh sb="20" eb="21">
      <t>ノゾ</t>
    </rPh>
    <phoneticPr fontId="27"/>
  </si>
  <si>
    <t xml:space="preserve">　　          </t>
    <phoneticPr fontId="27"/>
  </si>
  <si>
    <t>管理者は、概ね４日以上にわたり継続して入所することが予定される利用者について、（介護予防）短期入所生活介護計画を作成している。</t>
    <rPh sb="0" eb="3">
      <t>カンリシャ</t>
    </rPh>
    <rPh sb="5" eb="6">
      <t>オオム</t>
    </rPh>
    <rPh sb="8" eb="9">
      <t>ニチ</t>
    </rPh>
    <rPh sb="40" eb="42">
      <t>カイゴ</t>
    </rPh>
    <rPh sb="42" eb="44">
      <t>ヨボウ</t>
    </rPh>
    <phoneticPr fontId="27"/>
  </si>
  <si>
    <t>同一利用者の２回目以降の利用で状態の変化が認められない場合はこの限りではない</t>
    <rPh sb="32" eb="33">
      <t>カギ</t>
    </rPh>
    <phoneticPr fontId="27"/>
  </si>
  <si>
    <t>利用者の心身の状況、希望及びその置かれている環境を踏まえて、サービスの提供の開始前から終了後に至るまでの利用者が利用するサービスの継続性に配慮して、他の従業者と協議の上、（介護予防）短期入所生活介護計画を作成している。</t>
    <rPh sb="74" eb="75">
      <t>ホカ</t>
    </rPh>
    <phoneticPr fontId="27"/>
  </si>
  <si>
    <t>[介護予防短期入所生活介護]
主治の医師又は歯科医師からの情報伝達やサービス担当者会議を通じる等の適切な方法により、利用者の心身の状況、その置かれている環境等、利用者の日常生活全般の状況の的確な把握を行っている。</t>
    <rPh sb="15" eb="17">
      <t>ヌシハル</t>
    </rPh>
    <rPh sb="18" eb="20">
      <t>イシ</t>
    </rPh>
    <rPh sb="20" eb="21">
      <t>マタ</t>
    </rPh>
    <rPh sb="44" eb="45">
      <t>ツウ</t>
    </rPh>
    <rPh sb="47" eb="48">
      <t>ナド</t>
    </rPh>
    <rPh sb="49" eb="51">
      <t>テキセツ</t>
    </rPh>
    <rPh sb="52" eb="54">
      <t>ホウホウ</t>
    </rPh>
    <rPh sb="58" eb="61">
      <t>リヨウシャ</t>
    </rPh>
    <rPh sb="62" eb="64">
      <t>シンシン</t>
    </rPh>
    <rPh sb="65" eb="67">
      <t>ジョウキョウ</t>
    </rPh>
    <rPh sb="70" eb="71">
      <t>オ</t>
    </rPh>
    <rPh sb="76" eb="78">
      <t>カンキョウ</t>
    </rPh>
    <rPh sb="78" eb="79">
      <t>トウ</t>
    </rPh>
    <rPh sb="80" eb="83">
      <t>リヨウシャ</t>
    </rPh>
    <rPh sb="84" eb="86">
      <t>ニチジョウ</t>
    </rPh>
    <rPh sb="86" eb="88">
      <t>セイカツ</t>
    </rPh>
    <rPh sb="88" eb="90">
      <t>ゼンパン</t>
    </rPh>
    <rPh sb="91" eb="93">
      <t>ジョウキョウ</t>
    </rPh>
    <rPh sb="94" eb="96">
      <t>テキカク</t>
    </rPh>
    <rPh sb="97" eb="99">
      <t>ハアク</t>
    </rPh>
    <rPh sb="100" eb="101">
      <t>オコナ</t>
    </rPh>
    <phoneticPr fontId="27"/>
  </si>
  <si>
    <t>管理者は、（介護予防）短期入所生活介護計画の作成に当たっては、その内容について利用者又はその家族に対して説明し、文書により利用者の同意を得ている。</t>
    <rPh sb="0" eb="3">
      <t>カンリシャ</t>
    </rPh>
    <rPh sb="6" eb="8">
      <t>カイゴ</t>
    </rPh>
    <rPh sb="8" eb="10">
      <t>ヨボウ</t>
    </rPh>
    <rPh sb="11" eb="13">
      <t>タンキ</t>
    </rPh>
    <rPh sb="13" eb="15">
      <t>ニュウショ</t>
    </rPh>
    <rPh sb="15" eb="17">
      <t>セイカツ</t>
    </rPh>
    <rPh sb="17" eb="19">
      <t>カイゴ</t>
    </rPh>
    <rPh sb="22" eb="24">
      <t>サクセイ</t>
    </rPh>
    <rPh sb="25" eb="26">
      <t>ア</t>
    </rPh>
    <rPh sb="39" eb="41">
      <t>リヨウ</t>
    </rPh>
    <phoneticPr fontId="27"/>
  </si>
  <si>
    <t>管理者は、（介護予防）短期入所生活介護計画を作成した際には、当該（介護予防）短期入所生活介護計画を利用者に交付している。</t>
    <rPh sb="0" eb="3">
      <t>カンリシャ</t>
    </rPh>
    <rPh sb="6" eb="8">
      <t>カイゴ</t>
    </rPh>
    <rPh sb="8" eb="10">
      <t>ヨボウ</t>
    </rPh>
    <rPh sb="11" eb="13">
      <t>タンキ</t>
    </rPh>
    <rPh sb="13" eb="15">
      <t>ニュウショ</t>
    </rPh>
    <rPh sb="15" eb="17">
      <t>セイカツ</t>
    </rPh>
    <rPh sb="17" eb="19">
      <t>カイゴ</t>
    </rPh>
    <rPh sb="19" eb="21">
      <t>ケイカク</t>
    </rPh>
    <rPh sb="22" eb="24">
      <t>サクセイ</t>
    </rPh>
    <rPh sb="26" eb="27">
      <t>サイ</t>
    </rPh>
    <rPh sb="30" eb="32">
      <t>トウガイ</t>
    </rPh>
    <rPh sb="33" eb="35">
      <t>カイゴ</t>
    </rPh>
    <rPh sb="35" eb="37">
      <t>ヨボウ</t>
    </rPh>
    <rPh sb="38" eb="40">
      <t>タンキ</t>
    </rPh>
    <rPh sb="40" eb="42">
      <t>ニュウショ</t>
    </rPh>
    <rPh sb="42" eb="44">
      <t>セイカツ</t>
    </rPh>
    <rPh sb="44" eb="46">
      <t>カイゴ</t>
    </rPh>
    <rPh sb="46" eb="48">
      <t>ケイカク</t>
    </rPh>
    <rPh sb="49" eb="52">
      <t>リヨウシャ</t>
    </rPh>
    <rPh sb="53" eb="55">
      <t>コウフ</t>
    </rPh>
    <phoneticPr fontId="27"/>
  </si>
  <si>
    <t>（介護予防）短期入所生活介護計画の作成に当たっては、居宅サービス計画（介護予防サービス計画）を考慮しつつ、利用者の希望を十分勘案し、利用者の日々の介護状況に合わせて作成している。</t>
    <rPh sb="6" eb="8">
      <t>タンキ</t>
    </rPh>
    <rPh sb="8" eb="10">
      <t>ニュウショ</t>
    </rPh>
    <rPh sb="10" eb="12">
      <t>セイカツ</t>
    </rPh>
    <rPh sb="12" eb="14">
      <t>カイゴ</t>
    </rPh>
    <rPh sb="14" eb="16">
      <t>ケイカク</t>
    </rPh>
    <rPh sb="17" eb="19">
      <t>サクセイ</t>
    </rPh>
    <rPh sb="20" eb="21">
      <t>ア</t>
    </rPh>
    <rPh sb="26" eb="28">
      <t>キョタク</t>
    </rPh>
    <rPh sb="32" eb="34">
      <t>ケイカク</t>
    </rPh>
    <rPh sb="35" eb="37">
      <t>カイゴ</t>
    </rPh>
    <rPh sb="37" eb="39">
      <t>ヨボウ</t>
    </rPh>
    <rPh sb="43" eb="45">
      <t>ケイカク</t>
    </rPh>
    <rPh sb="47" eb="49">
      <t>コウリョ</t>
    </rPh>
    <rPh sb="53" eb="56">
      <t>リヨウシャ</t>
    </rPh>
    <rPh sb="57" eb="59">
      <t>キボウ</t>
    </rPh>
    <rPh sb="60" eb="62">
      <t>ジュウブン</t>
    </rPh>
    <rPh sb="62" eb="64">
      <t>カンアン</t>
    </rPh>
    <rPh sb="66" eb="69">
      <t>リヨウシャ</t>
    </rPh>
    <rPh sb="70" eb="72">
      <t>ヒビ</t>
    </rPh>
    <rPh sb="73" eb="75">
      <t>カイゴ</t>
    </rPh>
    <rPh sb="75" eb="77">
      <t>ジョウキョウ</t>
    </rPh>
    <rPh sb="78" eb="79">
      <t>ア</t>
    </rPh>
    <rPh sb="82" eb="84">
      <t>サクセイ</t>
    </rPh>
    <phoneticPr fontId="27"/>
  </si>
  <si>
    <t>（13）介護</t>
    <rPh sb="4" eb="6">
      <t>カイゴ</t>
    </rPh>
    <phoneticPr fontId="27"/>
  </si>
  <si>
    <t>[従来型施設]
入所（利用）者の自立の支援及び日常生活の充実に資するよう、入所（利用）者の心身の状況に応じて、適切な技術をもって介護サービスを提供し、又は必要な支援を行っている。</t>
    <rPh sb="11" eb="13">
      <t>リヨウ</t>
    </rPh>
    <rPh sb="40" eb="42">
      <t>リヨウ</t>
    </rPh>
    <phoneticPr fontId="27"/>
  </si>
  <si>
    <t>[従来型施設]
入所（利用）者の心身の状況や自立支援を踏まえて、１週間に２回以上、適切な方法により、入所（利用）者を入浴させ、又は清しきしている。</t>
    <rPh sb="11" eb="13">
      <t>リヨウ</t>
    </rPh>
    <rPh sb="50" eb="52">
      <t>ニュウショ</t>
    </rPh>
    <phoneticPr fontId="27"/>
  </si>
  <si>
    <t>[ユニット型施設]
各ユニットにおいて入居（利用）者が相互に社会的関係を築き、自律的な日常生活を営むことを支援するよう、入居（利用）者の心身の状況等に応じ、適切な技術をもって介護を行っている。</t>
    <rPh sb="22" eb="24">
      <t>リヨウ</t>
    </rPh>
    <rPh sb="63" eb="65">
      <t>リヨウ</t>
    </rPh>
    <rPh sb="87" eb="89">
      <t>カイゴ</t>
    </rPh>
    <phoneticPr fontId="27"/>
  </si>
  <si>
    <t>[ユニット型施設]
入居（利用）者の日常生活における家事（食事の簡単な下準備や配膳、後片付け、清掃やゴミ出しなど）を、入居（利用）者が、その心身の状況等に応じて、それぞれの役割を持って行うよう適切に支援している。</t>
    <rPh sb="13" eb="15">
      <t>リヨウ</t>
    </rPh>
    <rPh sb="62" eb="64">
      <t>リヨウ</t>
    </rPh>
    <phoneticPr fontId="27"/>
  </si>
  <si>
    <t>[ユニット型施設]
入居（利用）者が身体の清潔を維持し、精神的に快適な生活を営むことができるよう、適切な方法により、入浴又は清しきを行う機会を設けている。</t>
    <rPh sb="10" eb="12">
      <t>ニュウキョ</t>
    </rPh>
    <rPh sb="13" eb="15">
      <t>リヨウ</t>
    </rPh>
    <rPh sb="58" eb="60">
      <t>ニュウヨク</t>
    </rPh>
    <rPh sb="60" eb="61">
      <t>マタ</t>
    </rPh>
    <rPh sb="62" eb="63">
      <t>キヨ</t>
    </rPh>
    <rPh sb="66" eb="67">
      <t>オコナ</t>
    </rPh>
    <rPh sb="68" eb="70">
      <t>キカイ</t>
    </rPh>
    <rPh sb="71" eb="72">
      <t>モウ</t>
    </rPh>
    <phoneticPr fontId="27"/>
  </si>
  <si>
    <t>排せつの介護は、入所（利用）者の心身の状況や排せつ状況などをもとに、自立支援の観点から、トイレ誘導や排せつ介助等について適切な方法により行っている。</t>
    <rPh sb="11" eb="13">
      <t>リヨウ</t>
    </rPh>
    <rPh sb="68" eb="69">
      <t>オコナ</t>
    </rPh>
    <phoneticPr fontId="27"/>
  </si>
  <si>
    <t>おむつを使用せざるを得ない入所（利用）者に対し、心身及び活動の状況に適したおむつを提供するとともに、入所（利用）者の排せつ状況を踏まえておむつ交換を行っている。</t>
    <rPh sb="4" eb="6">
      <t>シヨウ</t>
    </rPh>
    <rPh sb="10" eb="11">
      <t>エ</t>
    </rPh>
    <rPh sb="13" eb="15">
      <t>ニュウショ</t>
    </rPh>
    <rPh sb="16" eb="18">
      <t>リヨウ</t>
    </rPh>
    <rPh sb="19" eb="20">
      <t>モノ</t>
    </rPh>
    <rPh sb="21" eb="22">
      <t>タイ</t>
    </rPh>
    <rPh sb="53" eb="55">
      <t>リヨウ</t>
    </rPh>
    <rPh sb="74" eb="75">
      <t>オコナ</t>
    </rPh>
    <phoneticPr fontId="27"/>
  </si>
  <si>
    <t>入所（利用）者に対し、その負担により、当該施設（事業所）の従業者以外の者による介護を受けさせていない。</t>
    <rPh sb="0" eb="2">
      <t>ニュウショ</t>
    </rPh>
    <rPh sb="3" eb="5">
      <t>リヨウ</t>
    </rPh>
    <rPh sb="24" eb="26">
      <t>ジギョウ</t>
    </rPh>
    <rPh sb="26" eb="27">
      <t>ショ</t>
    </rPh>
    <phoneticPr fontId="27"/>
  </si>
  <si>
    <t>（14）食事</t>
    <rPh sb="4" eb="6">
      <t>ショクジ</t>
    </rPh>
    <phoneticPr fontId="27"/>
  </si>
  <si>
    <t>栄養並びに入所（利用）者の心身の状況及び嗜好を考慮した食事を、適切な時間に提供している。</t>
    <phoneticPr fontId="27"/>
  </si>
  <si>
    <t>[ユニット型施設]
入居者の生活習慣を尊重した適切な時間に提供し、施設の都合で急かさず、入居者が自分のペースで食事を摂ることができるよう十分な時間を確保している。</t>
    <rPh sb="10" eb="12">
      <t>ニュウキョ</t>
    </rPh>
    <rPh sb="12" eb="13">
      <t>モノ</t>
    </rPh>
    <rPh sb="14" eb="16">
      <t>セイカツ</t>
    </rPh>
    <rPh sb="16" eb="18">
      <t>シュウカン</t>
    </rPh>
    <rPh sb="19" eb="21">
      <t>ソンチョウ</t>
    </rPh>
    <rPh sb="23" eb="25">
      <t>テキセツ</t>
    </rPh>
    <rPh sb="26" eb="28">
      <t>ジカン</t>
    </rPh>
    <rPh sb="29" eb="31">
      <t>テイキョウ</t>
    </rPh>
    <rPh sb="33" eb="35">
      <t>シセツ</t>
    </rPh>
    <rPh sb="36" eb="38">
      <t>ツゴウ</t>
    </rPh>
    <rPh sb="39" eb="40">
      <t>セ</t>
    </rPh>
    <rPh sb="44" eb="46">
      <t>ニュウキョ</t>
    </rPh>
    <rPh sb="46" eb="47">
      <t>モノ</t>
    </rPh>
    <rPh sb="48" eb="50">
      <t>ジブン</t>
    </rPh>
    <rPh sb="55" eb="57">
      <t>ショクジ</t>
    </rPh>
    <rPh sb="58" eb="59">
      <t>ト</t>
    </rPh>
    <rPh sb="68" eb="70">
      <t>ジュウブン</t>
    </rPh>
    <rPh sb="71" eb="73">
      <t>ジカン</t>
    </rPh>
    <rPh sb="74" eb="76">
      <t>カクホ</t>
    </rPh>
    <phoneticPr fontId="27"/>
  </si>
  <si>
    <t>[ユニット型施設]
入居者の意思を尊重し、その心身の状況に配慮した上で、できる限り離床し、共同生活室で食事を摂ることができるよう支援している。</t>
    <rPh sb="10" eb="12">
      <t>ニュウキョ</t>
    </rPh>
    <rPh sb="12" eb="13">
      <t>モノ</t>
    </rPh>
    <rPh sb="14" eb="16">
      <t>イシ</t>
    </rPh>
    <rPh sb="17" eb="19">
      <t>ソンチョウ</t>
    </rPh>
    <rPh sb="23" eb="25">
      <t>シンシン</t>
    </rPh>
    <rPh sb="26" eb="28">
      <t>ジョウキョウ</t>
    </rPh>
    <rPh sb="29" eb="31">
      <t>ハイリョ</t>
    </rPh>
    <rPh sb="33" eb="34">
      <t>ウエ</t>
    </rPh>
    <rPh sb="39" eb="40">
      <t>カギ</t>
    </rPh>
    <rPh sb="41" eb="43">
      <t>リショウ</t>
    </rPh>
    <rPh sb="45" eb="47">
      <t>キョウドウ</t>
    </rPh>
    <rPh sb="47" eb="49">
      <t>セイカツ</t>
    </rPh>
    <rPh sb="49" eb="50">
      <t>シツ</t>
    </rPh>
    <rPh sb="51" eb="53">
      <t>ショクジ</t>
    </rPh>
    <rPh sb="54" eb="55">
      <t>ト</t>
    </rPh>
    <rPh sb="64" eb="66">
      <t>シエン</t>
    </rPh>
    <phoneticPr fontId="27"/>
  </si>
  <si>
    <t>（15）相談及び援助</t>
    <rPh sb="4" eb="6">
      <t>ソウダン</t>
    </rPh>
    <rPh sb="6" eb="7">
      <t>オヨ</t>
    </rPh>
    <rPh sb="8" eb="10">
      <t>エンジョ</t>
    </rPh>
    <phoneticPr fontId="27"/>
  </si>
  <si>
    <t>常に入所（利用）者の心身の状況、その置かれている環境等の的確な把握に努め、入所（利用）者又はその家族に対し、その相談に適切に応じるとともに、必要な助言その他の援助を行っている。</t>
    <rPh sb="5" eb="7">
      <t>リヨウ</t>
    </rPh>
    <rPh sb="40" eb="42">
      <t>リヨウ</t>
    </rPh>
    <phoneticPr fontId="27"/>
  </si>
  <si>
    <t>（16）社会生活上の便宜の提供等</t>
    <phoneticPr fontId="27"/>
  </si>
  <si>
    <t>[従来型施設]
教養娯楽設備等を備えるほか、適宜入所（利用）者のためのレクリエーション行事を行っている。</t>
    <rPh sb="1" eb="3">
      <t>ジュウライ</t>
    </rPh>
    <rPh sb="3" eb="4">
      <t>ガタ</t>
    </rPh>
    <rPh sb="4" eb="6">
      <t>シセツ</t>
    </rPh>
    <phoneticPr fontId="27"/>
  </si>
  <si>
    <t>入所者が日常生活を営むのに必要な行政機関等に対する手続について、その者又はその家族において行うことが困難である場合は、その者の同意を得て、代わって行っている。</t>
    <rPh sb="0" eb="3">
      <t>ニュウショシャ</t>
    </rPh>
    <rPh sb="4" eb="6">
      <t>ニチジョウ</t>
    </rPh>
    <rPh sb="6" eb="8">
      <t>セイカツ</t>
    </rPh>
    <rPh sb="9" eb="10">
      <t>イトナ</t>
    </rPh>
    <rPh sb="13" eb="15">
      <t>ヒツヨウ</t>
    </rPh>
    <rPh sb="16" eb="18">
      <t>ギョウセイ</t>
    </rPh>
    <rPh sb="18" eb="20">
      <t>キカン</t>
    </rPh>
    <rPh sb="20" eb="21">
      <t>トウ</t>
    </rPh>
    <rPh sb="22" eb="23">
      <t>タイ</t>
    </rPh>
    <rPh sb="25" eb="27">
      <t>テツヅキ</t>
    </rPh>
    <rPh sb="34" eb="35">
      <t>モノ</t>
    </rPh>
    <rPh sb="35" eb="36">
      <t>マタ</t>
    </rPh>
    <rPh sb="39" eb="41">
      <t>カゾク</t>
    </rPh>
    <rPh sb="45" eb="46">
      <t>オコナ</t>
    </rPh>
    <rPh sb="50" eb="52">
      <t>コンナン</t>
    </rPh>
    <rPh sb="55" eb="57">
      <t>バアイ</t>
    </rPh>
    <rPh sb="61" eb="62">
      <t>モノ</t>
    </rPh>
    <rPh sb="63" eb="65">
      <t>ドウイ</t>
    </rPh>
    <rPh sb="66" eb="67">
      <t>エ</t>
    </rPh>
    <rPh sb="69" eb="70">
      <t>カ</t>
    </rPh>
    <rPh sb="73" eb="74">
      <t>オコナ</t>
    </rPh>
    <phoneticPr fontId="27"/>
  </si>
  <si>
    <t>常に入所者の家族との連携を図るとともに、入所者の家族に対し、当該施設の会報の送付、当該施設が実施する行事への参加の呼びかけ等によって入所者とその家族が交流できる機会等を確保するよう努めている。</t>
    <phoneticPr fontId="27"/>
  </si>
  <si>
    <t>入所者の外出の機会を確保するよう努めている。</t>
    <phoneticPr fontId="27"/>
  </si>
  <si>
    <t>（17）機能訓練</t>
    <rPh sb="4" eb="6">
      <t>キノウ</t>
    </rPh>
    <rPh sb="6" eb="8">
      <t>クンレン</t>
    </rPh>
    <phoneticPr fontId="27"/>
  </si>
  <si>
    <t>入所（利用）者の心身の状況等を踏まえ、必要に応じて日常生活を営むための機能の改善と減退防止のための機能訓練を行っている。</t>
    <rPh sb="0" eb="1">
      <t>ニュウ</t>
    </rPh>
    <rPh sb="3" eb="5">
      <t>リヨウ</t>
    </rPh>
    <rPh sb="8" eb="10">
      <t>シンシン</t>
    </rPh>
    <rPh sb="11" eb="13">
      <t>ジョウキョウ</t>
    </rPh>
    <rPh sb="13" eb="14">
      <t>トウ</t>
    </rPh>
    <rPh sb="15" eb="16">
      <t>フ</t>
    </rPh>
    <rPh sb="19" eb="21">
      <t>ヒツヨウ</t>
    </rPh>
    <rPh sb="22" eb="23">
      <t>オウ</t>
    </rPh>
    <rPh sb="25" eb="27">
      <t>ニチジョウ</t>
    </rPh>
    <rPh sb="27" eb="29">
      <t>セイカツ</t>
    </rPh>
    <rPh sb="30" eb="31">
      <t>イトナ</t>
    </rPh>
    <rPh sb="35" eb="37">
      <t>キノウ</t>
    </rPh>
    <rPh sb="38" eb="40">
      <t>カイゼン</t>
    </rPh>
    <rPh sb="41" eb="43">
      <t>ゲンタイ</t>
    </rPh>
    <rPh sb="43" eb="45">
      <t>ボウシ</t>
    </rPh>
    <rPh sb="49" eb="51">
      <t>キノウ</t>
    </rPh>
    <rPh sb="51" eb="53">
      <t>クンレン</t>
    </rPh>
    <rPh sb="54" eb="55">
      <t>オコナ</t>
    </rPh>
    <phoneticPr fontId="27"/>
  </si>
  <si>
    <t>（18）栄養管理</t>
    <rPh sb="4" eb="6">
      <t>エイヨウ</t>
    </rPh>
    <rPh sb="6" eb="8">
      <t>カンリ</t>
    </rPh>
    <phoneticPr fontId="27"/>
  </si>
  <si>
    <t>入所者の栄養状態の維持及び改善を図り、自立した日常生活を営むことができるよう、各入所者の状態に応じた栄養管理を計画的に行っている。</t>
    <phoneticPr fontId="27"/>
  </si>
  <si>
    <t>（19）口腔衛生の管理</t>
    <rPh sb="4" eb="8">
      <t>コウクウエイセイ</t>
    </rPh>
    <rPh sb="9" eb="11">
      <t>カンリ</t>
    </rPh>
    <phoneticPr fontId="27"/>
  </si>
  <si>
    <t>入所者の口腔の健康の保持を図り、自立した日常生活を営むことができるよう、口腔衛生の管理体制を整備し、各入所者の状態に応じた口腔衛生の管理を計画的に行っている。</t>
    <phoneticPr fontId="27"/>
  </si>
  <si>
    <t>口腔衛生の管理の実務等について、厚生労働省通知「リハビリテーション・個別機能訓練、栄養、口腔の実施及び一体的取組について」の内容に沿って実施している。</t>
    <rPh sb="0" eb="2">
      <t>コウクウ</t>
    </rPh>
    <rPh sb="2" eb="4">
      <t>エイセイ</t>
    </rPh>
    <rPh sb="5" eb="7">
      <t>カンリ</t>
    </rPh>
    <rPh sb="8" eb="10">
      <t>ジツム</t>
    </rPh>
    <rPh sb="10" eb="11">
      <t>ナド</t>
    </rPh>
    <rPh sb="16" eb="18">
      <t>コウセイ</t>
    </rPh>
    <rPh sb="18" eb="21">
      <t>ロウドウショウ</t>
    </rPh>
    <rPh sb="21" eb="23">
      <t>ツウチ</t>
    </rPh>
    <rPh sb="34" eb="36">
      <t>コベツ</t>
    </rPh>
    <rPh sb="36" eb="38">
      <t>キノウ</t>
    </rPh>
    <rPh sb="38" eb="40">
      <t>クンレン</t>
    </rPh>
    <rPh sb="41" eb="43">
      <t>エイヨウ</t>
    </rPh>
    <rPh sb="44" eb="46">
      <t>コウクウ</t>
    </rPh>
    <rPh sb="47" eb="49">
      <t>ジッシ</t>
    </rPh>
    <rPh sb="49" eb="50">
      <t>オヨ</t>
    </rPh>
    <rPh sb="51" eb="54">
      <t>イッタイテキ</t>
    </rPh>
    <rPh sb="54" eb="56">
      <t>トリクミ</t>
    </rPh>
    <rPh sb="62" eb="64">
      <t>ナイヨウ</t>
    </rPh>
    <rPh sb="65" eb="66">
      <t>ソ</t>
    </rPh>
    <rPh sb="68" eb="70">
      <t>ジッシ</t>
    </rPh>
    <phoneticPr fontId="27"/>
  </si>
  <si>
    <t>（20）健康管理</t>
    <rPh sb="4" eb="6">
      <t>ケンコウ</t>
    </rPh>
    <rPh sb="6" eb="8">
      <t>カンリ</t>
    </rPh>
    <phoneticPr fontId="27"/>
  </si>
  <si>
    <t>施設（事業所）の医師又は看護職員は、常に入所（利用）者の健康の状況に注意し、必要に応じて健康保持のための適切な措置を採っている。</t>
    <rPh sb="3" eb="6">
      <t>ジギョウショ</t>
    </rPh>
    <rPh sb="23" eb="25">
      <t>リヨウ</t>
    </rPh>
    <phoneticPr fontId="27"/>
  </si>
  <si>
    <t>（21）入所者の入院期間中の取り扱い</t>
    <rPh sb="4" eb="6">
      <t>ニュウショ</t>
    </rPh>
    <rPh sb="6" eb="7">
      <t>シャ</t>
    </rPh>
    <phoneticPr fontId="27"/>
  </si>
  <si>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指定介護老人福祉施設に円滑に入所することができるようにしている。</t>
    <phoneticPr fontId="27"/>
  </si>
  <si>
    <t>（22）入所（利用）者に関する市町村への通知</t>
    <rPh sb="4" eb="6">
      <t>ニュウショ</t>
    </rPh>
    <rPh sb="7" eb="9">
      <t>リヨウ</t>
    </rPh>
    <rPh sb="10" eb="11">
      <t>モノ</t>
    </rPh>
    <rPh sb="12" eb="13">
      <t>カン</t>
    </rPh>
    <rPh sb="15" eb="18">
      <t>シチョウソン</t>
    </rPh>
    <rPh sb="20" eb="22">
      <t>ツウチ</t>
    </rPh>
    <phoneticPr fontId="27"/>
  </si>
  <si>
    <t>サービスを受けている入所（利用）者が次のいずれかに該当する状況が生じた場合は、遅滞なく、意見を付してその旨を市町村に通知している。</t>
    <phoneticPr fontId="27"/>
  </si>
  <si>
    <t>正当な理由なしにサービスの利用に関する指示に従わないことにより、要介護（要支援）状態の程度を増進させたと認められるとき</t>
    <phoneticPr fontId="27"/>
  </si>
  <si>
    <t>偽りその他不正の行為によって保険給付を受け、又は受けようとしたとき</t>
    <phoneticPr fontId="27"/>
  </si>
  <si>
    <t>（23）緊急時等の対応</t>
    <rPh sb="4" eb="7">
      <t>キンキュウジ</t>
    </rPh>
    <rPh sb="7" eb="8">
      <t>トウ</t>
    </rPh>
    <rPh sb="9" eb="11">
      <t>タイオウ</t>
    </rPh>
    <phoneticPr fontId="27"/>
  </si>
  <si>
    <t>現にサービスの提供を行っているときに入所者の病状の急変が生じた場合その他必要な場合のため、あらかじめ、配置医師及び協力医療機関の協力を得て、当該医師及び当該協力医療機関との連携方法その他の緊急時等における対応方法を定めている。</t>
    <phoneticPr fontId="27"/>
  </si>
  <si>
    <t>配置医師及び協力医療機関の協力を得て、１年に１回以上、緊急時等における対応方法の見直しを行い、必要に応じて緊急時等における対応方法の変更を行っている。</t>
    <rPh sb="0" eb="2">
      <t>ハイチ</t>
    </rPh>
    <rPh sb="2" eb="4">
      <t>イシ</t>
    </rPh>
    <rPh sb="4" eb="5">
      <t>オヨ</t>
    </rPh>
    <rPh sb="6" eb="8">
      <t>キョウリョク</t>
    </rPh>
    <rPh sb="8" eb="10">
      <t>イリョウ</t>
    </rPh>
    <rPh sb="10" eb="12">
      <t>キカン</t>
    </rPh>
    <rPh sb="13" eb="15">
      <t>キョウリョク</t>
    </rPh>
    <rPh sb="16" eb="17">
      <t>エ</t>
    </rPh>
    <rPh sb="20" eb="21">
      <t>ネン</t>
    </rPh>
    <rPh sb="23" eb="24">
      <t>カイ</t>
    </rPh>
    <rPh sb="24" eb="26">
      <t>イジョウ</t>
    </rPh>
    <rPh sb="27" eb="30">
      <t>キンキュウジ</t>
    </rPh>
    <rPh sb="30" eb="31">
      <t>ナド</t>
    </rPh>
    <rPh sb="35" eb="37">
      <t>タイオウ</t>
    </rPh>
    <rPh sb="37" eb="39">
      <t>ホウホウ</t>
    </rPh>
    <rPh sb="40" eb="42">
      <t>ミナオ</t>
    </rPh>
    <rPh sb="44" eb="45">
      <t>オコナ</t>
    </rPh>
    <rPh sb="47" eb="49">
      <t>ヒツヨウ</t>
    </rPh>
    <rPh sb="50" eb="51">
      <t>オウ</t>
    </rPh>
    <rPh sb="53" eb="56">
      <t>キンキュウジ</t>
    </rPh>
    <rPh sb="56" eb="57">
      <t>ナド</t>
    </rPh>
    <rPh sb="61" eb="63">
      <t>タイオウ</t>
    </rPh>
    <rPh sb="63" eb="65">
      <t>ホウホウ</t>
    </rPh>
    <rPh sb="66" eb="68">
      <t>ヘンコウ</t>
    </rPh>
    <rPh sb="69" eb="70">
      <t>オコナ</t>
    </rPh>
    <phoneticPr fontId="27"/>
  </si>
  <si>
    <t>従業者が現にサービスの提供を行っているときに利用者に病状の急変が生じた場合その他必要な場合は、運営規程に定めた緊急時の対応方法に基づき速やかに主治医又はあらかじめ当該指定短期入所生活介護事業者が定めた協力医療機関への連絡を行う等の必要な措置を講じている。</t>
    <phoneticPr fontId="27"/>
  </si>
  <si>
    <t>（24）管理者の責務</t>
    <rPh sb="4" eb="7">
      <t>カンリシャ</t>
    </rPh>
    <rPh sb="8" eb="10">
      <t>セキム</t>
    </rPh>
    <phoneticPr fontId="27"/>
  </si>
  <si>
    <t>管理者は、当該施設（事業所）の従業者の管理、指定短期入所生活介護の利用申込みに係る調整、業務の実施状況の把握その他の管理を一元的に行っている。</t>
    <rPh sb="0" eb="3">
      <t>カンリシャ</t>
    </rPh>
    <rPh sb="10" eb="12">
      <t>ジギョウ</t>
    </rPh>
    <rPh sb="12" eb="13">
      <t>ショ</t>
    </rPh>
    <rPh sb="22" eb="24">
      <t>シテイ</t>
    </rPh>
    <rPh sb="24" eb="26">
      <t>タンキ</t>
    </rPh>
    <rPh sb="26" eb="28">
      <t>ニュウショ</t>
    </rPh>
    <rPh sb="28" eb="30">
      <t>セイカツ</t>
    </rPh>
    <rPh sb="30" eb="32">
      <t>カイゴ</t>
    </rPh>
    <rPh sb="33" eb="35">
      <t>リヨウ</t>
    </rPh>
    <rPh sb="35" eb="37">
      <t>モウシコミ</t>
    </rPh>
    <rPh sb="39" eb="40">
      <t>カカ</t>
    </rPh>
    <rPh sb="41" eb="43">
      <t>チョウセイ</t>
    </rPh>
    <phoneticPr fontId="27"/>
  </si>
  <si>
    <t>管理者は、従業者に運営基準を遵守させるために必要な指揮命令を行っている。</t>
    <rPh sb="0" eb="3">
      <t>カンリシャ</t>
    </rPh>
    <rPh sb="9" eb="11">
      <t>ウンエイ</t>
    </rPh>
    <rPh sb="11" eb="13">
      <t>キジュン</t>
    </rPh>
    <phoneticPr fontId="27"/>
  </si>
  <si>
    <r>
      <t>（25）計画担当介護支援専門員</t>
    </r>
    <r>
      <rPr>
        <sz val="10"/>
        <rFont val="ＭＳ ゴシック"/>
        <family val="3"/>
        <charset val="128"/>
      </rPr>
      <t>（施設サービス計画に関する業務を担当する介護支援専門員）</t>
    </r>
    <r>
      <rPr>
        <sz val="12"/>
        <rFont val="ＭＳ ゴシック"/>
        <family val="3"/>
        <charset val="128"/>
      </rPr>
      <t>の責務</t>
    </r>
    <rPh sb="4" eb="6">
      <t>ケイカク</t>
    </rPh>
    <rPh sb="6" eb="8">
      <t>タントウ</t>
    </rPh>
    <rPh sb="8" eb="10">
      <t>カイゴ</t>
    </rPh>
    <rPh sb="10" eb="12">
      <t>シエン</t>
    </rPh>
    <rPh sb="12" eb="15">
      <t>センモンイン</t>
    </rPh>
    <rPh sb="44" eb="46">
      <t>セキム</t>
    </rPh>
    <phoneticPr fontId="27"/>
  </si>
  <si>
    <t>計画担当介護支援専門員は、入所申込者の入所に際し、居宅介護支援事業者に対する照会等により、当該入所者の心身の状況、生活歴、病歴、指定居宅サービス等の利用状況等を把握している。</t>
    <rPh sb="13" eb="15">
      <t>ニュウショ</t>
    </rPh>
    <rPh sb="15" eb="17">
      <t>モウシコミ</t>
    </rPh>
    <rPh sb="17" eb="18">
      <t>シャ</t>
    </rPh>
    <rPh sb="19" eb="21">
      <t>ニュウショ</t>
    </rPh>
    <rPh sb="22" eb="23">
      <t>サイ</t>
    </rPh>
    <rPh sb="25" eb="27">
      <t>キョタク</t>
    </rPh>
    <rPh sb="27" eb="29">
      <t>カイゴ</t>
    </rPh>
    <rPh sb="29" eb="31">
      <t>シエン</t>
    </rPh>
    <rPh sb="31" eb="34">
      <t>ジギョウシャ</t>
    </rPh>
    <rPh sb="35" eb="36">
      <t>タイ</t>
    </rPh>
    <rPh sb="38" eb="41">
      <t>ショウカイナド</t>
    </rPh>
    <rPh sb="45" eb="47">
      <t>トウガイ</t>
    </rPh>
    <rPh sb="47" eb="49">
      <t>ニュウショ</t>
    </rPh>
    <rPh sb="49" eb="50">
      <t>モノ</t>
    </rPh>
    <rPh sb="51" eb="53">
      <t>シンシン</t>
    </rPh>
    <rPh sb="54" eb="56">
      <t>ジョウキョウ</t>
    </rPh>
    <rPh sb="57" eb="59">
      <t>セイカツ</t>
    </rPh>
    <rPh sb="59" eb="60">
      <t>レキ</t>
    </rPh>
    <rPh sb="61" eb="63">
      <t>ビョウレキ</t>
    </rPh>
    <rPh sb="64" eb="66">
      <t>シテイ</t>
    </rPh>
    <rPh sb="66" eb="68">
      <t>キョタク</t>
    </rPh>
    <rPh sb="72" eb="73">
      <t>トウ</t>
    </rPh>
    <rPh sb="74" eb="76">
      <t>リヨウ</t>
    </rPh>
    <rPh sb="76" eb="78">
      <t>ジョウキョウ</t>
    </rPh>
    <rPh sb="78" eb="79">
      <t>トウ</t>
    </rPh>
    <rPh sb="80" eb="82">
      <t>ハアク</t>
    </rPh>
    <phoneticPr fontId="27"/>
  </si>
  <si>
    <t>計画担当介護支援専門員は、入所者の心身の状況、その置かれている環境等に照らし、当該入所者が居宅において日常生活を営むことができるかどうかについて定期的に検討し、その内容等を記録している。</t>
    <rPh sb="13" eb="15">
      <t>ニュウショ</t>
    </rPh>
    <rPh sb="15" eb="16">
      <t>モノ</t>
    </rPh>
    <rPh sb="17" eb="19">
      <t>シンシン</t>
    </rPh>
    <rPh sb="20" eb="22">
      <t>ジョウキョウ</t>
    </rPh>
    <rPh sb="25" eb="26">
      <t>オ</t>
    </rPh>
    <rPh sb="31" eb="34">
      <t>カンキョウトウ</t>
    </rPh>
    <rPh sb="35" eb="36">
      <t>テ</t>
    </rPh>
    <rPh sb="39" eb="41">
      <t>トウガイ</t>
    </rPh>
    <rPh sb="41" eb="43">
      <t>ニュウショ</t>
    </rPh>
    <rPh sb="43" eb="44">
      <t>モノ</t>
    </rPh>
    <rPh sb="45" eb="47">
      <t>キョタク</t>
    </rPh>
    <rPh sb="51" eb="53">
      <t>ニチジョウ</t>
    </rPh>
    <rPh sb="53" eb="55">
      <t>セイカツ</t>
    </rPh>
    <rPh sb="56" eb="57">
      <t>イトナ</t>
    </rPh>
    <rPh sb="72" eb="75">
      <t>テイキテキ</t>
    </rPh>
    <rPh sb="76" eb="78">
      <t>ケントウ</t>
    </rPh>
    <rPh sb="82" eb="85">
      <t>ナイヨウトウ</t>
    </rPh>
    <rPh sb="86" eb="88">
      <t>キロク</t>
    </rPh>
    <phoneticPr fontId="27"/>
  </si>
  <si>
    <t>計画担当介護支援専門員は、居宅において日常生活を営むことができると認められる入所者に対し、当該入所者及びその家族の希望、入所者が退所後に置かれることとなる環境等を勘案し、入所者の円滑な退所のために必要な援助を行っている。</t>
    <rPh sb="45" eb="47">
      <t>トウガイ</t>
    </rPh>
    <phoneticPr fontId="27"/>
  </si>
  <si>
    <t>計画担当介護支援専門員は、入所者が退所するに当たり、居宅サービス計画の作成等の援助に資するため、居宅介護支援事業者に対して情報を提供するほか、保健医療サービス又は福祉サービスを提供する者と密接に連携している。</t>
    <rPh sb="13" eb="16">
      <t>ニュウショシャ</t>
    </rPh>
    <rPh sb="17" eb="19">
      <t>タイショ</t>
    </rPh>
    <rPh sb="22" eb="23">
      <t>ア</t>
    </rPh>
    <rPh sb="26" eb="28">
      <t>キョタク</t>
    </rPh>
    <rPh sb="32" eb="34">
      <t>ケイカク</t>
    </rPh>
    <rPh sb="35" eb="38">
      <t>サクセイトウ</t>
    </rPh>
    <rPh sb="39" eb="41">
      <t>エンジョ</t>
    </rPh>
    <rPh sb="42" eb="43">
      <t>シ</t>
    </rPh>
    <rPh sb="48" eb="50">
      <t>キョタク</t>
    </rPh>
    <rPh sb="50" eb="52">
      <t>カイゴ</t>
    </rPh>
    <rPh sb="52" eb="54">
      <t>シエン</t>
    </rPh>
    <rPh sb="54" eb="57">
      <t>ジギョウシャ</t>
    </rPh>
    <rPh sb="58" eb="59">
      <t>タイ</t>
    </rPh>
    <rPh sb="61" eb="63">
      <t>ジョウホウ</t>
    </rPh>
    <rPh sb="64" eb="66">
      <t>テイキョウ</t>
    </rPh>
    <rPh sb="71" eb="73">
      <t>ホケン</t>
    </rPh>
    <rPh sb="73" eb="75">
      <t>イリョウ</t>
    </rPh>
    <rPh sb="79" eb="80">
      <t>マタ</t>
    </rPh>
    <rPh sb="81" eb="83">
      <t>フクシ</t>
    </rPh>
    <rPh sb="88" eb="90">
      <t>テイキョウ</t>
    </rPh>
    <rPh sb="92" eb="93">
      <t>モノ</t>
    </rPh>
    <rPh sb="94" eb="96">
      <t>ミッセツ</t>
    </rPh>
    <rPh sb="97" eb="99">
      <t>レンケイ</t>
    </rPh>
    <phoneticPr fontId="27"/>
  </si>
  <si>
    <t>計画担当介護支援専門員は、やむを得ず身体的拘束等を行う場合の、その態様及び時間、その際の入所者の心身の状況並びに緊急やむを得ない理由について記録している。</t>
    <rPh sb="16" eb="17">
      <t>エ</t>
    </rPh>
    <rPh sb="18" eb="21">
      <t>シンタイテキ</t>
    </rPh>
    <rPh sb="21" eb="24">
      <t>コウソクトウ</t>
    </rPh>
    <rPh sb="25" eb="26">
      <t>オコナ</t>
    </rPh>
    <rPh sb="27" eb="29">
      <t>バアイ</t>
    </rPh>
    <rPh sb="33" eb="35">
      <t>タイヨウ</t>
    </rPh>
    <rPh sb="35" eb="36">
      <t>オヨ</t>
    </rPh>
    <rPh sb="37" eb="39">
      <t>ジカン</t>
    </rPh>
    <rPh sb="42" eb="43">
      <t>サイ</t>
    </rPh>
    <rPh sb="44" eb="47">
      <t>ニュウショシャ</t>
    </rPh>
    <rPh sb="48" eb="50">
      <t>シンシン</t>
    </rPh>
    <rPh sb="51" eb="53">
      <t>ジョウキョウ</t>
    </rPh>
    <rPh sb="53" eb="54">
      <t>ナラ</t>
    </rPh>
    <rPh sb="56" eb="58">
      <t>キンキュウ</t>
    </rPh>
    <rPh sb="61" eb="62">
      <t>エ</t>
    </rPh>
    <rPh sb="64" eb="66">
      <t>リユウ</t>
    </rPh>
    <rPh sb="70" eb="72">
      <t>キロク</t>
    </rPh>
    <phoneticPr fontId="27"/>
  </si>
  <si>
    <t>計画担当介護支援専門員は、苦情を受け付けた場合の内容等について記録している。</t>
    <rPh sb="13" eb="15">
      <t>クジョウ</t>
    </rPh>
    <rPh sb="16" eb="17">
      <t>ウ</t>
    </rPh>
    <rPh sb="18" eb="19">
      <t>ツ</t>
    </rPh>
    <rPh sb="21" eb="23">
      <t>バアイ</t>
    </rPh>
    <rPh sb="24" eb="27">
      <t>ナイヨウトウ</t>
    </rPh>
    <phoneticPr fontId="27"/>
  </si>
  <si>
    <t>計画担当介護支援専門員は、事故が発生した場合の事故の状況及び事故に際して採った処置について記録している。</t>
    <rPh sb="13" eb="15">
      <t>ジコ</t>
    </rPh>
    <rPh sb="16" eb="18">
      <t>ハッセイ</t>
    </rPh>
    <rPh sb="20" eb="22">
      <t>バアイ</t>
    </rPh>
    <rPh sb="23" eb="25">
      <t>ジコ</t>
    </rPh>
    <rPh sb="26" eb="28">
      <t>ジョウキョウ</t>
    </rPh>
    <rPh sb="28" eb="29">
      <t>オヨ</t>
    </rPh>
    <rPh sb="30" eb="32">
      <t>ジコ</t>
    </rPh>
    <rPh sb="33" eb="34">
      <t>サイ</t>
    </rPh>
    <rPh sb="36" eb="37">
      <t>ト</t>
    </rPh>
    <rPh sb="39" eb="41">
      <t>ショチ</t>
    </rPh>
    <rPh sb="45" eb="47">
      <t>キロク</t>
    </rPh>
    <phoneticPr fontId="27"/>
  </si>
  <si>
    <t>（26）運営規程</t>
    <rPh sb="4" eb="8">
      <t>ウンエイキテイ</t>
    </rPh>
    <phoneticPr fontId="27"/>
  </si>
  <si>
    <t>次の施設の運営についての重要事項に関する規程（運営規程）を定めている。
　＊①～⑩についてもそれぞれ点検してください</t>
    <rPh sb="0" eb="1">
      <t>ツギ</t>
    </rPh>
    <rPh sb="2" eb="4">
      <t>シセツ</t>
    </rPh>
    <rPh sb="5" eb="7">
      <t>ウンエイ</t>
    </rPh>
    <rPh sb="12" eb="14">
      <t>ジュウヨウ</t>
    </rPh>
    <rPh sb="14" eb="16">
      <t>ジコウ</t>
    </rPh>
    <rPh sb="17" eb="18">
      <t>カン</t>
    </rPh>
    <rPh sb="20" eb="22">
      <t>キテイ</t>
    </rPh>
    <rPh sb="23" eb="27">
      <t>ウンエイキテイ</t>
    </rPh>
    <rPh sb="29" eb="30">
      <t>サダ</t>
    </rPh>
    <rPh sb="50" eb="52">
      <t>テンケン</t>
    </rPh>
    <phoneticPr fontId="27"/>
  </si>
  <si>
    <t>施設（事業）の目的及び運営の方針</t>
    <rPh sb="3" eb="5">
      <t>ジギョウ</t>
    </rPh>
    <phoneticPr fontId="27"/>
  </si>
  <si>
    <t>従業者の職種、員数及び職務の内容</t>
    <rPh sb="0" eb="1">
      <t>ジュ</t>
    </rPh>
    <rPh sb="1" eb="3">
      <t>ギョウシャ</t>
    </rPh>
    <rPh sb="4" eb="6">
      <t>ショクシュ</t>
    </rPh>
    <rPh sb="7" eb="9">
      <t>インスウ</t>
    </rPh>
    <rPh sb="9" eb="10">
      <t>オヨ</t>
    </rPh>
    <rPh sb="11" eb="13">
      <t>ショクム</t>
    </rPh>
    <rPh sb="14" eb="16">
      <t>ナイヨウ</t>
    </rPh>
    <phoneticPr fontId="27"/>
  </si>
  <si>
    <t>入所（利用）定員　※短期入所生活介護は空床利用型を除く</t>
    <rPh sb="10" eb="12">
      <t>タンキ</t>
    </rPh>
    <rPh sb="12" eb="14">
      <t>ニュウショ</t>
    </rPh>
    <rPh sb="14" eb="16">
      <t>セイカツ</t>
    </rPh>
    <rPh sb="16" eb="18">
      <t>カイゴ</t>
    </rPh>
    <rPh sb="19" eb="21">
      <t>クウショウ</t>
    </rPh>
    <rPh sb="21" eb="24">
      <t>リヨウガタ</t>
    </rPh>
    <rPh sb="25" eb="26">
      <t>ノゾ</t>
    </rPh>
    <phoneticPr fontId="27"/>
  </si>
  <si>
    <t>入所（利用）者に対するサービスの内容及び利用料その他の費用の額</t>
    <phoneticPr fontId="27"/>
  </si>
  <si>
    <t>通常の送迎の実施地域　[短期入所生活介護のみ]</t>
    <phoneticPr fontId="27"/>
  </si>
  <si>
    <t xml:space="preserve">⑦
</t>
    <phoneticPr fontId="27"/>
  </si>
  <si>
    <t>施設（サービス）の利用に当たっての留意事項
（入所生活上のルール、設備の利用上の留意事項等）</t>
    <phoneticPr fontId="27"/>
  </si>
  <si>
    <t>⑧</t>
    <phoneticPr fontId="27"/>
  </si>
  <si>
    <t>緊急時等における対応方法</t>
    <phoneticPr fontId="27"/>
  </si>
  <si>
    <t>⑨</t>
    <phoneticPr fontId="27"/>
  </si>
  <si>
    <t>非常災害対策</t>
    <phoneticPr fontId="27"/>
  </si>
  <si>
    <t>⑩</t>
    <phoneticPr fontId="27"/>
  </si>
  <si>
    <t>虐待の防止のための措置に関する事項</t>
    <phoneticPr fontId="27"/>
  </si>
  <si>
    <t>⑪</t>
    <phoneticPr fontId="27"/>
  </si>
  <si>
    <t>その他施設の運営に関する重要事項　</t>
    <phoneticPr fontId="27"/>
  </si>
  <si>
    <t>上記の⑪その他施設の運営に関する重要事項として、次の内容を定めている。
　＊①～⑥についてもそれぞれ点検してください</t>
    <rPh sb="0" eb="2">
      <t>ジョウキ</t>
    </rPh>
    <rPh sb="6" eb="7">
      <t>ホカ</t>
    </rPh>
    <rPh sb="7" eb="9">
      <t>シセツ</t>
    </rPh>
    <rPh sb="10" eb="12">
      <t>ウンエイ</t>
    </rPh>
    <rPh sb="13" eb="14">
      <t>カン</t>
    </rPh>
    <rPh sb="16" eb="18">
      <t>ジュウヨウ</t>
    </rPh>
    <rPh sb="18" eb="20">
      <t>ジコウ</t>
    </rPh>
    <rPh sb="24" eb="25">
      <t>ツギ</t>
    </rPh>
    <rPh sb="26" eb="28">
      <t>ナイヨウ</t>
    </rPh>
    <rPh sb="29" eb="30">
      <t>サダ</t>
    </rPh>
    <phoneticPr fontId="27"/>
  </si>
  <si>
    <t>緊急やむを得ない場合に身体的拘束等を行う際の手続き</t>
    <phoneticPr fontId="27"/>
  </si>
  <si>
    <t>従業者の研修体制</t>
    <phoneticPr fontId="27"/>
  </si>
  <si>
    <t>従業者及び従業者であった者の秘密保持</t>
    <phoneticPr fontId="27"/>
  </si>
  <si>
    <t>事故発生時の対応</t>
    <phoneticPr fontId="27"/>
  </si>
  <si>
    <t>運営規程（利用料金等）に変更があった場合、市に変更届を提出している。
　＊変更がなかった場合は「―」にしてください</t>
    <rPh sb="0" eb="2">
      <t>ウンエイ</t>
    </rPh>
    <rPh sb="2" eb="4">
      <t>キテイ</t>
    </rPh>
    <rPh sb="5" eb="7">
      <t>リヨウ</t>
    </rPh>
    <rPh sb="7" eb="9">
      <t>リョウキン</t>
    </rPh>
    <rPh sb="9" eb="10">
      <t>トウ</t>
    </rPh>
    <rPh sb="12" eb="14">
      <t>ヘンコウ</t>
    </rPh>
    <rPh sb="18" eb="20">
      <t>バアイ</t>
    </rPh>
    <rPh sb="21" eb="22">
      <t>シ</t>
    </rPh>
    <rPh sb="23" eb="26">
      <t>ヘンコウトドケ</t>
    </rPh>
    <rPh sb="27" eb="29">
      <t>テイシュツ</t>
    </rPh>
    <rPh sb="37" eb="39">
      <t>ヘンコウ</t>
    </rPh>
    <rPh sb="44" eb="46">
      <t>バアイ</t>
    </rPh>
    <phoneticPr fontId="27"/>
  </si>
  <si>
    <t>運営規程の内容（従業者の職種及び員数、利用料金等）は最新の状況を反映したものになっている。</t>
    <rPh sb="0" eb="2">
      <t>ウンエイ</t>
    </rPh>
    <rPh sb="2" eb="4">
      <t>キテイ</t>
    </rPh>
    <rPh sb="5" eb="7">
      <t>ナイヨウ</t>
    </rPh>
    <rPh sb="8" eb="11">
      <t>ジュウギョウシャ</t>
    </rPh>
    <rPh sb="12" eb="14">
      <t>ショクシュ</t>
    </rPh>
    <rPh sb="14" eb="15">
      <t>オヨ</t>
    </rPh>
    <rPh sb="16" eb="17">
      <t>イン</t>
    </rPh>
    <rPh sb="17" eb="18">
      <t>カズ</t>
    </rPh>
    <rPh sb="19" eb="21">
      <t>リヨウ</t>
    </rPh>
    <rPh sb="21" eb="24">
      <t>リョウキンナド</t>
    </rPh>
    <rPh sb="26" eb="28">
      <t>サイシン</t>
    </rPh>
    <rPh sb="29" eb="31">
      <t>ジョウキョウ</t>
    </rPh>
    <rPh sb="32" eb="34">
      <t>ハンエイ</t>
    </rPh>
    <phoneticPr fontId="27"/>
  </si>
  <si>
    <t>（27）勤務体制の確保等</t>
    <rPh sb="4" eb="6">
      <t>キンム</t>
    </rPh>
    <rPh sb="6" eb="8">
      <t>タイセイ</t>
    </rPh>
    <rPh sb="9" eb="11">
      <t>カクホ</t>
    </rPh>
    <rPh sb="11" eb="12">
      <t>トウ</t>
    </rPh>
    <phoneticPr fontId="27"/>
  </si>
  <si>
    <t>入所（利用）者に対し、適切なサービスを提供できるよう、従業者の勤務の体制を定めている。</t>
    <rPh sb="0" eb="2">
      <t>ニュウショ</t>
    </rPh>
    <rPh sb="3" eb="5">
      <t>リヨウ</t>
    </rPh>
    <rPh sb="6" eb="7">
      <t>モノ</t>
    </rPh>
    <rPh sb="8" eb="9">
      <t>タイ</t>
    </rPh>
    <rPh sb="11" eb="13">
      <t>テキセツ</t>
    </rPh>
    <rPh sb="19" eb="21">
      <t>テイキョウ</t>
    </rPh>
    <rPh sb="27" eb="30">
      <t>ジュウギョウシャ</t>
    </rPh>
    <rPh sb="31" eb="33">
      <t>キンム</t>
    </rPh>
    <rPh sb="34" eb="36">
      <t>タイセイ</t>
    </rPh>
    <rPh sb="37" eb="38">
      <t>サダ</t>
    </rPh>
    <phoneticPr fontId="27"/>
  </si>
  <si>
    <t>当該施設（事業所）の従業者によってサービスを提供している。</t>
    <rPh sb="0" eb="2">
      <t>トウガイ</t>
    </rPh>
    <rPh sb="2" eb="4">
      <t>シセツ</t>
    </rPh>
    <rPh sb="5" eb="7">
      <t>ジギョウ</t>
    </rPh>
    <rPh sb="7" eb="8">
      <t>ショ</t>
    </rPh>
    <rPh sb="10" eb="13">
      <t>ジュウギョウシャ</t>
    </rPh>
    <rPh sb="22" eb="24">
      <t>テイキョウ</t>
    </rPh>
    <phoneticPr fontId="27"/>
  </si>
  <si>
    <t>調理業務、洗濯等の入所（利用）者の処遇に直接影響を及ぼさない業務については第三者への委託等可</t>
    <rPh sb="12" eb="14">
      <t>リヨウ</t>
    </rPh>
    <rPh sb="37" eb="38">
      <t>ダイ</t>
    </rPh>
    <rPh sb="38" eb="40">
      <t>サンシャ</t>
    </rPh>
    <rPh sb="42" eb="45">
      <t>イタクトウ</t>
    </rPh>
    <rPh sb="45" eb="46">
      <t>カ</t>
    </rPh>
    <phoneticPr fontId="27"/>
  </si>
  <si>
    <t>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る。</t>
    <phoneticPr fontId="27"/>
  </si>
  <si>
    <t>（28）業務継続計画の策定等</t>
    <rPh sb="4" eb="6">
      <t>ギョウム</t>
    </rPh>
    <rPh sb="6" eb="8">
      <t>ケイゾク</t>
    </rPh>
    <rPh sb="8" eb="10">
      <t>ケイカク</t>
    </rPh>
    <rPh sb="11" eb="13">
      <t>サクテイ</t>
    </rPh>
    <rPh sb="13" eb="14">
      <t>トウ</t>
    </rPh>
    <phoneticPr fontId="27"/>
  </si>
  <si>
    <t>従業者に対し、業務継続計画について周知するとともに、必要な研修及び訓練を年２回以上（短期ではそれぞれ年１回以上）実施している。</t>
    <rPh sb="0" eb="3">
      <t>ジュウギョウシャ</t>
    </rPh>
    <rPh sb="4" eb="5">
      <t>タイ</t>
    </rPh>
    <rPh sb="7" eb="9">
      <t>ギョウム</t>
    </rPh>
    <rPh sb="9" eb="11">
      <t>ケイゾク</t>
    </rPh>
    <rPh sb="11" eb="13">
      <t>ケイカク</t>
    </rPh>
    <rPh sb="17" eb="19">
      <t>シュウチ</t>
    </rPh>
    <rPh sb="26" eb="28">
      <t>ヒツヨウ</t>
    </rPh>
    <rPh sb="29" eb="31">
      <t>ケンシュウ</t>
    </rPh>
    <rPh sb="31" eb="32">
      <t>オヨ</t>
    </rPh>
    <rPh sb="33" eb="35">
      <t>クンレン</t>
    </rPh>
    <rPh sb="36" eb="37">
      <t>ネン</t>
    </rPh>
    <rPh sb="38" eb="41">
      <t>カイイジョウ</t>
    </rPh>
    <rPh sb="42" eb="44">
      <t>タンキ</t>
    </rPh>
    <rPh sb="50" eb="51">
      <t>ネン</t>
    </rPh>
    <rPh sb="52" eb="55">
      <t>カイイジョウ</t>
    </rPh>
    <rPh sb="56" eb="58">
      <t>ジッシ</t>
    </rPh>
    <phoneticPr fontId="27"/>
  </si>
  <si>
    <t>（29）定員の遵守</t>
    <rPh sb="4" eb="6">
      <t>テイイン</t>
    </rPh>
    <rPh sb="7" eb="9">
      <t>ジュンシュ</t>
    </rPh>
    <phoneticPr fontId="27"/>
  </si>
  <si>
    <t>災害、虐待その他のやむを得ない事情がある場合を除き、入所（利用）定員及び居室の定員を超えて入所（利用）させていない。（ある利用者の入所時刻から別の利用者の退所時刻までが重複することに伴う、一時的な定員超過も含む）</t>
    <rPh sb="0" eb="2">
      <t>サイガイ</t>
    </rPh>
    <rPh sb="3" eb="5">
      <t>ギャクタイ</t>
    </rPh>
    <rPh sb="7" eb="8">
      <t>ホカ</t>
    </rPh>
    <rPh sb="12" eb="13">
      <t>エ</t>
    </rPh>
    <rPh sb="15" eb="17">
      <t>ジジョウ</t>
    </rPh>
    <rPh sb="20" eb="22">
      <t>バアイ</t>
    </rPh>
    <rPh sb="23" eb="24">
      <t>ノゾ</t>
    </rPh>
    <rPh sb="29" eb="31">
      <t>リヨウ</t>
    </rPh>
    <rPh sb="48" eb="50">
      <t>リヨウ</t>
    </rPh>
    <phoneticPr fontId="27"/>
  </si>
  <si>
    <t>（30）非常災害対策</t>
    <rPh sb="4" eb="6">
      <t>ヒジョウ</t>
    </rPh>
    <rPh sb="6" eb="8">
      <t>サイガイ</t>
    </rPh>
    <rPh sb="8" eb="10">
      <t>タイサク</t>
    </rPh>
    <phoneticPr fontId="27"/>
  </si>
  <si>
    <t>（31）衛生管理等</t>
    <rPh sb="4" eb="6">
      <t>エイセイ</t>
    </rPh>
    <rPh sb="6" eb="8">
      <t>カンリ</t>
    </rPh>
    <rPh sb="8" eb="9">
      <t>トウ</t>
    </rPh>
    <phoneticPr fontId="27"/>
  </si>
  <si>
    <t>感染症及び食中毒の予防及びまん延の防止のための対策を検討する委員会（テレビ電話装置等を活用して行うことができる。）を、３月に１回以上（短期は６月に１回以上）定期的に開催するとともに、その結果を従業者に周知徹底している。</t>
    <phoneticPr fontId="27"/>
  </si>
  <si>
    <t>感染症又は食中毒の予防及びまん延防止のための指針を整備している。</t>
    <rPh sb="0" eb="3">
      <t>カンセンショウ</t>
    </rPh>
    <rPh sb="3" eb="4">
      <t>マタ</t>
    </rPh>
    <rPh sb="5" eb="8">
      <t>ショクチュウドク</t>
    </rPh>
    <rPh sb="9" eb="11">
      <t>ヨボウ</t>
    </rPh>
    <rPh sb="11" eb="12">
      <t>オヨ</t>
    </rPh>
    <rPh sb="15" eb="16">
      <t>エン</t>
    </rPh>
    <rPh sb="16" eb="18">
      <t>ボウシ</t>
    </rPh>
    <rPh sb="22" eb="24">
      <t>シシン</t>
    </rPh>
    <rPh sb="25" eb="27">
      <t>セイビ</t>
    </rPh>
    <phoneticPr fontId="27"/>
  </si>
  <si>
    <t>感染症及び食中毒の予防及びまん延の防止のための研修を年２回以上（短期は年１回以上）定期的に実施している。また、新規採用時にも必ず研修を実施している。</t>
    <rPh sb="0" eb="3">
      <t>カンセンショウ</t>
    </rPh>
    <rPh sb="3" eb="4">
      <t>オヨ</t>
    </rPh>
    <rPh sb="5" eb="8">
      <t>ショクチュウドク</t>
    </rPh>
    <rPh sb="9" eb="11">
      <t>ヨボウ</t>
    </rPh>
    <rPh sb="11" eb="12">
      <t>オヨ</t>
    </rPh>
    <rPh sb="15" eb="16">
      <t>エン</t>
    </rPh>
    <rPh sb="17" eb="19">
      <t>ボウシ</t>
    </rPh>
    <rPh sb="23" eb="25">
      <t>ケンシュウ</t>
    </rPh>
    <rPh sb="26" eb="27">
      <t>ネン</t>
    </rPh>
    <rPh sb="28" eb="31">
      <t>カイイジョウ</t>
    </rPh>
    <rPh sb="32" eb="34">
      <t>タンキ</t>
    </rPh>
    <rPh sb="35" eb="36">
      <t>ネン</t>
    </rPh>
    <rPh sb="37" eb="40">
      <t>カイイジョウ</t>
    </rPh>
    <rPh sb="41" eb="44">
      <t>テイキテキ</t>
    </rPh>
    <rPh sb="45" eb="47">
      <t>ジッシ</t>
    </rPh>
    <rPh sb="55" eb="57">
      <t>シンキ</t>
    </rPh>
    <rPh sb="57" eb="59">
      <t>サイヨウ</t>
    </rPh>
    <rPh sb="59" eb="60">
      <t>ジ</t>
    </rPh>
    <rPh sb="62" eb="63">
      <t>カナラ</t>
    </rPh>
    <rPh sb="64" eb="66">
      <t>ケンシュウ</t>
    </rPh>
    <rPh sb="67" eb="69">
      <t>ジッシ</t>
    </rPh>
    <phoneticPr fontId="27"/>
  </si>
  <si>
    <t>感染症の予防及びまん延の防止のための訓練を年２回以上（短期は年１回以上）定期的に実施している。</t>
    <rPh sb="0" eb="3">
      <t>カンセンショウ</t>
    </rPh>
    <rPh sb="4" eb="6">
      <t>ヨボウ</t>
    </rPh>
    <rPh sb="6" eb="7">
      <t>オヨ</t>
    </rPh>
    <rPh sb="10" eb="11">
      <t>エン</t>
    </rPh>
    <rPh sb="12" eb="14">
      <t>ボウシ</t>
    </rPh>
    <rPh sb="18" eb="20">
      <t>クンレン</t>
    </rPh>
    <rPh sb="21" eb="22">
      <t>ネン</t>
    </rPh>
    <rPh sb="23" eb="26">
      <t>カイイジョウ</t>
    </rPh>
    <rPh sb="27" eb="29">
      <t>タンキ</t>
    </rPh>
    <rPh sb="30" eb="31">
      <t>ネン</t>
    </rPh>
    <rPh sb="32" eb="35">
      <t>カイイジョウ</t>
    </rPh>
    <rPh sb="36" eb="39">
      <t>テイキテキ</t>
    </rPh>
    <rPh sb="40" eb="42">
      <t>ジッシ</t>
    </rPh>
    <phoneticPr fontId="27"/>
  </si>
  <si>
    <t>医薬品及び医療機器の管理を適正に行っている。</t>
    <rPh sb="0" eb="3">
      <t>イヤクヒン</t>
    </rPh>
    <rPh sb="3" eb="4">
      <t>オヨ</t>
    </rPh>
    <rPh sb="5" eb="7">
      <t>イリョウ</t>
    </rPh>
    <rPh sb="7" eb="9">
      <t>キキ</t>
    </rPh>
    <rPh sb="10" eb="12">
      <t>カンリ</t>
    </rPh>
    <rPh sb="13" eb="15">
      <t>テキセイ</t>
    </rPh>
    <rPh sb="16" eb="17">
      <t>オコナ</t>
    </rPh>
    <phoneticPr fontId="27"/>
  </si>
  <si>
    <t>入所者の病状の急変等に備えるため、協力医療機関を定めている。</t>
    <rPh sb="0" eb="3">
      <t>ニュウショシャ</t>
    </rPh>
    <rPh sb="4" eb="6">
      <t>ビョウジョウ</t>
    </rPh>
    <rPh sb="7" eb="9">
      <t>キュウヘン</t>
    </rPh>
    <rPh sb="9" eb="10">
      <t>トウ</t>
    </rPh>
    <rPh sb="11" eb="12">
      <t>ソナ</t>
    </rPh>
    <rPh sb="17" eb="19">
      <t>キョウリョク</t>
    </rPh>
    <rPh sb="19" eb="21">
      <t>イリョウ</t>
    </rPh>
    <rPh sb="21" eb="23">
      <t>キカン</t>
    </rPh>
    <rPh sb="24" eb="25">
      <t>サダ</t>
    </rPh>
    <phoneticPr fontId="27"/>
  </si>
  <si>
    <t>協力医療機関の名称</t>
    <rPh sb="0" eb="2">
      <t>キョウリョク</t>
    </rPh>
    <rPh sb="2" eb="4">
      <t>イリョウ</t>
    </rPh>
    <rPh sb="4" eb="6">
      <t>キカン</t>
    </rPh>
    <rPh sb="7" eb="9">
      <t>メイショウ</t>
    </rPh>
    <phoneticPr fontId="27"/>
  </si>
  <si>
    <t>施設（事業所）から近距離にあることが望ましい</t>
    <rPh sb="0" eb="2">
      <t>シセツ</t>
    </rPh>
    <rPh sb="3" eb="5">
      <t>ジギョウ</t>
    </rPh>
    <rPh sb="5" eb="6">
      <t>ショ</t>
    </rPh>
    <rPh sb="9" eb="12">
      <t>キンキョリ</t>
    </rPh>
    <rPh sb="18" eb="19">
      <t>ノゾ</t>
    </rPh>
    <phoneticPr fontId="27"/>
  </si>
  <si>
    <t xml:space="preserve">①
</t>
    <phoneticPr fontId="27"/>
  </si>
  <si>
    <t>入所者の病状が急変した場合等において医師又は看護職員が相談対応を行う体制を、常時確保している。</t>
    <phoneticPr fontId="27"/>
  </si>
  <si>
    <t>施設からの診療の求めがあった場合において診療を行う体制を、常時確保している。</t>
    <rPh sb="0" eb="2">
      <t>シセツ</t>
    </rPh>
    <rPh sb="5" eb="7">
      <t>シンリョウ</t>
    </rPh>
    <rPh sb="8" eb="9">
      <t>モト</t>
    </rPh>
    <rPh sb="14" eb="16">
      <t>バアイ</t>
    </rPh>
    <rPh sb="20" eb="22">
      <t>シンリョウ</t>
    </rPh>
    <rPh sb="23" eb="24">
      <t>オコナ</t>
    </rPh>
    <rPh sb="25" eb="27">
      <t>タイセイ</t>
    </rPh>
    <rPh sb="29" eb="31">
      <t>ジョウジ</t>
    </rPh>
    <rPh sb="31" eb="33">
      <t>カクホ</t>
    </rPh>
    <phoneticPr fontId="27"/>
  </si>
  <si>
    <t>入所者の病状が急変した場合等において、施設の配置医師又は協力医療機関その他の医療機関の医師が診療を行い、入院を要すると認められた入所者の入院を原則として受け入れる体制を確保している。</t>
    <phoneticPr fontId="27"/>
  </si>
  <si>
    <t>１年に１回以上、協力医療機関との間で、入所者の病状が急変した場合等の対応を確認している。</t>
    <rPh sb="19" eb="22">
      <t>ニュウショシャ</t>
    </rPh>
    <phoneticPr fontId="27"/>
  </si>
  <si>
    <t>１年に１回以上、協力医療機関の名称等を、横須賀市に届け出ている。</t>
    <phoneticPr fontId="27"/>
  </si>
  <si>
    <t>第二種協定指定医療機関との間で、新興感染症の発生時等の対応を取り決めるように努めている。</t>
    <phoneticPr fontId="27"/>
  </si>
  <si>
    <t>協力医療機関が第二種協定指定医療機関である場合、当該第二種協定指定医療機関との間で、新興感染症の発生時等の対応について協議を行っている。（該当しない場合は「―」にしてください）</t>
    <rPh sb="0" eb="2">
      <t>キョウリョク</t>
    </rPh>
    <rPh sb="2" eb="4">
      <t>イリョウ</t>
    </rPh>
    <rPh sb="4" eb="6">
      <t>キカン</t>
    </rPh>
    <rPh sb="7" eb="9">
      <t>ダイニ</t>
    </rPh>
    <rPh sb="9" eb="10">
      <t>シュ</t>
    </rPh>
    <rPh sb="10" eb="12">
      <t>キョウテイ</t>
    </rPh>
    <rPh sb="12" eb="14">
      <t>シテイ</t>
    </rPh>
    <rPh sb="14" eb="16">
      <t>イリョウ</t>
    </rPh>
    <rPh sb="16" eb="18">
      <t>キカン</t>
    </rPh>
    <rPh sb="21" eb="23">
      <t>バアイ</t>
    </rPh>
    <rPh sb="24" eb="26">
      <t>トウガイ</t>
    </rPh>
    <rPh sb="26" eb="28">
      <t>ダイニ</t>
    </rPh>
    <rPh sb="28" eb="29">
      <t>シュ</t>
    </rPh>
    <rPh sb="29" eb="31">
      <t>キョウテイ</t>
    </rPh>
    <rPh sb="31" eb="33">
      <t>シテイ</t>
    </rPh>
    <rPh sb="33" eb="35">
      <t>イリョウ</t>
    </rPh>
    <rPh sb="35" eb="37">
      <t>キカン</t>
    </rPh>
    <rPh sb="39" eb="40">
      <t>アイダ</t>
    </rPh>
    <rPh sb="42" eb="44">
      <t>シンコウ</t>
    </rPh>
    <rPh sb="44" eb="47">
      <t>カンセンショウ</t>
    </rPh>
    <rPh sb="48" eb="50">
      <t>ハッセイ</t>
    </rPh>
    <rPh sb="50" eb="52">
      <t>ジナド</t>
    </rPh>
    <rPh sb="53" eb="55">
      <t>タイオウ</t>
    </rPh>
    <rPh sb="59" eb="61">
      <t>キョウギ</t>
    </rPh>
    <rPh sb="62" eb="63">
      <t>オコナ</t>
    </rPh>
    <rPh sb="69" eb="71">
      <t>ガイトウ</t>
    </rPh>
    <rPh sb="74" eb="76">
      <t>バアイ</t>
    </rPh>
    <phoneticPr fontId="27"/>
  </si>
  <si>
    <t>入所者が協力医療機関その他の医療機関に入院した後に、当該利用者の病状が軽快し、退院が可能となった場合においては、再び当該施設に速やかに入所させることができるように努めている。</t>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リヨウシャ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81" eb="82">
      <t>ツト</t>
    </rPh>
    <phoneticPr fontId="27"/>
  </si>
  <si>
    <t>協力歯科医療機関を定めている。</t>
    <rPh sb="0" eb="2">
      <t>キョウリョク</t>
    </rPh>
    <rPh sb="2" eb="4">
      <t>シカ</t>
    </rPh>
    <rPh sb="4" eb="6">
      <t>イリョウ</t>
    </rPh>
    <rPh sb="6" eb="8">
      <t>キカン</t>
    </rPh>
    <rPh sb="9" eb="10">
      <t>サダ</t>
    </rPh>
    <phoneticPr fontId="27"/>
  </si>
  <si>
    <t>協力歯科医療機関の名称</t>
    <rPh sb="0" eb="2">
      <t>キョウリョク</t>
    </rPh>
    <rPh sb="2" eb="4">
      <t>シカ</t>
    </rPh>
    <rPh sb="4" eb="6">
      <t>イリョウ</t>
    </rPh>
    <rPh sb="6" eb="8">
      <t>キカン</t>
    </rPh>
    <rPh sb="9" eb="11">
      <t>メイショウ</t>
    </rPh>
    <phoneticPr fontId="27"/>
  </si>
  <si>
    <t>（33）掲示</t>
    <rPh sb="4" eb="6">
      <t>ケイジ</t>
    </rPh>
    <phoneticPr fontId="27"/>
  </si>
  <si>
    <t>施設（事業所）の見やすい場所に、運営規程の概要、従業者の勤務の体制、協力病院、利用料その他のサービスの選択に資すると認められる重要事項を掲示している。（重要事項を記載した書面を施設に備え付け、いつでも関係者に自由に閲覧させることにより掲示に代えることもできます。）</t>
    <rPh sb="3" eb="6">
      <t>ジギョウショ</t>
    </rPh>
    <phoneticPr fontId="27"/>
  </si>
  <si>
    <t>（34）秘密保持等</t>
    <rPh sb="4" eb="6">
      <t>ヒミツ</t>
    </rPh>
    <rPh sb="6" eb="8">
      <t>ホジ</t>
    </rPh>
    <rPh sb="8" eb="9">
      <t>トウ</t>
    </rPh>
    <phoneticPr fontId="27"/>
  </si>
  <si>
    <t>正当な理由がなく、業務上知り得た入所（利用）者又はその家族の秘密を漏らしていない。</t>
    <rPh sb="19" eb="21">
      <t>リヨウ</t>
    </rPh>
    <phoneticPr fontId="27"/>
  </si>
  <si>
    <t>従業者であった者が、正当な理由がなく、業務上知り得た入所（利用）者又はその家族の秘密を漏らすことがないよう、必要な措置を講じている。（雇用契約書への明記、就業規則への規定等）</t>
    <phoneticPr fontId="27"/>
  </si>
  <si>
    <t>居宅介護支援事業者等に対して、入所者に関する情報を提供する際には、あらかじめ文書により入所者の同意を得ている。</t>
    <phoneticPr fontId="27"/>
  </si>
  <si>
    <t>サービス担当者会議等において、利用者の個人情報を用いる場合は利用者の同意を、利用者の家族の個人情報を用いる場合は当該家族の同意を、あらかじめ文書により得ている。</t>
    <rPh sb="4" eb="7">
      <t>タントウシャ</t>
    </rPh>
    <rPh sb="7" eb="9">
      <t>カイギ</t>
    </rPh>
    <rPh sb="9" eb="10">
      <t>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27"/>
  </si>
  <si>
    <t>（35）広告</t>
    <rPh sb="4" eb="6">
      <t>コウコク</t>
    </rPh>
    <phoneticPr fontId="27"/>
  </si>
  <si>
    <t>施設（事業所）について広告をする場合は、その内容が虚偽又は誇大なものとなっていない。</t>
    <rPh sb="3" eb="5">
      <t>ジギョウ</t>
    </rPh>
    <rPh sb="5" eb="6">
      <t>ショ</t>
    </rPh>
    <phoneticPr fontId="27"/>
  </si>
  <si>
    <t>（36）居宅介護支援事業者（介護予防支援事業者）に対する利益供与等の禁止</t>
    <rPh sb="4" eb="6">
      <t>キョタク</t>
    </rPh>
    <rPh sb="6" eb="8">
      <t>カイゴ</t>
    </rPh>
    <rPh sb="8" eb="10">
      <t>シエン</t>
    </rPh>
    <rPh sb="10" eb="13">
      <t>ジギョウシャ</t>
    </rPh>
    <rPh sb="25" eb="26">
      <t>タイ</t>
    </rPh>
    <rPh sb="28" eb="30">
      <t>リエキ</t>
    </rPh>
    <rPh sb="30" eb="33">
      <t>キョウヨトウ</t>
    </rPh>
    <rPh sb="34" eb="36">
      <t>キンシ</t>
    </rPh>
    <phoneticPr fontId="27"/>
  </si>
  <si>
    <t>居宅介護支援事業者又はその従業者に対し、要介護被保険者に当該施設を紹介することの対償として、金品その他の財産上の利益を供与していない。</t>
    <phoneticPr fontId="27"/>
  </si>
  <si>
    <t>居宅介護支援事業者又はその従業者から、当該施設からの退所者を紹介することの対償として、金品その他の財産上の利益を収受していない。</t>
    <rPh sb="0" eb="2">
      <t>キョタク</t>
    </rPh>
    <rPh sb="2" eb="4">
      <t>カイゴ</t>
    </rPh>
    <rPh sb="4" eb="6">
      <t>シエン</t>
    </rPh>
    <rPh sb="6" eb="9">
      <t>ジギョウシャ</t>
    </rPh>
    <rPh sb="9" eb="10">
      <t>マタ</t>
    </rPh>
    <rPh sb="13" eb="16">
      <t>ジュウギョウシャ</t>
    </rPh>
    <rPh sb="19" eb="21">
      <t>トウガイ</t>
    </rPh>
    <rPh sb="21" eb="23">
      <t>シセツ</t>
    </rPh>
    <rPh sb="26" eb="28">
      <t>タイショ</t>
    </rPh>
    <rPh sb="28" eb="29">
      <t>シャ</t>
    </rPh>
    <rPh sb="30" eb="32">
      <t>ショウカイ</t>
    </rPh>
    <rPh sb="37" eb="38">
      <t>タイ</t>
    </rPh>
    <rPh sb="38" eb="39">
      <t>ショウ</t>
    </rPh>
    <rPh sb="43" eb="45">
      <t>キンピン</t>
    </rPh>
    <rPh sb="47" eb="48">
      <t>ホカ</t>
    </rPh>
    <rPh sb="49" eb="51">
      <t>ザイサン</t>
    </rPh>
    <rPh sb="51" eb="52">
      <t>ジョウ</t>
    </rPh>
    <rPh sb="53" eb="55">
      <t>リエキ</t>
    </rPh>
    <rPh sb="56" eb="58">
      <t>シュウジュ</t>
    </rPh>
    <phoneticPr fontId="27"/>
  </si>
  <si>
    <t>居宅介護支援事業者（介護予防支援事業者）又はその従業者に対し、利用者に対して特定の事業者によるサービスを利用させることの対償として、金品その他の財産上の利益を供与していない。</t>
    <rPh sb="31" eb="34">
      <t>リヨウシャ</t>
    </rPh>
    <rPh sb="35" eb="36">
      <t>タイ</t>
    </rPh>
    <rPh sb="38" eb="40">
      <t>トクテイ</t>
    </rPh>
    <rPh sb="41" eb="44">
      <t>ジギョウシャ</t>
    </rPh>
    <rPh sb="52" eb="54">
      <t>リヨウ</t>
    </rPh>
    <phoneticPr fontId="27"/>
  </si>
  <si>
    <t>（37）苦情処理</t>
    <rPh sb="4" eb="6">
      <t>クジョウ</t>
    </rPh>
    <rPh sb="6" eb="8">
      <t>ショリ</t>
    </rPh>
    <phoneticPr fontId="27"/>
  </si>
  <si>
    <t>提供したサービスに係る入所者及びその家族からの苦情に迅速かつ適切に対応するために、苦情を受け付けるための窓口を設置する等の必要な措置を講じている。</t>
    <rPh sb="11" eb="13">
      <t>ニュウショ</t>
    </rPh>
    <phoneticPr fontId="27"/>
  </si>
  <si>
    <t>苦情を受け付けた場合には、当該苦情等の受付日、内容等を記録している。</t>
    <rPh sb="0" eb="2">
      <t>クジョウ</t>
    </rPh>
    <rPh sb="3" eb="4">
      <t>ウ</t>
    </rPh>
    <rPh sb="5" eb="6">
      <t>ツ</t>
    </rPh>
    <rPh sb="8" eb="10">
      <t>バアイ</t>
    </rPh>
    <rPh sb="13" eb="15">
      <t>トウガイ</t>
    </rPh>
    <rPh sb="15" eb="17">
      <t>クジョウ</t>
    </rPh>
    <rPh sb="17" eb="18">
      <t>トウ</t>
    </rPh>
    <rPh sb="19" eb="22">
      <t>ウケツケビ</t>
    </rPh>
    <rPh sb="23" eb="25">
      <t>ナイヨウ</t>
    </rPh>
    <rPh sb="25" eb="26">
      <t>トウ</t>
    </rPh>
    <rPh sb="27" eb="29">
      <t>キロク</t>
    </rPh>
    <phoneticPr fontId="27"/>
  </si>
  <si>
    <t>提供したサービスに関し、市町村が行う文書その他の物件の提出・提示の求め、市町村の職員からの質問・照会に応じるとともに、入所（利用）者からの苦情に関して市町村が行う調査に協力している。</t>
    <rPh sb="0" eb="2">
      <t>テイキョウ</t>
    </rPh>
    <rPh sb="9" eb="10">
      <t>カン</t>
    </rPh>
    <rPh sb="12" eb="15">
      <t>シチョウソン</t>
    </rPh>
    <rPh sb="16" eb="17">
      <t>オコナ</t>
    </rPh>
    <rPh sb="18" eb="20">
      <t>ブンショ</t>
    </rPh>
    <rPh sb="22" eb="23">
      <t>タ</t>
    </rPh>
    <rPh sb="24" eb="26">
      <t>ブッケン</t>
    </rPh>
    <rPh sb="27" eb="29">
      <t>テイシュツ</t>
    </rPh>
    <rPh sb="30" eb="32">
      <t>テイジ</t>
    </rPh>
    <rPh sb="33" eb="34">
      <t>モト</t>
    </rPh>
    <rPh sb="36" eb="37">
      <t>シ</t>
    </rPh>
    <rPh sb="37" eb="38">
      <t>マチ</t>
    </rPh>
    <rPh sb="38" eb="39">
      <t>ムラ</t>
    </rPh>
    <rPh sb="40" eb="42">
      <t>ショクイン</t>
    </rPh>
    <rPh sb="45" eb="47">
      <t>シツモン</t>
    </rPh>
    <rPh sb="48" eb="50">
      <t>ショウカイ</t>
    </rPh>
    <rPh sb="51" eb="52">
      <t>オウ</t>
    </rPh>
    <rPh sb="59" eb="61">
      <t>ニュウショ</t>
    </rPh>
    <rPh sb="62" eb="64">
      <t>リヨウ</t>
    </rPh>
    <rPh sb="65" eb="66">
      <t>シャ</t>
    </rPh>
    <rPh sb="69" eb="71">
      <t>クジョウ</t>
    </rPh>
    <rPh sb="72" eb="73">
      <t>カン</t>
    </rPh>
    <rPh sb="75" eb="78">
      <t>シチョウソン</t>
    </rPh>
    <rPh sb="79" eb="80">
      <t>オコナ</t>
    </rPh>
    <rPh sb="81" eb="83">
      <t>チョウサ</t>
    </rPh>
    <rPh sb="84" eb="86">
      <t>キョウリョク</t>
    </rPh>
    <phoneticPr fontId="27"/>
  </si>
  <si>
    <t>市町村から指導又は助言を受けた場合においては、当該指導又は助言に従って必要な改善を行い、市町村からの求めがあった場合には、改善の内容を市町村に報告している。</t>
    <rPh sb="0" eb="3">
      <t>シチョウソン</t>
    </rPh>
    <rPh sb="5" eb="7">
      <t>シドウ</t>
    </rPh>
    <rPh sb="7" eb="8">
      <t>マタ</t>
    </rPh>
    <rPh sb="9" eb="11">
      <t>ジョゲン</t>
    </rPh>
    <rPh sb="12" eb="13">
      <t>ウ</t>
    </rPh>
    <rPh sb="15" eb="17">
      <t>バアイ</t>
    </rPh>
    <rPh sb="23" eb="25">
      <t>トウガイ</t>
    </rPh>
    <rPh sb="25" eb="27">
      <t>シドウ</t>
    </rPh>
    <rPh sb="27" eb="28">
      <t>マタ</t>
    </rPh>
    <rPh sb="29" eb="31">
      <t>ジョゲン</t>
    </rPh>
    <rPh sb="32" eb="33">
      <t>シタガ</t>
    </rPh>
    <rPh sb="35" eb="37">
      <t>ヒツヨウ</t>
    </rPh>
    <rPh sb="38" eb="40">
      <t>カイゼン</t>
    </rPh>
    <rPh sb="41" eb="42">
      <t>イ</t>
    </rPh>
    <rPh sb="44" eb="47">
      <t>シチョウソン</t>
    </rPh>
    <rPh sb="50" eb="51">
      <t>モト</t>
    </rPh>
    <rPh sb="56" eb="58">
      <t>バアイ</t>
    </rPh>
    <rPh sb="61" eb="63">
      <t>カイゼン</t>
    </rPh>
    <rPh sb="64" eb="66">
      <t>ナイヨウ</t>
    </rPh>
    <rPh sb="67" eb="70">
      <t>シチョウソン</t>
    </rPh>
    <rPh sb="71" eb="73">
      <t>ホウコク</t>
    </rPh>
    <phoneticPr fontId="27"/>
  </si>
  <si>
    <t>国民健康保険団体連合会から指導又は助言を受けた場合においては、当該指導又は助言に従って必要な改善を行い、国民健康保険団体連合会からの求めがあった場合には、改善の内容を国民健康保険団体連合会に報告している。</t>
    <phoneticPr fontId="27"/>
  </si>
  <si>
    <t>（38）地域との連携等</t>
    <rPh sb="4" eb="6">
      <t>チイキ</t>
    </rPh>
    <rPh sb="8" eb="11">
      <t>レンケイトウ</t>
    </rPh>
    <phoneticPr fontId="27"/>
  </si>
  <si>
    <t>施設（事業）が地域に開かれたものとして運営されるよう、地域住民又はボランティア団体等との連携及び協力を行う等の地域との交流を図っている。</t>
    <rPh sb="0" eb="2">
      <t>シセツ</t>
    </rPh>
    <rPh sb="3" eb="5">
      <t>ジギョウ</t>
    </rPh>
    <rPh sb="7" eb="9">
      <t>チイキ</t>
    </rPh>
    <rPh sb="31" eb="32">
      <t>マタ</t>
    </rPh>
    <rPh sb="62" eb="63">
      <t>ズ</t>
    </rPh>
    <phoneticPr fontId="27"/>
  </si>
  <si>
    <t>提供したサービスに関する入所（利用）者からの苦情に関して、市町村等が派遣する者が相談及び援助を行う事業、その他の市町村が実施する事業に協力するよう努めている。</t>
    <rPh sb="15" eb="17">
      <t>リヨウ</t>
    </rPh>
    <phoneticPr fontId="27"/>
  </si>
  <si>
    <t>市が実施する事業
老人クラブ、婦人会その他非営利団体や住民の協力を得て行う事業等が含まれる</t>
    <phoneticPr fontId="27"/>
  </si>
  <si>
    <t>（39）事故発生の防止及び発生時の対応</t>
    <rPh sb="4" eb="6">
      <t>ジコ</t>
    </rPh>
    <rPh sb="6" eb="8">
      <t>ハッセイ</t>
    </rPh>
    <rPh sb="9" eb="11">
      <t>ボウシ</t>
    </rPh>
    <rPh sb="11" eb="12">
      <t>オヨ</t>
    </rPh>
    <rPh sb="13" eb="15">
      <t>ハッセイ</t>
    </rPh>
    <rPh sb="15" eb="16">
      <t>ジ</t>
    </rPh>
    <rPh sb="17" eb="19">
      <t>タイオウ</t>
    </rPh>
    <phoneticPr fontId="27"/>
  </si>
  <si>
    <t>サービスの提供により事故が発生した場合は、速やかに市町村、入所（利用）者の家族、利用者に係る居宅介護支援事業者等に連絡を行うとともに、必要な措置を講じている。</t>
    <rPh sb="32" eb="34">
      <t>リヨウ</t>
    </rPh>
    <rPh sb="35" eb="36">
      <t>シャ</t>
    </rPh>
    <phoneticPr fontId="27"/>
  </si>
  <si>
    <t>入所（利用）者に対するサービスの提供により賠償すべき事故が発生した場合は、損害賠償を速やかに行っている。</t>
    <rPh sb="3" eb="5">
      <t>リヨウ</t>
    </rPh>
    <phoneticPr fontId="27"/>
  </si>
  <si>
    <t>事故発生時の対応や事故報告の方法等が記載された事故発生の防止のための指針を整備している。</t>
    <rPh sb="0" eb="2">
      <t>ジコ</t>
    </rPh>
    <rPh sb="2" eb="4">
      <t>ハッセイ</t>
    </rPh>
    <rPh sb="4" eb="5">
      <t>ジ</t>
    </rPh>
    <rPh sb="6" eb="8">
      <t>タイオウ</t>
    </rPh>
    <rPh sb="9" eb="11">
      <t>ジコ</t>
    </rPh>
    <rPh sb="11" eb="13">
      <t>ホウコク</t>
    </rPh>
    <rPh sb="14" eb="17">
      <t>ホウホウナド</t>
    </rPh>
    <rPh sb="18" eb="20">
      <t>キサイ</t>
    </rPh>
    <rPh sb="23" eb="25">
      <t>ジコ</t>
    </rPh>
    <rPh sb="25" eb="27">
      <t>ハッセイ</t>
    </rPh>
    <rPh sb="28" eb="30">
      <t>ボウシ</t>
    </rPh>
    <rPh sb="34" eb="36">
      <t>シシン</t>
    </rPh>
    <rPh sb="37" eb="39">
      <t>セイビ</t>
    </rPh>
    <phoneticPr fontId="27"/>
  </si>
  <si>
    <t>事故が発生した場合又はそれに至る危険性がある事態が発生した場合に、当該事実を報告され、その分析を通じた改善策を従業者に周知徹底する体制を整備している。</t>
    <rPh sb="0" eb="2">
      <t>ジコ</t>
    </rPh>
    <rPh sb="3" eb="5">
      <t>ハッセイ</t>
    </rPh>
    <rPh sb="7" eb="9">
      <t>バアイ</t>
    </rPh>
    <rPh sb="9" eb="10">
      <t>マタ</t>
    </rPh>
    <rPh sb="14" eb="15">
      <t>イタ</t>
    </rPh>
    <rPh sb="16" eb="19">
      <t>キケンセイ</t>
    </rPh>
    <rPh sb="22" eb="24">
      <t>ジタイ</t>
    </rPh>
    <rPh sb="25" eb="27">
      <t>ハッセイ</t>
    </rPh>
    <rPh sb="29" eb="31">
      <t>バアイ</t>
    </rPh>
    <rPh sb="33" eb="35">
      <t>トウガイ</t>
    </rPh>
    <rPh sb="35" eb="37">
      <t>ジジツ</t>
    </rPh>
    <rPh sb="38" eb="40">
      <t>ホウコク</t>
    </rPh>
    <rPh sb="45" eb="47">
      <t>ブンセキ</t>
    </rPh>
    <rPh sb="48" eb="49">
      <t>ツウ</t>
    </rPh>
    <rPh sb="51" eb="54">
      <t>カイゼンサク</t>
    </rPh>
    <rPh sb="55" eb="58">
      <t>ジュウギョウシャ</t>
    </rPh>
    <rPh sb="59" eb="61">
      <t>シュウチ</t>
    </rPh>
    <rPh sb="61" eb="63">
      <t>テッテイ</t>
    </rPh>
    <rPh sb="65" eb="67">
      <t>タイセイ</t>
    </rPh>
    <rPh sb="68" eb="70">
      <t>セイビ</t>
    </rPh>
    <phoneticPr fontId="27"/>
  </si>
  <si>
    <t>事故発生防止のための委員会（テレビ電話装置等を活用して行うことができる。）を定期的に開催している。</t>
    <rPh sb="0" eb="2">
      <t>ジコ</t>
    </rPh>
    <rPh sb="2" eb="4">
      <t>ハッセイ</t>
    </rPh>
    <rPh sb="4" eb="6">
      <t>ボウシ</t>
    </rPh>
    <rPh sb="10" eb="13">
      <t>イインカイ</t>
    </rPh>
    <rPh sb="17" eb="19">
      <t>デンワ</t>
    </rPh>
    <rPh sb="19" eb="21">
      <t>ソウチ</t>
    </rPh>
    <rPh sb="21" eb="22">
      <t>トウ</t>
    </rPh>
    <rPh sb="23" eb="25">
      <t>カツヨウ</t>
    </rPh>
    <rPh sb="27" eb="28">
      <t>オコナ</t>
    </rPh>
    <rPh sb="38" eb="41">
      <t>テイキテキ</t>
    </rPh>
    <rPh sb="42" eb="44">
      <t>カイサイ</t>
    </rPh>
    <phoneticPr fontId="27"/>
  </si>
  <si>
    <t>従業者に対する事故発生の防止のための研修を定期的に（年２回以上）開催している。</t>
    <rPh sb="0" eb="3">
      <t>ジュウギョウシャ</t>
    </rPh>
    <rPh sb="4" eb="5">
      <t>タイ</t>
    </rPh>
    <rPh sb="7" eb="9">
      <t>ジコ</t>
    </rPh>
    <rPh sb="9" eb="11">
      <t>ハッセイ</t>
    </rPh>
    <rPh sb="12" eb="14">
      <t>ボウシ</t>
    </rPh>
    <rPh sb="18" eb="20">
      <t>ケンシュウ</t>
    </rPh>
    <rPh sb="21" eb="24">
      <t>テイキテキ</t>
    </rPh>
    <rPh sb="26" eb="27">
      <t>ネン</t>
    </rPh>
    <rPh sb="28" eb="29">
      <t>カイ</t>
    </rPh>
    <rPh sb="29" eb="31">
      <t>イジョウ</t>
    </rPh>
    <rPh sb="32" eb="34">
      <t>カイサイ</t>
    </rPh>
    <phoneticPr fontId="27"/>
  </si>
  <si>
    <t>問４から問７までを適切に実施するための担当者を置いている。</t>
    <rPh sb="0" eb="1">
      <t>トイ</t>
    </rPh>
    <rPh sb="4" eb="5">
      <t>トイ</t>
    </rPh>
    <rPh sb="9" eb="11">
      <t>テキセツ</t>
    </rPh>
    <rPh sb="12" eb="14">
      <t>ジッシ</t>
    </rPh>
    <rPh sb="19" eb="22">
      <t>タントウシャ</t>
    </rPh>
    <rPh sb="23" eb="24">
      <t>オ</t>
    </rPh>
    <phoneticPr fontId="27"/>
  </si>
  <si>
    <t>事故が発生した場合の対応方法を定めている。</t>
    <rPh sb="0" eb="2">
      <t>ジコ</t>
    </rPh>
    <rPh sb="3" eb="5">
      <t>ハッセイ</t>
    </rPh>
    <rPh sb="7" eb="9">
      <t>バアイ</t>
    </rPh>
    <rPh sb="10" eb="12">
      <t>タイオウ</t>
    </rPh>
    <rPh sb="12" eb="14">
      <t>ホウホウ</t>
    </rPh>
    <rPh sb="15" eb="16">
      <t>サダ</t>
    </rPh>
    <phoneticPr fontId="27"/>
  </si>
  <si>
    <t>定めておくことが望ましい</t>
    <rPh sb="0" eb="1">
      <t>サダ</t>
    </rPh>
    <rPh sb="8" eb="9">
      <t>ノゾ</t>
    </rPh>
    <phoneticPr fontId="27"/>
  </si>
  <si>
    <t>事故が生じた際には、事業所内でその原因を解明し、再発生を防ぐための対策を講じている。</t>
    <rPh sb="0" eb="2">
      <t>ジコ</t>
    </rPh>
    <rPh sb="3" eb="4">
      <t>ショウ</t>
    </rPh>
    <rPh sb="6" eb="7">
      <t>サイ</t>
    </rPh>
    <rPh sb="10" eb="13">
      <t>ジギョウショ</t>
    </rPh>
    <rPh sb="13" eb="14">
      <t>ナイ</t>
    </rPh>
    <rPh sb="17" eb="19">
      <t>ゲンイン</t>
    </rPh>
    <rPh sb="20" eb="22">
      <t>カイメイ</t>
    </rPh>
    <rPh sb="24" eb="27">
      <t>サイハッセイ</t>
    </rPh>
    <rPh sb="28" eb="29">
      <t>フセ</t>
    </rPh>
    <rPh sb="33" eb="35">
      <t>タイサク</t>
    </rPh>
    <rPh sb="36" eb="37">
      <t>コウ</t>
    </rPh>
    <phoneticPr fontId="27"/>
  </si>
  <si>
    <t>（40）虐待の防止</t>
    <rPh sb="4" eb="6">
      <t>ギャクタイ</t>
    </rPh>
    <rPh sb="7" eb="9">
      <t>ボウシ</t>
    </rPh>
    <phoneticPr fontId="27"/>
  </si>
  <si>
    <t>虐待の防止のための対策を検討する委員会（テレビ電話装置等を活用して行うことができる）を定期的に開催するとともに、その結果について、従業者に周知徹底を図っている。</t>
    <phoneticPr fontId="27"/>
  </si>
  <si>
    <t>虐待の防止のための指針を整備している。</t>
    <phoneticPr fontId="27"/>
  </si>
  <si>
    <t>従業者に対し、虐待の防止のための研修を年２回以上（短期は年１回以上）定期的に実施している。また、新規採用時も必ず研修を行っている。</t>
    <phoneticPr fontId="27"/>
  </si>
  <si>
    <t>問１から問３までを適切に実施するための担当者を置いている。</t>
    <rPh sb="0" eb="1">
      <t>トイ</t>
    </rPh>
    <rPh sb="4" eb="5">
      <t>トイ</t>
    </rPh>
    <rPh sb="9" eb="11">
      <t>テキセツ</t>
    </rPh>
    <rPh sb="12" eb="14">
      <t>ジッシ</t>
    </rPh>
    <rPh sb="19" eb="22">
      <t>タントウシャ</t>
    </rPh>
    <rPh sb="23" eb="24">
      <t>オ</t>
    </rPh>
    <phoneticPr fontId="27"/>
  </si>
  <si>
    <r>
      <t>（41）入所者（利用者）の安全並びに介護サービスの質の確保及び職員の負担軽減に資する方策
　　　を検討するための委員会の設置　</t>
    </r>
    <r>
      <rPr>
        <sz val="10"/>
        <rFont val="ＭＳ ゴシック"/>
        <family val="3"/>
        <charset val="128"/>
      </rPr>
      <t>（令和９年３月31日までの間は努力義務）</t>
    </r>
    <rPh sb="4" eb="7">
      <t>ニュウショシャ</t>
    </rPh>
    <rPh sb="8" eb="11">
      <t>リヨウシャ</t>
    </rPh>
    <rPh sb="13" eb="15">
      <t>アンゼン</t>
    </rPh>
    <rPh sb="15" eb="16">
      <t>ナラ</t>
    </rPh>
    <rPh sb="18" eb="20">
      <t>カイゴ</t>
    </rPh>
    <rPh sb="25" eb="26">
      <t>シツ</t>
    </rPh>
    <rPh sb="27" eb="29">
      <t>カクホ</t>
    </rPh>
    <rPh sb="29" eb="30">
      <t>オヨ</t>
    </rPh>
    <rPh sb="31" eb="33">
      <t>ショクイン</t>
    </rPh>
    <rPh sb="34" eb="36">
      <t>フタン</t>
    </rPh>
    <rPh sb="36" eb="38">
      <t>ケイゲン</t>
    </rPh>
    <rPh sb="39" eb="40">
      <t>シ</t>
    </rPh>
    <rPh sb="42" eb="44">
      <t>ホウサク</t>
    </rPh>
    <rPh sb="49" eb="51">
      <t>ケントウ</t>
    </rPh>
    <rPh sb="56" eb="59">
      <t>イインカイ</t>
    </rPh>
    <rPh sb="60" eb="62">
      <t>セッチ</t>
    </rPh>
    <phoneticPr fontId="27"/>
  </si>
  <si>
    <t>開催する頻度は、本委員会の開催が形骸化することがないよう留意した上で、各施設（事業所）の状況を踏まえ、適切な開催頻度を決めることが望ましいです。</t>
    <rPh sb="0" eb="2">
      <t>カイサイ</t>
    </rPh>
    <rPh sb="4" eb="6">
      <t>ヒンド</t>
    </rPh>
    <rPh sb="8" eb="9">
      <t>ホン</t>
    </rPh>
    <rPh sb="9" eb="12">
      <t>イインカイ</t>
    </rPh>
    <rPh sb="13" eb="15">
      <t>カイサイ</t>
    </rPh>
    <rPh sb="16" eb="19">
      <t>ケイガイカ</t>
    </rPh>
    <rPh sb="28" eb="30">
      <t>リュウイ</t>
    </rPh>
    <rPh sb="32" eb="33">
      <t>ウエ</t>
    </rPh>
    <rPh sb="35" eb="36">
      <t>カク</t>
    </rPh>
    <rPh sb="36" eb="38">
      <t>シセツ</t>
    </rPh>
    <rPh sb="39" eb="41">
      <t>ジギョウ</t>
    </rPh>
    <rPh sb="41" eb="42">
      <t>ショ</t>
    </rPh>
    <rPh sb="44" eb="46">
      <t>ジョウキョウ</t>
    </rPh>
    <rPh sb="47" eb="48">
      <t>フ</t>
    </rPh>
    <rPh sb="51" eb="53">
      <t>テキセツ</t>
    </rPh>
    <rPh sb="54" eb="56">
      <t>カイサイ</t>
    </rPh>
    <rPh sb="56" eb="58">
      <t>ヒンド</t>
    </rPh>
    <rPh sb="59" eb="60">
      <t>キ</t>
    </rPh>
    <rPh sb="65" eb="66">
      <t>ノゾ</t>
    </rPh>
    <phoneticPr fontId="27"/>
  </si>
  <si>
    <t>（42）会計の区分</t>
    <rPh sb="4" eb="6">
      <t>カイケイ</t>
    </rPh>
    <rPh sb="7" eb="9">
      <t>クブン</t>
    </rPh>
    <phoneticPr fontId="27"/>
  </si>
  <si>
    <t>施設サービス及び短期入所生活介護の事業の会計をその他の事業の会計と区分している。</t>
    <phoneticPr fontId="27"/>
  </si>
  <si>
    <t>（43）記録の整備</t>
    <rPh sb="4" eb="6">
      <t>キロク</t>
    </rPh>
    <rPh sb="7" eb="9">
      <t>セイビ</t>
    </rPh>
    <phoneticPr fontId="27"/>
  </si>
  <si>
    <t>次の記録を整備し、その完結の日から５年間保存している。</t>
    <rPh sb="0" eb="1">
      <t>ツギ</t>
    </rPh>
    <rPh sb="2" eb="4">
      <t>キロク</t>
    </rPh>
    <rPh sb="5" eb="7">
      <t>セイビ</t>
    </rPh>
    <rPh sb="11" eb="13">
      <t>カンケツ</t>
    </rPh>
    <rPh sb="14" eb="15">
      <t>ヒ</t>
    </rPh>
    <rPh sb="18" eb="20">
      <t>ネンカン</t>
    </rPh>
    <rPh sb="20" eb="22">
      <t>ホゾン</t>
    </rPh>
    <phoneticPr fontId="27"/>
  </si>
  <si>
    <t>施設サービス計画（短期入所生活介護計画）</t>
    <phoneticPr fontId="27"/>
  </si>
  <si>
    <t>提供した具体的なサービスの内容等の記録</t>
    <phoneticPr fontId="27"/>
  </si>
  <si>
    <t>介護報酬の請求に係る記録</t>
    <rPh sb="0" eb="2">
      <t>カイゴ</t>
    </rPh>
    <rPh sb="2" eb="4">
      <t>ホウシュウ</t>
    </rPh>
    <rPh sb="5" eb="7">
      <t>セイキュウ</t>
    </rPh>
    <rPh sb="8" eb="9">
      <t>カカ</t>
    </rPh>
    <rPh sb="10" eb="12">
      <t>キロク</t>
    </rPh>
    <phoneticPr fontId="27"/>
  </si>
  <si>
    <t>身体的拘束等の態様及び時間、入所（利用）者の心身の状況並びに緊急やむを得ない理由の記録</t>
    <phoneticPr fontId="27"/>
  </si>
  <si>
    <t>入所（利用）者に関する市町村への通知に係る記録</t>
    <phoneticPr fontId="27"/>
  </si>
  <si>
    <t>苦情の内容等の記録</t>
    <phoneticPr fontId="27"/>
  </si>
  <si>
    <t>事故の状況及び事故に際して採った処置についての記録</t>
    <phoneticPr fontId="27"/>
  </si>
  <si>
    <t>（44）業務管理体制の整備</t>
    <rPh sb="4" eb="6">
      <t>ギョウム</t>
    </rPh>
    <rPh sb="6" eb="8">
      <t>カンリ</t>
    </rPh>
    <rPh sb="8" eb="10">
      <t>タイセイ</t>
    </rPh>
    <rPh sb="11" eb="13">
      <t>セイビ</t>
    </rPh>
    <phoneticPr fontId="27"/>
  </si>
  <si>
    <t xml:space="preserve"> ３．介護報酬の算定について</t>
    <rPh sb="3" eb="5">
      <t>カイゴ</t>
    </rPh>
    <rPh sb="5" eb="7">
      <t>ホウシュウ</t>
    </rPh>
    <rPh sb="8" eb="10">
      <t>サンテイ</t>
    </rPh>
    <phoneticPr fontId="27"/>
  </si>
  <si>
    <r>
      <rPr>
        <b/>
        <sz val="14"/>
        <rFont val="メイリオ"/>
        <family val="3"/>
        <charset val="128"/>
      </rPr>
      <t xml:space="preserve"> ● 加　算</t>
    </r>
    <r>
      <rPr>
        <b/>
        <sz val="14"/>
        <rFont val="ＭＳ Ｐゴシック"/>
        <family val="3"/>
        <charset val="128"/>
      </rPr>
      <t/>
    </r>
    <rPh sb="3" eb="4">
      <t>カ</t>
    </rPh>
    <rPh sb="5" eb="6">
      <t>ザン</t>
    </rPh>
    <phoneticPr fontId="27"/>
  </si>
  <si>
    <r>
      <t>（１）日常生活継続支援加算　</t>
    </r>
    <r>
      <rPr>
        <sz val="11.5"/>
        <rFont val="ＭＳ ゴシック"/>
        <family val="3"/>
        <charset val="128"/>
      </rPr>
      <t>[介護老人福祉施設]</t>
    </r>
    <rPh sb="3" eb="5">
      <t>ニチジョウ</t>
    </rPh>
    <rPh sb="5" eb="7">
      <t>セイカツ</t>
    </rPh>
    <rPh sb="7" eb="9">
      <t>ケイゾク</t>
    </rPh>
    <rPh sb="9" eb="11">
      <t>シエン</t>
    </rPh>
    <rPh sb="11" eb="13">
      <t>カサン</t>
    </rPh>
    <rPh sb="15" eb="23">
      <t>カイゴロウジンフクシシセツ</t>
    </rPh>
    <phoneticPr fontId="27"/>
  </si>
  <si>
    <t>算定日の属する月の前６月間又は前12月間における新規入所者の総数のうち、要介護状態区分が要介護４又は要介護５の者の占める割合が100分の70以上　</t>
    <rPh sb="0" eb="2">
      <t>サンテイ</t>
    </rPh>
    <rPh sb="2" eb="3">
      <t>ビ</t>
    </rPh>
    <rPh sb="4" eb="5">
      <t>ゾク</t>
    </rPh>
    <rPh sb="7" eb="8">
      <t>ツキ</t>
    </rPh>
    <rPh sb="9" eb="10">
      <t>マエ</t>
    </rPh>
    <rPh sb="11" eb="12">
      <t>ツキ</t>
    </rPh>
    <rPh sb="12" eb="13">
      <t>アイダ</t>
    </rPh>
    <rPh sb="13" eb="14">
      <t>マタ</t>
    </rPh>
    <rPh sb="15" eb="16">
      <t>マエ</t>
    </rPh>
    <rPh sb="18" eb="19">
      <t>ツキ</t>
    </rPh>
    <rPh sb="19" eb="20">
      <t>アイダ</t>
    </rPh>
    <rPh sb="48" eb="49">
      <t>マタ</t>
    </rPh>
    <phoneticPr fontId="27"/>
  </si>
  <si>
    <t>算定日の属する月の前６月間又は前12月間における新規入所者の総数のうち、日常生活に支障をきたすおそれのある病状若しくは行動が認められることから介護を必要とする認知症の入所者（認知症高齢者の日常生活自立度がⅢ、Ⅳ又はＭの者）の占める割合が100分の65以上　</t>
    <phoneticPr fontId="27"/>
  </si>
  <si>
    <t>社会福祉士及び介護福祉士法施行規則第１条各号に掲げる行為を必要とする者の占める割合が入所者の100分の15以上</t>
    <rPh sb="23" eb="24">
      <t>カカ</t>
    </rPh>
    <phoneticPr fontId="27"/>
  </si>
  <si>
    <t>介護福祉士を常勤方法で入所者の数が６（問３の要件も満たしている場合は７）又はその端数を増すごとに１以上配置している。(併設型のショートと兼務している職員については、老福での勤務にかかる部分のみを計算の対象とする。)</t>
    <rPh sb="19" eb="20">
      <t>トイ</t>
    </rPh>
    <rPh sb="22" eb="24">
      <t>ヨウケン</t>
    </rPh>
    <rPh sb="25" eb="26">
      <t>ミ</t>
    </rPh>
    <phoneticPr fontId="27"/>
  </si>
  <si>
    <t>問２において、入所者の数を７で算定する場合、次のいずれにも適合している。</t>
    <rPh sb="0" eb="1">
      <t>トイ</t>
    </rPh>
    <rPh sb="7" eb="10">
      <t>ニュウショシャ</t>
    </rPh>
    <rPh sb="11" eb="12">
      <t>スウ</t>
    </rPh>
    <rPh sb="15" eb="17">
      <t>サンテイ</t>
    </rPh>
    <rPh sb="19" eb="21">
      <t>バアイ</t>
    </rPh>
    <rPh sb="22" eb="23">
      <t>ツギ</t>
    </rPh>
    <rPh sb="29" eb="31">
      <t>テキゴウ</t>
    </rPh>
    <phoneticPr fontId="27"/>
  </si>
  <si>
    <t>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すること。</t>
    <rPh sb="0" eb="2">
      <t>カイゴ</t>
    </rPh>
    <rPh sb="2" eb="4">
      <t>キキ</t>
    </rPh>
    <rPh sb="5" eb="7">
      <t>カツヨウ</t>
    </rPh>
    <rPh sb="9" eb="10">
      <t>サイ</t>
    </rPh>
    <rPh sb="11" eb="13">
      <t>アンゼン</t>
    </rPh>
    <rPh sb="13" eb="15">
      <t>タイセイ</t>
    </rPh>
    <rPh sb="15" eb="16">
      <t>オヨ</t>
    </rPh>
    <rPh sb="20" eb="21">
      <t>シツ</t>
    </rPh>
    <rPh sb="22" eb="24">
      <t>カクホ</t>
    </rPh>
    <rPh sb="24" eb="25">
      <t>ナラ</t>
    </rPh>
    <rPh sb="27" eb="29">
      <t>ショクイン</t>
    </rPh>
    <rPh sb="30" eb="32">
      <t>フタン</t>
    </rPh>
    <rPh sb="32" eb="34">
      <t>ケイゲン</t>
    </rPh>
    <rPh sb="35" eb="36">
      <t>カン</t>
    </rPh>
    <rPh sb="38" eb="39">
      <t>ツギ</t>
    </rPh>
    <rPh sb="40" eb="41">
      <t>カカ</t>
    </rPh>
    <rPh sb="43" eb="45">
      <t>ジコウ</t>
    </rPh>
    <rPh sb="46" eb="48">
      <t>ジッシ</t>
    </rPh>
    <rPh sb="53" eb="56">
      <t>リヨウシャ</t>
    </rPh>
    <rPh sb="57" eb="59">
      <t>アンゼン</t>
    </rPh>
    <rPh sb="59" eb="60">
      <t>ナラ</t>
    </rPh>
    <rPh sb="62" eb="64">
      <t>カイゴ</t>
    </rPh>
    <rPh sb="69" eb="70">
      <t>シツ</t>
    </rPh>
    <rPh sb="71" eb="73">
      <t>カクホ</t>
    </rPh>
    <rPh sb="73" eb="74">
      <t>オヨ</t>
    </rPh>
    <rPh sb="75" eb="77">
      <t>ショクイン</t>
    </rPh>
    <rPh sb="78" eb="80">
      <t>フタン</t>
    </rPh>
    <rPh sb="80" eb="82">
      <t>ケイゲン</t>
    </rPh>
    <rPh sb="83" eb="84">
      <t>シ</t>
    </rPh>
    <rPh sb="86" eb="88">
      <t>ホウサク</t>
    </rPh>
    <rPh sb="89" eb="91">
      <t>ケントウ</t>
    </rPh>
    <rPh sb="96" eb="99">
      <t>イインカイ</t>
    </rPh>
    <rPh sb="100" eb="102">
      <t>セッチ</t>
    </rPh>
    <rPh sb="104" eb="106">
      <t>カイゴ</t>
    </rPh>
    <rPh sb="106" eb="108">
      <t>ショクイン</t>
    </rPh>
    <rPh sb="109" eb="111">
      <t>カンゴ</t>
    </rPh>
    <rPh sb="111" eb="113">
      <t>ショクイン</t>
    </rPh>
    <rPh sb="114" eb="121">
      <t>カイゴシエンセンモンイン</t>
    </rPh>
    <rPh sb="123" eb="124">
      <t>タ</t>
    </rPh>
    <rPh sb="125" eb="127">
      <t>ショクシュ</t>
    </rPh>
    <rPh sb="128" eb="129">
      <t>モノ</t>
    </rPh>
    <rPh sb="130" eb="132">
      <t>キョウドウ</t>
    </rPh>
    <rPh sb="135" eb="137">
      <t>トウガイ</t>
    </rPh>
    <rPh sb="137" eb="140">
      <t>イインカイ</t>
    </rPh>
    <rPh sb="144" eb="146">
      <t>ヒツヨウ</t>
    </rPh>
    <rPh sb="147" eb="149">
      <t>ケントウ</t>
    </rPh>
    <rPh sb="149" eb="150">
      <t>トウ</t>
    </rPh>
    <rPh sb="151" eb="152">
      <t>オコナ</t>
    </rPh>
    <rPh sb="154" eb="155">
      <t>オヨ</t>
    </rPh>
    <rPh sb="156" eb="158">
      <t>トウガイ</t>
    </rPh>
    <rPh sb="158" eb="160">
      <t>ジコウ</t>
    </rPh>
    <rPh sb="161" eb="163">
      <t>ジッシ</t>
    </rPh>
    <rPh sb="164" eb="167">
      <t>テイキテキ</t>
    </rPh>
    <rPh sb="168" eb="170">
      <t>カクニン</t>
    </rPh>
    <phoneticPr fontId="27"/>
  </si>
  <si>
    <t>ｉ　入所者の安全及びケアの質の確保</t>
    <rPh sb="2" eb="5">
      <t>ニュウショシャ</t>
    </rPh>
    <rPh sb="6" eb="8">
      <t>アンゼン</t>
    </rPh>
    <rPh sb="8" eb="9">
      <t>オヨ</t>
    </rPh>
    <rPh sb="13" eb="14">
      <t>シツ</t>
    </rPh>
    <rPh sb="15" eb="17">
      <t>カクホ</t>
    </rPh>
    <phoneticPr fontId="27"/>
  </si>
  <si>
    <t>ii　職員の負担軽減及び勤務状況への配慮</t>
    <rPh sb="3" eb="5">
      <t>ショクイン</t>
    </rPh>
    <rPh sb="6" eb="8">
      <t>フタン</t>
    </rPh>
    <rPh sb="8" eb="10">
      <t>ケイゲン</t>
    </rPh>
    <rPh sb="10" eb="11">
      <t>オヨ</t>
    </rPh>
    <rPh sb="12" eb="14">
      <t>キンム</t>
    </rPh>
    <rPh sb="14" eb="16">
      <t>ジョウキョウ</t>
    </rPh>
    <rPh sb="18" eb="20">
      <t>ハイリョ</t>
    </rPh>
    <phoneticPr fontId="27"/>
  </si>
  <si>
    <t>iii 介護機器の定期的な点検</t>
    <rPh sb="4" eb="6">
      <t>カイゴ</t>
    </rPh>
    <rPh sb="6" eb="8">
      <t>キキ</t>
    </rPh>
    <rPh sb="9" eb="12">
      <t>テイキテキ</t>
    </rPh>
    <rPh sb="13" eb="15">
      <t>テンケン</t>
    </rPh>
    <phoneticPr fontId="27"/>
  </si>
  <si>
    <t>iv　介護機器を完全かつ有効に活用するための職員研修</t>
    <rPh sb="3" eb="5">
      <t>カイゴ</t>
    </rPh>
    <rPh sb="5" eb="7">
      <t>キキ</t>
    </rPh>
    <rPh sb="8" eb="10">
      <t>カンゼン</t>
    </rPh>
    <rPh sb="12" eb="14">
      <t>ユウコウ</t>
    </rPh>
    <rPh sb="15" eb="17">
      <t>カツヨウ</t>
    </rPh>
    <rPh sb="22" eb="24">
      <t>ショクイン</t>
    </rPh>
    <rPh sb="24" eb="26">
      <t>ケンシュウ</t>
    </rPh>
    <phoneticPr fontId="27"/>
  </si>
  <si>
    <t>市に届け出た運営規程に定めている入所定員を遵守するとともに、人員基準に定められた職種、員数の職員を配置している。</t>
    <rPh sb="16" eb="18">
      <t>ニュウショ</t>
    </rPh>
    <phoneticPr fontId="27"/>
  </si>
  <si>
    <t>定員超過利用又は人員基準欠如に該当する場合は算定不可</t>
    <phoneticPr fontId="27"/>
  </si>
  <si>
    <t>直近２年間の算定（請求）実績の有無</t>
    <rPh sb="0" eb="2">
      <t>チョッキン</t>
    </rPh>
    <rPh sb="3" eb="5">
      <t>ネンカン</t>
    </rPh>
    <rPh sb="6" eb="8">
      <t>サンテイ</t>
    </rPh>
    <rPh sb="9" eb="11">
      <t>セイキュウ</t>
    </rPh>
    <rPh sb="12" eb="14">
      <t>ジッセキ</t>
    </rPh>
    <rPh sb="15" eb="17">
      <t>ウム</t>
    </rPh>
    <phoneticPr fontId="27"/>
  </si>
  <si>
    <t>ある　ない</t>
    <phoneticPr fontId="27"/>
  </si>
  <si>
    <r>
      <t>（２）看護体制加算　</t>
    </r>
    <r>
      <rPr>
        <sz val="11.5"/>
        <rFont val="ＭＳ ゴシック"/>
        <family val="3"/>
        <charset val="128"/>
      </rPr>
      <t>※</t>
    </r>
    <r>
      <rPr>
        <u/>
        <sz val="11.5"/>
        <rFont val="ＭＳ ゴシック"/>
        <family val="3"/>
        <charset val="128"/>
      </rPr>
      <t>介護老人福祉施設と短期入所生活介護は別々に要件を満たしていること</t>
    </r>
    <rPh sb="3" eb="5">
      <t>カンゴ</t>
    </rPh>
    <rPh sb="5" eb="7">
      <t>タイセイ</t>
    </rPh>
    <rPh sb="7" eb="9">
      <t>カサン</t>
    </rPh>
    <rPh sb="24" eb="26">
      <t>セイカツ</t>
    </rPh>
    <rPh sb="26" eb="28">
      <t>カイゴ</t>
    </rPh>
    <rPh sb="32" eb="34">
      <t>ヨウケン</t>
    </rPh>
    <rPh sb="35" eb="36">
      <t>ミ</t>
    </rPh>
    <phoneticPr fontId="27"/>
  </si>
  <si>
    <t>【看護体制加算Ⅰ】
指定介護老人福祉施設において、常勤の看護師を１人以上配置している。（准看護師は含まない）</t>
    <rPh sb="1" eb="3">
      <t>カンゴ</t>
    </rPh>
    <rPh sb="3" eb="5">
      <t>タイセイ</t>
    </rPh>
    <rPh sb="5" eb="7">
      <t>カサン</t>
    </rPh>
    <rPh sb="12" eb="14">
      <t>カイゴ</t>
    </rPh>
    <rPh sb="14" eb="16">
      <t>ロウジン</t>
    </rPh>
    <rPh sb="16" eb="18">
      <t>フクシ</t>
    </rPh>
    <rPh sb="18" eb="20">
      <t>シセツ</t>
    </rPh>
    <rPh sb="33" eb="34">
      <t>ニン</t>
    </rPh>
    <rPh sb="44" eb="45">
      <t>ジュン</t>
    </rPh>
    <rPh sb="45" eb="48">
      <t>カンゴシ</t>
    </rPh>
    <rPh sb="49" eb="50">
      <t>フク</t>
    </rPh>
    <phoneticPr fontId="27"/>
  </si>
  <si>
    <t>【看護体制加算Ⅱ】
指定介護老人福祉施設において、看護職員を、常勤換算方法で入所者の数が25人又はその端数を増すごとに１人以上配置している。</t>
    <rPh sb="1" eb="3">
      <t>カンゴ</t>
    </rPh>
    <rPh sb="3" eb="5">
      <t>タイセイ</t>
    </rPh>
    <rPh sb="5" eb="7">
      <t>カサン</t>
    </rPh>
    <rPh sb="12" eb="14">
      <t>カイゴ</t>
    </rPh>
    <rPh sb="14" eb="16">
      <t>ロウジン</t>
    </rPh>
    <rPh sb="16" eb="18">
      <t>フクシ</t>
    </rPh>
    <rPh sb="18" eb="20">
      <t>シセツ</t>
    </rPh>
    <rPh sb="46" eb="47">
      <t>ニン</t>
    </rPh>
    <rPh sb="60" eb="61">
      <t>ニン</t>
    </rPh>
    <phoneticPr fontId="27"/>
  </si>
  <si>
    <t>【看護体制加算Ⅱ】
看護職員を、指定介護老人福祉施設の人員、設備及び運営に関する基準第２条第１項第３号ロに規定する施設に置くべき看護職員の数に１人を加えた数以上配置している。
［本点検書２ページ１（４）］</t>
    <rPh sb="1" eb="3">
      <t>カンゴ</t>
    </rPh>
    <rPh sb="3" eb="5">
      <t>タイセイ</t>
    </rPh>
    <rPh sb="5" eb="7">
      <t>カサン</t>
    </rPh>
    <rPh sb="30" eb="32">
      <t>セツビ</t>
    </rPh>
    <rPh sb="32" eb="33">
      <t>オヨ</t>
    </rPh>
    <rPh sb="34" eb="36">
      <t>ウンエイ</t>
    </rPh>
    <rPh sb="72" eb="73">
      <t>ニン</t>
    </rPh>
    <phoneticPr fontId="27"/>
  </si>
  <si>
    <t>【看護体制加算Ⅱ】
指定介護老人福祉施設の看護職員により、又は病院、診療所、若しくは訪問看護ステーションの看護職員との連携により、24時間の連絡体制を確保している。</t>
    <rPh sb="1" eb="3">
      <t>カンゴ</t>
    </rPh>
    <rPh sb="3" eb="5">
      <t>タイセイ</t>
    </rPh>
    <rPh sb="5" eb="7">
      <t>カサン</t>
    </rPh>
    <rPh sb="12" eb="14">
      <t>カイゴ</t>
    </rPh>
    <rPh sb="14" eb="16">
      <t>ロウジン</t>
    </rPh>
    <rPh sb="16" eb="18">
      <t>フクシ</t>
    </rPh>
    <phoneticPr fontId="27"/>
  </si>
  <si>
    <t>【看護体制加算Ⅰ・Ⅱ共通】
市に届け出た運営規程に定めている入所定員を遵守するとともに、人員基準に定められた職種、員数の職員を配置している。</t>
    <rPh sb="30" eb="32">
      <t>ニュウショ</t>
    </rPh>
    <phoneticPr fontId="27"/>
  </si>
  <si>
    <t>【看護体制加算Ⅰ・Ⅲ】
指定短期入所生活介護事業所において、常勤の看護師を１人以上配置している。（准看護師は含まない）</t>
    <rPh sb="1" eb="3">
      <t>カンゴ</t>
    </rPh>
    <rPh sb="3" eb="5">
      <t>タイセイ</t>
    </rPh>
    <rPh sb="5" eb="7">
      <t>カサン</t>
    </rPh>
    <rPh sb="14" eb="16">
      <t>タンキ</t>
    </rPh>
    <rPh sb="16" eb="18">
      <t>ニュウショ</t>
    </rPh>
    <rPh sb="18" eb="20">
      <t>セイカツ</t>
    </rPh>
    <rPh sb="20" eb="22">
      <t>カイゴ</t>
    </rPh>
    <rPh sb="22" eb="25">
      <t>ジギョウショ</t>
    </rPh>
    <rPh sb="38" eb="39">
      <t>ニン</t>
    </rPh>
    <rPh sb="49" eb="50">
      <t>ジュン</t>
    </rPh>
    <rPh sb="50" eb="53">
      <t>カンゴシ</t>
    </rPh>
    <rPh sb="54" eb="55">
      <t>フク</t>
    </rPh>
    <phoneticPr fontId="27"/>
  </si>
  <si>
    <t>【看護体制加算Ⅱ・Ⅳ】
指定短期入所生活介護事業所において、看護職員を、常勤換算方法で入所者の数が25人又はその端数を増すごとに１人以上配置している。</t>
    <rPh sb="1" eb="3">
      <t>カンゴ</t>
    </rPh>
    <rPh sb="3" eb="5">
      <t>タイセイ</t>
    </rPh>
    <rPh sb="5" eb="7">
      <t>カサン</t>
    </rPh>
    <rPh sb="14" eb="16">
      <t>タンキ</t>
    </rPh>
    <rPh sb="15" eb="16">
      <t>キ</t>
    </rPh>
    <rPh sb="16" eb="18">
      <t>ニュウショ</t>
    </rPh>
    <rPh sb="18" eb="20">
      <t>セイカツ</t>
    </rPh>
    <rPh sb="20" eb="22">
      <t>カイゴ</t>
    </rPh>
    <rPh sb="22" eb="25">
      <t>ジギョウショ</t>
    </rPh>
    <rPh sb="51" eb="52">
      <t>ニン</t>
    </rPh>
    <rPh sb="65" eb="66">
      <t>ニン</t>
    </rPh>
    <phoneticPr fontId="27"/>
  </si>
  <si>
    <t>【看護体制加算Ⅱ・Ⅳ】
指定短期入所生活介護事業所の看護職員により、又は病院、診療所、若しくは訪問看護ステーションの看護職員との連携により、24時間の連絡体制を確保している。</t>
    <rPh sb="1" eb="3">
      <t>カンゴ</t>
    </rPh>
    <rPh sb="3" eb="5">
      <t>タイセイ</t>
    </rPh>
    <rPh sb="5" eb="7">
      <t>カサン</t>
    </rPh>
    <rPh sb="14" eb="16">
      <t>タンキ</t>
    </rPh>
    <rPh sb="16" eb="18">
      <t>ニュウショ</t>
    </rPh>
    <rPh sb="18" eb="20">
      <t>セイカツ</t>
    </rPh>
    <rPh sb="20" eb="22">
      <t>カイゴ</t>
    </rPh>
    <rPh sb="22" eb="24">
      <t>ジギョウ</t>
    </rPh>
    <rPh sb="24" eb="25">
      <t>ショ</t>
    </rPh>
    <phoneticPr fontId="27"/>
  </si>
  <si>
    <t>【看護体制加算Ⅲ・Ⅳ】
看護体制加算Ⅰの算定要件を満たしたうえで、前年度又は算定日が属する月の前３月間の利用者の総数のうち、要介護３以上の利用者の占める割合が100分の70以上となっている。</t>
    <phoneticPr fontId="27"/>
  </si>
  <si>
    <t>【看護体制加算Ⅰ～Ⅳ共通】
市に届け出た運営規程に定めている利用定員を遵守するとともに、人員基準に定められた職種、員数の職員を配置している。</t>
    <rPh sb="30" eb="32">
      <t>リヨウ</t>
    </rPh>
    <rPh sb="32" eb="34">
      <t>テイイン</t>
    </rPh>
    <phoneticPr fontId="27"/>
  </si>
  <si>
    <r>
      <t>（３）夜勤職員配置加算　</t>
    </r>
    <r>
      <rPr>
        <sz val="11.5"/>
        <rFont val="ＭＳ ゴシック"/>
        <family val="3"/>
        <charset val="128"/>
      </rPr>
      <t>※</t>
    </r>
    <r>
      <rPr>
        <u/>
        <sz val="11.5"/>
        <rFont val="ＭＳ ゴシック"/>
        <family val="3"/>
        <charset val="128"/>
      </rPr>
      <t>介護老人福祉施設と短期入所生活介護を併せて確認</t>
    </r>
    <rPh sb="3" eb="5">
      <t>ヤキン</t>
    </rPh>
    <rPh sb="5" eb="9">
      <t>ショクインハイチ</t>
    </rPh>
    <rPh sb="9" eb="11">
      <t>カサン</t>
    </rPh>
    <rPh sb="13" eb="15">
      <t>カイゴ</t>
    </rPh>
    <rPh sb="15" eb="17">
      <t>ロウジン</t>
    </rPh>
    <rPh sb="17" eb="19">
      <t>フクシ</t>
    </rPh>
    <rPh sb="19" eb="21">
      <t>シセツ</t>
    </rPh>
    <rPh sb="22" eb="24">
      <t>タンキ</t>
    </rPh>
    <rPh sb="24" eb="26">
      <t>ニュウショ</t>
    </rPh>
    <rPh sb="26" eb="28">
      <t>セイカツ</t>
    </rPh>
    <rPh sb="28" eb="30">
      <t>カイゴ</t>
    </rPh>
    <rPh sb="31" eb="32">
      <t>アワ</t>
    </rPh>
    <rPh sb="34" eb="36">
      <t>カクニン</t>
    </rPh>
    <phoneticPr fontId="27"/>
  </si>
  <si>
    <t>【夜勤職員配置加算 Ⅰ～Ⅳ共通】</t>
    <rPh sb="1" eb="3">
      <t>ヤキン</t>
    </rPh>
    <rPh sb="3" eb="5">
      <t>ショクイン</t>
    </rPh>
    <rPh sb="5" eb="7">
      <t>ハイチ</t>
    </rPh>
    <rPh sb="7" eb="9">
      <t>カサン</t>
    </rPh>
    <phoneticPr fontId="27"/>
  </si>
  <si>
    <t>見守り機器を、入所者（利用者）の数の10分の１以上の数設置していること。</t>
    <rPh sb="0" eb="2">
      <t>ミマモ</t>
    </rPh>
    <rPh sb="3" eb="5">
      <t>キキ</t>
    </rPh>
    <rPh sb="7" eb="10">
      <t>ニュウショシャ</t>
    </rPh>
    <rPh sb="11" eb="14">
      <t>リヨウシャ</t>
    </rPh>
    <rPh sb="16" eb="17">
      <t>スウ</t>
    </rPh>
    <rPh sb="20" eb="21">
      <t>フン</t>
    </rPh>
    <rPh sb="23" eb="25">
      <t>イジョウ</t>
    </rPh>
    <rPh sb="26" eb="27">
      <t>スウ</t>
    </rPh>
    <rPh sb="27" eb="29">
      <t>セッチ</t>
    </rPh>
    <phoneticPr fontId="27"/>
  </si>
  <si>
    <t>入所者（利用者）の安全並びに介護サービスの質の確保及び職員の負担軽減に資する方策を検討するための委員会を設置し、必要な検討等が行われていること。</t>
    <rPh sb="0" eb="3">
      <t>ニュウショシャ</t>
    </rPh>
    <rPh sb="4" eb="7">
      <t>リヨウシャ</t>
    </rPh>
    <rPh sb="9" eb="11">
      <t>アンゼン</t>
    </rPh>
    <rPh sb="11" eb="12">
      <t>ナラ</t>
    </rPh>
    <rPh sb="14" eb="16">
      <t>カイゴ</t>
    </rPh>
    <rPh sb="21" eb="22">
      <t>シツ</t>
    </rPh>
    <rPh sb="23" eb="25">
      <t>カクホ</t>
    </rPh>
    <rPh sb="25" eb="26">
      <t>オヨ</t>
    </rPh>
    <rPh sb="27" eb="29">
      <t>ショクイン</t>
    </rPh>
    <rPh sb="30" eb="32">
      <t>フタン</t>
    </rPh>
    <rPh sb="32" eb="34">
      <t>ケイゲン</t>
    </rPh>
    <rPh sb="35" eb="36">
      <t>シ</t>
    </rPh>
    <rPh sb="38" eb="40">
      <t>ホウサク</t>
    </rPh>
    <rPh sb="41" eb="43">
      <t>ケントウ</t>
    </rPh>
    <rPh sb="48" eb="51">
      <t>イインカイ</t>
    </rPh>
    <rPh sb="52" eb="54">
      <t>セッチ</t>
    </rPh>
    <rPh sb="56" eb="58">
      <t>ヒツヨウ</t>
    </rPh>
    <rPh sb="59" eb="61">
      <t>ケントウ</t>
    </rPh>
    <rPh sb="61" eb="62">
      <t>トウ</t>
    </rPh>
    <rPh sb="63" eb="64">
      <t>オコナ</t>
    </rPh>
    <phoneticPr fontId="27"/>
  </si>
  <si>
    <t>次の掲げる要件のいずれにも適合している場合は、問１の最低基準の数に10分の６を加えた数としている。</t>
    <rPh sb="0" eb="1">
      <t>ツギ</t>
    </rPh>
    <rPh sb="2" eb="3">
      <t>カカ</t>
    </rPh>
    <rPh sb="5" eb="7">
      <t>ヨウケン</t>
    </rPh>
    <rPh sb="13" eb="15">
      <t>テキゴウ</t>
    </rPh>
    <rPh sb="19" eb="21">
      <t>バアイ</t>
    </rPh>
    <rPh sb="23" eb="24">
      <t>トイ</t>
    </rPh>
    <rPh sb="26" eb="28">
      <t>サイテイ</t>
    </rPh>
    <rPh sb="28" eb="30">
      <t>キジュン</t>
    </rPh>
    <rPh sb="31" eb="32">
      <t>スウ</t>
    </rPh>
    <rPh sb="35" eb="36">
      <t>フン</t>
    </rPh>
    <rPh sb="39" eb="40">
      <t>クワ</t>
    </rPh>
    <rPh sb="42" eb="43">
      <t>スウ</t>
    </rPh>
    <phoneticPr fontId="27"/>
  </si>
  <si>
    <t>夜間時間帯を通じて、見守り機器を入所者の数以上設置していること。</t>
    <rPh sb="0" eb="2">
      <t>ヤカン</t>
    </rPh>
    <rPh sb="2" eb="5">
      <t>ジカンタイ</t>
    </rPh>
    <rPh sb="6" eb="7">
      <t>ツウ</t>
    </rPh>
    <rPh sb="10" eb="12">
      <t>ミマモ</t>
    </rPh>
    <rPh sb="13" eb="15">
      <t>キキ</t>
    </rPh>
    <rPh sb="16" eb="19">
      <t>ニュウショシャ</t>
    </rPh>
    <rPh sb="20" eb="21">
      <t>スウ</t>
    </rPh>
    <rPh sb="21" eb="23">
      <t>イジョウ</t>
    </rPh>
    <rPh sb="23" eb="25">
      <t>セッチ</t>
    </rPh>
    <phoneticPr fontId="27"/>
  </si>
  <si>
    <t>夜間時間帯を通じて、夜勤を行う全ての介護職員又は看護職員が、情報通信機器を使用し、職員同士の連携促進が図られていること。</t>
    <rPh sb="0" eb="2">
      <t>ヤカン</t>
    </rPh>
    <rPh sb="2" eb="5">
      <t>ジカンタイ</t>
    </rPh>
    <rPh sb="6" eb="7">
      <t>ツウ</t>
    </rPh>
    <rPh sb="10" eb="12">
      <t>ヤキン</t>
    </rPh>
    <rPh sb="13" eb="14">
      <t>オコナ</t>
    </rPh>
    <rPh sb="15" eb="16">
      <t>スベ</t>
    </rPh>
    <rPh sb="18" eb="20">
      <t>カイゴ</t>
    </rPh>
    <rPh sb="20" eb="22">
      <t>ショクイン</t>
    </rPh>
    <rPh sb="22" eb="23">
      <t>マタ</t>
    </rPh>
    <rPh sb="24" eb="26">
      <t>カンゴ</t>
    </rPh>
    <rPh sb="26" eb="28">
      <t>ショクイン</t>
    </rPh>
    <rPh sb="30" eb="32">
      <t>ジョウホウ</t>
    </rPh>
    <rPh sb="32" eb="34">
      <t>ツウシン</t>
    </rPh>
    <rPh sb="34" eb="36">
      <t>キキ</t>
    </rPh>
    <rPh sb="37" eb="39">
      <t>シヨウ</t>
    </rPh>
    <rPh sb="41" eb="43">
      <t>ショクイン</t>
    </rPh>
    <rPh sb="43" eb="45">
      <t>ドウシ</t>
    </rPh>
    <rPh sb="46" eb="48">
      <t>レンケイ</t>
    </rPh>
    <rPh sb="48" eb="50">
      <t>ソクシン</t>
    </rPh>
    <rPh sb="51" eb="52">
      <t>ハカ</t>
    </rPh>
    <phoneticPr fontId="27"/>
  </si>
  <si>
    <t>ⅰ</t>
    <phoneticPr fontId="27"/>
  </si>
  <si>
    <t>夜勤を行う職員による居室への訪問を個別に必要とする入所者への訪問及び当該入所者に対する適切なケア等による入所者の安全及びケアの質の確保</t>
    <rPh sb="0" eb="2">
      <t>ヤキン</t>
    </rPh>
    <rPh sb="3" eb="4">
      <t>オコナ</t>
    </rPh>
    <rPh sb="5" eb="7">
      <t>ショクイン</t>
    </rPh>
    <rPh sb="10" eb="12">
      <t>キョシツ</t>
    </rPh>
    <rPh sb="14" eb="16">
      <t>ホウモン</t>
    </rPh>
    <rPh sb="17" eb="19">
      <t>コベツ</t>
    </rPh>
    <rPh sb="20" eb="22">
      <t>ヒツヨウ</t>
    </rPh>
    <rPh sb="25" eb="28">
      <t>ニュウショシャ</t>
    </rPh>
    <rPh sb="30" eb="32">
      <t>ホウモン</t>
    </rPh>
    <rPh sb="32" eb="33">
      <t>オヨ</t>
    </rPh>
    <rPh sb="34" eb="36">
      <t>トウガイ</t>
    </rPh>
    <rPh sb="36" eb="39">
      <t>ニュウショシャ</t>
    </rPh>
    <rPh sb="40" eb="41">
      <t>タイ</t>
    </rPh>
    <rPh sb="43" eb="45">
      <t>テキセツ</t>
    </rPh>
    <rPh sb="48" eb="49">
      <t>トウ</t>
    </rPh>
    <rPh sb="52" eb="55">
      <t>ニュウショシャ</t>
    </rPh>
    <rPh sb="56" eb="58">
      <t>アンゼン</t>
    </rPh>
    <rPh sb="58" eb="59">
      <t>オヨ</t>
    </rPh>
    <rPh sb="63" eb="64">
      <t>シツ</t>
    </rPh>
    <rPh sb="65" eb="67">
      <t>カクホ</t>
    </rPh>
    <phoneticPr fontId="27"/>
  </si>
  <si>
    <t>ⅱ</t>
    <phoneticPr fontId="27"/>
  </si>
  <si>
    <t>夜勤を行う職員の負担の軽減及び勤務状況への配慮</t>
    <rPh sb="0" eb="2">
      <t>ヤキン</t>
    </rPh>
    <rPh sb="3" eb="4">
      <t>オコナ</t>
    </rPh>
    <rPh sb="5" eb="7">
      <t>ショクイン</t>
    </rPh>
    <rPh sb="8" eb="10">
      <t>フタン</t>
    </rPh>
    <rPh sb="11" eb="13">
      <t>ケイゲン</t>
    </rPh>
    <rPh sb="13" eb="14">
      <t>オヨ</t>
    </rPh>
    <rPh sb="15" eb="17">
      <t>キンム</t>
    </rPh>
    <rPh sb="17" eb="19">
      <t>ジョウキョウ</t>
    </rPh>
    <rPh sb="21" eb="23">
      <t>ハイリョ</t>
    </rPh>
    <phoneticPr fontId="27"/>
  </si>
  <si>
    <t>ⅲ</t>
    <phoneticPr fontId="27"/>
  </si>
  <si>
    <t>見守り機器等の定期的な点検</t>
    <rPh sb="0" eb="2">
      <t>ミマモ</t>
    </rPh>
    <rPh sb="3" eb="5">
      <t>キキ</t>
    </rPh>
    <rPh sb="5" eb="6">
      <t>トウ</t>
    </rPh>
    <rPh sb="7" eb="10">
      <t>テイキテキ</t>
    </rPh>
    <rPh sb="11" eb="13">
      <t>テンケン</t>
    </rPh>
    <phoneticPr fontId="27"/>
  </si>
  <si>
    <t>ⅳ</t>
    <phoneticPr fontId="27"/>
  </si>
  <si>
    <t>見守り機器等を安全かつ有効に活用するための職員研修</t>
    <rPh sb="0" eb="2">
      <t>ミマモ</t>
    </rPh>
    <rPh sb="3" eb="5">
      <t>キキ</t>
    </rPh>
    <rPh sb="5" eb="6">
      <t>トウ</t>
    </rPh>
    <rPh sb="7" eb="9">
      <t>アンゼン</t>
    </rPh>
    <rPh sb="11" eb="13">
      <t>ユウコウ</t>
    </rPh>
    <rPh sb="14" eb="16">
      <t>カツヨウ</t>
    </rPh>
    <rPh sb="21" eb="23">
      <t>ショクイン</t>
    </rPh>
    <rPh sb="23" eb="25">
      <t>ケンシュウ</t>
    </rPh>
    <phoneticPr fontId="27"/>
  </si>
  <si>
    <t>【夜勤職員配置加算 Ⅲ・Ⅳ共通】</t>
    <rPh sb="1" eb="3">
      <t>ヤキン</t>
    </rPh>
    <rPh sb="3" eb="5">
      <t>ショクイン</t>
    </rPh>
    <rPh sb="5" eb="7">
      <t>ハイチ</t>
    </rPh>
    <rPh sb="7" eb="9">
      <t>カサン</t>
    </rPh>
    <phoneticPr fontId="27"/>
  </si>
  <si>
    <t>問５の①～③に該当する職員を配置する場合は喀痰吸引等業務の登録を、④に該当する職員を配置する場合は特定行為業務の登録を受けている。</t>
    <rPh sb="0" eb="1">
      <t>トイ</t>
    </rPh>
    <phoneticPr fontId="27"/>
  </si>
  <si>
    <r>
      <t>（４）準ユニットケア加算　</t>
    </r>
    <r>
      <rPr>
        <sz val="11.5"/>
        <rFont val="ＭＳ ゴシック"/>
        <family val="3"/>
        <charset val="128"/>
      </rPr>
      <t>[介護老人福祉施設（従来型のみ）]</t>
    </r>
    <rPh sb="3" eb="4">
      <t>ジュン</t>
    </rPh>
    <rPh sb="10" eb="12">
      <t>カサン</t>
    </rPh>
    <rPh sb="23" eb="25">
      <t>ジュウライ</t>
    </rPh>
    <rPh sb="25" eb="26">
      <t>ガタ</t>
    </rPh>
    <phoneticPr fontId="27"/>
  </si>
  <si>
    <t>12人を標準とする準ユニットにおいてケアを行っている。</t>
    <rPh sb="2" eb="3">
      <t>ニン</t>
    </rPh>
    <rPh sb="4" eb="6">
      <t>ヒョウジュン</t>
    </rPh>
    <rPh sb="9" eb="10">
      <t>ジュン</t>
    </rPh>
    <rPh sb="21" eb="22">
      <t>オコナ</t>
    </rPh>
    <phoneticPr fontId="27"/>
  </si>
  <si>
    <t>視線が遮断されることが前提であり、家具やカーテンによる仕切りは不可</t>
    <rPh sb="0" eb="2">
      <t>シセン</t>
    </rPh>
    <rPh sb="3" eb="5">
      <t>シャダン</t>
    </rPh>
    <rPh sb="11" eb="13">
      <t>ゼンテイ</t>
    </rPh>
    <rPh sb="17" eb="19">
      <t>カグ</t>
    </rPh>
    <rPh sb="27" eb="29">
      <t>シキ</t>
    </rPh>
    <rPh sb="31" eb="33">
      <t>フカ</t>
    </rPh>
    <phoneticPr fontId="27"/>
  </si>
  <si>
    <t>日中は準ユニットごとに常時１人以上、夜間及び深夜においては２つの準ユニットごとに１人以上の介護職員又は看護職員を配置している。</t>
    <rPh sb="0" eb="2">
      <t>ニッチュウ</t>
    </rPh>
    <rPh sb="3" eb="4">
      <t>ジュン</t>
    </rPh>
    <rPh sb="11" eb="13">
      <t>ジョウジ</t>
    </rPh>
    <rPh sb="14" eb="15">
      <t>ニン</t>
    </rPh>
    <rPh sb="15" eb="17">
      <t>イジョウ</t>
    </rPh>
    <phoneticPr fontId="27"/>
  </si>
  <si>
    <t>準ユニットごとに、常勤のユニットリーダーを配置している。</t>
    <phoneticPr fontId="27"/>
  </si>
  <si>
    <t>（５）生活機能向上連携加算</t>
    <rPh sb="3" eb="5">
      <t>セイカツ</t>
    </rPh>
    <rPh sb="5" eb="7">
      <t>キノウ</t>
    </rPh>
    <rPh sb="7" eb="9">
      <t>コウジョウ</t>
    </rPh>
    <rPh sb="9" eb="11">
      <t>レンケイ</t>
    </rPh>
    <rPh sb="11" eb="13">
      <t>カサン</t>
    </rPh>
    <phoneticPr fontId="27"/>
  </si>
  <si>
    <t>【生活機能向上連携加算Ⅰ】</t>
    <rPh sb="1" eb="3">
      <t>セイカツ</t>
    </rPh>
    <rPh sb="3" eb="5">
      <t>キノウ</t>
    </rPh>
    <rPh sb="5" eb="7">
      <t>コウジョウ</t>
    </rPh>
    <rPh sb="7" eb="9">
      <t>レンケイ</t>
    </rPh>
    <rPh sb="9" eb="11">
      <t>カサン</t>
    </rPh>
    <phoneticPr fontId="27"/>
  </si>
  <si>
    <t>個別機能訓練計画に基づき、利用者の身体機能又は生活機能の向上を目的とする機能訓練の項目を準備し、機能訓練指導員等が利用者の心身の状況に応じた機能訓練を適切に提供している。</t>
    <phoneticPr fontId="27"/>
  </si>
  <si>
    <t>問１の評価に基づき、個別機能訓練計画の進捗状況等を３月ごとに１回以上評価し、利用者又はその家族に対し、機能訓練の内容と個別機能訓練計画の進捗状況等を説明し、必要に応じて訓練内容の見直し等を行っている。</t>
    <phoneticPr fontId="27"/>
  </si>
  <si>
    <t>【生活機能向上連携加算Ⅱ】</t>
    <rPh sb="1" eb="3">
      <t>セイカツ</t>
    </rPh>
    <rPh sb="3" eb="5">
      <t>キノウ</t>
    </rPh>
    <rPh sb="5" eb="7">
      <t>コウジョウ</t>
    </rPh>
    <rPh sb="7" eb="9">
      <t>レンケイ</t>
    </rPh>
    <rPh sb="9" eb="11">
      <t>カサン</t>
    </rPh>
    <phoneticPr fontId="27"/>
  </si>
  <si>
    <r>
      <t>（６）－１　個別機能訓練加算</t>
    </r>
    <r>
      <rPr>
        <sz val="11"/>
        <rFont val="ＭＳ ゴシック"/>
        <family val="3"/>
        <charset val="128"/>
      </rPr>
      <t>　</t>
    </r>
    <r>
      <rPr>
        <sz val="11.5"/>
        <rFont val="ＭＳ ゴシック"/>
        <family val="3"/>
        <charset val="128"/>
      </rPr>
      <t>[介護老人福祉施設]</t>
    </r>
    <rPh sb="6" eb="8">
      <t>コベツ</t>
    </rPh>
    <rPh sb="8" eb="10">
      <t>キノウ</t>
    </rPh>
    <rPh sb="10" eb="12">
      <t>クンレン</t>
    </rPh>
    <rPh sb="12" eb="14">
      <t>カサン</t>
    </rPh>
    <phoneticPr fontId="27"/>
  </si>
  <si>
    <t>【個別機能訓練加算Ⅰ～Ⅲ共通】</t>
    <rPh sb="1" eb="3">
      <t>コベツ</t>
    </rPh>
    <rPh sb="3" eb="5">
      <t>キノウ</t>
    </rPh>
    <rPh sb="5" eb="7">
      <t>クンレン</t>
    </rPh>
    <rPh sb="7" eb="9">
      <t>カサン</t>
    </rPh>
    <rPh sb="12" eb="14">
      <t>キョウツウ</t>
    </rPh>
    <phoneticPr fontId="27"/>
  </si>
  <si>
    <t>入所者の数が100人を超える指定介護老人福祉施設は、常勤専従の理学療法士等を１人以上配置し、かつ、常勤換算方法で入所者の数を100で除した数以上配置している。</t>
    <rPh sb="9" eb="10">
      <t>ニン</t>
    </rPh>
    <rPh sb="14" eb="16">
      <t>シテイ</t>
    </rPh>
    <rPh sb="39" eb="40">
      <t>ニン</t>
    </rPh>
    <phoneticPr fontId="27"/>
  </si>
  <si>
    <t>機能訓練指導員、看護職員、介護職員、生活相談員その他の職種の者が共同して、入所者ごとに個別機能訓練計画を作成し、当該計画に基づき、計画的に機能訓練を行っている。</t>
    <rPh sb="0" eb="2">
      <t>キノウ</t>
    </rPh>
    <rPh sb="2" eb="4">
      <t>クンレン</t>
    </rPh>
    <rPh sb="4" eb="7">
      <t>シドウイン</t>
    </rPh>
    <rPh sb="8" eb="10">
      <t>カンゴ</t>
    </rPh>
    <rPh sb="10" eb="12">
      <t>ショクイン</t>
    </rPh>
    <rPh sb="13" eb="15">
      <t>カイゴ</t>
    </rPh>
    <rPh sb="15" eb="17">
      <t>ショクイン</t>
    </rPh>
    <rPh sb="18" eb="20">
      <t>セイカツ</t>
    </rPh>
    <rPh sb="20" eb="23">
      <t>ソウダンイン</t>
    </rPh>
    <rPh sb="25" eb="26">
      <t>タ</t>
    </rPh>
    <rPh sb="27" eb="29">
      <t>ショクシュ</t>
    </rPh>
    <rPh sb="30" eb="31">
      <t>モノ</t>
    </rPh>
    <rPh sb="32" eb="34">
      <t>キョウドウ</t>
    </rPh>
    <rPh sb="37" eb="40">
      <t>ニュウショシャ</t>
    </rPh>
    <rPh sb="43" eb="45">
      <t>コベツ</t>
    </rPh>
    <rPh sb="45" eb="47">
      <t>キノウ</t>
    </rPh>
    <rPh sb="47" eb="49">
      <t>クンレン</t>
    </rPh>
    <rPh sb="49" eb="51">
      <t>ケイカク</t>
    </rPh>
    <rPh sb="52" eb="54">
      <t>サクセイ</t>
    </rPh>
    <rPh sb="56" eb="58">
      <t>トウガイ</t>
    </rPh>
    <rPh sb="58" eb="60">
      <t>ケイカク</t>
    </rPh>
    <rPh sb="61" eb="62">
      <t>モト</t>
    </rPh>
    <rPh sb="65" eb="68">
      <t>ケイカクテキ</t>
    </rPh>
    <rPh sb="69" eb="71">
      <t>キノウ</t>
    </rPh>
    <rPh sb="71" eb="73">
      <t>クンレン</t>
    </rPh>
    <rPh sb="74" eb="75">
      <t>オコナ</t>
    </rPh>
    <phoneticPr fontId="27"/>
  </si>
  <si>
    <t>開始時及びその３月ごとに１回以上利用者に対して個別機能訓練計画の内容を説明し記録している。</t>
    <phoneticPr fontId="27"/>
  </si>
  <si>
    <t>個別機能訓練に係る記録（実施時間、訓練内容、担当者等）は入所者ごとに保管され、常に当該施設の個別機能訓練の従事者により閲覧が可能である。</t>
    <rPh sb="0" eb="2">
      <t>コベツ</t>
    </rPh>
    <rPh sb="2" eb="4">
      <t>キノウ</t>
    </rPh>
    <rPh sb="4" eb="6">
      <t>クンレン</t>
    </rPh>
    <rPh sb="7" eb="8">
      <t>カカ</t>
    </rPh>
    <rPh sb="9" eb="11">
      <t>キロク</t>
    </rPh>
    <rPh sb="12" eb="14">
      <t>ジッシ</t>
    </rPh>
    <rPh sb="14" eb="16">
      <t>ジカン</t>
    </rPh>
    <rPh sb="17" eb="19">
      <t>クンレン</t>
    </rPh>
    <rPh sb="19" eb="21">
      <t>ナイヨウ</t>
    </rPh>
    <rPh sb="22" eb="25">
      <t>タントウシャ</t>
    </rPh>
    <rPh sb="25" eb="26">
      <t>トウ</t>
    </rPh>
    <rPh sb="28" eb="31">
      <t>ニュウショシャ</t>
    </rPh>
    <rPh sb="34" eb="36">
      <t>ホカン</t>
    </rPh>
    <rPh sb="39" eb="40">
      <t>ツネ</t>
    </rPh>
    <rPh sb="41" eb="43">
      <t>トウガイ</t>
    </rPh>
    <rPh sb="43" eb="45">
      <t>シセツ</t>
    </rPh>
    <rPh sb="46" eb="48">
      <t>コベツ</t>
    </rPh>
    <rPh sb="48" eb="50">
      <t>キノウ</t>
    </rPh>
    <rPh sb="50" eb="52">
      <t>クンレン</t>
    </rPh>
    <rPh sb="53" eb="55">
      <t>ジュウジ</t>
    </rPh>
    <rPh sb="55" eb="56">
      <t>モノ</t>
    </rPh>
    <rPh sb="59" eb="61">
      <t>エツラン</t>
    </rPh>
    <phoneticPr fontId="27"/>
  </si>
  <si>
    <t>【個別機能訓練加算Ⅱ】</t>
    <rPh sb="1" eb="3">
      <t>コベツ</t>
    </rPh>
    <rPh sb="3" eb="5">
      <t>キノウ</t>
    </rPh>
    <rPh sb="5" eb="7">
      <t>クンレン</t>
    </rPh>
    <rPh sb="7" eb="9">
      <t>カサン</t>
    </rPh>
    <phoneticPr fontId="27"/>
  </si>
  <si>
    <t>個別機能訓練加算Ⅰを算定している。</t>
    <rPh sb="0" eb="2">
      <t>コベツ</t>
    </rPh>
    <rPh sb="2" eb="4">
      <t>キノウ</t>
    </rPh>
    <rPh sb="4" eb="6">
      <t>クンレン</t>
    </rPh>
    <rPh sb="6" eb="8">
      <t>カサン</t>
    </rPh>
    <rPh sb="10" eb="12">
      <t>サンテイ</t>
    </rPh>
    <phoneticPr fontId="27"/>
  </si>
  <si>
    <t>入所者ごとの個別機能訓練計画書の内容等の情報を厚生労働省に提出している。</t>
    <rPh sb="0" eb="3">
      <t>ニュウショシャ</t>
    </rPh>
    <rPh sb="6" eb="8">
      <t>コベツ</t>
    </rPh>
    <rPh sb="8" eb="10">
      <t>キノウ</t>
    </rPh>
    <rPh sb="10" eb="12">
      <t>クンレン</t>
    </rPh>
    <rPh sb="12" eb="14">
      <t>ケイカク</t>
    </rPh>
    <rPh sb="14" eb="15">
      <t>ショ</t>
    </rPh>
    <rPh sb="16" eb="18">
      <t>ナイヨウ</t>
    </rPh>
    <rPh sb="18" eb="19">
      <t>ナド</t>
    </rPh>
    <rPh sb="20" eb="22">
      <t>ジョウホウ</t>
    </rPh>
    <rPh sb="23" eb="25">
      <t>コウセイ</t>
    </rPh>
    <rPh sb="25" eb="28">
      <t>ロウドウショウ</t>
    </rPh>
    <rPh sb="29" eb="31">
      <t>テイシュツ</t>
    </rPh>
    <phoneticPr fontId="27"/>
  </si>
  <si>
    <t>必要に応じて個別機能訓練計画書の内容を見直す等、機能訓練の実施に当たって、問７の情報その他機能訓練の適切かつ有効な実施のために必要な情報を活用している。</t>
    <rPh sb="0" eb="2">
      <t>ヒツヨウ</t>
    </rPh>
    <rPh sb="3" eb="4">
      <t>オウ</t>
    </rPh>
    <rPh sb="6" eb="8">
      <t>コベツ</t>
    </rPh>
    <rPh sb="8" eb="10">
      <t>キノウ</t>
    </rPh>
    <rPh sb="10" eb="12">
      <t>クンレン</t>
    </rPh>
    <rPh sb="12" eb="14">
      <t>ケイカク</t>
    </rPh>
    <rPh sb="14" eb="15">
      <t>ショ</t>
    </rPh>
    <rPh sb="16" eb="18">
      <t>ナイヨウ</t>
    </rPh>
    <rPh sb="19" eb="21">
      <t>ミナオ</t>
    </rPh>
    <rPh sb="22" eb="23">
      <t>ナド</t>
    </rPh>
    <rPh sb="24" eb="26">
      <t>キノウ</t>
    </rPh>
    <rPh sb="26" eb="28">
      <t>クンレン</t>
    </rPh>
    <rPh sb="29" eb="31">
      <t>ジッシ</t>
    </rPh>
    <rPh sb="32" eb="33">
      <t>ア</t>
    </rPh>
    <rPh sb="37" eb="38">
      <t>ト</t>
    </rPh>
    <rPh sb="40" eb="42">
      <t>ジョウホウ</t>
    </rPh>
    <rPh sb="44" eb="45">
      <t>タ</t>
    </rPh>
    <rPh sb="45" eb="47">
      <t>キノウ</t>
    </rPh>
    <rPh sb="47" eb="49">
      <t>クンレン</t>
    </rPh>
    <rPh sb="50" eb="52">
      <t>テキセツ</t>
    </rPh>
    <rPh sb="54" eb="56">
      <t>ユウコウ</t>
    </rPh>
    <rPh sb="57" eb="59">
      <t>ジッシ</t>
    </rPh>
    <rPh sb="63" eb="65">
      <t>ヒツヨウ</t>
    </rPh>
    <rPh sb="66" eb="68">
      <t>ジョウホウ</t>
    </rPh>
    <rPh sb="69" eb="71">
      <t>カツヨウ</t>
    </rPh>
    <phoneticPr fontId="27"/>
  </si>
  <si>
    <t>【個別機能訓練加算Ⅲ】</t>
    <rPh sb="1" eb="3">
      <t>コベツ</t>
    </rPh>
    <rPh sb="3" eb="5">
      <t>キノウ</t>
    </rPh>
    <rPh sb="5" eb="7">
      <t>クンレン</t>
    </rPh>
    <rPh sb="7" eb="9">
      <t>カサン</t>
    </rPh>
    <phoneticPr fontId="27"/>
  </si>
  <si>
    <t>個別機能訓練加算Ⅱを算定している。</t>
    <rPh sb="0" eb="2">
      <t>コベツ</t>
    </rPh>
    <rPh sb="2" eb="4">
      <t>キノウ</t>
    </rPh>
    <rPh sb="4" eb="6">
      <t>クンレン</t>
    </rPh>
    <rPh sb="6" eb="8">
      <t>カサン</t>
    </rPh>
    <rPh sb="10" eb="12">
      <t>サンテイ</t>
    </rPh>
    <phoneticPr fontId="27"/>
  </si>
  <si>
    <t>口腔衛生管理加算Ⅱ及び栄養マネジメント強化加算を算定している。</t>
    <rPh sb="0" eb="4">
      <t>コウクウエイセイ</t>
    </rPh>
    <rPh sb="4" eb="6">
      <t>カンリ</t>
    </rPh>
    <rPh sb="6" eb="8">
      <t>カサン</t>
    </rPh>
    <rPh sb="9" eb="10">
      <t>オヨ</t>
    </rPh>
    <rPh sb="11" eb="13">
      <t>エイヨウ</t>
    </rPh>
    <rPh sb="19" eb="21">
      <t>キョウカ</t>
    </rPh>
    <rPh sb="21" eb="23">
      <t>カサン</t>
    </rPh>
    <rPh sb="24" eb="26">
      <t>サンテイ</t>
    </rPh>
    <phoneticPr fontId="27"/>
  </si>
  <si>
    <t>問11</t>
    <phoneticPr fontId="27"/>
  </si>
  <si>
    <t>入所者ごとに、理学療法士等が、個別機能訓練計画の内容等の情報その他機能訓練の適切かつ有効な実施のために必要な情報、入所者の口腔の健康状態に関する情報及び入所者の栄養状態に関する情報を相互に共有している。</t>
    <rPh sb="0" eb="3">
      <t>ニュウショシャ</t>
    </rPh>
    <rPh sb="7" eb="9">
      <t>リガク</t>
    </rPh>
    <rPh sb="9" eb="12">
      <t>リョウホウシ</t>
    </rPh>
    <rPh sb="12" eb="13">
      <t>ナド</t>
    </rPh>
    <rPh sb="15" eb="17">
      <t>コベツ</t>
    </rPh>
    <rPh sb="17" eb="19">
      <t>キノウ</t>
    </rPh>
    <rPh sb="19" eb="21">
      <t>クンレン</t>
    </rPh>
    <rPh sb="21" eb="23">
      <t>ケイカク</t>
    </rPh>
    <rPh sb="24" eb="26">
      <t>ナイヨウ</t>
    </rPh>
    <rPh sb="26" eb="27">
      <t>ナド</t>
    </rPh>
    <rPh sb="28" eb="30">
      <t>ジョウホウ</t>
    </rPh>
    <rPh sb="32" eb="33">
      <t>タ</t>
    </rPh>
    <rPh sb="33" eb="35">
      <t>キノウ</t>
    </rPh>
    <rPh sb="35" eb="37">
      <t>クンレン</t>
    </rPh>
    <rPh sb="38" eb="40">
      <t>テキセツ</t>
    </rPh>
    <rPh sb="42" eb="44">
      <t>ユウコウ</t>
    </rPh>
    <rPh sb="45" eb="47">
      <t>ジッシ</t>
    </rPh>
    <rPh sb="51" eb="53">
      <t>ヒツヨウ</t>
    </rPh>
    <rPh sb="54" eb="56">
      <t>ジョウホウ</t>
    </rPh>
    <rPh sb="57" eb="60">
      <t>ニュウショシャ</t>
    </rPh>
    <rPh sb="61" eb="63">
      <t>コウクウ</t>
    </rPh>
    <rPh sb="64" eb="66">
      <t>ケンコウ</t>
    </rPh>
    <rPh sb="66" eb="68">
      <t>ジョウタイ</t>
    </rPh>
    <rPh sb="69" eb="70">
      <t>カン</t>
    </rPh>
    <rPh sb="72" eb="74">
      <t>ジョウホウ</t>
    </rPh>
    <rPh sb="74" eb="75">
      <t>オヨ</t>
    </rPh>
    <rPh sb="76" eb="79">
      <t>ニュウショシャ</t>
    </rPh>
    <rPh sb="80" eb="82">
      <t>エイヨウ</t>
    </rPh>
    <rPh sb="82" eb="84">
      <t>ジョウタイ</t>
    </rPh>
    <rPh sb="85" eb="86">
      <t>カン</t>
    </rPh>
    <rPh sb="88" eb="90">
      <t>ジョウホウ</t>
    </rPh>
    <rPh sb="91" eb="93">
      <t>ソウゴ</t>
    </rPh>
    <rPh sb="94" eb="96">
      <t>キョウユウ</t>
    </rPh>
    <phoneticPr fontId="27"/>
  </si>
  <si>
    <t>問12</t>
    <phoneticPr fontId="27"/>
  </si>
  <si>
    <t>問11で共有した情報を踏まえ、必要に応じて個別機能訓練計画の見直しを行い、当該見直しの内容について、理学療法士等の関係職種間で共有している。</t>
    <rPh sb="0" eb="1">
      <t>トイ</t>
    </rPh>
    <rPh sb="4" eb="6">
      <t>キョウユウ</t>
    </rPh>
    <rPh sb="8" eb="10">
      <t>ジョウホウ</t>
    </rPh>
    <rPh sb="11" eb="12">
      <t>フ</t>
    </rPh>
    <rPh sb="15" eb="17">
      <t>ヒツヨウ</t>
    </rPh>
    <rPh sb="18" eb="19">
      <t>オウ</t>
    </rPh>
    <rPh sb="21" eb="23">
      <t>コベツ</t>
    </rPh>
    <rPh sb="23" eb="25">
      <t>キノウ</t>
    </rPh>
    <rPh sb="25" eb="27">
      <t>クンレン</t>
    </rPh>
    <rPh sb="27" eb="29">
      <t>ケイカク</t>
    </rPh>
    <rPh sb="30" eb="32">
      <t>ミナオ</t>
    </rPh>
    <rPh sb="34" eb="35">
      <t>オコナ</t>
    </rPh>
    <rPh sb="37" eb="39">
      <t>トウガイ</t>
    </rPh>
    <rPh sb="39" eb="41">
      <t>ミナオ</t>
    </rPh>
    <rPh sb="43" eb="45">
      <t>ナイヨウ</t>
    </rPh>
    <rPh sb="50" eb="52">
      <t>リガク</t>
    </rPh>
    <rPh sb="52" eb="55">
      <t>リョウホウシ</t>
    </rPh>
    <rPh sb="55" eb="56">
      <t>ナド</t>
    </rPh>
    <rPh sb="57" eb="59">
      <t>カンケイ</t>
    </rPh>
    <rPh sb="59" eb="61">
      <t>ショクシュ</t>
    </rPh>
    <rPh sb="61" eb="62">
      <t>アイダ</t>
    </rPh>
    <rPh sb="63" eb="65">
      <t>キョウユウ</t>
    </rPh>
    <phoneticPr fontId="27"/>
  </si>
  <si>
    <t>厚生労働省通知「リハビリテーション・個別機能訓練、栄養、口腔の実施及び一体的取組について」を参考とした上で、常に関係職種で共有すべき情報を閲覧できるようにしている。</t>
    <rPh sb="0" eb="2">
      <t>コウセイ</t>
    </rPh>
    <rPh sb="2" eb="5">
      <t>ロウドウショウ</t>
    </rPh>
    <rPh sb="5" eb="7">
      <t>ツウチ</t>
    </rPh>
    <rPh sb="18" eb="20">
      <t>コベツ</t>
    </rPh>
    <rPh sb="20" eb="22">
      <t>キノウ</t>
    </rPh>
    <rPh sb="22" eb="24">
      <t>クンレン</t>
    </rPh>
    <rPh sb="25" eb="27">
      <t>エイヨウ</t>
    </rPh>
    <rPh sb="28" eb="30">
      <t>コウクウ</t>
    </rPh>
    <rPh sb="31" eb="33">
      <t>ジッシ</t>
    </rPh>
    <rPh sb="33" eb="34">
      <t>オヨ</t>
    </rPh>
    <rPh sb="35" eb="38">
      <t>イッタイテキ</t>
    </rPh>
    <rPh sb="38" eb="40">
      <t>トリクミ</t>
    </rPh>
    <rPh sb="46" eb="48">
      <t>サンコウ</t>
    </rPh>
    <rPh sb="51" eb="52">
      <t>ウエ</t>
    </rPh>
    <rPh sb="54" eb="55">
      <t>ツネ</t>
    </rPh>
    <rPh sb="56" eb="58">
      <t>カンケイ</t>
    </rPh>
    <rPh sb="58" eb="60">
      <t>ショクシュ</t>
    </rPh>
    <rPh sb="61" eb="63">
      <t>キョウユウ</t>
    </rPh>
    <rPh sb="66" eb="68">
      <t>ジョウホウ</t>
    </rPh>
    <rPh sb="69" eb="71">
      <t>エツラン</t>
    </rPh>
    <phoneticPr fontId="27"/>
  </si>
  <si>
    <r>
      <t>（６）－２　個別機能訓練加算</t>
    </r>
    <r>
      <rPr>
        <sz val="11"/>
        <rFont val="ＭＳ ゴシック"/>
        <family val="3"/>
        <charset val="128"/>
      </rPr>
      <t>　</t>
    </r>
    <r>
      <rPr>
        <sz val="11.5"/>
        <rFont val="ＭＳ ゴシック"/>
        <family val="3"/>
        <charset val="128"/>
      </rPr>
      <t>[短期入所生活介護]</t>
    </r>
    <rPh sb="6" eb="8">
      <t>コベツ</t>
    </rPh>
    <rPh sb="8" eb="10">
      <t>キノウ</t>
    </rPh>
    <rPh sb="10" eb="12">
      <t>クンレン</t>
    </rPh>
    <rPh sb="12" eb="14">
      <t>カサン</t>
    </rPh>
    <rPh sb="16" eb="18">
      <t>タンキ</t>
    </rPh>
    <rPh sb="18" eb="20">
      <t>ニュウショ</t>
    </rPh>
    <rPh sb="20" eb="22">
      <t>セイカツ</t>
    </rPh>
    <rPh sb="22" eb="24">
      <t>カイゴ</t>
    </rPh>
    <phoneticPr fontId="27"/>
  </si>
  <si>
    <t>個別機能訓練の目標は、適切なアセスメントを経て利用者のADL及びIADLの状況を把握した上で設定されており、日常生活における生活機能の維持・向上に関するものとなっている。</t>
    <rPh sb="0" eb="2">
      <t>コベツ</t>
    </rPh>
    <rPh sb="2" eb="4">
      <t>キノウ</t>
    </rPh>
    <rPh sb="4" eb="6">
      <t>クンレン</t>
    </rPh>
    <rPh sb="7" eb="9">
      <t>モクヒョウ</t>
    </rPh>
    <rPh sb="11" eb="13">
      <t>テキセツ</t>
    </rPh>
    <rPh sb="21" eb="22">
      <t>ヘ</t>
    </rPh>
    <rPh sb="23" eb="26">
      <t>リヨウシャ</t>
    </rPh>
    <rPh sb="30" eb="31">
      <t>オヨ</t>
    </rPh>
    <rPh sb="37" eb="39">
      <t>ジョウキョウ</t>
    </rPh>
    <rPh sb="40" eb="42">
      <t>ハアク</t>
    </rPh>
    <rPh sb="44" eb="45">
      <t>ウエ</t>
    </rPh>
    <rPh sb="46" eb="48">
      <t>セッテイ</t>
    </rPh>
    <rPh sb="54" eb="56">
      <t>ニチジョウ</t>
    </rPh>
    <rPh sb="56" eb="58">
      <t>セイカツ</t>
    </rPh>
    <rPh sb="62" eb="64">
      <t>セイカツ</t>
    </rPh>
    <rPh sb="64" eb="66">
      <t>キノウ</t>
    </rPh>
    <rPh sb="67" eb="69">
      <t>イジ</t>
    </rPh>
    <rPh sb="70" eb="72">
      <t>コウジョウ</t>
    </rPh>
    <rPh sb="73" eb="74">
      <t>カン</t>
    </rPh>
    <phoneticPr fontId="27"/>
  </si>
  <si>
    <t>個別機能訓練の目標の設定にあたっては、利用者又は家族の意向及び利用者を担当する介護支援専門員の意見も踏まえ、当該利用者の意欲の向上につながるよう、段階的な目標設定するなど可能な限り具体的かつ分かりやすい目標としている。</t>
    <phoneticPr fontId="27"/>
  </si>
  <si>
    <t>個別機能訓練は、類似の目標を持ち同様の訓練内容が設定された５人程度以下の小集団（個別対応含む）に対して機能訓練指導員が直接行い、必要に応じて事業所内外の設備等を用いた実践的かつ反復的な訓練としている。</t>
    <rPh sb="0" eb="2">
      <t>コベツ</t>
    </rPh>
    <rPh sb="2" eb="4">
      <t>キノウ</t>
    </rPh>
    <rPh sb="4" eb="6">
      <t>クンレン</t>
    </rPh>
    <rPh sb="8" eb="10">
      <t>ルイジ</t>
    </rPh>
    <rPh sb="11" eb="13">
      <t>モクヒョウ</t>
    </rPh>
    <rPh sb="14" eb="15">
      <t>モ</t>
    </rPh>
    <rPh sb="16" eb="18">
      <t>ドウヨウ</t>
    </rPh>
    <rPh sb="19" eb="21">
      <t>クンレン</t>
    </rPh>
    <rPh sb="21" eb="23">
      <t>ナイヨウ</t>
    </rPh>
    <rPh sb="24" eb="26">
      <t>セッテイ</t>
    </rPh>
    <rPh sb="30" eb="31">
      <t>ニン</t>
    </rPh>
    <rPh sb="31" eb="33">
      <t>テイド</t>
    </rPh>
    <rPh sb="33" eb="35">
      <t>イカ</t>
    </rPh>
    <rPh sb="36" eb="39">
      <t>ショウシュウダン</t>
    </rPh>
    <rPh sb="40" eb="42">
      <t>コベツ</t>
    </rPh>
    <rPh sb="42" eb="44">
      <t>タイオウ</t>
    </rPh>
    <rPh sb="44" eb="45">
      <t>フク</t>
    </rPh>
    <rPh sb="48" eb="49">
      <t>タイ</t>
    </rPh>
    <rPh sb="51" eb="53">
      <t>キノウ</t>
    </rPh>
    <rPh sb="53" eb="55">
      <t>クンレン</t>
    </rPh>
    <rPh sb="55" eb="58">
      <t>シドウイン</t>
    </rPh>
    <rPh sb="59" eb="61">
      <t>チョクセツ</t>
    </rPh>
    <rPh sb="61" eb="62">
      <t>オコナ</t>
    </rPh>
    <rPh sb="64" eb="66">
      <t>ヒツヨウ</t>
    </rPh>
    <rPh sb="67" eb="68">
      <t>オウ</t>
    </rPh>
    <rPh sb="70" eb="73">
      <t>ジギョウショ</t>
    </rPh>
    <rPh sb="73" eb="74">
      <t>ナイ</t>
    </rPh>
    <rPh sb="74" eb="75">
      <t>ガイ</t>
    </rPh>
    <rPh sb="76" eb="79">
      <t>セツビナド</t>
    </rPh>
    <rPh sb="80" eb="81">
      <t>モチ</t>
    </rPh>
    <rPh sb="83" eb="86">
      <t>ジッセンテキ</t>
    </rPh>
    <rPh sb="88" eb="91">
      <t>ハンプクテキ</t>
    </rPh>
    <rPh sb="92" eb="94">
      <t>クンレン</t>
    </rPh>
    <phoneticPr fontId="27"/>
  </si>
  <si>
    <r>
      <t>（７）機能訓練指導員の加算　</t>
    </r>
    <r>
      <rPr>
        <sz val="11.5"/>
        <rFont val="ＭＳ ゴシック"/>
        <family val="3"/>
        <charset val="128"/>
      </rPr>
      <t>[短期入所生活介護]</t>
    </r>
    <rPh sb="3" eb="5">
      <t>キノウ</t>
    </rPh>
    <rPh sb="5" eb="7">
      <t>クンレン</t>
    </rPh>
    <rPh sb="7" eb="10">
      <t>シドウイン</t>
    </rPh>
    <rPh sb="11" eb="13">
      <t>カサン</t>
    </rPh>
    <rPh sb="15" eb="17">
      <t>タンキ</t>
    </rPh>
    <rPh sb="17" eb="19">
      <t>ニュウショ</t>
    </rPh>
    <rPh sb="19" eb="21">
      <t>セイカツ</t>
    </rPh>
    <rPh sb="21" eb="23">
      <t>カイゴ</t>
    </rPh>
    <phoneticPr fontId="27"/>
  </si>
  <si>
    <t>常勤専従の機能訓練指導員（介護老人福祉施設との兼務は可）の職務に従事する理学療法士、作業療法士、言語聴覚士、看護職員、柔道整復師、あん摩マッサージ指圧師、はり師又はきゅう師（ただし、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を1名以上配置している。介護老人福祉施設の入所者数と短期入所生活介護の利用者数の合計が100を超える場合にあっては、常勤専従の理学療法士等を１名以上配置し、かつ、常勤換算方法で入所者＋利用者の数を100で除した数以上配置している。</t>
    <phoneticPr fontId="27"/>
  </si>
  <si>
    <r>
      <t>（８）ＡＤＬ維持等加算</t>
    </r>
    <r>
      <rPr>
        <sz val="11.5"/>
        <rFont val="ＭＳ ゴシック"/>
        <family val="3"/>
        <charset val="128"/>
      </rPr>
      <t>［介護老人福祉施設］</t>
    </r>
    <rPh sb="6" eb="8">
      <t>イジ</t>
    </rPh>
    <rPh sb="8" eb="9">
      <t>トウ</t>
    </rPh>
    <rPh sb="9" eb="11">
      <t>カサン</t>
    </rPh>
    <rPh sb="12" eb="14">
      <t>カイゴ</t>
    </rPh>
    <rPh sb="14" eb="16">
      <t>ロウジン</t>
    </rPh>
    <rPh sb="16" eb="18">
      <t>フクシ</t>
    </rPh>
    <rPh sb="18" eb="20">
      <t>シセツ</t>
    </rPh>
    <phoneticPr fontId="27"/>
  </si>
  <si>
    <t>【ＡＤＬ維持等加算Ⅰ】</t>
    <rPh sb="4" eb="6">
      <t>イジ</t>
    </rPh>
    <rPh sb="6" eb="7">
      <t>トウ</t>
    </rPh>
    <rPh sb="7" eb="9">
      <t>カサン</t>
    </rPh>
    <phoneticPr fontId="27"/>
  </si>
  <si>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ＬＩＦＥを用いて提出）している。</t>
    <phoneticPr fontId="27"/>
  </si>
  <si>
    <t>問３</t>
    <rPh sb="0" eb="1">
      <t>トイ</t>
    </rPh>
    <phoneticPr fontId="27"/>
  </si>
  <si>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t>
    <phoneticPr fontId="27"/>
  </si>
  <si>
    <t>【ＡＤＬ維持等加算Ⅱ】</t>
    <rPh sb="4" eb="6">
      <t>イジ</t>
    </rPh>
    <rPh sb="6" eb="7">
      <t>トウ</t>
    </rPh>
    <rPh sb="7" eb="9">
      <t>カサン</t>
    </rPh>
    <phoneticPr fontId="27"/>
  </si>
  <si>
    <t>問４</t>
    <rPh sb="0" eb="1">
      <t>トイ</t>
    </rPh>
    <phoneticPr fontId="27"/>
  </si>
  <si>
    <t>問１及び問２の基準に適合している。</t>
    <phoneticPr fontId="27"/>
  </si>
  <si>
    <t>問５</t>
    <rPh sb="0" eb="1">
      <t>トイ</t>
    </rPh>
    <phoneticPr fontId="27"/>
  </si>
  <si>
    <t>評価対象者のＡＤＬ利得の平均値が３以上である。</t>
    <phoneticPr fontId="27"/>
  </si>
  <si>
    <t>（９）若年性認知症入所（利用）者受入加算</t>
    <rPh sb="3" eb="6">
      <t>ジャクネンセイ</t>
    </rPh>
    <rPh sb="6" eb="8">
      <t>ニンチ</t>
    </rPh>
    <rPh sb="8" eb="9">
      <t>ショウ</t>
    </rPh>
    <rPh sb="9" eb="11">
      <t>ニュウショ</t>
    </rPh>
    <rPh sb="12" eb="14">
      <t>リヨウ</t>
    </rPh>
    <rPh sb="16" eb="18">
      <t>ウケイレ</t>
    </rPh>
    <rPh sb="18" eb="20">
      <t>カサン</t>
    </rPh>
    <phoneticPr fontId="27"/>
  </si>
  <si>
    <t>若年性認知症入所（利用）者（介護保険法施行令第２条第６号に規定する初老期における認知症によって要介護者又は要支援者となった者）に対してサービスを行っている。</t>
    <rPh sb="9" eb="11">
      <t>リヨウ</t>
    </rPh>
    <phoneticPr fontId="27"/>
  </si>
  <si>
    <t>受け入れた若年性認知症入所（利用）者ごとに個別の担当者を定めている。</t>
    <phoneticPr fontId="27"/>
  </si>
  <si>
    <r>
      <t>（10）専従の常勤医師を配置している場合の加算　</t>
    </r>
    <r>
      <rPr>
        <sz val="11.5"/>
        <rFont val="ＭＳ ゴシック"/>
        <family val="3"/>
        <charset val="128"/>
      </rPr>
      <t>[介護老人福祉施設]</t>
    </r>
    <rPh sb="4" eb="6">
      <t>センジュウ</t>
    </rPh>
    <rPh sb="7" eb="9">
      <t>ジョウキン</t>
    </rPh>
    <rPh sb="9" eb="11">
      <t>イシ</t>
    </rPh>
    <rPh sb="12" eb="14">
      <t>ハイチ</t>
    </rPh>
    <rPh sb="18" eb="20">
      <t>バアイ</t>
    </rPh>
    <rPh sb="21" eb="23">
      <t>カサン</t>
    </rPh>
    <phoneticPr fontId="27"/>
  </si>
  <si>
    <t>常勤専従の医師を１人以上配置している。</t>
    <rPh sb="2" eb="4">
      <t>センジュウ</t>
    </rPh>
    <rPh sb="9" eb="10">
      <t>ニン</t>
    </rPh>
    <phoneticPr fontId="27"/>
  </si>
  <si>
    <t>入所者の数が100人を超える指定介護老人福祉施設は、常勤専従の医師を１人以上配置し、かつ、医師を常勤換算方法で入所者の数を100で除した数以上配置している。</t>
    <rPh sb="9" eb="10">
      <t>ニン</t>
    </rPh>
    <rPh sb="35" eb="36">
      <t>ニン</t>
    </rPh>
    <phoneticPr fontId="27"/>
  </si>
  <si>
    <r>
      <t>（11）精神科を担当する医師に係る加算　</t>
    </r>
    <r>
      <rPr>
        <sz val="11.5"/>
        <rFont val="ＭＳ ゴシック"/>
        <family val="3"/>
        <charset val="128"/>
      </rPr>
      <t>[介護老人福祉施設]</t>
    </r>
    <rPh sb="8" eb="10">
      <t>タントウ</t>
    </rPh>
    <rPh sb="15" eb="16">
      <t>カカ</t>
    </rPh>
    <rPh sb="17" eb="19">
      <t>カサン</t>
    </rPh>
    <phoneticPr fontId="27"/>
  </si>
  <si>
    <t>認知症である入所者が全入所者の３分の１以上を占めている。</t>
    <phoneticPr fontId="27"/>
  </si>
  <si>
    <t>精神科を担当する医師による定期的な療養指導が月に２回以上行われている。</t>
    <rPh sb="0" eb="3">
      <t>セイシンカ</t>
    </rPh>
    <rPh sb="4" eb="6">
      <t>タントウ</t>
    </rPh>
    <rPh sb="8" eb="10">
      <t>イシ</t>
    </rPh>
    <rPh sb="13" eb="16">
      <t>テイキテキ</t>
    </rPh>
    <rPh sb="17" eb="19">
      <t>リョウヨウ</t>
    </rPh>
    <rPh sb="19" eb="21">
      <t>シドウ</t>
    </rPh>
    <rPh sb="22" eb="23">
      <t>ツキ</t>
    </rPh>
    <rPh sb="25" eb="28">
      <t>カイイジョウ</t>
    </rPh>
    <rPh sb="28" eb="29">
      <t>オコナ</t>
    </rPh>
    <phoneticPr fontId="27"/>
  </si>
  <si>
    <t>問２の精神科を担当する医師によって、専従の常勤医師を配置している場合の加算を算定していない。</t>
    <rPh sb="0" eb="1">
      <t>トイ</t>
    </rPh>
    <rPh sb="3" eb="6">
      <t>セイシンカ</t>
    </rPh>
    <rPh sb="7" eb="9">
      <t>タントウ</t>
    </rPh>
    <rPh sb="11" eb="13">
      <t>イシ</t>
    </rPh>
    <rPh sb="18" eb="20">
      <t>センジュウ</t>
    </rPh>
    <rPh sb="21" eb="23">
      <t>ジョウキン</t>
    </rPh>
    <rPh sb="23" eb="25">
      <t>イシ</t>
    </rPh>
    <rPh sb="26" eb="28">
      <t>ハイチ</t>
    </rPh>
    <rPh sb="32" eb="34">
      <t>バアイ</t>
    </rPh>
    <rPh sb="35" eb="37">
      <t>カサン</t>
    </rPh>
    <rPh sb="38" eb="40">
      <t>サンテイ</t>
    </rPh>
    <phoneticPr fontId="27"/>
  </si>
  <si>
    <t>健康管理を行う配置医師が１人であり、当該医師が精神科を担当する医師を兼ねる場合は、配置医師として勤務する回数のうち月４回（１回当たりの勤務時間３～４時間程度）までは当該加算の対象としていない。</t>
    <rPh sb="0" eb="2">
      <t>ケンコウ</t>
    </rPh>
    <rPh sb="2" eb="4">
      <t>カンリ</t>
    </rPh>
    <rPh sb="5" eb="6">
      <t>オコナ</t>
    </rPh>
    <rPh sb="7" eb="9">
      <t>ハイチ</t>
    </rPh>
    <rPh sb="9" eb="11">
      <t>イシ</t>
    </rPh>
    <rPh sb="13" eb="14">
      <t>ニン</t>
    </rPh>
    <rPh sb="18" eb="20">
      <t>トウガイ</t>
    </rPh>
    <rPh sb="20" eb="22">
      <t>イシ</t>
    </rPh>
    <rPh sb="23" eb="26">
      <t>セイシンカ</t>
    </rPh>
    <rPh sb="27" eb="29">
      <t>タントウ</t>
    </rPh>
    <rPh sb="31" eb="33">
      <t>イシ</t>
    </rPh>
    <rPh sb="34" eb="35">
      <t>カ</t>
    </rPh>
    <rPh sb="62" eb="63">
      <t>カイ</t>
    </rPh>
    <rPh sb="63" eb="64">
      <t>ア</t>
    </rPh>
    <rPh sb="67" eb="69">
      <t>キンム</t>
    </rPh>
    <rPh sb="69" eb="71">
      <t>ジカン</t>
    </rPh>
    <rPh sb="74" eb="76">
      <t>ジカン</t>
    </rPh>
    <rPh sb="76" eb="78">
      <t>テイド</t>
    </rPh>
    <phoneticPr fontId="27"/>
  </si>
  <si>
    <t>入所者に対し、療養指導を行った記録等を残している。</t>
    <rPh sb="0" eb="3">
      <t>ニュウショシャ</t>
    </rPh>
    <rPh sb="4" eb="5">
      <t>タイ</t>
    </rPh>
    <rPh sb="7" eb="9">
      <t>リョウヨウ</t>
    </rPh>
    <rPh sb="9" eb="11">
      <t>シドウ</t>
    </rPh>
    <rPh sb="12" eb="13">
      <t>オコナ</t>
    </rPh>
    <rPh sb="15" eb="18">
      <t>キロクトウ</t>
    </rPh>
    <rPh sb="19" eb="20">
      <t>ノコ</t>
    </rPh>
    <phoneticPr fontId="27"/>
  </si>
  <si>
    <r>
      <t>（12）障害者生活支援体制加算　</t>
    </r>
    <r>
      <rPr>
        <sz val="11.5"/>
        <rFont val="ＭＳ ゴシック"/>
        <family val="3"/>
        <charset val="128"/>
      </rPr>
      <t>[介護老人福祉施設]</t>
    </r>
    <rPh sb="13" eb="15">
      <t>カサン</t>
    </rPh>
    <rPh sb="17" eb="19">
      <t>カイゴ</t>
    </rPh>
    <phoneticPr fontId="27"/>
  </si>
  <si>
    <t>【障害者生活支援体制加算 Ⅰ】</t>
    <phoneticPr fontId="27"/>
  </si>
  <si>
    <t>問１</t>
    <rPh sb="0" eb="1">
      <t>トイ</t>
    </rPh>
    <phoneticPr fontId="27"/>
  </si>
  <si>
    <t>次の①②のいずれかの要件を満たしている。</t>
    <rPh sb="0" eb="1">
      <t>ツギ</t>
    </rPh>
    <rPh sb="10" eb="12">
      <t>ヨウケン</t>
    </rPh>
    <rPh sb="13" eb="14">
      <t>ミ</t>
    </rPh>
    <phoneticPr fontId="27"/>
  </si>
  <si>
    <t>視覚、聴覚若しくは言語機能に重度の障害のある者又は重度の知的障害者若しくは精神障害者（＝視覚障害者等）である入所者の数が15人以上である。</t>
    <phoneticPr fontId="27"/>
  </si>
  <si>
    <t>入所者のうち視覚障害者等である入所者の占める割合が100分の30以上である。</t>
    <rPh sb="8" eb="10">
      <t>ショウガイ</t>
    </rPh>
    <phoneticPr fontId="27"/>
  </si>
  <si>
    <t>視覚障害者等に対する生活支援に関し専門性を有する常勤専従の障害者生活支援員を１人以上配置している。</t>
    <rPh sb="39" eb="40">
      <t>ニン</t>
    </rPh>
    <phoneticPr fontId="27"/>
  </si>
  <si>
    <t>【障害者生活支援体制加算 Ⅱ】</t>
    <phoneticPr fontId="27"/>
  </si>
  <si>
    <t>入所者のうち視覚障害者等である入所者の占める割合が100分の50以上である。</t>
    <rPh sb="0" eb="3">
      <t>ニュウショシャ</t>
    </rPh>
    <rPh sb="6" eb="8">
      <t>シカク</t>
    </rPh>
    <rPh sb="8" eb="10">
      <t>ショウガイ</t>
    </rPh>
    <rPh sb="10" eb="11">
      <t>シャ</t>
    </rPh>
    <rPh sb="11" eb="12">
      <t>トウ</t>
    </rPh>
    <rPh sb="15" eb="18">
      <t>ニュウショシャ</t>
    </rPh>
    <rPh sb="19" eb="20">
      <t>シ</t>
    </rPh>
    <rPh sb="22" eb="24">
      <t>ワリアイ</t>
    </rPh>
    <rPh sb="28" eb="29">
      <t>ブン</t>
    </rPh>
    <rPh sb="32" eb="34">
      <t>イジョウ</t>
    </rPh>
    <phoneticPr fontId="27"/>
  </si>
  <si>
    <t>視覚障害者等に対する生活支援に関し専門性を有する常勤専従の障害者生活支援員を２人以上配置している。</t>
    <rPh sb="39" eb="40">
      <t>ニン</t>
    </rPh>
    <phoneticPr fontId="27"/>
  </si>
  <si>
    <r>
      <t>（13）入所者が入院し、又は外泊したときの費用　</t>
    </r>
    <r>
      <rPr>
        <sz val="11.5"/>
        <rFont val="ＭＳ ゴシック"/>
        <family val="3"/>
        <charset val="128"/>
      </rPr>
      <t>[介護老人福祉施設]</t>
    </r>
    <rPh sb="4" eb="7">
      <t>ニュウショシャ</t>
    </rPh>
    <rPh sb="8" eb="10">
      <t>ニュウイン</t>
    </rPh>
    <rPh sb="12" eb="13">
      <t>マタ</t>
    </rPh>
    <rPh sb="14" eb="16">
      <t>ガイハク</t>
    </rPh>
    <rPh sb="21" eb="23">
      <t>ヒヨウ</t>
    </rPh>
    <phoneticPr fontId="27"/>
  </si>
  <si>
    <t>１回の外泊又は入院につき、１月に６日を限度として算定している。（１回の入院又は外泊で月をまたがる場合を除く）</t>
    <rPh sb="1" eb="2">
      <t>カイ</t>
    </rPh>
    <rPh sb="3" eb="5">
      <t>ガイハク</t>
    </rPh>
    <rPh sb="5" eb="6">
      <t>マタ</t>
    </rPh>
    <rPh sb="7" eb="9">
      <t>ニュウイン</t>
    </rPh>
    <rPh sb="17" eb="18">
      <t>ニチ</t>
    </rPh>
    <rPh sb="19" eb="21">
      <t>ゲンド</t>
    </rPh>
    <rPh sb="24" eb="26">
      <t>サンテイ</t>
    </rPh>
    <phoneticPr fontId="27"/>
  </si>
  <si>
    <t>外泊には、入所者の親戚の家における宿泊、子ども又はその家族と旅行に行く場合の宿泊等も含む。</t>
    <rPh sb="0" eb="2">
      <t>ガイハク</t>
    </rPh>
    <rPh sb="5" eb="8">
      <t>ニュウショシャ</t>
    </rPh>
    <rPh sb="9" eb="11">
      <t>シンセキ</t>
    </rPh>
    <rPh sb="12" eb="13">
      <t>イエ</t>
    </rPh>
    <rPh sb="17" eb="19">
      <t>シュクハク</t>
    </rPh>
    <rPh sb="20" eb="21">
      <t>コ</t>
    </rPh>
    <rPh sb="23" eb="24">
      <t>マタ</t>
    </rPh>
    <rPh sb="27" eb="29">
      <t>カゾク</t>
    </rPh>
    <rPh sb="30" eb="32">
      <t>リョコウ</t>
    </rPh>
    <rPh sb="33" eb="34">
      <t>イ</t>
    </rPh>
    <rPh sb="35" eb="37">
      <t>バアイ</t>
    </rPh>
    <rPh sb="38" eb="41">
      <t>シュクハクナド</t>
    </rPh>
    <rPh sb="42" eb="43">
      <t>フク</t>
    </rPh>
    <phoneticPr fontId="27"/>
  </si>
  <si>
    <t>１回の入院又は外泊で月をまたがる場合、最大で連続13泊（12日分）までの算定としている。</t>
    <rPh sb="19" eb="21">
      <t>サイダイ</t>
    </rPh>
    <rPh sb="22" eb="24">
      <t>レンゾク</t>
    </rPh>
    <rPh sb="26" eb="27">
      <t>トマ</t>
    </rPh>
    <rPh sb="30" eb="32">
      <t>ニチブン</t>
    </rPh>
    <rPh sb="36" eb="38">
      <t>サンテイ</t>
    </rPh>
    <phoneticPr fontId="27"/>
  </si>
  <si>
    <t>入院又は外泊の初日及び最終日は算定していない。</t>
    <phoneticPr fontId="27"/>
  </si>
  <si>
    <t>外泊の期間中に、そのまま併設の医療機関に入院した場合は、入院日以降は算定していない。</t>
    <rPh sb="0" eb="2">
      <t>ガイハク</t>
    </rPh>
    <rPh sb="3" eb="6">
      <t>キカンチュウ</t>
    </rPh>
    <rPh sb="12" eb="14">
      <t>ヘイセツ</t>
    </rPh>
    <rPh sb="15" eb="17">
      <t>イリョウ</t>
    </rPh>
    <rPh sb="17" eb="19">
      <t>キカン</t>
    </rPh>
    <rPh sb="20" eb="22">
      <t>ニュウイン</t>
    </rPh>
    <rPh sb="24" eb="26">
      <t>バアイ</t>
    </rPh>
    <rPh sb="28" eb="30">
      <t>ニュウイン</t>
    </rPh>
    <rPh sb="30" eb="31">
      <t>ビ</t>
    </rPh>
    <rPh sb="31" eb="33">
      <t>イコウ</t>
    </rPh>
    <rPh sb="34" eb="36">
      <t>サンテイ</t>
    </rPh>
    <phoneticPr fontId="27"/>
  </si>
  <si>
    <t>入院又は外泊時の費用を算定した日は、施設サービス費、各種加算を算定していない。</t>
    <rPh sb="0" eb="2">
      <t>ニュウイン</t>
    </rPh>
    <rPh sb="2" eb="3">
      <t>マタ</t>
    </rPh>
    <rPh sb="4" eb="6">
      <t>ガイハク</t>
    </rPh>
    <rPh sb="6" eb="7">
      <t>ジ</t>
    </rPh>
    <rPh sb="8" eb="10">
      <t>ヒヨウ</t>
    </rPh>
    <rPh sb="11" eb="13">
      <t>サンテイ</t>
    </rPh>
    <rPh sb="15" eb="16">
      <t>ヒ</t>
    </rPh>
    <rPh sb="18" eb="20">
      <t>シセツ</t>
    </rPh>
    <rPh sb="24" eb="25">
      <t>ヒ</t>
    </rPh>
    <rPh sb="26" eb="28">
      <t>カクシュ</t>
    </rPh>
    <rPh sb="28" eb="30">
      <t>カサン</t>
    </rPh>
    <rPh sb="31" eb="33">
      <t>サンテイ</t>
    </rPh>
    <phoneticPr fontId="27"/>
  </si>
  <si>
    <t>外泊の期間中にそのまま退所した場合は、退所した日は入院又は外泊時の費用で算定可</t>
    <rPh sb="0" eb="1">
      <t>ソト</t>
    </rPh>
    <rPh sb="25" eb="27">
      <t>ニュウイン</t>
    </rPh>
    <rPh sb="27" eb="28">
      <t>マタ</t>
    </rPh>
    <rPh sb="38" eb="39">
      <t>カ</t>
    </rPh>
    <phoneticPr fontId="27"/>
  </si>
  <si>
    <t>外泊の期間中は、居宅介護サービス費を算定していない。</t>
    <rPh sb="0" eb="2">
      <t>ガイハク</t>
    </rPh>
    <rPh sb="3" eb="6">
      <t>キカンチュウ</t>
    </rPh>
    <rPh sb="8" eb="10">
      <t>キョタク</t>
    </rPh>
    <rPh sb="10" eb="12">
      <t>カイゴ</t>
    </rPh>
    <rPh sb="16" eb="17">
      <t>ヒ</t>
    </rPh>
    <rPh sb="18" eb="20">
      <t>サンテイ</t>
    </rPh>
    <phoneticPr fontId="27"/>
  </si>
  <si>
    <t>算定期間中、入院又は外泊した入所者のベッドを短期入所生活介護に活用する場合は、次の要件を満たしている。</t>
    <rPh sb="0" eb="2">
      <t>サンテイ</t>
    </rPh>
    <rPh sb="2" eb="5">
      <t>キカンチュウ</t>
    </rPh>
    <rPh sb="6" eb="8">
      <t>ニュウイン</t>
    </rPh>
    <rPh sb="8" eb="9">
      <t>マタ</t>
    </rPh>
    <rPh sb="10" eb="12">
      <t>ガイハク</t>
    </rPh>
    <rPh sb="14" eb="17">
      <t>ニュウショシャ</t>
    </rPh>
    <rPh sb="22" eb="24">
      <t>タンキ</t>
    </rPh>
    <rPh sb="24" eb="26">
      <t>ニュウショ</t>
    </rPh>
    <rPh sb="26" eb="28">
      <t>セイカツ</t>
    </rPh>
    <rPh sb="31" eb="33">
      <t>カツヨウ</t>
    </rPh>
    <rPh sb="35" eb="37">
      <t>バアイ</t>
    </rPh>
    <rPh sb="39" eb="40">
      <t>ツギ</t>
    </rPh>
    <rPh sb="41" eb="43">
      <t>ヨウケン</t>
    </rPh>
    <rPh sb="44" eb="45">
      <t>ミ</t>
    </rPh>
    <phoneticPr fontId="27"/>
  </si>
  <si>
    <t>入院又は外泊した入所者から同意を得ている</t>
    <rPh sb="0" eb="2">
      <t>ニュウイン</t>
    </rPh>
    <rPh sb="2" eb="3">
      <t>マタ</t>
    </rPh>
    <phoneticPr fontId="27"/>
  </si>
  <si>
    <t>入院又は外泊した入所者の入院又は外泊時の費用は算定していない</t>
    <rPh sb="12" eb="14">
      <t>ニュウイン</t>
    </rPh>
    <rPh sb="14" eb="15">
      <t>マタ</t>
    </rPh>
    <rPh sb="16" eb="18">
      <t>ガイハク</t>
    </rPh>
    <rPh sb="18" eb="19">
      <t>ジ</t>
    </rPh>
    <phoneticPr fontId="27"/>
  </si>
  <si>
    <t>入院又は外泊時の費用の算定期間中は、入院又は外泊した入所者のベッドを他のサービスに利用せず空けておくことが原則</t>
    <rPh sb="0" eb="2">
      <t>ニュウイン</t>
    </rPh>
    <rPh sb="2" eb="3">
      <t>マタ</t>
    </rPh>
    <rPh sb="18" eb="20">
      <t>ニュウイン</t>
    </rPh>
    <rPh sb="20" eb="21">
      <t>マタ</t>
    </rPh>
    <rPh sb="34" eb="35">
      <t>ホカ</t>
    </rPh>
    <rPh sb="41" eb="43">
      <t>リヨウ</t>
    </rPh>
    <rPh sb="45" eb="46">
      <t>ア</t>
    </rPh>
    <rPh sb="53" eb="55">
      <t>ゲンソク</t>
    </rPh>
    <phoneticPr fontId="27"/>
  </si>
  <si>
    <t>入院の場合、必要に応じて、入退院の手続きや家族等への連絡調整、情報提供を行っている。</t>
    <rPh sb="0" eb="2">
      <t>ニュウイン</t>
    </rPh>
    <rPh sb="3" eb="5">
      <t>バアイ</t>
    </rPh>
    <rPh sb="6" eb="8">
      <t>ヒツヨウ</t>
    </rPh>
    <rPh sb="9" eb="10">
      <t>オウ</t>
    </rPh>
    <rPh sb="13" eb="16">
      <t>ニュウタイイン</t>
    </rPh>
    <rPh sb="17" eb="19">
      <t>テツヅ</t>
    </rPh>
    <rPh sb="21" eb="24">
      <t>カゾクトウ</t>
    </rPh>
    <rPh sb="26" eb="28">
      <t>レンラク</t>
    </rPh>
    <rPh sb="28" eb="30">
      <t>チョウセイ</t>
    </rPh>
    <rPh sb="31" eb="33">
      <t>ジョウホウ</t>
    </rPh>
    <rPh sb="33" eb="35">
      <t>テイキョウ</t>
    </rPh>
    <phoneticPr fontId="27"/>
  </si>
  <si>
    <r>
      <t>（14）外泊時在宅サービス利用の費用　</t>
    </r>
    <r>
      <rPr>
        <sz val="11.5"/>
        <rFont val="ＭＳ ゴシック"/>
        <family val="3"/>
        <charset val="128"/>
      </rPr>
      <t>[介護老人福祉施設]</t>
    </r>
    <rPh sb="4" eb="6">
      <t>ガイハク</t>
    </rPh>
    <rPh sb="6" eb="7">
      <t>ジ</t>
    </rPh>
    <rPh sb="7" eb="9">
      <t>ザイタク</t>
    </rPh>
    <rPh sb="13" eb="15">
      <t>リヨウ</t>
    </rPh>
    <rPh sb="16" eb="18">
      <t>ヒヨウ</t>
    </rPh>
    <phoneticPr fontId="27"/>
  </si>
  <si>
    <t>当該入所者又は家族に対し、本加算の趣旨を十分説明し、同意を得た上で実施している。</t>
    <rPh sb="0" eb="2">
      <t>トウガイ</t>
    </rPh>
    <rPh sb="2" eb="5">
      <t>ニュウショシャ</t>
    </rPh>
    <rPh sb="5" eb="6">
      <t>マタ</t>
    </rPh>
    <rPh sb="7" eb="9">
      <t>カゾク</t>
    </rPh>
    <rPh sb="10" eb="11">
      <t>タイ</t>
    </rPh>
    <rPh sb="13" eb="14">
      <t>ホン</t>
    </rPh>
    <rPh sb="14" eb="16">
      <t>カサン</t>
    </rPh>
    <rPh sb="17" eb="19">
      <t>シュシ</t>
    </rPh>
    <rPh sb="20" eb="22">
      <t>ジュウブン</t>
    </rPh>
    <rPh sb="22" eb="24">
      <t>セツメイ</t>
    </rPh>
    <rPh sb="26" eb="28">
      <t>ドウイ</t>
    </rPh>
    <rPh sb="29" eb="30">
      <t>エ</t>
    </rPh>
    <rPh sb="31" eb="32">
      <t>ウエ</t>
    </rPh>
    <rPh sb="33" eb="35">
      <t>ジッシ</t>
    </rPh>
    <phoneticPr fontId="27"/>
  </si>
  <si>
    <t>施設の介護支援専門員が、外泊時利用サービスに係る在宅サービスの計画を作成している。</t>
    <rPh sb="0" eb="2">
      <t>シセツ</t>
    </rPh>
    <rPh sb="3" eb="5">
      <t>カイゴ</t>
    </rPh>
    <rPh sb="5" eb="7">
      <t>シエン</t>
    </rPh>
    <rPh sb="7" eb="10">
      <t>センモンイン</t>
    </rPh>
    <rPh sb="12" eb="14">
      <t>ガイハク</t>
    </rPh>
    <rPh sb="14" eb="15">
      <t>ジ</t>
    </rPh>
    <rPh sb="15" eb="17">
      <t>リヨウ</t>
    </rPh>
    <rPh sb="22" eb="23">
      <t>カカ</t>
    </rPh>
    <rPh sb="24" eb="26">
      <t>ザイタク</t>
    </rPh>
    <rPh sb="31" eb="33">
      <t>ケイカク</t>
    </rPh>
    <rPh sb="34" eb="36">
      <t>サクセイ</t>
    </rPh>
    <phoneticPr fontId="27"/>
  </si>
  <si>
    <t>施設の介護支援専門員が、従業者又は指定居宅サービス事業者等との連絡調整を行い、その入所者が可能な限りその居宅において、その有する能力に応じ、自立した日常生活を営むことができるように配慮した計画を作成している。</t>
    <rPh sb="12" eb="15">
      <t>ジュウギョウシャ</t>
    </rPh>
    <rPh sb="15" eb="16">
      <t>マタ</t>
    </rPh>
    <rPh sb="17" eb="19">
      <t>シテイ</t>
    </rPh>
    <rPh sb="19" eb="21">
      <t>キョタク</t>
    </rPh>
    <rPh sb="25" eb="28">
      <t>ジギョウシャ</t>
    </rPh>
    <rPh sb="28" eb="29">
      <t>トウ</t>
    </rPh>
    <rPh sb="31" eb="33">
      <t>レンラク</t>
    </rPh>
    <rPh sb="33" eb="35">
      <t>チョウセイ</t>
    </rPh>
    <rPh sb="36" eb="37">
      <t>オコナ</t>
    </rPh>
    <rPh sb="45" eb="47">
      <t>カノウ</t>
    </rPh>
    <rPh sb="48" eb="49">
      <t>カギ</t>
    </rPh>
    <rPh sb="52" eb="54">
      <t>キョタク</t>
    </rPh>
    <rPh sb="61" eb="62">
      <t>ユウ</t>
    </rPh>
    <rPh sb="64" eb="66">
      <t>ノウリョク</t>
    </rPh>
    <rPh sb="67" eb="68">
      <t>オウ</t>
    </rPh>
    <rPh sb="70" eb="72">
      <t>ジリツ</t>
    </rPh>
    <rPh sb="74" eb="76">
      <t>ニチジョウ</t>
    </rPh>
    <rPh sb="76" eb="78">
      <t>セイカツ</t>
    </rPh>
    <rPh sb="79" eb="80">
      <t>イトナ</t>
    </rPh>
    <rPh sb="90" eb="92">
      <t>ハイリョ</t>
    </rPh>
    <rPh sb="94" eb="96">
      <t>ケイカク</t>
    </rPh>
    <rPh sb="97" eb="99">
      <t>サクセイ</t>
    </rPh>
    <phoneticPr fontId="27"/>
  </si>
  <si>
    <t>食事、入浴、健康管理等在宅療養に関する指導</t>
    <rPh sb="0" eb="2">
      <t>ショクジ</t>
    </rPh>
    <rPh sb="3" eb="5">
      <t>ニュウヨク</t>
    </rPh>
    <rPh sb="6" eb="8">
      <t>ケンコウ</t>
    </rPh>
    <rPh sb="8" eb="11">
      <t>カンリトウ</t>
    </rPh>
    <rPh sb="11" eb="13">
      <t>ザイタク</t>
    </rPh>
    <rPh sb="13" eb="15">
      <t>リョウヨウ</t>
    </rPh>
    <rPh sb="16" eb="17">
      <t>カン</t>
    </rPh>
    <rPh sb="19" eb="21">
      <t>シドウ</t>
    </rPh>
    <phoneticPr fontId="27"/>
  </si>
  <si>
    <t>入所者の運動機能及び日常生活動作能力の維持及び向上を目的として行う体位変換、起座又は離床訓練、起立訓練、食事訓練、排泄訓練の指導</t>
    <rPh sb="0" eb="3">
      <t>ニュウショシャ</t>
    </rPh>
    <rPh sb="4" eb="6">
      <t>ウンドウ</t>
    </rPh>
    <rPh sb="6" eb="8">
      <t>キノウ</t>
    </rPh>
    <rPh sb="8" eb="9">
      <t>オヨ</t>
    </rPh>
    <rPh sb="10" eb="12">
      <t>ニチジョウ</t>
    </rPh>
    <rPh sb="12" eb="14">
      <t>セイカツ</t>
    </rPh>
    <rPh sb="14" eb="16">
      <t>ドウサ</t>
    </rPh>
    <rPh sb="16" eb="18">
      <t>ノウリョク</t>
    </rPh>
    <rPh sb="19" eb="21">
      <t>イジ</t>
    </rPh>
    <rPh sb="21" eb="22">
      <t>オヨ</t>
    </rPh>
    <rPh sb="23" eb="25">
      <t>コウジョウ</t>
    </rPh>
    <rPh sb="26" eb="28">
      <t>モクテキ</t>
    </rPh>
    <rPh sb="33" eb="37">
      <t>タイイヘンカン</t>
    </rPh>
    <rPh sb="38" eb="40">
      <t>キザ</t>
    </rPh>
    <rPh sb="40" eb="41">
      <t>マタ</t>
    </rPh>
    <rPh sb="42" eb="44">
      <t>リショウ</t>
    </rPh>
    <rPh sb="44" eb="46">
      <t>クンレン</t>
    </rPh>
    <rPh sb="47" eb="49">
      <t>キリツ</t>
    </rPh>
    <rPh sb="49" eb="51">
      <t>クンレン</t>
    </rPh>
    <rPh sb="52" eb="54">
      <t>ショクジ</t>
    </rPh>
    <rPh sb="54" eb="56">
      <t>クンレン</t>
    </rPh>
    <rPh sb="57" eb="59">
      <t>ハイセツ</t>
    </rPh>
    <rPh sb="59" eb="61">
      <t>クンレン</t>
    </rPh>
    <rPh sb="62" eb="64">
      <t>シドウ</t>
    </rPh>
    <phoneticPr fontId="27"/>
  </si>
  <si>
    <t>家屋の改善の指導</t>
    <rPh sb="0" eb="2">
      <t>カオク</t>
    </rPh>
    <rPh sb="3" eb="5">
      <t>カイゼン</t>
    </rPh>
    <rPh sb="6" eb="8">
      <t>シドウ</t>
    </rPh>
    <phoneticPr fontId="27"/>
  </si>
  <si>
    <t>入所者の介助方法の指導</t>
    <rPh sb="0" eb="3">
      <t>ニュウショシャ</t>
    </rPh>
    <rPh sb="4" eb="6">
      <t>カイジョ</t>
    </rPh>
    <rPh sb="6" eb="8">
      <t>ホウホウ</t>
    </rPh>
    <rPh sb="9" eb="11">
      <t>シドウ</t>
    </rPh>
    <phoneticPr fontId="27"/>
  </si>
  <si>
    <t>外泊時在宅サービス利用の費用の算定期間中は、施設の従業者又は指定居宅サービス事業者等により、計画に基づく適切な居宅サービスを提供している。</t>
    <rPh sb="0" eb="2">
      <t>ガイハク</t>
    </rPh>
    <rPh sb="2" eb="3">
      <t>ジ</t>
    </rPh>
    <rPh sb="3" eb="5">
      <t>ザイタク</t>
    </rPh>
    <rPh sb="9" eb="11">
      <t>リヨウ</t>
    </rPh>
    <rPh sb="12" eb="14">
      <t>ヒヨウ</t>
    </rPh>
    <rPh sb="15" eb="17">
      <t>サンテイ</t>
    </rPh>
    <rPh sb="17" eb="20">
      <t>キカンチュウ</t>
    </rPh>
    <rPh sb="22" eb="24">
      <t>シセツ</t>
    </rPh>
    <rPh sb="25" eb="28">
      <t>ジュウギョウシャ</t>
    </rPh>
    <rPh sb="28" eb="29">
      <t>マタ</t>
    </rPh>
    <rPh sb="30" eb="32">
      <t>シテイ</t>
    </rPh>
    <rPh sb="32" eb="34">
      <t>キョタク</t>
    </rPh>
    <rPh sb="38" eb="41">
      <t>ジギョウシャ</t>
    </rPh>
    <rPh sb="41" eb="42">
      <t>トウ</t>
    </rPh>
    <rPh sb="46" eb="48">
      <t>ケイカク</t>
    </rPh>
    <rPh sb="49" eb="50">
      <t>モト</t>
    </rPh>
    <rPh sb="52" eb="54">
      <t>テキセツ</t>
    </rPh>
    <rPh sb="55" eb="57">
      <t>キョタク</t>
    </rPh>
    <rPh sb="62" eb="64">
      <t>テイキョウ</t>
    </rPh>
    <phoneticPr fontId="27"/>
  </si>
  <si>
    <t>１回の外泊につき、１月に６日を限度として算定している。（１回の外泊で月をまたがる場合を除く）</t>
    <rPh sb="1" eb="2">
      <t>カイ</t>
    </rPh>
    <rPh sb="3" eb="5">
      <t>ガイハク</t>
    </rPh>
    <rPh sb="10" eb="11">
      <t>ツキ</t>
    </rPh>
    <rPh sb="13" eb="14">
      <t>ニチ</t>
    </rPh>
    <rPh sb="15" eb="17">
      <t>ゲンド</t>
    </rPh>
    <rPh sb="20" eb="22">
      <t>サンテイ</t>
    </rPh>
    <phoneticPr fontId="27"/>
  </si>
  <si>
    <t>外泊には、入所者の親戚の家における宿泊、子ども又はその家族と旅行に行く場合の宿泊等も含む</t>
    <phoneticPr fontId="27"/>
  </si>
  <si>
    <t>１回の外泊で月をまたがる場合、最大で連続13泊（12日分）までの算定としている。</t>
    <rPh sb="15" eb="17">
      <t>サイダイ</t>
    </rPh>
    <rPh sb="18" eb="20">
      <t>レンゾク</t>
    </rPh>
    <rPh sb="22" eb="23">
      <t>トマ</t>
    </rPh>
    <rPh sb="26" eb="28">
      <t>ニチブン</t>
    </rPh>
    <rPh sb="32" eb="34">
      <t>サンテイ</t>
    </rPh>
    <phoneticPr fontId="27"/>
  </si>
  <si>
    <t>外泊の初日及び最終日は算定していない。</t>
    <phoneticPr fontId="27"/>
  </si>
  <si>
    <t>外泊の期間中に、そのまま併設の医療機関に入院した場合、入院日以降は算定していない。</t>
    <rPh sb="0" eb="2">
      <t>ガイハク</t>
    </rPh>
    <rPh sb="3" eb="6">
      <t>キカンチュウ</t>
    </rPh>
    <rPh sb="12" eb="14">
      <t>ヘイセツ</t>
    </rPh>
    <rPh sb="15" eb="17">
      <t>イリョウ</t>
    </rPh>
    <rPh sb="17" eb="19">
      <t>キカン</t>
    </rPh>
    <rPh sb="20" eb="22">
      <t>ニュウイン</t>
    </rPh>
    <rPh sb="24" eb="26">
      <t>バアイ</t>
    </rPh>
    <rPh sb="27" eb="29">
      <t>ニュウイン</t>
    </rPh>
    <rPh sb="29" eb="30">
      <t>ビ</t>
    </rPh>
    <rPh sb="30" eb="32">
      <t>イコウ</t>
    </rPh>
    <rPh sb="33" eb="35">
      <t>サンテイ</t>
    </rPh>
    <phoneticPr fontId="27"/>
  </si>
  <si>
    <t>外泊時在宅サービス利用の費用を算定した日は、施設サービス費、各種加算を算定していない。</t>
    <rPh sb="0" eb="2">
      <t>ガイハク</t>
    </rPh>
    <rPh sb="2" eb="3">
      <t>ジ</t>
    </rPh>
    <rPh sb="3" eb="5">
      <t>ザイタク</t>
    </rPh>
    <rPh sb="9" eb="11">
      <t>リヨウ</t>
    </rPh>
    <rPh sb="12" eb="14">
      <t>ヒヨウ</t>
    </rPh>
    <rPh sb="15" eb="17">
      <t>サンテイ</t>
    </rPh>
    <rPh sb="19" eb="20">
      <t>ヒ</t>
    </rPh>
    <rPh sb="22" eb="24">
      <t>シセツ</t>
    </rPh>
    <rPh sb="28" eb="29">
      <t>ヒ</t>
    </rPh>
    <rPh sb="30" eb="32">
      <t>カクシュ</t>
    </rPh>
    <rPh sb="32" eb="34">
      <t>カサン</t>
    </rPh>
    <rPh sb="35" eb="37">
      <t>サンテイ</t>
    </rPh>
    <phoneticPr fontId="27"/>
  </si>
  <si>
    <t>外泊の期間中にそのまま退所した場合は、退所した日は外泊時費用で算定可</t>
    <rPh sb="0" eb="1">
      <t>ソト</t>
    </rPh>
    <rPh sb="33" eb="34">
      <t>カ</t>
    </rPh>
    <phoneticPr fontId="27"/>
  </si>
  <si>
    <t>算定期間中、外泊した入所者のベッドを短期入所生活介護に活用する場合は、次の要件を満たしている。</t>
    <rPh sb="0" eb="2">
      <t>サンテイ</t>
    </rPh>
    <rPh sb="2" eb="5">
      <t>キカンチュウ</t>
    </rPh>
    <rPh sb="6" eb="8">
      <t>ガイハク</t>
    </rPh>
    <rPh sb="10" eb="13">
      <t>ニュウショシャ</t>
    </rPh>
    <rPh sb="18" eb="20">
      <t>タンキ</t>
    </rPh>
    <rPh sb="20" eb="22">
      <t>ニュウショ</t>
    </rPh>
    <rPh sb="22" eb="24">
      <t>セイカツ</t>
    </rPh>
    <rPh sb="27" eb="29">
      <t>カツヨウ</t>
    </rPh>
    <rPh sb="31" eb="33">
      <t>バアイ</t>
    </rPh>
    <rPh sb="35" eb="36">
      <t>ツギ</t>
    </rPh>
    <rPh sb="37" eb="39">
      <t>ヨウケン</t>
    </rPh>
    <rPh sb="40" eb="41">
      <t>ミ</t>
    </rPh>
    <phoneticPr fontId="27"/>
  </si>
  <si>
    <t>外泊した入所者から同意を得ている</t>
    <phoneticPr fontId="27"/>
  </si>
  <si>
    <t>外泊した入所者の外泊時在宅サービス利用の費用は算定していない</t>
    <rPh sb="8" eb="10">
      <t>ガイハク</t>
    </rPh>
    <rPh sb="10" eb="11">
      <t>ジ</t>
    </rPh>
    <rPh sb="11" eb="13">
      <t>ザイタク</t>
    </rPh>
    <rPh sb="17" eb="19">
      <t>リヨウ</t>
    </rPh>
    <rPh sb="20" eb="22">
      <t>ヒヨウ</t>
    </rPh>
    <phoneticPr fontId="27"/>
  </si>
  <si>
    <t>外泊時在宅サービス利用の費用の算定期間中は、外泊した入所者のベッドを他のサービスに利用せず空けておくことが原則</t>
    <rPh sb="34" eb="35">
      <t>ホカ</t>
    </rPh>
    <rPh sb="41" eb="43">
      <t>リヨウ</t>
    </rPh>
    <rPh sb="45" eb="46">
      <t>ア</t>
    </rPh>
    <rPh sb="53" eb="55">
      <t>ゲンソク</t>
    </rPh>
    <phoneticPr fontId="27"/>
  </si>
  <si>
    <t>入院又は外泊時の費用を算定した日は算定していない。</t>
    <rPh sb="0" eb="2">
      <t>ニュウイン</t>
    </rPh>
    <rPh sb="2" eb="3">
      <t>マタ</t>
    </rPh>
    <rPh sb="4" eb="6">
      <t>ガイハク</t>
    </rPh>
    <rPh sb="6" eb="7">
      <t>ジ</t>
    </rPh>
    <rPh sb="8" eb="10">
      <t>ヒヨウ</t>
    </rPh>
    <rPh sb="11" eb="13">
      <t>サンテイ</t>
    </rPh>
    <rPh sb="15" eb="16">
      <t>ヒ</t>
    </rPh>
    <rPh sb="17" eb="19">
      <t>サンテイ</t>
    </rPh>
    <phoneticPr fontId="27"/>
  </si>
  <si>
    <r>
      <t>（15）初期加算　</t>
    </r>
    <r>
      <rPr>
        <sz val="11.5"/>
        <rFont val="ＭＳ ゴシック"/>
        <family val="3"/>
        <charset val="128"/>
      </rPr>
      <t>[介護老人福祉施設]</t>
    </r>
    <rPh sb="4" eb="6">
      <t>ショキ</t>
    </rPh>
    <rPh sb="6" eb="8">
      <t>カサン</t>
    </rPh>
    <phoneticPr fontId="27"/>
  </si>
  <si>
    <t>当該施設の併設又は空床利用の短期入所生活介護を利用していた者が日を空けずに引き続き入所した場合、入所直前の短期入所生活介護の利用日数を30日から控除した日数に限り算定している。</t>
    <rPh sb="0" eb="2">
      <t>トウガイ</t>
    </rPh>
    <rPh sb="2" eb="4">
      <t>シセツ</t>
    </rPh>
    <rPh sb="5" eb="7">
      <t>ヘイセツ</t>
    </rPh>
    <rPh sb="7" eb="8">
      <t>マタ</t>
    </rPh>
    <rPh sb="9" eb="11">
      <t>クウショウ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37" eb="38">
      <t>ヒ</t>
    </rPh>
    <rPh sb="39" eb="40">
      <t>ツヅ</t>
    </rPh>
    <rPh sb="41" eb="43">
      <t>ニュウショ</t>
    </rPh>
    <rPh sb="45" eb="47">
      <t>バアイ</t>
    </rPh>
    <rPh sb="48" eb="50">
      <t>ニュウショ</t>
    </rPh>
    <rPh sb="50" eb="52">
      <t>チョクゼン</t>
    </rPh>
    <rPh sb="53" eb="55">
      <t>タンキ</t>
    </rPh>
    <rPh sb="55" eb="57">
      <t>ニュウショ</t>
    </rPh>
    <rPh sb="57" eb="59">
      <t>セイカツ</t>
    </rPh>
    <rPh sb="59" eb="61">
      <t>カイゴ</t>
    </rPh>
    <rPh sb="62" eb="64">
      <t>リヨウ</t>
    </rPh>
    <rPh sb="64" eb="66">
      <t>ニッスウ</t>
    </rPh>
    <rPh sb="69" eb="70">
      <t>ニチ</t>
    </rPh>
    <rPh sb="72" eb="74">
      <t>コウジョ</t>
    </rPh>
    <rPh sb="76" eb="78">
      <t>ニッスウ</t>
    </rPh>
    <rPh sb="79" eb="80">
      <t>カギ</t>
    </rPh>
    <rPh sb="81" eb="83">
      <t>サンテイ</t>
    </rPh>
    <phoneticPr fontId="27"/>
  </si>
  <si>
    <t>当該入所者が過去３月間に当該介護老人福祉施設に入所したことがない場合に算定している。
（日常生活自立度のランクⅢ、Ⅳ又はＭに該当する者の場合は過去１月間）</t>
    <rPh sb="0" eb="2">
      <t>トウガイ</t>
    </rPh>
    <rPh sb="2" eb="5">
      <t>ニュウショシャ</t>
    </rPh>
    <rPh sb="6" eb="8">
      <t>カコ</t>
    </rPh>
    <rPh sb="10" eb="11">
      <t>カン</t>
    </rPh>
    <rPh sb="12" eb="14">
      <t>トウガイ</t>
    </rPh>
    <rPh sb="14" eb="16">
      <t>カイゴ</t>
    </rPh>
    <rPh sb="16" eb="18">
      <t>ロウジン</t>
    </rPh>
    <rPh sb="18" eb="20">
      <t>フクシ</t>
    </rPh>
    <rPh sb="20" eb="22">
      <t>シセツ</t>
    </rPh>
    <rPh sb="23" eb="25">
      <t>ニュウショ</t>
    </rPh>
    <rPh sb="32" eb="34">
      <t>バアイ</t>
    </rPh>
    <rPh sb="35" eb="37">
      <t>サンテイ</t>
    </rPh>
    <phoneticPr fontId="27"/>
  </si>
  <si>
    <t>30日を超える病院又は診療所への入院後に再入所した場合は算定可</t>
    <rPh sb="28" eb="30">
      <t>サンテイ</t>
    </rPh>
    <rPh sb="30" eb="31">
      <t>カ</t>
    </rPh>
    <phoneticPr fontId="27"/>
  </si>
  <si>
    <t>入所日から30日の間に外泊を行った場合、当該外泊を行っている間は算定していない。</t>
    <rPh sb="0" eb="2">
      <t>ニュウショ</t>
    </rPh>
    <rPh sb="2" eb="3">
      <t>ビ</t>
    </rPh>
    <rPh sb="7" eb="8">
      <t>ニチ</t>
    </rPh>
    <rPh sb="9" eb="10">
      <t>アイダ</t>
    </rPh>
    <rPh sb="11" eb="13">
      <t>ガイハク</t>
    </rPh>
    <rPh sb="14" eb="15">
      <t>オコナ</t>
    </rPh>
    <rPh sb="17" eb="19">
      <t>バアイ</t>
    </rPh>
    <rPh sb="20" eb="22">
      <t>トウガイ</t>
    </rPh>
    <rPh sb="22" eb="24">
      <t>ガイハク</t>
    </rPh>
    <rPh sb="25" eb="26">
      <t>オコナ</t>
    </rPh>
    <rPh sb="30" eb="31">
      <t>アイダ</t>
    </rPh>
    <rPh sb="32" eb="34">
      <t>サンテイ</t>
    </rPh>
    <phoneticPr fontId="27"/>
  </si>
  <si>
    <r>
      <rPr>
        <sz val="12"/>
        <rFont val="ＭＳ ゴシック"/>
        <family val="3"/>
        <charset val="128"/>
      </rPr>
      <t>（16）退所時栄養情報連携加算　</t>
    </r>
    <r>
      <rPr>
        <sz val="11.5"/>
        <rFont val="ＭＳ ゴシック"/>
        <family val="3"/>
        <charset val="128"/>
      </rPr>
      <t>[介護老人福祉施設]</t>
    </r>
    <rPh sb="4" eb="6">
      <t>タイショ</t>
    </rPh>
    <rPh sb="6" eb="7">
      <t>ジ</t>
    </rPh>
    <rPh sb="7" eb="9">
      <t>エイヨウ</t>
    </rPh>
    <rPh sb="9" eb="11">
      <t>ジョウホウ</t>
    </rPh>
    <rPh sb="11" eb="13">
      <t>レンケイ</t>
    </rPh>
    <rPh sb="13" eb="15">
      <t>カサン</t>
    </rPh>
    <phoneticPr fontId="27"/>
  </si>
  <si>
    <t>厚生労働大臣が定める特別食を必要とする入所者又は低栄養状態にあると医師が判断した入所者を対象としている。</t>
    <rPh sb="0" eb="2">
      <t>コウセイ</t>
    </rPh>
    <rPh sb="2" eb="4">
      <t>ロウドウ</t>
    </rPh>
    <rPh sb="4" eb="6">
      <t>ダイジン</t>
    </rPh>
    <rPh sb="7" eb="8">
      <t>サダ</t>
    </rPh>
    <rPh sb="10" eb="12">
      <t>トクベツ</t>
    </rPh>
    <rPh sb="12" eb="13">
      <t>ショク</t>
    </rPh>
    <rPh sb="14" eb="16">
      <t>ヒツヨウ</t>
    </rPh>
    <rPh sb="19" eb="22">
      <t>ニュウショシャ</t>
    </rPh>
    <rPh sb="22" eb="23">
      <t>マタ</t>
    </rPh>
    <rPh sb="24" eb="25">
      <t>テイ</t>
    </rPh>
    <rPh sb="25" eb="27">
      <t>エイヨウ</t>
    </rPh>
    <rPh sb="27" eb="29">
      <t>ジョウタイ</t>
    </rPh>
    <rPh sb="33" eb="35">
      <t>イシ</t>
    </rPh>
    <rPh sb="36" eb="38">
      <t>ハンダン</t>
    </rPh>
    <rPh sb="40" eb="43">
      <t>ニュウショシャ</t>
    </rPh>
    <rPh sb="44" eb="46">
      <t>タイショウ</t>
    </rPh>
    <phoneticPr fontId="27"/>
  </si>
  <si>
    <t>問１に該当する入所者が施設からその居宅に退所する場合は当該入所者の主治医の属する病院・診療所及び介護支援専門員に対して、病院・診療所又は他の介護保険施設（以下「医療機関等」）に入院又は入所する場合は当該医療機関等に対して、管理栄養士が当該入所者の栄養管理に関する情報を提供している。</t>
    <rPh sb="0" eb="1">
      <t>トイ</t>
    </rPh>
    <rPh sb="3" eb="5">
      <t>ガイトウ</t>
    </rPh>
    <rPh sb="7" eb="10">
      <t>ニュウショシャ</t>
    </rPh>
    <rPh sb="11" eb="13">
      <t>シセツ</t>
    </rPh>
    <rPh sb="17" eb="19">
      <t>キョタク</t>
    </rPh>
    <rPh sb="20" eb="22">
      <t>タイショ</t>
    </rPh>
    <rPh sb="24" eb="26">
      <t>バアイ</t>
    </rPh>
    <rPh sb="27" eb="29">
      <t>トウガイ</t>
    </rPh>
    <rPh sb="29" eb="31">
      <t>ニュウショ</t>
    </rPh>
    <rPh sb="31" eb="32">
      <t>シャ</t>
    </rPh>
    <rPh sb="33" eb="36">
      <t>シュジイ</t>
    </rPh>
    <rPh sb="37" eb="38">
      <t>ゾク</t>
    </rPh>
    <rPh sb="40" eb="42">
      <t>ビョウイン</t>
    </rPh>
    <rPh sb="43" eb="46">
      <t>シンリョウジョ</t>
    </rPh>
    <rPh sb="46" eb="47">
      <t>オヨ</t>
    </rPh>
    <rPh sb="48" eb="50">
      <t>カイゴ</t>
    </rPh>
    <rPh sb="50" eb="52">
      <t>シエン</t>
    </rPh>
    <rPh sb="52" eb="55">
      <t>センモンイン</t>
    </rPh>
    <rPh sb="56" eb="57">
      <t>タイ</t>
    </rPh>
    <rPh sb="66" eb="67">
      <t>マタ</t>
    </rPh>
    <rPh sb="90" eb="91">
      <t>マタ</t>
    </rPh>
    <rPh sb="105" eb="106">
      <t>ナド</t>
    </rPh>
    <rPh sb="112" eb="113">
      <t>トウシセツ</t>
    </rPh>
    <rPh sb="113" eb="116">
      <t>エイヨウシ</t>
    </rPh>
    <rPh sb="123" eb="125">
      <t>エイヨウ</t>
    </rPh>
    <rPh sb="125" eb="127">
      <t>カンリ</t>
    </rPh>
    <rPh sb="128" eb="129">
      <t>カン</t>
    </rPh>
    <rPh sb="131" eb="133">
      <t>ジョウホウ</t>
    </rPh>
    <rPh sb="134" eb="136">
      <t>テイキョウ</t>
    </rPh>
    <phoneticPr fontId="27"/>
  </si>
  <si>
    <t>問２の情報の提供に当たっては、当該入所者の同意を得ている。</t>
    <rPh sb="0" eb="1">
      <t>トイ</t>
    </rPh>
    <rPh sb="3" eb="5">
      <t>ジョウホウ</t>
    </rPh>
    <rPh sb="6" eb="8">
      <t>テイキョウ</t>
    </rPh>
    <rPh sb="9" eb="10">
      <t>ア</t>
    </rPh>
    <rPh sb="15" eb="17">
      <t>トウガイ</t>
    </rPh>
    <rPh sb="17" eb="20">
      <t>ニュウショシャ</t>
    </rPh>
    <rPh sb="21" eb="23">
      <t>ドウイ</t>
    </rPh>
    <rPh sb="24" eb="25">
      <t>エ</t>
    </rPh>
    <phoneticPr fontId="27"/>
  </si>
  <si>
    <t>退所した日の属する月に、１月に１回を限度として算定している。</t>
    <rPh sb="0" eb="2">
      <t>タイショ</t>
    </rPh>
    <rPh sb="4" eb="5">
      <t>ヒ</t>
    </rPh>
    <rPh sb="6" eb="7">
      <t>ゾク</t>
    </rPh>
    <rPh sb="9" eb="10">
      <t>ツキ</t>
    </rPh>
    <rPh sb="13" eb="14">
      <t>ツキ</t>
    </rPh>
    <rPh sb="16" eb="17">
      <t>カイ</t>
    </rPh>
    <rPh sb="18" eb="20">
      <t>ゲンド</t>
    </rPh>
    <rPh sb="23" eb="25">
      <t>サンテイ</t>
    </rPh>
    <phoneticPr fontId="27"/>
  </si>
  <si>
    <t>栄養管理に係る減算、栄養マネジメント強化加算を算定していない。</t>
    <rPh sb="0" eb="2">
      <t>エイヨウ</t>
    </rPh>
    <rPh sb="2" eb="4">
      <t>カンリ</t>
    </rPh>
    <rPh sb="5" eb="6">
      <t>カカ</t>
    </rPh>
    <rPh sb="7" eb="9">
      <t>ゲンサン</t>
    </rPh>
    <rPh sb="10" eb="12">
      <t>エイヨウ</t>
    </rPh>
    <rPh sb="18" eb="20">
      <t>キョウカ</t>
    </rPh>
    <rPh sb="20" eb="22">
      <t>カサン</t>
    </rPh>
    <rPh sb="23" eb="25">
      <t>サンテイ</t>
    </rPh>
    <phoneticPr fontId="27"/>
  </si>
  <si>
    <r>
      <t>（17）再入所時栄養連携加算　</t>
    </r>
    <r>
      <rPr>
        <sz val="11.5"/>
        <rFont val="ＭＳ ゴシック"/>
        <family val="3"/>
        <charset val="128"/>
      </rPr>
      <t>[介護老人福祉施設]</t>
    </r>
    <rPh sb="4" eb="7">
      <t>サイニュウショ</t>
    </rPh>
    <rPh sb="7" eb="8">
      <t>ジ</t>
    </rPh>
    <rPh sb="8" eb="10">
      <t>エイヨウ</t>
    </rPh>
    <rPh sb="10" eb="12">
      <t>レンケイ</t>
    </rPh>
    <phoneticPr fontId="27"/>
  </si>
  <si>
    <t>施設に入所していた者が、医療機関に入院し、当該者について医師が別に厚生労働大臣が定める特別食又は嚥下調整食を提供する必要性を認めた場合であって、当該者が退院した後、直ちに再度当該施設に入所（＝二次入所）した場合を対象としている。</t>
    <rPh sb="0" eb="2">
      <t>シセツ</t>
    </rPh>
    <rPh sb="3" eb="5">
      <t>ニュウショ</t>
    </rPh>
    <rPh sb="9" eb="10">
      <t>モノ</t>
    </rPh>
    <rPh sb="12" eb="14">
      <t>イリョウ</t>
    </rPh>
    <rPh sb="14" eb="16">
      <t>キカン</t>
    </rPh>
    <rPh sb="17" eb="19">
      <t>ニュウイン</t>
    </rPh>
    <rPh sb="21" eb="24">
      <t>トウガイシャ</t>
    </rPh>
    <rPh sb="28" eb="30">
      <t>イシ</t>
    </rPh>
    <rPh sb="31" eb="32">
      <t>ベツ</t>
    </rPh>
    <rPh sb="33" eb="35">
      <t>コウセイ</t>
    </rPh>
    <rPh sb="35" eb="37">
      <t>ロウドウ</t>
    </rPh>
    <rPh sb="37" eb="39">
      <t>ダイジン</t>
    </rPh>
    <rPh sb="40" eb="41">
      <t>サダ</t>
    </rPh>
    <rPh sb="43" eb="45">
      <t>トクベツ</t>
    </rPh>
    <rPh sb="45" eb="46">
      <t>ショク</t>
    </rPh>
    <rPh sb="46" eb="47">
      <t>マタ</t>
    </rPh>
    <rPh sb="48" eb="50">
      <t>エンゲ</t>
    </rPh>
    <rPh sb="50" eb="52">
      <t>チョウセイ</t>
    </rPh>
    <rPh sb="52" eb="53">
      <t>ショク</t>
    </rPh>
    <rPh sb="54" eb="56">
      <t>テイキョウ</t>
    </rPh>
    <rPh sb="58" eb="61">
      <t>ヒツヨウセイ</t>
    </rPh>
    <rPh sb="62" eb="63">
      <t>ミト</t>
    </rPh>
    <rPh sb="65" eb="67">
      <t>バアイ</t>
    </rPh>
    <rPh sb="72" eb="75">
      <t>トウガイシャ</t>
    </rPh>
    <rPh sb="76" eb="78">
      <t>タイイン</t>
    </rPh>
    <rPh sb="80" eb="81">
      <t>アト</t>
    </rPh>
    <rPh sb="82" eb="83">
      <t>タダ</t>
    </rPh>
    <rPh sb="85" eb="87">
      <t>サイド</t>
    </rPh>
    <rPh sb="87" eb="89">
      <t>トウガイ</t>
    </rPh>
    <rPh sb="89" eb="91">
      <t>シセツ</t>
    </rPh>
    <rPh sb="92" eb="94">
      <t>ニュウショ</t>
    </rPh>
    <rPh sb="96" eb="98">
      <t>ニジ</t>
    </rPh>
    <rPh sb="98" eb="100">
      <t>ニュウショ</t>
    </rPh>
    <rPh sb="103" eb="105">
      <t>バアイ</t>
    </rPh>
    <rPh sb="106" eb="108">
      <t>タイショウ</t>
    </rPh>
    <phoneticPr fontId="27"/>
  </si>
  <si>
    <t>施設の管理栄養士が当該者の入院する医療機関を訪問の上、当該医療機関での栄養に関する指導又はカンファレンスに同席し、当該医療機関の管理栄養士と連携して、二次入所後の栄養ケア計画を作成している。</t>
    <rPh sb="0" eb="2">
      <t>シセツ</t>
    </rPh>
    <rPh sb="3" eb="5">
      <t>カンリ</t>
    </rPh>
    <rPh sb="5" eb="8">
      <t>エイヨウシ</t>
    </rPh>
    <rPh sb="9" eb="11">
      <t>トウガイ</t>
    </rPh>
    <rPh sb="11" eb="12">
      <t>モノ</t>
    </rPh>
    <rPh sb="13" eb="15">
      <t>ニュウイン</t>
    </rPh>
    <rPh sb="17" eb="19">
      <t>イリョウ</t>
    </rPh>
    <rPh sb="19" eb="21">
      <t>キカン</t>
    </rPh>
    <rPh sb="22" eb="24">
      <t>ホウモン</t>
    </rPh>
    <rPh sb="25" eb="26">
      <t>ウエ</t>
    </rPh>
    <rPh sb="27" eb="29">
      <t>トウガイ</t>
    </rPh>
    <rPh sb="29" eb="31">
      <t>イリョウ</t>
    </rPh>
    <rPh sb="31" eb="33">
      <t>キカン</t>
    </rPh>
    <rPh sb="35" eb="37">
      <t>エイヨウ</t>
    </rPh>
    <rPh sb="38" eb="39">
      <t>カン</t>
    </rPh>
    <rPh sb="41" eb="43">
      <t>シドウ</t>
    </rPh>
    <rPh sb="43" eb="44">
      <t>マタ</t>
    </rPh>
    <rPh sb="53" eb="55">
      <t>ドウセキ</t>
    </rPh>
    <rPh sb="57" eb="59">
      <t>トウガイ</t>
    </rPh>
    <rPh sb="59" eb="61">
      <t>イリョウ</t>
    </rPh>
    <rPh sb="61" eb="63">
      <t>キカン</t>
    </rPh>
    <rPh sb="64" eb="66">
      <t>カンリ</t>
    </rPh>
    <rPh sb="66" eb="69">
      <t>エイヨウシ</t>
    </rPh>
    <rPh sb="70" eb="72">
      <t>レンケイ</t>
    </rPh>
    <rPh sb="75" eb="77">
      <t>ニジ</t>
    </rPh>
    <rPh sb="77" eb="79">
      <t>ニュウショ</t>
    </rPh>
    <rPh sb="79" eb="80">
      <t>ゴ</t>
    </rPh>
    <rPh sb="81" eb="83">
      <t>エイヨウ</t>
    </rPh>
    <rPh sb="85" eb="87">
      <t>ケイカク</t>
    </rPh>
    <rPh sb="88" eb="90">
      <t>サクセイ</t>
    </rPh>
    <phoneticPr fontId="27"/>
  </si>
  <si>
    <t>栄養管理に係る減算を算定していない。</t>
    <rPh sb="0" eb="2">
      <t>エイヨウ</t>
    </rPh>
    <rPh sb="2" eb="4">
      <t>カンリ</t>
    </rPh>
    <rPh sb="5" eb="6">
      <t>カカ</t>
    </rPh>
    <rPh sb="7" eb="9">
      <t>ゲンサン</t>
    </rPh>
    <rPh sb="10" eb="12">
      <t>サンテイ</t>
    </rPh>
    <phoneticPr fontId="27"/>
  </si>
  <si>
    <r>
      <t>（18）退所前訪問相談援助加算　</t>
    </r>
    <r>
      <rPr>
        <sz val="11.5"/>
        <rFont val="ＭＳ ゴシック"/>
        <family val="3"/>
        <charset val="128"/>
      </rPr>
      <t>[介護老人福祉施設]</t>
    </r>
    <phoneticPr fontId="27"/>
  </si>
  <si>
    <t>入所期間が１月を超えると見込まれる入所者の退所に先立って、入所者が退所後生活する居宅を訪問し、当該入所者及びその家族等に対して退所後の居宅サービス等について相談援助を行っている。</t>
  </si>
  <si>
    <t>入所者が退所後にその居宅でなく、他の社会福祉施設等（病院、診療所、他の介護保険施設を除く）に入所する場合で、当該入所者の同意を得て当該社会福祉施設等を訪問し、連絡調整や情報提供等を行ったときも同様に算定可</t>
    <phoneticPr fontId="27"/>
  </si>
  <si>
    <t>入所者１人につき１回を限度として算定している。（入所後早期に退所に向けた訪問相談援助の必要があると認められる入所者については入所中２回を限度に算定）</t>
    <rPh sb="0" eb="3">
      <t>ニュウショシャ</t>
    </rPh>
    <rPh sb="4" eb="5">
      <t>ニン</t>
    </rPh>
    <rPh sb="9" eb="10">
      <t>カイ</t>
    </rPh>
    <rPh sb="11" eb="13">
      <t>ゲンド</t>
    </rPh>
    <rPh sb="16" eb="18">
      <t>サンテイ</t>
    </rPh>
    <rPh sb="24" eb="26">
      <t>ニュウショ</t>
    </rPh>
    <rPh sb="26" eb="27">
      <t>ゴ</t>
    </rPh>
    <rPh sb="27" eb="29">
      <t>ソウキ</t>
    </rPh>
    <rPh sb="30" eb="32">
      <t>タイショ</t>
    </rPh>
    <rPh sb="33" eb="34">
      <t>ム</t>
    </rPh>
    <rPh sb="36" eb="38">
      <t>ホウモン</t>
    </rPh>
    <rPh sb="38" eb="40">
      <t>ソウダン</t>
    </rPh>
    <rPh sb="40" eb="42">
      <t>エンジョ</t>
    </rPh>
    <rPh sb="43" eb="45">
      <t>ヒツヨウ</t>
    </rPh>
    <rPh sb="49" eb="50">
      <t>ミト</t>
    </rPh>
    <rPh sb="54" eb="57">
      <t>ニュウショシャ</t>
    </rPh>
    <rPh sb="62" eb="65">
      <t>ニュウショチュウ</t>
    </rPh>
    <rPh sb="66" eb="67">
      <t>カイ</t>
    </rPh>
    <rPh sb="68" eb="70">
      <t>ゲンド</t>
    </rPh>
    <rPh sb="71" eb="73">
      <t>サンテイ</t>
    </rPh>
    <phoneticPr fontId="27"/>
  </si>
  <si>
    <t>退所日に算定している。</t>
    <rPh sb="0" eb="2">
      <t>タイショ</t>
    </rPh>
    <rPh sb="2" eb="3">
      <t>ニチ</t>
    </rPh>
    <rPh sb="4" eb="6">
      <t>サンテイ</t>
    </rPh>
    <phoneticPr fontId="27"/>
  </si>
  <si>
    <t>次の場合には算定していない。</t>
    <rPh sb="0" eb="1">
      <t>ツギ</t>
    </rPh>
    <rPh sb="2" eb="4">
      <t>バアイ</t>
    </rPh>
    <rPh sb="6" eb="8">
      <t>サンテイ</t>
    </rPh>
    <phoneticPr fontId="27"/>
  </si>
  <si>
    <t>退所して病院又は診療所へ入院する場合</t>
    <phoneticPr fontId="27"/>
  </si>
  <si>
    <t>退所して他の介護保険施設へ入院又は入所する場合</t>
    <phoneticPr fontId="27"/>
  </si>
  <si>
    <t>死亡退所の場合</t>
    <phoneticPr fontId="27"/>
  </si>
  <si>
    <t>介護支援専門員、生活相談員、看護職員、機能訓練指導員又は医師が協力して退所前訪問相談援助を行っている。</t>
    <rPh sb="31" eb="33">
      <t>キョウリョク</t>
    </rPh>
    <rPh sb="35" eb="37">
      <t>タイショ</t>
    </rPh>
    <rPh sb="37" eb="38">
      <t>マエ</t>
    </rPh>
    <rPh sb="38" eb="40">
      <t>ホウモン</t>
    </rPh>
    <rPh sb="40" eb="42">
      <t>ソウダン</t>
    </rPh>
    <rPh sb="42" eb="44">
      <t>エンジョ</t>
    </rPh>
    <rPh sb="45" eb="46">
      <t>オコナ</t>
    </rPh>
    <phoneticPr fontId="27"/>
  </si>
  <si>
    <t>入所者及びその家族等のいずれにも退所前訪問相談援助を行っている。</t>
    <rPh sb="0" eb="3">
      <t>ニュウショシャ</t>
    </rPh>
    <rPh sb="3" eb="4">
      <t>オヨ</t>
    </rPh>
    <rPh sb="7" eb="10">
      <t>カゾクトウ</t>
    </rPh>
    <rPh sb="16" eb="18">
      <t>タイショ</t>
    </rPh>
    <rPh sb="18" eb="19">
      <t>マエ</t>
    </rPh>
    <rPh sb="19" eb="21">
      <t>ホウモン</t>
    </rPh>
    <rPh sb="21" eb="23">
      <t>ソウダン</t>
    </rPh>
    <rPh sb="23" eb="25">
      <t>エンジョ</t>
    </rPh>
    <rPh sb="26" eb="27">
      <t>オコナ</t>
    </rPh>
    <phoneticPr fontId="27"/>
  </si>
  <si>
    <t>問２の２回の訪問相談援助について算定する場合、１回目の訪問相談援助は退所を念頭に置いた施設サービス計画の策定に当たって行い、２回目の訪問相談援助は退所後在宅又は社会福祉施設等における生活に向けた最終調整を目的として行っている。</t>
    <rPh sb="0" eb="1">
      <t>ト</t>
    </rPh>
    <rPh sb="4" eb="5">
      <t>カイ</t>
    </rPh>
    <rPh sb="6" eb="8">
      <t>ホウモン</t>
    </rPh>
    <rPh sb="8" eb="10">
      <t>ソウダン</t>
    </rPh>
    <rPh sb="10" eb="12">
      <t>エンジョ</t>
    </rPh>
    <rPh sb="16" eb="18">
      <t>サンテイ</t>
    </rPh>
    <rPh sb="20" eb="22">
      <t>バアイ</t>
    </rPh>
    <rPh sb="24" eb="26">
      <t>カイメ</t>
    </rPh>
    <rPh sb="27" eb="29">
      <t>ホウモン</t>
    </rPh>
    <rPh sb="29" eb="31">
      <t>ソウダン</t>
    </rPh>
    <rPh sb="31" eb="33">
      <t>エンジョ</t>
    </rPh>
    <rPh sb="34" eb="36">
      <t>タイショ</t>
    </rPh>
    <rPh sb="37" eb="39">
      <t>ネントウ</t>
    </rPh>
    <rPh sb="40" eb="41">
      <t>オ</t>
    </rPh>
    <rPh sb="43" eb="45">
      <t>シセツ</t>
    </rPh>
    <rPh sb="49" eb="51">
      <t>ケイカク</t>
    </rPh>
    <rPh sb="52" eb="54">
      <t>サクテイ</t>
    </rPh>
    <rPh sb="55" eb="56">
      <t>ア</t>
    </rPh>
    <rPh sb="59" eb="60">
      <t>オコナ</t>
    </rPh>
    <rPh sb="63" eb="64">
      <t>カイ</t>
    </rPh>
    <rPh sb="64" eb="65">
      <t>メ</t>
    </rPh>
    <rPh sb="66" eb="68">
      <t>ホウモン</t>
    </rPh>
    <rPh sb="68" eb="70">
      <t>ソウダン</t>
    </rPh>
    <rPh sb="70" eb="72">
      <t>エンジョ</t>
    </rPh>
    <rPh sb="73" eb="75">
      <t>タイショ</t>
    </rPh>
    <rPh sb="75" eb="76">
      <t>ゴ</t>
    </rPh>
    <rPh sb="76" eb="78">
      <t>ザイタク</t>
    </rPh>
    <rPh sb="78" eb="79">
      <t>マタ</t>
    </rPh>
    <rPh sb="80" eb="82">
      <t>シャカイ</t>
    </rPh>
    <rPh sb="82" eb="84">
      <t>フクシ</t>
    </rPh>
    <rPh sb="84" eb="87">
      <t>シセツトウ</t>
    </rPh>
    <rPh sb="91" eb="93">
      <t>セイカツ</t>
    </rPh>
    <rPh sb="94" eb="95">
      <t>ム</t>
    </rPh>
    <rPh sb="97" eb="99">
      <t>サイシュウ</t>
    </rPh>
    <rPh sb="99" eb="101">
      <t>チョウセイ</t>
    </rPh>
    <rPh sb="102" eb="104">
      <t>モクテキ</t>
    </rPh>
    <rPh sb="107" eb="108">
      <t>オコナ</t>
    </rPh>
    <phoneticPr fontId="27"/>
  </si>
  <si>
    <t>相談援助を行った日及び相談援助の内容の要点に関する記録を行っている。</t>
    <rPh sb="0" eb="2">
      <t>ソウダン</t>
    </rPh>
    <rPh sb="2" eb="4">
      <t>エンジョ</t>
    </rPh>
    <rPh sb="5" eb="6">
      <t>オコナ</t>
    </rPh>
    <rPh sb="8" eb="9">
      <t>ビ</t>
    </rPh>
    <rPh sb="9" eb="10">
      <t>オヨ</t>
    </rPh>
    <rPh sb="11" eb="13">
      <t>ソウダン</t>
    </rPh>
    <rPh sb="13" eb="15">
      <t>エンジョ</t>
    </rPh>
    <rPh sb="16" eb="18">
      <t>ナイヨウ</t>
    </rPh>
    <rPh sb="19" eb="21">
      <t>ヨウテン</t>
    </rPh>
    <rPh sb="22" eb="23">
      <t>カン</t>
    </rPh>
    <rPh sb="25" eb="27">
      <t>キロク</t>
    </rPh>
    <rPh sb="28" eb="29">
      <t>オコナ</t>
    </rPh>
    <phoneticPr fontId="27"/>
  </si>
  <si>
    <r>
      <t>（19）退所後訪問相談援助加算　</t>
    </r>
    <r>
      <rPr>
        <sz val="11.5"/>
        <rFont val="ＭＳ ゴシック"/>
        <family val="3"/>
        <charset val="128"/>
      </rPr>
      <t>[介護老人福祉施設]</t>
    </r>
    <rPh sb="6" eb="7">
      <t>アト</t>
    </rPh>
    <rPh sb="7" eb="9">
      <t>ホウモン</t>
    </rPh>
    <rPh sb="9" eb="11">
      <t>ソウダン</t>
    </rPh>
    <rPh sb="11" eb="13">
      <t>エンジョ</t>
    </rPh>
    <rPh sb="13" eb="15">
      <t>カサン</t>
    </rPh>
    <phoneticPr fontId="27"/>
  </si>
  <si>
    <t>入所者の退所後30日以内に当該入所者の居宅を訪問し、当該入所者及びその家族等に対して退所後の居宅サービス等について相談援助を行っている。</t>
    <rPh sb="0" eb="1">
      <t>ニュウ</t>
    </rPh>
    <phoneticPr fontId="27"/>
  </si>
  <si>
    <t>入所者１人につき、退所後１回を限度として算定している。</t>
    <rPh sb="0" eb="3">
      <t>ニュウショシャ</t>
    </rPh>
    <rPh sb="4" eb="5">
      <t>ニン</t>
    </rPh>
    <rPh sb="9" eb="11">
      <t>タイショ</t>
    </rPh>
    <rPh sb="11" eb="12">
      <t>ゴ</t>
    </rPh>
    <rPh sb="13" eb="14">
      <t>カイ</t>
    </rPh>
    <rPh sb="15" eb="17">
      <t>ゲンド</t>
    </rPh>
    <rPh sb="20" eb="22">
      <t>サンテイ</t>
    </rPh>
    <phoneticPr fontId="27"/>
  </si>
  <si>
    <t>訪問日に算定している。</t>
    <rPh sb="0" eb="2">
      <t>ホウモン</t>
    </rPh>
    <rPh sb="2" eb="3">
      <t>ニチ</t>
    </rPh>
    <rPh sb="4" eb="6">
      <t>サンテイ</t>
    </rPh>
    <phoneticPr fontId="27"/>
  </si>
  <si>
    <t>介護支援専門員、生活相談員、看護職員、機能訓練指導員又は医師が協力して退所後訪問相談援助を行っている。</t>
    <rPh sb="31" eb="33">
      <t>キョウリョク</t>
    </rPh>
    <rPh sb="35" eb="37">
      <t>タイショ</t>
    </rPh>
    <rPh sb="37" eb="38">
      <t>ノチ</t>
    </rPh>
    <rPh sb="38" eb="40">
      <t>ホウモン</t>
    </rPh>
    <rPh sb="40" eb="42">
      <t>ソウダン</t>
    </rPh>
    <rPh sb="42" eb="44">
      <t>エンジョ</t>
    </rPh>
    <rPh sb="45" eb="46">
      <t>オコナ</t>
    </rPh>
    <phoneticPr fontId="27"/>
  </si>
  <si>
    <t>入所者及びその家族等のいずれにも退所後訪問相談援助を行っている。</t>
    <rPh sb="0" eb="3">
      <t>ニュウショシャ</t>
    </rPh>
    <rPh sb="3" eb="4">
      <t>オヨ</t>
    </rPh>
    <rPh sb="7" eb="10">
      <t>カゾクトウ</t>
    </rPh>
    <rPh sb="16" eb="18">
      <t>タイショ</t>
    </rPh>
    <rPh sb="18" eb="19">
      <t>ノチ</t>
    </rPh>
    <rPh sb="19" eb="21">
      <t>ホウモン</t>
    </rPh>
    <rPh sb="21" eb="23">
      <t>ソウダン</t>
    </rPh>
    <rPh sb="23" eb="25">
      <t>エンジョ</t>
    </rPh>
    <rPh sb="26" eb="27">
      <t>オコナ</t>
    </rPh>
    <phoneticPr fontId="27"/>
  </si>
  <si>
    <r>
      <t>（20）退所時相談援助加算　</t>
    </r>
    <r>
      <rPr>
        <sz val="11.5"/>
        <rFont val="ＭＳ ゴシック"/>
        <family val="3"/>
        <charset val="128"/>
      </rPr>
      <t>[介護老人福祉施設]</t>
    </r>
    <rPh sb="6" eb="7">
      <t>ジ</t>
    </rPh>
    <phoneticPr fontId="27"/>
  </si>
  <si>
    <t>入所者が退所後にその居宅でなく、他の社会福祉施設等（病院、診療所、他の介護保険施設を除く）に入所する場合で、当該入所者の同意を得て、当該社会福祉施設等に対して、当該入所者の介護状況を示す文書を添えて当該入所者の処遇に必要な情報を提供したときも同様に算定可</t>
    <rPh sb="76" eb="77">
      <t>タイ</t>
    </rPh>
    <rPh sb="80" eb="82">
      <t>トウガイ</t>
    </rPh>
    <rPh sb="82" eb="85">
      <t>ニュウショシャ</t>
    </rPh>
    <rPh sb="86" eb="88">
      <t>カイゴ</t>
    </rPh>
    <rPh sb="88" eb="90">
      <t>ジョウキョウ</t>
    </rPh>
    <rPh sb="91" eb="92">
      <t>シメ</t>
    </rPh>
    <rPh sb="93" eb="95">
      <t>ブンショ</t>
    </rPh>
    <rPh sb="96" eb="97">
      <t>ソ</t>
    </rPh>
    <rPh sb="99" eb="101">
      <t>トウガイ</t>
    </rPh>
    <rPh sb="101" eb="104">
      <t>ニュウショシャ</t>
    </rPh>
    <rPh sb="105" eb="107">
      <t>ショグウ</t>
    </rPh>
    <rPh sb="108" eb="110">
      <t>ヒツヨウ</t>
    </rPh>
    <rPh sb="111" eb="113">
      <t>ジョウホウ</t>
    </rPh>
    <rPh sb="114" eb="116">
      <t>テイキョウ</t>
    </rPh>
    <phoneticPr fontId="27"/>
  </si>
  <si>
    <t>退所の日から２週間以内に当該入所者の退所後の居住地を管轄する市町村及び老人介護支援センター、地域包括支援センター等に対して、当該入所者の介護状況を示す文書を添えて、当該入所者に係る居宅サービス又は地域密着型サービスに必要な情報を提供している。</t>
    <rPh sb="46" eb="48">
      <t>チイキ</t>
    </rPh>
    <rPh sb="48" eb="50">
      <t>ホウカツ</t>
    </rPh>
    <rPh sb="50" eb="52">
      <t>シエン</t>
    </rPh>
    <rPh sb="56" eb="57">
      <t>トウ</t>
    </rPh>
    <rPh sb="96" eb="97">
      <t>マタ</t>
    </rPh>
    <rPh sb="98" eb="100">
      <t>チイキ</t>
    </rPh>
    <rPh sb="100" eb="103">
      <t>ミッチャクガタ</t>
    </rPh>
    <phoneticPr fontId="27"/>
  </si>
  <si>
    <t>問２の情報の提供に当たっては、当該入所者の同意を得ている。</t>
    <rPh sb="0" eb="1">
      <t>ト</t>
    </rPh>
    <rPh sb="3" eb="5">
      <t>ジョウホウ</t>
    </rPh>
    <rPh sb="6" eb="8">
      <t>テイキョウ</t>
    </rPh>
    <rPh sb="9" eb="10">
      <t>ア</t>
    </rPh>
    <rPh sb="15" eb="17">
      <t>トウガイ</t>
    </rPh>
    <phoneticPr fontId="27"/>
  </si>
  <si>
    <t>介護支援専門員、生活相談員、看護職員、機能訓練指導員又は医師が協力して退所時相談援助を行っている。</t>
    <rPh sb="31" eb="33">
      <t>キョウリョク</t>
    </rPh>
    <rPh sb="35" eb="37">
      <t>タイショ</t>
    </rPh>
    <rPh sb="37" eb="38">
      <t>ジ</t>
    </rPh>
    <rPh sb="38" eb="40">
      <t>ソウダン</t>
    </rPh>
    <rPh sb="40" eb="42">
      <t>エンジョ</t>
    </rPh>
    <rPh sb="43" eb="44">
      <t>オコナ</t>
    </rPh>
    <phoneticPr fontId="27"/>
  </si>
  <si>
    <t>問６の相談援助は、次に掲げる内容を行っている。</t>
    <rPh sb="0" eb="1">
      <t>トイ</t>
    </rPh>
    <rPh sb="3" eb="5">
      <t>ソウダン</t>
    </rPh>
    <rPh sb="5" eb="7">
      <t>エンジョ</t>
    </rPh>
    <rPh sb="9" eb="10">
      <t>ツギ</t>
    </rPh>
    <rPh sb="11" eb="12">
      <t>カカ</t>
    </rPh>
    <rPh sb="14" eb="16">
      <t>ナイヨウ</t>
    </rPh>
    <rPh sb="17" eb="18">
      <t>オコナ</t>
    </rPh>
    <phoneticPr fontId="27"/>
  </si>
  <si>
    <t>食事、入浴、健康管理等在宅又は社会福祉施設等における生活に関する相談援助</t>
    <rPh sb="0" eb="2">
      <t>ショクジ</t>
    </rPh>
    <rPh sb="3" eb="5">
      <t>ニュウヨク</t>
    </rPh>
    <rPh sb="6" eb="8">
      <t>ケンコウ</t>
    </rPh>
    <rPh sb="8" eb="11">
      <t>カンリトウ</t>
    </rPh>
    <rPh sb="11" eb="13">
      <t>ザイタク</t>
    </rPh>
    <rPh sb="13" eb="14">
      <t>マタ</t>
    </rPh>
    <rPh sb="15" eb="17">
      <t>シャカイ</t>
    </rPh>
    <rPh sb="17" eb="19">
      <t>フクシ</t>
    </rPh>
    <rPh sb="19" eb="22">
      <t>シセツトウ</t>
    </rPh>
    <rPh sb="26" eb="28">
      <t>セイカツ</t>
    </rPh>
    <rPh sb="29" eb="30">
      <t>カン</t>
    </rPh>
    <rPh sb="32" eb="34">
      <t>ソウダン</t>
    </rPh>
    <rPh sb="34" eb="36">
      <t>エンジョ</t>
    </rPh>
    <phoneticPr fontId="27"/>
  </si>
  <si>
    <t>退所する者の運動機能及び日常生活動作能力の維持及び向上を目的として行う各種訓練等に関する相談援助</t>
    <rPh sb="0" eb="2">
      <t>タイショ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rPh sb="35" eb="37">
      <t>カクシュ</t>
    </rPh>
    <rPh sb="37" eb="40">
      <t>クンレントウ</t>
    </rPh>
    <rPh sb="41" eb="42">
      <t>カン</t>
    </rPh>
    <rPh sb="44" eb="46">
      <t>ソウダン</t>
    </rPh>
    <rPh sb="46" eb="48">
      <t>エンジョ</t>
    </rPh>
    <phoneticPr fontId="27"/>
  </si>
  <si>
    <t>家屋の改善に関する相談援助</t>
    <rPh sb="0" eb="2">
      <t>カオク</t>
    </rPh>
    <rPh sb="3" eb="5">
      <t>カイゼン</t>
    </rPh>
    <rPh sb="6" eb="7">
      <t>カン</t>
    </rPh>
    <rPh sb="9" eb="11">
      <t>ソウダン</t>
    </rPh>
    <rPh sb="11" eb="13">
      <t>エンジョ</t>
    </rPh>
    <phoneticPr fontId="27"/>
  </si>
  <si>
    <t>退所する者の介助方法に関する相談援助</t>
    <rPh sb="0" eb="2">
      <t>タイショ</t>
    </rPh>
    <rPh sb="4" eb="5">
      <t>モノ</t>
    </rPh>
    <rPh sb="6" eb="8">
      <t>カイジョ</t>
    </rPh>
    <rPh sb="8" eb="10">
      <t>ホウホウ</t>
    </rPh>
    <rPh sb="11" eb="12">
      <t>カン</t>
    </rPh>
    <rPh sb="14" eb="16">
      <t>ソウダン</t>
    </rPh>
    <rPh sb="16" eb="18">
      <t>エンジョ</t>
    </rPh>
    <phoneticPr fontId="27"/>
  </si>
  <si>
    <t>入所者及びその家族等のいずれにも退所時相談援助を行っている。</t>
    <rPh sb="0" eb="3">
      <t>ニュウショシャ</t>
    </rPh>
    <rPh sb="3" eb="4">
      <t>オヨ</t>
    </rPh>
    <rPh sb="7" eb="10">
      <t>カゾクトウ</t>
    </rPh>
    <rPh sb="16" eb="18">
      <t>タイショ</t>
    </rPh>
    <rPh sb="18" eb="19">
      <t>ジ</t>
    </rPh>
    <rPh sb="19" eb="21">
      <t>ソウダン</t>
    </rPh>
    <rPh sb="21" eb="23">
      <t>エンジョ</t>
    </rPh>
    <rPh sb="24" eb="25">
      <t>オコナ</t>
    </rPh>
    <phoneticPr fontId="27"/>
  </si>
  <si>
    <r>
      <t>（21）退所前連携加算　</t>
    </r>
    <r>
      <rPr>
        <sz val="11.5"/>
        <rFont val="ＭＳ ゴシック"/>
        <family val="3"/>
        <charset val="128"/>
      </rPr>
      <t>[介護老人福祉施設]</t>
    </r>
    <rPh sb="6" eb="7">
      <t>マエ</t>
    </rPh>
    <rPh sb="7" eb="9">
      <t>レンケイ</t>
    </rPh>
    <rPh sb="9" eb="11">
      <t>カサン</t>
    </rPh>
    <phoneticPr fontId="27"/>
  </si>
  <si>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介護状況を示す文書を添えて当該入所者に係る居宅サービス又は地域密着型サービスに必要な情報を提供している。</t>
  </si>
  <si>
    <t>問１の情報の提供に当たっては、当該入所者の同意を得ている。</t>
    <rPh sb="0" eb="1">
      <t>ト</t>
    </rPh>
    <rPh sb="3" eb="5">
      <t>ジョウホウ</t>
    </rPh>
    <rPh sb="6" eb="8">
      <t>テイキョウ</t>
    </rPh>
    <rPh sb="9" eb="10">
      <t>ア</t>
    </rPh>
    <phoneticPr fontId="27"/>
  </si>
  <si>
    <t>問１の指定居宅介護支援事業者と連携して退所後の居宅サービス又は地域密着型サービスの利用に関する調整を行っている。</t>
    <rPh sb="0" eb="1">
      <t>ト</t>
    </rPh>
    <rPh sb="29" eb="30">
      <t>マタ</t>
    </rPh>
    <rPh sb="31" eb="33">
      <t>チイキ</t>
    </rPh>
    <rPh sb="33" eb="36">
      <t>ミッチャクガタ</t>
    </rPh>
    <rPh sb="41" eb="43">
      <t>リヨウ</t>
    </rPh>
    <phoneticPr fontId="27"/>
  </si>
  <si>
    <t>ｂ</t>
    <phoneticPr fontId="27"/>
  </si>
  <si>
    <t>退所日に算定している。</t>
    <rPh sb="0" eb="2">
      <t>タイショ</t>
    </rPh>
    <phoneticPr fontId="27"/>
  </si>
  <si>
    <t>介護支援専門員、生活相談員、看護職員、機能訓練指導員又は医師が協力して退所前連携を行っている。</t>
    <rPh sb="31" eb="33">
      <t>キョウリョク</t>
    </rPh>
    <rPh sb="35" eb="37">
      <t>タイショ</t>
    </rPh>
    <rPh sb="37" eb="38">
      <t>マエ</t>
    </rPh>
    <rPh sb="38" eb="40">
      <t>レンケイ</t>
    </rPh>
    <rPh sb="41" eb="42">
      <t>オコナ</t>
    </rPh>
    <phoneticPr fontId="27"/>
  </si>
  <si>
    <t>退所前連携を行った日及び連携の内容の要点に関する記録を行っている。</t>
    <rPh sb="0" eb="2">
      <t>タイショ</t>
    </rPh>
    <rPh sb="2" eb="3">
      <t>マエ</t>
    </rPh>
    <rPh sb="3" eb="5">
      <t>レンケイ</t>
    </rPh>
    <rPh sb="6" eb="7">
      <t>オコナ</t>
    </rPh>
    <rPh sb="9" eb="10">
      <t>ビ</t>
    </rPh>
    <rPh sb="10" eb="11">
      <t>オヨ</t>
    </rPh>
    <rPh sb="12" eb="14">
      <t>レンケイ</t>
    </rPh>
    <rPh sb="15" eb="17">
      <t>ナイヨウ</t>
    </rPh>
    <rPh sb="18" eb="20">
      <t>ヨウテン</t>
    </rPh>
    <rPh sb="21" eb="22">
      <t>カン</t>
    </rPh>
    <rPh sb="24" eb="26">
      <t>キロク</t>
    </rPh>
    <rPh sb="27" eb="28">
      <t>オコナ</t>
    </rPh>
    <phoneticPr fontId="27"/>
  </si>
  <si>
    <t>在宅・入所相互利用加算の対象となる入所者について退所前連携加算を算定する場合、最初に在宅期間に移るときのみ算定している。</t>
    <rPh sb="0" eb="2">
      <t>ザイタク</t>
    </rPh>
    <rPh sb="3" eb="5">
      <t>ニュウショ</t>
    </rPh>
    <rPh sb="5" eb="7">
      <t>ソウゴ</t>
    </rPh>
    <rPh sb="7" eb="9">
      <t>リヨウ</t>
    </rPh>
    <rPh sb="9" eb="11">
      <t>カサン</t>
    </rPh>
    <rPh sb="12" eb="14">
      <t>タイショウ</t>
    </rPh>
    <rPh sb="17" eb="20">
      <t>ニュウショシャ</t>
    </rPh>
    <rPh sb="24" eb="26">
      <t>タイショ</t>
    </rPh>
    <rPh sb="26" eb="27">
      <t>マエ</t>
    </rPh>
    <rPh sb="27" eb="29">
      <t>レンケイ</t>
    </rPh>
    <rPh sb="29" eb="31">
      <t>カサン</t>
    </rPh>
    <rPh sb="32" eb="34">
      <t>サンテイ</t>
    </rPh>
    <rPh sb="36" eb="38">
      <t>バアイ</t>
    </rPh>
    <rPh sb="39" eb="41">
      <t>サイショ</t>
    </rPh>
    <rPh sb="42" eb="44">
      <t>ザイタク</t>
    </rPh>
    <rPh sb="44" eb="46">
      <t>キカン</t>
    </rPh>
    <rPh sb="47" eb="48">
      <t>ウツ</t>
    </rPh>
    <rPh sb="53" eb="55">
      <t>サンテイ</t>
    </rPh>
    <phoneticPr fontId="27"/>
  </si>
  <si>
    <t>（22）退所時情報提供加算　[介護老人福祉施設]</t>
    <phoneticPr fontId="27"/>
  </si>
  <si>
    <t>入所者が退所し、医療機関に入院する場合において、当該医療機関に対して、当該入所者の心身の状況、生活歴等の情報を提供した上で、当該入所者の紹介を行った場合に算定している。</t>
    <rPh sb="8" eb="10">
      <t>イリョウ</t>
    </rPh>
    <rPh sb="10" eb="12">
      <t>キカン</t>
    </rPh>
    <rPh sb="13" eb="15">
      <t>ニュウイン</t>
    </rPh>
    <rPh sb="17" eb="19">
      <t>バアイ</t>
    </rPh>
    <rPh sb="24" eb="26">
      <t>トウガイ</t>
    </rPh>
    <rPh sb="26" eb="28">
      <t>イリョウ</t>
    </rPh>
    <rPh sb="28" eb="30">
      <t>キカン</t>
    </rPh>
    <rPh sb="31" eb="32">
      <t>タイ</t>
    </rPh>
    <rPh sb="35" eb="37">
      <t>トウガイ</t>
    </rPh>
    <rPh sb="37" eb="40">
      <t>ニュウショシャ</t>
    </rPh>
    <rPh sb="41" eb="43">
      <t>シンシン</t>
    </rPh>
    <rPh sb="44" eb="46">
      <t>ジョウキョウ</t>
    </rPh>
    <rPh sb="47" eb="49">
      <t>セイカツ</t>
    </rPh>
    <rPh sb="49" eb="50">
      <t>レキ</t>
    </rPh>
    <rPh sb="50" eb="51">
      <t>ナド</t>
    </rPh>
    <rPh sb="52" eb="54">
      <t>ジョウホウ</t>
    </rPh>
    <rPh sb="55" eb="57">
      <t>テイキョウ</t>
    </rPh>
    <rPh sb="59" eb="60">
      <t>ウエ</t>
    </rPh>
    <rPh sb="62" eb="64">
      <t>トウガイ</t>
    </rPh>
    <rPh sb="64" eb="66">
      <t>ニュウショ</t>
    </rPh>
    <rPh sb="66" eb="67">
      <t>シャ</t>
    </rPh>
    <rPh sb="68" eb="70">
      <t>ショウカイ</t>
    </rPh>
    <rPh sb="71" eb="72">
      <t>オコナ</t>
    </rPh>
    <rPh sb="74" eb="76">
      <t>バアイ</t>
    </rPh>
    <rPh sb="77" eb="79">
      <t>サンテイ</t>
    </rPh>
    <phoneticPr fontId="27"/>
  </si>
  <si>
    <t>問１の入所者の紹介に当たっては、医療機関に退所時情報提供書を交付し、その写しを介護記録等に添付している。</t>
    <rPh sb="0" eb="1">
      <t>トイ</t>
    </rPh>
    <rPh sb="3" eb="6">
      <t>ニュウショシャ</t>
    </rPh>
    <rPh sb="7" eb="9">
      <t>ショウカイ</t>
    </rPh>
    <rPh sb="10" eb="11">
      <t>ア</t>
    </rPh>
    <rPh sb="16" eb="18">
      <t>イリョウ</t>
    </rPh>
    <rPh sb="18" eb="20">
      <t>キカン</t>
    </rPh>
    <rPh sb="21" eb="23">
      <t>タイショ</t>
    </rPh>
    <rPh sb="23" eb="24">
      <t>ジ</t>
    </rPh>
    <rPh sb="24" eb="26">
      <t>ジョウホウ</t>
    </rPh>
    <rPh sb="26" eb="28">
      <t>テイキョウ</t>
    </rPh>
    <rPh sb="28" eb="29">
      <t>ショ</t>
    </rPh>
    <rPh sb="30" eb="32">
      <t>コウフ</t>
    </rPh>
    <rPh sb="36" eb="37">
      <t>ウツ</t>
    </rPh>
    <rPh sb="39" eb="41">
      <t>カイゴ</t>
    </rPh>
    <rPh sb="41" eb="43">
      <t>キロク</t>
    </rPh>
    <rPh sb="43" eb="44">
      <t>ナド</t>
    </rPh>
    <rPh sb="45" eb="47">
      <t>テンプ</t>
    </rPh>
    <phoneticPr fontId="27"/>
  </si>
  <si>
    <t>入所者が医療機関に入院後、当該医療機関を退院し、同一月に再度当該医療機関に入院する場合は、算定していない。</t>
    <rPh sb="0" eb="3">
      <t>ニュウショシャ</t>
    </rPh>
    <rPh sb="4" eb="6">
      <t>イリョウ</t>
    </rPh>
    <rPh sb="6" eb="8">
      <t>キカン</t>
    </rPh>
    <rPh sb="9" eb="11">
      <t>ニュウイン</t>
    </rPh>
    <rPh sb="11" eb="12">
      <t>ゴ</t>
    </rPh>
    <rPh sb="13" eb="15">
      <t>トウガイ</t>
    </rPh>
    <rPh sb="15" eb="17">
      <t>イリョウ</t>
    </rPh>
    <rPh sb="17" eb="19">
      <t>キカン</t>
    </rPh>
    <rPh sb="20" eb="22">
      <t>タイイン</t>
    </rPh>
    <rPh sb="24" eb="26">
      <t>ドウイツ</t>
    </rPh>
    <rPh sb="26" eb="27">
      <t>ツキ</t>
    </rPh>
    <rPh sb="28" eb="30">
      <t>サイド</t>
    </rPh>
    <rPh sb="30" eb="32">
      <t>トウガイ</t>
    </rPh>
    <rPh sb="32" eb="34">
      <t>イリョウ</t>
    </rPh>
    <rPh sb="34" eb="36">
      <t>キカン</t>
    </rPh>
    <rPh sb="37" eb="39">
      <t>ニュウイン</t>
    </rPh>
    <rPh sb="41" eb="43">
      <t>バアイ</t>
    </rPh>
    <rPh sb="45" eb="47">
      <t>サンテイ</t>
    </rPh>
    <phoneticPr fontId="27"/>
  </si>
  <si>
    <r>
      <rPr>
        <sz val="12"/>
        <rFont val="ＭＳ ゴシック"/>
        <family val="3"/>
        <charset val="128"/>
      </rPr>
      <t>（23）協力医療機関連携加算　</t>
    </r>
    <r>
      <rPr>
        <sz val="11.5"/>
        <rFont val="ＭＳ ゴシック"/>
        <family val="3"/>
        <charset val="128"/>
      </rPr>
      <t>[介護老人福祉施設]</t>
    </r>
    <rPh sb="4" eb="6">
      <t>キョウリョク</t>
    </rPh>
    <rPh sb="6" eb="8">
      <t>イリョウ</t>
    </rPh>
    <rPh sb="8" eb="10">
      <t>キカン</t>
    </rPh>
    <rPh sb="10" eb="12">
      <t>レンケイ</t>
    </rPh>
    <rPh sb="12" eb="14">
      <t>カサン</t>
    </rPh>
    <rPh sb="16" eb="18">
      <t>カイゴ</t>
    </rPh>
    <phoneticPr fontId="27"/>
  </si>
  <si>
    <t>【協力医療機関連携加算(1)・(2)共通】</t>
    <rPh sb="1" eb="3">
      <t>キョウリョク</t>
    </rPh>
    <rPh sb="3" eb="5">
      <t>イリョウ</t>
    </rPh>
    <rPh sb="5" eb="7">
      <t>キカン</t>
    </rPh>
    <rPh sb="7" eb="9">
      <t>レンケイ</t>
    </rPh>
    <rPh sb="9" eb="11">
      <t>カサン</t>
    </rPh>
    <rPh sb="18" eb="20">
      <t>キョウツウ</t>
    </rPh>
    <phoneticPr fontId="27"/>
  </si>
  <si>
    <t>協力医療機関との間で、入所者の病歴等の情報を共有する会議を定期的に（概ね月に１回以上）開催している。</t>
    <rPh sb="0" eb="2">
      <t>キョウリョク</t>
    </rPh>
    <rPh sb="2" eb="4">
      <t>イリョウ</t>
    </rPh>
    <rPh sb="4" eb="6">
      <t>キカン</t>
    </rPh>
    <rPh sb="8" eb="9">
      <t>アイダ</t>
    </rPh>
    <rPh sb="11" eb="14">
      <t>ニュウショシャ</t>
    </rPh>
    <rPh sb="15" eb="17">
      <t>ビョウレキ</t>
    </rPh>
    <rPh sb="17" eb="18">
      <t>ナド</t>
    </rPh>
    <rPh sb="19" eb="21">
      <t>ジョウホウ</t>
    </rPh>
    <rPh sb="22" eb="24">
      <t>キョウユウ</t>
    </rPh>
    <rPh sb="26" eb="28">
      <t>カイギ</t>
    </rPh>
    <rPh sb="29" eb="32">
      <t>テイキテキ</t>
    </rPh>
    <rPh sb="34" eb="35">
      <t>オオム</t>
    </rPh>
    <rPh sb="36" eb="37">
      <t>ツキ</t>
    </rPh>
    <rPh sb="39" eb="40">
      <t>カイ</t>
    </rPh>
    <rPh sb="40" eb="42">
      <t>イジョウ</t>
    </rPh>
    <rPh sb="43" eb="45">
      <t>カイサイ</t>
    </rPh>
    <phoneticPr fontId="27"/>
  </si>
  <si>
    <t>電子的システムにより当該協力医療機関において、当該施設の入所者の情報が随時確認できる体制確保されている場合には、定期的に年３回以上開催することで差し支えありません。</t>
    <rPh sb="0" eb="3">
      <t>デンシテキ</t>
    </rPh>
    <rPh sb="10" eb="12">
      <t>トウガイ</t>
    </rPh>
    <rPh sb="12" eb="14">
      <t>キョウリョク</t>
    </rPh>
    <rPh sb="14" eb="16">
      <t>イリョウ</t>
    </rPh>
    <rPh sb="16" eb="18">
      <t>キカン</t>
    </rPh>
    <rPh sb="23" eb="25">
      <t>トウガイ</t>
    </rPh>
    <rPh sb="25" eb="27">
      <t>シセツ</t>
    </rPh>
    <rPh sb="28" eb="31">
      <t>ニュウショシャ</t>
    </rPh>
    <rPh sb="32" eb="34">
      <t>ジョウホウ</t>
    </rPh>
    <rPh sb="35" eb="37">
      <t>ズイジ</t>
    </rPh>
    <rPh sb="37" eb="39">
      <t>カクニン</t>
    </rPh>
    <rPh sb="42" eb="44">
      <t>タイセイ</t>
    </rPh>
    <rPh sb="44" eb="46">
      <t>カクホ</t>
    </rPh>
    <rPh sb="51" eb="53">
      <t>バアイ</t>
    </rPh>
    <rPh sb="56" eb="59">
      <t>テイキテキ</t>
    </rPh>
    <rPh sb="60" eb="61">
      <t>ネン</t>
    </rPh>
    <rPh sb="62" eb="63">
      <t>カイ</t>
    </rPh>
    <rPh sb="63" eb="65">
      <t>イジョウ</t>
    </rPh>
    <rPh sb="65" eb="67">
      <t>カイサイ</t>
    </rPh>
    <rPh sb="72" eb="73">
      <t>サ</t>
    </rPh>
    <rPh sb="74" eb="75">
      <t>ツカ</t>
    </rPh>
    <phoneticPr fontId="27"/>
  </si>
  <si>
    <t>協力医療機関への診療の求めを行う可能性の高い入所者がいる場合は、より高い頻度で情報共有等を行う会議を実施することが望ましいです。</t>
    <rPh sb="0" eb="2">
      <t>キョウリョク</t>
    </rPh>
    <rPh sb="2" eb="4">
      <t>イリョウ</t>
    </rPh>
    <rPh sb="4" eb="6">
      <t>キカン</t>
    </rPh>
    <rPh sb="8" eb="10">
      <t>シンリョウ</t>
    </rPh>
    <rPh sb="11" eb="12">
      <t>モト</t>
    </rPh>
    <rPh sb="14" eb="15">
      <t>オコナ</t>
    </rPh>
    <rPh sb="16" eb="19">
      <t>カノウセイ</t>
    </rPh>
    <rPh sb="20" eb="21">
      <t>タカ</t>
    </rPh>
    <rPh sb="22" eb="25">
      <t>ニュウショシャ</t>
    </rPh>
    <rPh sb="28" eb="30">
      <t>バアイ</t>
    </rPh>
    <rPh sb="34" eb="35">
      <t>タカ</t>
    </rPh>
    <rPh sb="36" eb="38">
      <t>ヒンド</t>
    </rPh>
    <rPh sb="39" eb="41">
      <t>ジョウホウ</t>
    </rPh>
    <rPh sb="41" eb="44">
      <t>キョウユウナド</t>
    </rPh>
    <rPh sb="45" eb="46">
      <t>オコナ</t>
    </rPh>
    <rPh sb="47" eb="49">
      <t>カイギ</t>
    </rPh>
    <rPh sb="50" eb="52">
      <t>ジッシ</t>
    </rPh>
    <rPh sb="57" eb="58">
      <t>ノゾ</t>
    </rPh>
    <phoneticPr fontId="27"/>
  </si>
  <si>
    <t>問１の情報の提供の共有に当たっては、当該入所者の同意を得ている。</t>
    <rPh sb="0" eb="1">
      <t>トイ</t>
    </rPh>
    <rPh sb="3" eb="5">
      <t>ジョウホウ</t>
    </rPh>
    <rPh sb="6" eb="8">
      <t>テイキョウ</t>
    </rPh>
    <rPh sb="9" eb="11">
      <t>キョウユウ</t>
    </rPh>
    <rPh sb="12" eb="13">
      <t>ア</t>
    </rPh>
    <rPh sb="18" eb="20">
      <t>トウガイ</t>
    </rPh>
    <rPh sb="20" eb="23">
      <t>ニュウショシャ</t>
    </rPh>
    <rPh sb="24" eb="26">
      <t>ドウイ</t>
    </rPh>
    <rPh sb="27" eb="28">
      <t>エ</t>
    </rPh>
    <phoneticPr fontId="27"/>
  </si>
  <si>
    <t>問１の会議の開催状況について、その概要を記録している。</t>
    <rPh sb="0" eb="1">
      <t>トイ</t>
    </rPh>
    <phoneticPr fontId="27"/>
  </si>
  <si>
    <t>【協力医療機関連携加算(1)】</t>
    <phoneticPr fontId="27"/>
  </si>
  <si>
    <t>当該協力医療機関が、次の①～③の各要件を満たしている。
　＊①～③についてもそれぞれ点検してください　</t>
    <rPh sb="0" eb="2">
      <t>トウガイ</t>
    </rPh>
    <rPh sb="2" eb="4">
      <t>キョウリョク</t>
    </rPh>
    <rPh sb="4" eb="6">
      <t>イリョウ</t>
    </rPh>
    <rPh sb="6" eb="8">
      <t>キカン</t>
    </rPh>
    <rPh sb="10" eb="11">
      <t>ツギ</t>
    </rPh>
    <rPh sb="16" eb="17">
      <t>カク</t>
    </rPh>
    <rPh sb="17" eb="19">
      <t>ヨウケン</t>
    </rPh>
    <rPh sb="20" eb="21">
      <t>ミ</t>
    </rPh>
    <phoneticPr fontId="27"/>
  </si>
  <si>
    <t>入所者の病状が急変した場合等において医師又は看護職員が相談対応を行う体制を常時確保している。</t>
    <phoneticPr fontId="27"/>
  </si>
  <si>
    <t>施設からの診療の求めがあった場合において診療を行う体制を常時確保している。</t>
    <rPh sb="0" eb="2">
      <t>シセツ</t>
    </rPh>
    <rPh sb="5" eb="7">
      <t>シンリョウ</t>
    </rPh>
    <rPh sb="8" eb="9">
      <t>モト</t>
    </rPh>
    <rPh sb="14" eb="16">
      <t>バアイ</t>
    </rPh>
    <rPh sb="20" eb="22">
      <t>シンリョウ</t>
    </rPh>
    <rPh sb="23" eb="24">
      <t>オコナ</t>
    </rPh>
    <rPh sb="25" eb="27">
      <t>タイセイ</t>
    </rPh>
    <rPh sb="28" eb="30">
      <t>ジョウジ</t>
    </rPh>
    <rPh sb="30" eb="32">
      <t>カクホ</t>
    </rPh>
    <phoneticPr fontId="27"/>
  </si>
  <si>
    <r>
      <t>（24）栄養マネジメント強化加算　</t>
    </r>
    <r>
      <rPr>
        <sz val="11.5"/>
        <rFont val="ＭＳ ゴシック"/>
        <family val="3"/>
        <charset val="128"/>
      </rPr>
      <t>[介護老人福祉施設]</t>
    </r>
    <rPh sb="4" eb="6">
      <t>エイヨウ</t>
    </rPh>
    <rPh sb="12" eb="14">
      <t>キョウカ</t>
    </rPh>
    <rPh sb="14" eb="16">
      <t>カサン</t>
    </rPh>
    <phoneticPr fontId="27"/>
  </si>
  <si>
    <t>問２に規定する入所者以外の入所者に対しても、食事の観察の際に変化を把握し、問題があると認められる場合は、早期に対応している。</t>
    <rPh sb="0" eb="1">
      <t>トイ</t>
    </rPh>
    <rPh sb="3" eb="5">
      <t>キテイ</t>
    </rPh>
    <rPh sb="7" eb="10">
      <t>ニュウショシャ</t>
    </rPh>
    <rPh sb="10" eb="12">
      <t>イガイ</t>
    </rPh>
    <rPh sb="13" eb="16">
      <t>ニュウショシャ</t>
    </rPh>
    <rPh sb="17" eb="18">
      <t>タイ</t>
    </rPh>
    <rPh sb="22" eb="24">
      <t>ショクジ</t>
    </rPh>
    <rPh sb="25" eb="27">
      <t>カンサツ</t>
    </rPh>
    <rPh sb="28" eb="29">
      <t>サイ</t>
    </rPh>
    <rPh sb="30" eb="32">
      <t>ヘンカ</t>
    </rPh>
    <rPh sb="33" eb="35">
      <t>ハアク</t>
    </rPh>
    <rPh sb="37" eb="39">
      <t>モンダイ</t>
    </rPh>
    <rPh sb="43" eb="44">
      <t>ミト</t>
    </rPh>
    <rPh sb="48" eb="50">
      <t>バアイ</t>
    </rPh>
    <rPh sb="52" eb="54">
      <t>ソウキ</t>
    </rPh>
    <rPh sb="55" eb="57">
      <t>タイオウ</t>
    </rPh>
    <phoneticPr fontId="27"/>
  </si>
  <si>
    <r>
      <t>（25）経口移行加算　</t>
    </r>
    <r>
      <rPr>
        <sz val="11.5"/>
        <rFont val="ＭＳ ゴシック"/>
        <family val="3"/>
        <charset val="128"/>
      </rPr>
      <t>[介護老人福祉施設]</t>
    </r>
    <rPh sb="4" eb="6">
      <t>ケイコウ</t>
    </rPh>
    <rPh sb="6" eb="8">
      <t>イコウ</t>
    </rPh>
    <rPh sb="8" eb="10">
      <t>カサン</t>
    </rPh>
    <phoneticPr fontId="27"/>
  </si>
  <si>
    <t>現に経管により食事を摂取している入所者で、経口による食事摂取を進めるための栄養管理及び支援が必要であるとして医師の指示を受けた者を対象としている。</t>
    <phoneticPr fontId="27"/>
  </si>
  <si>
    <t>問４の（　）内の要件に該当する場合は、医師の指示を概ね２週間ごとに受けている。</t>
    <rPh sb="0" eb="1">
      <t>トイ</t>
    </rPh>
    <rPh sb="6" eb="7">
      <t>ナイ</t>
    </rPh>
    <rPh sb="8" eb="10">
      <t>ヨウケン</t>
    </rPh>
    <rPh sb="11" eb="13">
      <t>ガイトウ</t>
    </rPh>
    <rPh sb="15" eb="17">
      <t>バアイ</t>
    </rPh>
    <rPh sb="19" eb="21">
      <t>イシ</t>
    </rPh>
    <rPh sb="22" eb="24">
      <t>シジ</t>
    </rPh>
    <rPh sb="25" eb="26">
      <t>オオム</t>
    </rPh>
    <rPh sb="28" eb="30">
      <t>シュウカン</t>
    </rPh>
    <rPh sb="33" eb="34">
      <t>ウ</t>
    </rPh>
    <phoneticPr fontId="27"/>
  </si>
  <si>
    <r>
      <t>（26）経口維持加算　</t>
    </r>
    <r>
      <rPr>
        <sz val="11.5"/>
        <rFont val="ＭＳ ゴシック"/>
        <family val="3"/>
        <charset val="128"/>
      </rPr>
      <t>[介護老人福祉施設]</t>
    </r>
    <rPh sb="4" eb="6">
      <t>ケイコウ</t>
    </rPh>
    <rPh sb="6" eb="8">
      <t>イジ</t>
    </rPh>
    <rPh sb="8" eb="10">
      <t>カサン</t>
    </rPh>
    <phoneticPr fontId="27"/>
  </si>
  <si>
    <t>【経口維持加算 Ⅰ・Ⅱ共通】</t>
    <rPh sb="1" eb="3">
      <t>ケイコウ</t>
    </rPh>
    <rPh sb="3" eb="5">
      <t>イジ</t>
    </rPh>
    <rPh sb="5" eb="7">
      <t>カサン</t>
    </rPh>
    <rPh sb="11" eb="13">
      <t>キョウツウ</t>
    </rPh>
    <phoneticPr fontId="27"/>
  </si>
  <si>
    <t>現に経口により食事を摂取する入所者で、摂食機能障害を有し、誤嚥が認められる入所者を対象としている。</t>
    <rPh sb="0" eb="1">
      <t>ゲン</t>
    </rPh>
    <rPh sb="14" eb="16">
      <t>ニュウショ</t>
    </rPh>
    <rPh sb="37" eb="39">
      <t>ニュウショ</t>
    </rPh>
    <rPh sb="39" eb="40">
      <t>モノ</t>
    </rPh>
    <phoneticPr fontId="27"/>
  </si>
  <si>
    <t>問２の計画に従い、医師又は歯科医師の指示を受けた管理栄養士又は栄養士が、栄養管理を行っている。</t>
    <rPh sb="0" eb="1">
      <t>トイ</t>
    </rPh>
    <phoneticPr fontId="27"/>
  </si>
  <si>
    <t>歯科医師が問３の指示を行っている場合は、当該管理栄養士等は医師の指導を受けている。</t>
    <rPh sb="0" eb="2">
      <t>シカ</t>
    </rPh>
    <rPh sb="5" eb="6">
      <t>トイ</t>
    </rPh>
    <phoneticPr fontId="27"/>
  </si>
  <si>
    <t>入所者の摂食・嚥下機能が医師の診断により適切に評価されている。</t>
    <rPh sb="0" eb="3">
      <t>ニュウショシャ</t>
    </rPh>
    <rPh sb="4" eb="6">
      <t>セッショク</t>
    </rPh>
    <rPh sb="7" eb="9">
      <t>エンゲ</t>
    </rPh>
    <rPh sb="9" eb="11">
      <t>キノウ</t>
    </rPh>
    <rPh sb="12" eb="14">
      <t>イシ</t>
    </rPh>
    <rPh sb="15" eb="17">
      <t>シンダン</t>
    </rPh>
    <rPh sb="20" eb="22">
      <t>テキセツ</t>
    </rPh>
    <rPh sb="23" eb="25">
      <t>ヒョウカ</t>
    </rPh>
    <phoneticPr fontId="27"/>
  </si>
  <si>
    <t>誤嚥等が発生した場合の管理体制が整備されている。</t>
    <rPh sb="0" eb="2">
      <t>ゴエン</t>
    </rPh>
    <rPh sb="2" eb="3">
      <t>トウ</t>
    </rPh>
    <rPh sb="4" eb="6">
      <t>ハッセイ</t>
    </rPh>
    <rPh sb="8" eb="10">
      <t>バアイ</t>
    </rPh>
    <rPh sb="11" eb="13">
      <t>カンリ</t>
    </rPh>
    <rPh sb="13" eb="15">
      <t>タイセイ</t>
    </rPh>
    <rPh sb="16" eb="18">
      <t>セイビ</t>
    </rPh>
    <phoneticPr fontId="27"/>
  </si>
  <si>
    <t>【経口維持加算 Ⅱ】</t>
    <rPh sb="1" eb="3">
      <t>ケイコウ</t>
    </rPh>
    <rPh sb="3" eb="5">
      <t>イジ</t>
    </rPh>
    <rPh sb="5" eb="7">
      <t>カサン</t>
    </rPh>
    <phoneticPr fontId="27"/>
  </si>
  <si>
    <t>問12</t>
    <rPh sb="0" eb="1">
      <t>トイ</t>
    </rPh>
    <phoneticPr fontId="27"/>
  </si>
  <si>
    <t>問13</t>
    <rPh sb="0" eb="1">
      <t>トイ</t>
    </rPh>
    <phoneticPr fontId="27"/>
  </si>
  <si>
    <t>経口維持加算Ⅰを算定している。</t>
    <rPh sb="0" eb="2">
      <t>ケイコウ</t>
    </rPh>
    <rPh sb="2" eb="4">
      <t>イジ</t>
    </rPh>
    <rPh sb="4" eb="6">
      <t>カサン</t>
    </rPh>
    <rPh sb="8" eb="10">
      <t>サンテイ</t>
    </rPh>
    <phoneticPr fontId="27"/>
  </si>
  <si>
    <r>
      <t>（27）口腔衛生管理加算　</t>
    </r>
    <r>
      <rPr>
        <sz val="11.5"/>
        <rFont val="ＭＳ ゴシック"/>
        <family val="3"/>
        <charset val="128"/>
      </rPr>
      <t>[介護老人福祉施設]</t>
    </r>
    <rPh sb="4" eb="6">
      <t>コウコウ</t>
    </rPh>
    <rPh sb="6" eb="8">
      <t>エイセイ</t>
    </rPh>
    <rPh sb="8" eb="10">
      <t>カンリ</t>
    </rPh>
    <rPh sb="10" eb="12">
      <t>カサン</t>
    </rPh>
    <phoneticPr fontId="27"/>
  </si>
  <si>
    <t>【口腔衛生管理加算 Ⅰ・Ⅱ共通】</t>
    <rPh sb="1" eb="3">
      <t>コウクウ</t>
    </rPh>
    <rPh sb="3" eb="5">
      <t>エイセイ</t>
    </rPh>
    <rPh sb="5" eb="7">
      <t>カンリ</t>
    </rPh>
    <rPh sb="7" eb="9">
      <t>カサン</t>
    </rPh>
    <rPh sb="13" eb="15">
      <t>キョウツウ</t>
    </rPh>
    <phoneticPr fontId="27"/>
  </si>
  <si>
    <t>歯科医師の指示を受けた歯科衛生士が、入所者に対し、口腔衛生等の管理を月２回以上行っている。</t>
    <rPh sb="0" eb="2">
      <t>シカ</t>
    </rPh>
    <rPh sb="2" eb="4">
      <t>イシ</t>
    </rPh>
    <rPh sb="5" eb="7">
      <t>シジ</t>
    </rPh>
    <rPh sb="8" eb="9">
      <t>ウ</t>
    </rPh>
    <rPh sb="11" eb="13">
      <t>シカ</t>
    </rPh>
    <rPh sb="13" eb="16">
      <t>エイセイシ</t>
    </rPh>
    <rPh sb="18" eb="21">
      <t>ニュウショシャ</t>
    </rPh>
    <rPh sb="22" eb="23">
      <t>タイ</t>
    </rPh>
    <rPh sb="25" eb="27">
      <t>コウクウ</t>
    </rPh>
    <rPh sb="27" eb="29">
      <t>エイセイ</t>
    </rPh>
    <rPh sb="29" eb="30">
      <t>トウ</t>
    </rPh>
    <rPh sb="31" eb="33">
      <t>カンリ</t>
    </rPh>
    <rPh sb="34" eb="35">
      <t>ツキ</t>
    </rPh>
    <rPh sb="36" eb="39">
      <t>カイイジョウ</t>
    </rPh>
    <rPh sb="39" eb="40">
      <t>オコナ</t>
    </rPh>
    <phoneticPr fontId="27"/>
  </si>
  <si>
    <t>口腔衛生管理加算に係るサービスを実施する同一月内に医療保険による訪問歯科衛生指導の実施の有無を入所者又は家族等に確認するとともに、当該サービスについて説明し、その提供に関する同意を得た上で行っている。</t>
    <rPh sb="0" eb="2">
      <t>コウクウ</t>
    </rPh>
    <rPh sb="2" eb="4">
      <t>エイセイ</t>
    </rPh>
    <rPh sb="4" eb="6">
      <t>カンリ</t>
    </rPh>
    <rPh sb="6" eb="8">
      <t>カサン</t>
    </rPh>
    <rPh sb="9" eb="10">
      <t>カカ</t>
    </rPh>
    <rPh sb="16" eb="18">
      <t>ジッシ</t>
    </rPh>
    <rPh sb="20" eb="22">
      <t>ドウイツ</t>
    </rPh>
    <rPh sb="22" eb="24">
      <t>ゲツナイ</t>
    </rPh>
    <rPh sb="25" eb="27">
      <t>イリョウ</t>
    </rPh>
    <rPh sb="27" eb="29">
      <t>ホケン</t>
    </rPh>
    <rPh sb="32" eb="34">
      <t>ホウモン</t>
    </rPh>
    <rPh sb="34" eb="36">
      <t>シカ</t>
    </rPh>
    <rPh sb="36" eb="38">
      <t>エイセイ</t>
    </rPh>
    <rPh sb="38" eb="40">
      <t>シドウ</t>
    </rPh>
    <rPh sb="41" eb="43">
      <t>ジッシ</t>
    </rPh>
    <rPh sb="44" eb="46">
      <t>ウム</t>
    </rPh>
    <rPh sb="47" eb="50">
      <t>ニュウショシャ</t>
    </rPh>
    <rPh sb="50" eb="51">
      <t>マタ</t>
    </rPh>
    <rPh sb="52" eb="55">
      <t>カゾクナド</t>
    </rPh>
    <rPh sb="56" eb="58">
      <t>カクニン</t>
    </rPh>
    <rPh sb="65" eb="67">
      <t>トウガイ</t>
    </rPh>
    <rPh sb="75" eb="77">
      <t>セツメイ</t>
    </rPh>
    <rPh sb="81" eb="83">
      <t>テイキョウ</t>
    </rPh>
    <rPh sb="84" eb="85">
      <t>カン</t>
    </rPh>
    <rPh sb="87" eb="89">
      <t>ドウイ</t>
    </rPh>
    <rPh sb="90" eb="91">
      <t>エ</t>
    </rPh>
    <rPh sb="92" eb="93">
      <t>ウエ</t>
    </rPh>
    <rPh sb="94" eb="95">
      <t>オコナ</t>
    </rPh>
    <phoneticPr fontId="27"/>
  </si>
  <si>
    <t>【口腔衛生管理加算 Ⅱ】</t>
    <rPh sb="1" eb="3">
      <t>コウクウ</t>
    </rPh>
    <rPh sb="3" eb="5">
      <t>エイセイ</t>
    </rPh>
    <rPh sb="5" eb="7">
      <t>カンリ</t>
    </rPh>
    <rPh sb="7" eb="9">
      <t>カサン</t>
    </rPh>
    <phoneticPr fontId="27"/>
  </si>
  <si>
    <t>（28）療養食加算</t>
    <rPh sb="4" eb="6">
      <t>リョウヨウ</t>
    </rPh>
    <rPh sb="6" eb="7">
      <t>ショク</t>
    </rPh>
    <rPh sb="7" eb="9">
      <t>カサン</t>
    </rPh>
    <phoneticPr fontId="27"/>
  </si>
  <si>
    <t>疾病治療の直接手段として、主治の医師（配置医師）の発行する食事箋に基づき、入所（利用）者の年齢、病状等に対応した栄養量及び内容を有する糖尿病食、腎臓病食、肝臓病食、胃潰瘍食、貧血食、膵臓病食、脂質異常症食、痛風食及び特別な場合の検査食を提供している。</t>
    <rPh sb="0" eb="2">
      <t>シッペイ</t>
    </rPh>
    <rPh sb="2" eb="4">
      <t>チリョウ</t>
    </rPh>
    <rPh sb="5" eb="7">
      <t>チョクセツ</t>
    </rPh>
    <rPh sb="7" eb="9">
      <t>シュダン</t>
    </rPh>
    <rPh sb="25" eb="27">
      <t>ハッコウ</t>
    </rPh>
    <rPh sb="33" eb="34">
      <t>モト</t>
    </rPh>
    <rPh sb="40" eb="42">
      <t>リヨウ</t>
    </rPh>
    <rPh sb="48" eb="51">
      <t>ビョウジョウトウ</t>
    </rPh>
    <rPh sb="52" eb="54">
      <t>タイオウ</t>
    </rPh>
    <rPh sb="56" eb="58">
      <t>エイヨウ</t>
    </rPh>
    <rPh sb="58" eb="59">
      <t>リョウ</t>
    </rPh>
    <rPh sb="59" eb="60">
      <t>オヨ</t>
    </rPh>
    <rPh sb="61" eb="63">
      <t>ナイヨウ</t>
    </rPh>
    <rPh sb="64" eb="65">
      <t>ユウ</t>
    </rPh>
    <rPh sb="67" eb="69">
      <t>トウニョウ</t>
    </rPh>
    <phoneticPr fontId="27"/>
  </si>
  <si>
    <t>食事の提供を、管理栄養士又は栄養士によって管理している。</t>
    <rPh sb="0" eb="2">
      <t>ショクジ</t>
    </rPh>
    <rPh sb="3" eb="5">
      <t>テイキョウ</t>
    </rPh>
    <rPh sb="7" eb="9">
      <t>カンリ</t>
    </rPh>
    <rPh sb="9" eb="12">
      <t>エイヨウシ</t>
    </rPh>
    <rPh sb="12" eb="13">
      <t>マタ</t>
    </rPh>
    <rPh sb="14" eb="17">
      <t>エイヨウシ</t>
    </rPh>
    <rPh sb="21" eb="23">
      <t>カンリ</t>
    </rPh>
    <phoneticPr fontId="27"/>
  </si>
  <si>
    <t>１日につき３回を限度として算定している。</t>
    <rPh sb="1" eb="2">
      <t>ニチ</t>
    </rPh>
    <rPh sb="6" eb="7">
      <t>カイ</t>
    </rPh>
    <rPh sb="8" eb="10">
      <t>ゲンド</t>
    </rPh>
    <rPh sb="13" eb="15">
      <t>サンテイ</t>
    </rPh>
    <phoneticPr fontId="27"/>
  </si>
  <si>
    <t>市に届け出た運営規程に定めている入所（利用）定員を遵守するとともに、人員基準に定められた職種、員数の職員を配置している。</t>
    <rPh sb="16" eb="18">
      <t>ニュウショ</t>
    </rPh>
    <rPh sb="19" eb="21">
      <t>リヨウ</t>
    </rPh>
    <phoneticPr fontId="27"/>
  </si>
  <si>
    <t>（29）特別通院送迎加算　［介護老人福祉施設］</t>
    <rPh sb="4" eb="6">
      <t>トクベツ</t>
    </rPh>
    <rPh sb="6" eb="8">
      <t>ツウイン</t>
    </rPh>
    <rPh sb="8" eb="10">
      <t>ソウゲイ</t>
    </rPh>
    <rPh sb="10" eb="12">
      <t>カサン</t>
    </rPh>
    <rPh sb="14" eb="16">
      <t>カイゴ</t>
    </rPh>
    <rPh sb="16" eb="18">
      <t>ロウジン</t>
    </rPh>
    <rPh sb="18" eb="20">
      <t>フクシ</t>
    </rPh>
    <rPh sb="20" eb="22">
      <t>シセツ</t>
    </rPh>
    <phoneticPr fontId="27"/>
  </si>
  <si>
    <t>透析を要する入所者であって、その家族や病院等による送迎が困難である等やむを得ない事情があるものに対して、１月に12回以上、通院のため送迎を行っている。</t>
    <phoneticPr fontId="27"/>
  </si>
  <si>
    <t>透析以外の目的による通院送迎の場合は算定不可</t>
    <rPh sb="0" eb="2">
      <t>トウセキ</t>
    </rPh>
    <rPh sb="2" eb="4">
      <t>イガイ</t>
    </rPh>
    <rPh sb="5" eb="7">
      <t>モクテキ</t>
    </rPh>
    <rPh sb="10" eb="12">
      <t>ツウイン</t>
    </rPh>
    <rPh sb="12" eb="14">
      <t>ソウゲイ</t>
    </rPh>
    <rPh sb="15" eb="17">
      <t>バアイ</t>
    </rPh>
    <phoneticPr fontId="27"/>
  </si>
  <si>
    <r>
      <t>（30）配置医師緊急時対応加算　</t>
    </r>
    <r>
      <rPr>
        <sz val="11.5"/>
        <rFont val="ＭＳ ゴシック"/>
        <family val="3"/>
        <charset val="128"/>
      </rPr>
      <t>[介護老人福祉施設]</t>
    </r>
    <rPh sb="4" eb="6">
      <t>ハイチ</t>
    </rPh>
    <rPh sb="6" eb="8">
      <t>イシ</t>
    </rPh>
    <rPh sb="8" eb="11">
      <t>キンキュウジ</t>
    </rPh>
    <rPh sb="11" eb="13">
      <t>タイオウ</t>
    </rPh>
    <rPh sb="13" eb="15">
      <t>カサン</t>
    </rPh>
    <phoneticPr fontId="27"/>
  </si>
  <si>
    <t>入所者に対する緊急時の注意事項や病状等についての情報共有の方法、曜日や時間帯ごとの医師との連携方法、診療を依頼する場合のタイミングなどの具体的状況等について、配置医師と施設の間で、事前に具体的に取り決めている。</t>
    <rPh sb="0" eb="3">
      <t>ニュウショシャ</t>
    </rPh>
    <rPh sb="4" eb="5">
      <t>タイ</t>
    </rPh>
    <rPh sb="7" eb="10">
      <t>キンキュウジ</t>
    </rPh>
    <rPh sb="11" eb="13">
      <t>チュウイ</t>
    </rPh>
    <rPh sb="13" eb="15">
      <t>ジコウ</t>
    </rPh>
    <rPh sb="16" eb="18">
      <t>ビョウジョウ</t>
    </rPh>
    <rPh sb="18" eb="19">
      <t>トウ</t>
    </rPh>
    <rPh sb="24" eb="26">
      <t>ジョウホウ</t>
    </rPh>
    <rPh sb="26" eb="28">
      <t>キョウユウ</t>
    </rPh>
    <rPh sb="29" eb="31">
      <t>ホウホウ</t>
    </rPh>
    <rPh sb="32" eb="34">
      <t>ヨウビ</t>
    </rPh>
    <rPh sb="35" eb="38">
      <t>ジカンタイ</t>
    </rPh>
    <rPh sb="41" eb="43">
      <t>イシ</t>
    </rPh>
    <rPh sb="45" eb="47">
      <t>レンケイ</t>
    </rPh>
    <rPh sb="47" eb="49">
      <t>ホウホウ</t>
    </rPh>
    <rPh sb="50" eb="52">
      <t>シンリョウ</t>
    </rPh>
    <rPh sb="53" eb="55">
      <t>イライ</t>
    </rPh>
    <rPh sb="57" eb="59">
      <t>バアイ</t>
    </rPh>
    <rPh sb="68" eb="71">
      <t>グタイテキ</t>
    </rPh>
    <rPh sb="71" eb="73">
      <t>ジョウキョウ</t>
    </rPh>
    <rPh sb="73" eb="74">
      <t>トウ</t>
    </rPh>
    <rPh sb="79" eb="81">
      <t>ハイチ</t>
    </rPh>
    <rPh sb="81" eb="83">
      <t>イシ</t>
    </rPh>
    <rPh sb="84" eb="86">
      <t>シセツ</t>
    </rPh>
    <rPh sb="87" eb="88">
      <t>アイダ</t>
    </rPh>
    <rPh sb="90" eb="92">
      <t>ジゼン</t>
    </rPh>
    <rPh sb="93" eb="96">
      <t>グタイテキ</t>
    </rPh>
    <rPh sb="97" eb="98">
      <t>ト</t>
    </rPh>
    <rPh sb="99" eb="100">
      <t>キ</t>
    </rPh>
    <phoneticPr fontId="27"/>
  </si>
  <si>
    <t>問１で取り決めた内容を、１年に１回以上見直ししている。</t>
    <rPh sb="0" eb="1">
      <t>トイ</t>
    </rPh>
    <rPh sb="3" eb="4">
      <t>ト</t>
    </rPh>
    <rPh sb="5" eb="6">
      <t>キ</t>
    </rPh>
    <rPh sb="8" eb="10">
      <t>ナイヨウ</t>
    </rPh>
    <rPh sb="13" eb="14">
      <t>ネン</t>
    </rPh>
    <rPh sb="16" eb="17">
      <t>カイ</t>
    </rPh>
    <rPh sb="17" eb="19">
      <t>イジョウ</t>
    </rPh>
    <rPh sb="19" eb="21">
      <t>ミナオ</t>
    </rPh>
    <phoneticPr fontId="27"/>
  </si>
  <si>
    <t>複数名の配置医師を置いていること又は配置医師と協力医療機関の医師が連携し、施設の求めに応じて24時間対応できる体制（配置医師による対応又はその他の医師の往診による対応が可能な体制）を確保している。</t>
    <rPh sb="0" eb="2">
      <t>フクスウ</t>
    </rPh>
    <rPh sb="2" eb="3">
      <t>メイ</t>
    </rPh>
    <rPh sb="4" eb="6">
      <t>ハイチ</t>
    </rPh>
    <rPh sb="6" eb="8">
      <t>イシ</t>
    </rPh>
    <rPh sb="9" eb="10">
      <t>オ</t>
    </rPh>
    <rPh sb="16" eb="17">
      <t>マタ</t>
    </rPh>
    <rPh sb="18" eb="20">
      <t>ハイチ</t>
    </rPh>
    <rPh sb="20" eb="22">
      <t>イシ</t>
    </rPh>
    <rPh sb="23" eb="25">
      <t>キョウリョク</t>
    </rPh>
    <rPh sb="25" eb="27">
      <t>イリョウ</t>
    </rPh>
    <rPh sb="27" eb="29">
      <t>キカン</t>
    </rPh>
    <rPh sb="30" eb="32">
      <t>イシ</t>
    </rPh>
    <rPh sb="33" eb="35">
      <t>レンケイ</t>
    </rPh>
    <rPh sb="37" eb="39">
      <t>シセツ</t>
    </rPh>
    <rPh sb="40" eb="41">
      <t>モト</t>
    </rPh>
    <rPh sb="43" eb="44">
      <t>オウ</t>
    </rPh>
    <rPh sb="48" eb="50">
      <t>ジカン</t>
    </rPh>
    <rPh sb="50" eb="52">
      <t>タイオウ</t>
    </rPh>
    <rPh sb="55" eb="57">
      <t>タイセイ</t>
    </rPh>
    <rPh sb="58" eb="60">
      <t>ハイチ</t>
    </rPh>
    <rPh sb="60" eb="62">
      <t>イシ</t>
    </rPh>
    <rPh sb="65" eb="67">
      <t>タイオウ</t>
    </rPh>
    <rPh sb="67" eb="68">
      <t>マタ</t>
    </rPh>
    <rPh sb="71" eb="72">
      <t>ホカ</t>
    </rPh>
    <rPh sb="73" eb="75">
      <t>イシ</t>
    </rPh>
    <rPh sb="76" eb="78">
      <t>オウシン</t>
    </rPh>
    <rPh sb="81" eb="83">
      <t>タイオウ</t>
    </rPh>
    <rPh sb="84" eb="86">
      <t>カノウ</t>
    </rPh>
    <rPh sb="87" eb="89">
      <t>タイセイ</t>
    </rPh>
    <rPh sb="91" eb="93">
      <t>カクホ</t>
    </rPh>
    <phoneticPr fontId="27"/>
  </si>
  <si>
    <t>配置医師が、施設の求めに応じ、配置医師の通常の勤務時間外（配置医師と施設の間であらかじめ定められた勤務時間以外の時間）、早朝（午前６時～午前８時）、夜間（午後６時～午後10時）、深夜（午後10時～午前６時）に施設を訪問して入所者に対し診療を行っている。</t>
    <rPh sb="0" eb="2">
      <t>ハイチ</t>
    </rPh>
    <rPh sb="2" eb="4">
      <t>イシ</t>
    </rPh>
    <rPh sb="6" eb="8">
      <t>シセツ</t>
    </rPh>
    <rPh sb="9" eb="10">
      <t>モト</t>
    </rPh>
    <rPh sb="12" eb="13">
      <t>オウ</t>
    </rPh>
    <rPh sb="15" eb="17">
      <t>ハイチ</t>
    </rPh>
    <rPh sb="17" eb="19">
      <t>イシ</t>
    </rPh>
    <rPh sb="20" eb="22">
      <t>ツウジョウ</t>
    </rPh>
    <rPh sb="23" eb="25">
      <t>キンム</t>
    </rPh>
    <rPh sb="25" eb="27">
      <t>ジカン</t>
    </rPh>
    <rPh sb="27" eb="28">
      <t>ガイ</t>
    </rPh>
    <rPh sb="29" eb="31">
      <t>ハイチ</t>
    </rPh>
    <rPh sb="31" eb="33">
      <t>イシ</t>
    </rPh>
    <rPh sb="34" eb="36">
      <t>シセツ</t>
    </rPh>
    <rPh sb="37" eb="38">
      <t>アイダ</t>
    </rPh>
    <rPh sb="44" eb="45">
      <t>サダ</t>
    </rPh>
    <rPh sb="49" eb="51">
      <t>キンム</t>
    </rPh>
    <rPh sb="51" eb="53">
      <t>ジカン</t>
    </rPh>
    <rPh sb="53" eb="55">
      <t>イガイ</t>
    </rPh>
    <rPh sb="56" eb="58">
      <t>ジカン</t>
    </rPh>
    <rPh sb="60" eb="62">
      <t>ソウチョウ</t>
    </rPh>
    <rPh sb="63" eb="65">
      <t>ゴゼン</t>
    </rPh>
    <rPh sb="66" eb="67">
      <t>ジ</t>
    </rPh>
    <rPh sb="68" eb="70">
      <t>ゴゼン</t>
    </rPh>
    <rPh sb="71" eb="72">
      <t>ジ</t>
    </rPh>
    <rPh sb="74" eb="76">
      <t>ヤカン</t>
    </rPh>
    <rPh sb="77" eb="79">
      <t>ゴゴ</t>
    </rPh>
    <rPh sb="80" eb="81">
      <t>ジ</t>
    </rPh>
    <rPh sb="82" eb="84">
      <t>ゴゴ</t>
    </rPh>
    <rPh sb="86" eb="87">
      <t>ジ</t>
    </rPh>
    <rPh sb="89" eb="91">
      <t>シンヤ</t>
    </rPh>
    <rPh sb="92" eb="94">
      <t>ゴゴ</t>
    </rPh>
    <rPh sb="96" eb="97">
      <t>ジ</t>
    </rPh>
    <rPh sb="98" eb="100">
      <t>ゴゼン</t>
    </rPh>
    <rPh sb="101" eb="102">
      <t>ジ</t>
    </rPh>
    <rPh sb="104" eb="106">
      <t>シセツ</t>
    </rPh>
    <rPh sb="107" eb="109">
      <t>ホウモン</t>
    </rPh>
    <rPh sb="111" eb="114">
      <t>ニュウショシャ</t>
    </rPh>
    <rPh sb="115" eb="116">
      <t>タイ</t>
    </rPh>
    <rPh sb="117" eb="119">
      <t>シンリョウ</t>
    </rPh>
    <rPh sb="120" eb="121">
      <t>オコナ</t>
    </rPh>
    <phoneticPr fontId="27"/>
  </si>
  <si>
    <t>問４の診療を行った理由を記録している。</t>
    <rPh sb="0" eb="1">
      <t>トイ</t>
    </rPh>
    <rPh sb="3" eb="5">
      <t>シンリョウ</t>
    </rPh>
    <rPh sb="6" eb="7">
      <t>オコナ</t>
    </rPh>
    <rPh sb="9" eb="11">
      <t>リユウ</t>
    </rPh>
    <rPh sb="12" eb="14">
      <t>キロク</t>
    </rPh>
    <phoneticPr fontId="27"/>
  </si>
  <si>
    <t>事前に氏名等を届出た配置医師が実際に訪問し診察を行なっている。</t>
    <rPh sb="0" eb="2">
      <t>ジゼン</t>
    </rPh>
    <rPh sb="3" eb="5">
      <t>シメイ</t>
    </rPh>
    <rPh sb="5" eb="6">
      <t>ナド</t>
    </rPh>
    <rPh sb="7" eb="9">
      <t>トドケデ</t>
    </rPh>
    <rPh sb="10" eb="12">
      <t>ハイチ</t>
    </rPh>
    <rPh sb="12" eb="14">
      <t>イシ</t>
    </rPh>
    <rPh sb="15" eb="17">
      <t>ジッサイ</t>
    </rPh>
    <rPh sb="18" eb="20">
      <t>ホウモン</t>
    </rPh>
    <rPh sb="21" eb="23">
      <t>シンサツ</t>
    </rPh>
    <rPh sb="24" eb="25">
      <t>オコ</t>
    </rPh>
    <phoneticPr fontId="27"/>
  </si>
  <si>
    <t>【看取り介護加算 Ⅰ・Ⅱ共通】</t>
    <rPh sb="1" eb="3">
      <t>ミト</t>
    </rPh>
    <rPh sb="4" eb="6">
      <t>カイゴ</t>
    </rPh>
    <phoneticPr fontId="27"/>
  </si>
  <si>
    <t>常勤の看護師を１人以上配置し、施設の看護職員により、又は病院、診療所若しくは訪問看護ステーションの看護職員との連携により、24時間の連絡体制を確保している。</t>
    <rPh sb="0" eb="2">
      <t>ジョウキン</t>
    </rPh>
    <rPh sb="3" eb="5">
      <t>カンゴ</t>
    </rPh>
    <rPh sb="5" eb="6">
      <t>シ</t>
    </rPh>
    <rPh sb="8" eb="9">
      <t>ニン</t>
    </rPh>
    <rPh sb="9" eb="11">
      <t>イジョウ</t>
    </rPh>
    <rPh sb="11" eb="13">
      <t>ハイチ</t>
    </rPh>
    <rPh sb="15" eb="17">
      <t>シセツ</t>
    </rPh>
    <rPh sb="18" eb="20">
      <t>カンゴ</t>
    </rPh>
    <rPh sb="20" eb="22">
      <t>ショクイン</t>
    </rPh>
    <rPh sb="26" eb="27">
      <t>マタ</t>
    </rPh>
    <rPh sb="28" eb="30">
      <t>ビョウイン</t>
    </rPh>
    <rPh sb="31" eb="34">
      <t>シンリョウショ</t>
    </rPh>
    <rPh sb="34" eb="35">
      <t>モ</t>
    </rPh>
    <rPh sb="38" eb="40">
      <t>ホウモン</t>
    </rPh>
    <rPh sb="40" eb="42">
      <t>カンゴ</t>
    </rPh>
    <rPh sb="49" eb="51">
      <t>カンゴ</t>
    </rPh>
    <rPh sb="51" eb="53">
      <t>ショクイン</t>
    </rPh>
    <rPh sb="55" eb="57">
      <t>レンケイ</t>
    </rPh>
    <rPh sb="63" eb="65">
      <t>ジカン</t>
    </rPh>
    <rPh sb="66" eb="68">
      <t>レンラク</t>
    </rPh>
    <rPh sb="68" eb="70">
      <t>タイセイ</t>
    </rPh>
    <rPh sb="71" eb="73">
      <t>カクホ</t>
    </rPh>
    <phoneticPr fontId="27"/>
  </si>
  <si>
    <t>管理者を中心として、生活相談員、介護職員、看護職員、介護支援専門員等による協議の上、「看取りに関する指針」を定めている。</t>
    <rPh sb="0" eb="3">
      <t>カンリシャ</t>
    </rPh>
    <rPh sb="4" eb="6">
      <t>チュウシン</t>
    </rPh>
    <rPh sb="10" eb="12">
      <t>セイカツ</t>
    </rPh>
    <rPh sb="12" eb="15">
      <t>ソウダンイン</t>
    </rPh>
    <rPh sb="16" eb="18">
      <t>カイゴ</t>
    </rPh>
    <rPh sb="18" eb="20">
      <t>ショクイン</t>
    </rPh>
    <rPh sb="21" eb="23">
      <t>カンゴ</t>
    </rPh>
    <rPh sb="23" eb="25">
      <t>ショクイン</t>
    </rPh>
    <rPh sb="26" eb="28">
      <t>カイゴ</t>
    </rPh>
    <rPh sb="28" eb="30">
      <t>シエン</t>
    </rPh>
    <rPh sb="30" eb="33">
      <t>センモンイン</t>
    </rPh>
    <rPh sb="33" eb="34">
      <t>トウ</t>
    </rPh>
    <rPh sb="37" eb="39">
      <t>キョウギ</t>
    </rPh>
    <rPh sb="40" eb="41">
      <t>ウエ</t>
    </rPh>
    <rPh sb="43" eb="45">
      <t>ミト</t>
    </rPh>
    <rPh sb="47" eb="48">
      <t>カン</t>
    </rPh>
    <rPh sb="50" eb="52">
      <t>シシン</t>
    </rPh>
    <rPh sb="54" eb="55">
      <t>サダ</t>
    </rPh>
    <phoneticPr fontId="27"/>
  </si>
  <si>
    <t>問２の指針に、次の①～⑧の項目を盛り込んでいる。
　＊①～⑧についてもそれぞれ点検してください　</t>
    <rPh sb="0" eb="1">
      <t>トイ</t>
    </rPh>
    <rPh sb="3" eb="5">
      <t>シシン</t>
    </rPh>
    <rPh sb="13" eb="15">
      <t>コウモク</t>
    </rPh>
    <rPh sb="16" eb="17">
      <t>モ</t>
    </rPh>
    <rPh sb="18" eb="19">
      <t>コ</t>
    </rPh>
    <phoneticPr fontId="27"/>
  </si>
  <si>
    <t>当該施設の看取りに関する考え方</t>
    <rPh sb="0" eb="2">
      <t>トウガイ</t>
    </rPh>
    <rPh sb="2" eb="4">
      <t>シセツ</t>
    </rPh>
    <rPh sb="5" eb="7">
      <t>ミト</t>
    </rPh>
    <rPh sb="9" eb="10">
      <t>カン</t>
    </rPh>
    <rPh sb="12" eb="13">
      <t>カンガ</t>
    </rPh>
    <rPh sb="14" eb="15">
      <t>カタ</t>
    </rPh>
    <phoneticPr fontId="27"/>
  </si>
  <si>
    <t>終末期にたどる経過（時期、プロセスごと）とそれに応じた介護の考え方</t>
    <rPh sb="0" eb="3">
      <t>シュウマツキ</t>
    </rPh>
    <rPh sb="7" eb="9">
      <t>ケイカ</t>
    </rPh>
    <rPh sb="10" eb="12">
      <t>ジキ</t>
    </rPh>
    <rPh sb="24" eb="25">
      <t>オウ</t>
    </rPh>
    <rPh sb="27" eb="29">
      <t>カイゴ</t>
    </rPh>
    <rPh sb="30" eb="31">
      <t>カンガ</t>
    </rPh>
    <rPh sb="32" eb="33">
      <t>カタ</t>
    </rPh>
    <phoneticPr fontId="27"/>
  </si>
  <si>
    <t>施設等において看取りに際して行いうる医療行為の選択肢</t>
    <rPh sb="0" eb="2">
      <t>シセツ</t>
    </rPh>
    <rPh sb="2" eb="3">
      <t>ナド</t>
    </rPh>
    <rPh sb="7" eb="9">
      <t>ミト</t>
    </rPh>
    <rPh sb="11" eb="12">
      <t>サイ</t>
    </rPh>
    <rPh sb="14" eb="15">
      <t>オコナ</t>
    </rPh>
    <rPh sb="18" eb="20">
      <t>イリョウ</t>
    </rPh>
    <rPh sb="20" eb="22">
      <t>コウイ</t>
    </rPh>
    <rPh sb="23" eb="26">
      <t>センタクシ</t>
    </rPh>
    <phoneticPr fontId="27"/>
  </si>
  <si>
    <t>医師や医療機関との連携体制（夜間及び緊急時の対応を含む）</t>
    <rPh sb="0" eb="2">
      <t>イシ</t>
    </rPh>
    <rPh sb="3" eb="5">
      <t>イリョウ</t>
    </rPh>
    <rPh sb="5" eb="7">
      <t>キカン</t>
    </rPh>
    <rPh sb="9" eb="11">
      <t>レンケイ</t>
    </rPh>
    <rPh sb="11" eb="13">
      <t>タイセイ</t>
    </rPh>
    <rPh sb="14" eb="16">
      <t>ヤカン</t>
    </rPh>
    <rPh sb="16" eb="17">
      <t>オヨ</t>
    </rPh>
    <rPh sb="18" eb="21">
      <t>キンキュウジ</t>
    </rPh>
    <rPh sb="22" eb="24">
      <t>タイオウ</t>
    </rPh>
    <rPh sb="25" eb="26">
      <t>フク</t>
    </rPh>
    <phoneticPr fontId="27"/>
  </si>
  <si>
    <t>入所者等への情報提供及び意思確認の方法</t>
    <rPh sb="0" eb="3">
      <t>ニュウショシャ</t>
    </rPh>
    <rPh sb="3" eb="4">
      <t>ナド</t>
    </rPh>
    <rPh sb="6" eb="8">
      <t>ジョウホウ</t>
    </rPh>
    <rPh sb="8" eb="10">
      <t>テイキョウ</t>
    </rPh>
    <rPh sb="10" eb="11">
      <t>オヨ</t>
    </rPh>
    <rPh sb="12" eb="14">
      <t>イシ</t>
    </rPh>
    <rPh sb="14" eb="16">
      <t>カクニン</t>
    </rPh>
    <rPh sb="17" eb="19">
      <t>ホウホウ</t>
    </rPh>
    <phoneticPr fontId="27"/>
  </si>
  <si>
    <t>入所者等への情報提供に供する資料及び同意書の書式</t>
    <rPh sb="0" eb="3">
      <t>ニュウショシャ</t>
    </rPh>
    <rPh sb="3" eb="4">
      <t>ナド</t>
    </rPh>
    <rPh sb="6" eb="8">
      <t>ジョウホウ</t>
    </rPh>
    <rPh sb="8" eb="10">
      <t>テイキョウ</t>
    </rPh>
    <rPh sb="11" eb="12">
      <t>キョウ</t>
    </rPh>
    <rPh sb="14" eb="16">
      <t>シリョウ</t>
    </rPh>
    <rPh sb="16" eb="17">
      <t>オヨ</t>
    </rPh>
    <rPh sb="18" eb="21">
      <t>ドウイショ</t>
    </rPh>
    <rPh sb="22" eb="24">
      <t>ショシキ</t>
    </rPh>
    <phoneticPr fontId="27"/>
  </si>
  <si>
    <t>家族への心理的支援に関する考え方</t>
    <rPh sb="0" eb="2">
      <t>カゾク</t>
    </rPh>
    <rPh sb="4" eb="7">
      <t>シンリテキ</t>
    </rPh>
    <rPh sb="7" eb="9">
      <t>シエン</t>
    </rPh>
    <rPh sb="10" eb="11">
      <t>カン</t>
    </rPh>
    <rPh sb="13" eb="14">
      <t>カンガ</t>
    </rPh>
    <rPh sb="15" eb="16">
      <t>カタ</t>
    </rPh>
    <phoneticPr fontId="27"/>
  </si>
  <si>
    <t>その他看取り介護を受ける入所者に対して施設の職員が取るべき具体的な対応の方法</t>
    <rPh sb="2" eb="3">
      <t>タ</t>
    </rPh>
    <rPh sb="3" eb="5">
      <t>ミト</t>
    </rPh>
    <rPh sb="6" eb="8">
      <t>カイゴ</t>
    </rPh>
    <rPh sb="9" eb="10">
      <t>ウ</t>
    </rPh>
    <rPh sb="12" eb="15">
      <t>ニュウショシャ</t>
    </rPh>
    <rPh sb="16" eb="17">
      <t>タイ</t>
    </rPh>
    <rPh sb="19" eb="21">
      <t>シセツ</t>
    </rPh>
    <rPh sb="22" eb="24">
      <t>ショクイン</t>
    </rPh>
    <rPh sb="25" eb="26">
      <t>ト</t>
    </rPh>
    <rPh sb="29" eb="32">
      <t>グタイテキ</t>
    </rPh>
    <rPh sb="33" eb="35">
      <t>タイオウ</t>
    </rPh>
    <rPh sb="36" eb="38">
      <t>ホウホウ</t>
    </rPh>
    <phoneticPr fontId="27"/>
  </si>
  <si>
    <t>入所の際に、入所者又はその家族等に対して、看取りに関する指針の内容を説明し、同意を得ている。</t>
    <rPh sb="0" eb="1">
      <t>ハイ</t>
    </rPh>
    <rPh sb="1" eb="2">
      <t>ショ</t>
    </rPh>
    <rPh sb="3" eb="4">
      <t>サイ</t>
    </rPh>
    <rPh sb="6" eb="9">
      <t>ニュウショシャ</t>
    </rPh>
    <rPh sb="9" eb="10">
      <t>マタ</t>
    </rPh>
    <rPh sb="13" eb="15">
      <t>カゾク</t>
    </rPh>
    <rPh sb="15" eb="16">
      <t>トウ</t>
    </rPh>
    <rPh sb="17" eb="18">
      <t>タイ</t>
    </rPh>
    <rPh sb="21" eb="23">
      <t>ミト</t>
    </rPh>
    <rPh sb="25" eb="26">
      <t>カン</t>
    </rPh>
    <rPh sb="28" eb="30">
      <t>シシン</t>
    </rPh>
    <rPh sb="31" eb="33">
      <t>ナイヨウ</t>
    </rPh>
    <rPh sb="34" eb="36">
      <t>セツメイ</t>
    </rPh>
    <rPh sb="38" eb="40">
      <t>ドウイ</t>
    </rPh>
    <rPh sb="41" eb="42">
      <t>エ</t>
    </rPh>
    <phoneticPr fontId="27"/>
  </si>
  <si>
    <t>医師が一般に認められている医学的知見に基づき回復の見込みがないと診断した者を対象としている。</t>
    <phoneticPr fontId="27"/>
  </si>
  <si>
    <t>死亡日を含めて45日を上限に算定している。</t>
    <phoneticPr fontId="27"/>
  </si>
  <si>
    <t>多床室を有する施設の場合、看取りを行う際に個室又は静養室の利用が可能となるよう配慮している。</t>
    <rPh sb="0" eb="3">
      <t>タショウシツ</t>
    </rPh>
    <rPh sb="4" eb="5">
      <t>ユウ</t>
    </rPh>
    <rPh sb="7" eb="9">
      <t>シセツ</t>
    </rPh>
    <rPh sb="10" eb="12">
      <t>バアイ</t>
    </rPh>
    <rPh sb="13" eb="15">
      <t>ミト</t>
    </rPh>
    <rPh sb="17" eb="18">
      <t>オコナ</t>
    </rPh>
    <rPh sb="19" eb="20">
      <t>サイ</t>
    </rPh>
    <rPh sb="21" eb="23">
      <t>コシツ</t>
    </rPh>
    <rPh sb="23" eb="24">
      <t>マタ</t>
    </rPh>
    <rPh sb="25" eb="28">
      <t>セイヨウシツ</t>
    </rPh>
    <rPh sb="29" eb="31">
      <t>リヨウ</t>
    </rPh>
    <rPh sb="32" eb="34">
      <t>カノウ</t>
    </rPh>
    <rPh sb="39" eb="41">
      <t>ハイリョ</t>
    </rPh>
    <phoneticPr fontId="27"/>
  </si>
  <si>
    <t>【看取り介護加算 Ⅱ】</t>
    <rPh sb="1" eb="3">
      <t>ミト</t>
    </rPh>
    <rPh sb="4" eb="6">
      <t>カイゴ</t>
    </rPh>
    <phoneticPr fontId="27"/>
  </si>
  <si>
    <t>入所者の死亡場所が当該施設内である。</t>
    <rPh sb="0" eb="3">
      <t>ニュウショシャ</t>
    </rPh>
    <rPh sb="4" eb="6">
      <t>シボウ</t>
    </rPh>
    <rPh sb="6" eb="8">
      <t>バショ</t>
    </rPh>
    <rPh sb="9" eb="11">
      <t>トウガイ</t>
    </rPh>
    <rPh sb="11" eb="13">
      <t>シセツ</t>
    </rPh>
    <rPh sb="13" eb="14">
      <t>ナイ</t>
    </rPh>
    <phoneticPr fontId="27"/>
  </si>
  <si>
    <t>算定日が属する月の前６月間において当該施設から退所した者（在宅・入所相互利用加算を算定しているものを除く）の総数のうち、当該期間内に退所し在宅において介護を受けることとなった者（当該施設における入所期間が１月間を超えていた退所者に限る）の占める割合が２割を超えている。</t>
    <rPh sb="0" eb="2">
      <t>サンテイ</t>
    </rPh>
    <rPh sb="2" eb="3">
      <t>ビ</t>
    </rPh>
    <rPh sb="4" eb="5">
      <t>ゾク</t>
    </rPh>
    <rPh sb="7" eb="8">
      <t>ツキ</t>
    </rPh>
    <rPh sb="9" eb="10">
      <t>ゼン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4" eb="56">
      <t>ソウスウ</t>
    </rPh>
    <rPh sb="60" eb="62">
      <t>トウガイ</t>
    </rPh>
    <rPh sb="89" eb="91">
      <t>トウガイ</t>
    </rPh>
    <rPh sb="91" eb="93">
      <t>シセツ</t>
    </rPh>
    <rPh sb="97" eb="99">
      <t>ニュウショ</t>
    </rPh>
    <rPh sb="99" eb="101">
      <t>キカン</t>
    </rPh>
    <rPh sb="106" eb="107">
      <t>コ</t>
    </rPh>
    <rPh sb="111" eb="113">
      <t>タイショ</t>
    </rPh>
    <rPh sb="113" eb="114">
      <t>シャ</t>
    </rPh>
    <rPh sb="115" eb="116">
      <t>カギ</t>
    </rPh>
    <phoneticPr fontId="27"/>
  </si>
  <si>
    <t>退所者の退所した日から30日以内に、施設の従業者が居宅を訪問し、又は指定居宅介護支援事業者から情報提供を受けることにより、当該退所者の在宅における生活が１月以上継続する見込みであることを確認し、記録している。</t>
    <rPh sb="0" eb="2">
      <t>タイショ</t>
    </rPh>
    <rPh sb="2" eb="3">
      <t>シャ</t>
    </rPh>
    <rPh sb="4" eb="6">
      <t>タイショ</t>
    </rPh>
    <rPh sb="8" eb="9">
      <t>ヒ</t>
    </rPh>
    <rPh sb="13" eb="14">
      <t>ニチ</t>
    </rPh>
    <rPh sb="14" eb="16">
      <t>イナイ</t>
    </rPh>
    <rPh sb="25" eb="27">
      <t>キョタク</t>
    </rPh>
    <rPh sb="28" eb="30">
      <t>ホウモン</t>
    </rPh>
    <rPh sb="32" eb="33">
      <t>マタ</t>
    </rPh>
    <rPh sb="34" eb="36">
      <t>シテイ</t>
    </rPh>
    <rPh sb="36" eb="38">
      <t>キョタク</t>
    </rPh>
    <rPh sb="38" eb="40">
      <t>カイゴ</t>
    </rPh>
    <rPh sb="40" eb="42">
      <t>シエン</t>
    </rPh>
    <rPh sb="42" eb="45">
      <t>ジギョウシャ</t>
    </rPh>
    <phoneticPr fontId="27"/>
  </si>
  <si>
    <t>入所者が在宅へ退所するに当たっては、当該入所者及びその家族に対して、退所後の居宅サービスその他の保健医療サービス又は福祉サービスについて相談援助を行っている。</t>
    <rPh sb="0" eb="3">
      <t>ニュウショシャ</t>
    </rPh>
    <rPh sb="4" eb="6">
      <t>ザイタク</t>
    </rPh>
    <rPh sb="7" eb="9">
      <t>タイショ</t>
    </rPh>
    <rPh sb="12" eb="13">
      <t>ア</t>
    </rPh>
    <rPh sb="18" eb="20">
      <t>トウガイ</t>
    </rPh>
    <rPh sb="20" eb="23">
      <t>ニュウショシャ</t>
    </rPh>
    <rPh sb="23" eb="24">
      <t>オヨ</t>
    </rPh>
    <rPh sb="27" eb="29">
      <t>カゾク</t>
    </rPh>
    <rPh sb="30" eb="31">
      <t>タイ</t>
    </rPh>
    <rPh sb="34" eb="36">
      <t>タイショ</t>
    </rPh>
    <rPh sb="36" eb="37">
      <t>ゴ</t>
    </rPh>
    <rPh sb="38" eb="40">
      <t>キョタク</t>
    </rPh>
    <rPh sb="46" eb="47">
      <t>ホカ</t>
    </rPh>
    <rPh sb="48" eb="50">
      <t>ホケン</t>
    </rPh>
    <rPh sb="50" eb="52">
      <t>イリョウ</t>
    </rPh>
    <rPh sb="56" eb="57">
      <t>マタ</t>
    </rPh>
    <rPh sb="58" eb="60">
      <t>フクシ</t>
    </rPh>
    <rPh sb="68" eb="70">
      <t>ソウダン</t>
    </rPh>
    <rPh sb="70" eb="72">
      <t>エンジョ</t>
    </rPh>
    <rPh sb="73" eb="74">
      <t>オコナ</t>
    </rPh>
    <phoneticPr fontId="27"/>
  </si>
  <si>
    <t>在宅での生活期間中の介護支援専門員と施設の介護支援専門員との間で情報の交換を十分に行い、双方の合意の上、介護に関する目標及び方針を定め、入所者又はその家族等に対して当該目標及び方針の内容を説明し、同意を得ている。</t>
    <phoneticPr fontId="27"/>
  </si>
  <si>
    <t>施設の介護支援専門員、介護職員等、在宅の介護支援専門員、在宅期間に対象者が利用する居宅サービス事業者等による支援チームを作っている。</t>
    <rPh sb="0" eb="2">
      <t>シセツ</t>
    </rPh>
    <rPh sb="3" eb="5">
      <t>カイゴ</t>
    </rPh>
    <rPh sb="5" eb="7">
      <t>シエン</t>
    </rPh>
    <rPh sb="7" eb="10">
      <t>センモンイン</t>
    </rPh>
    <rPh sb="11" eb="13">
      <t>カイゴ</t>
    </rPh>
    <rPh sb="13" eb="16">
      <t>ショクイントウ</t>
    </rPh>
    <rPh sb="17" eb="19">
      <t>ザイタク</t>
    </rPh>
    <rPh sb="20" eb="22">
      <t>カイゴ</t>
    </rPh>
    <rPh sb="22" eb="24">
      <t>シエン</t>
    </rPh>
    <rPh sb="24" eb="27">
      <t>センモンイン</t>
    </rPh>
    <rPh sb="28" eb="30">
      <t>ザイタク</t>
    </rPh>
    <rPh sb="30" eb="32">
      <t>キカン</t>
    </rPh>
    <rPh sb="33" eb="35">
      <t>タイショウ</t>
    </rPh>
    <rPh sb="35" eb="36">
      <t>シャ</t>
    </rPh>
    <rPh sb="37" eb="39">
      <t>リヨウ</t>
    </rPh>
    <rPh sb="41" eb="43">
      <t>キョタク</t>
    </rPh>
    <rPh sb="47" eb="49">
      <t>ジギョウ</t>
    </rPh>
    <rPh sb="49" eb="50">
      <t>シャ</t>
    </rPh>
    <rPh sb="50" eb="51">
      <t>トウ</t>
    </rPh>
    <rPh sb="54" eb="56">
      <t>シエン</t>
    </rPh>
    <rPh sb="60" eb="61">
      <t>ツク</t>
    </rPh>
    <phoneticPr fontId="27"/>
  </si>
  <si>
    <t>【認知症専門ケア加算 Ⅰ・Ⅱ共通】</t>
    <phoneticPr fontId="27"/>
  </si>
  <si>
    <t>施設（事業所）における入所（利用）者の総数のうち、日常生活に支障をきたすおそれのある症状又は行動が認められることから介護を必要とする認知症の者（日常生活自立度のランクⅢ、Ⅳ又はＭに該当する入所（利用）者＝対象者）の占める割合が２分の１以上である。</t>
    <rPh sb="0" eb="2">
      <t>シセツ</t>
    </rPh>
    <rPh sb="3" eb="5">
      <t>ジギョウ</t>
    </rPh>
    <rPh sb="5" eb="6">
      <t>ショ</t>
    </rPh>
    <rPh sb="19" eb="21">
      <t>ソウスウ</t>
    </rPh>
    <rPh sb="25" eb="27">
      <t>ニチジョウ</t>
    </rPh>
    <rPh sb="27" eb="29">
      <t>セイカツ</t>
    </rPh>
    <rPh sb="30" eb="32">
      <t>シショウ</t>
    </rPh>
    <rPh sb="42" eb="44">
      <t>ショウジョウ</t>
    </rPh>
    <rPh sb="44" eb="45">
      <t>マタ</t>
    </rPh>
    <rPh sb="46" eb="48">
      <t>コウドウ</t>
    </rPh>
    <rPh sb="49" eb="50">
      <t>ミト</t>
    </rPh>
    <rPh sb="58" eb="60">
      <t>カイゴ</t>
    </rPh>
    <rPh sb="61" eb="63">
      <t>ヒツヨウ</t>
    </rPh>
    <rPh sb="66" eb="69">
      <t>ニンチショウ</t>
    </rPh>
    <rPh sb="70" eb="71">
      <t>モノ</t>
    </rPh>
    <rPh sb="97" eb="99">
      <t>リヨウ</t>
    </rPh>
    <rPh sb="107" eb="108">
      <t>シ</t>
    </rPh>
    <rPh sb="110" eb="112">
      <t>ワリアイ</t>
    </rPh>
    <rPh sb="114" eb="115">
      <t>ブン</t>
    </rPh>
    <rPh sb="117" eb="119">
      <t>イジョウ</t>
    </rPh>
    <phoneticPr fontId="27"/>
  </si>
  <si>
    <t>認知症介護に係る専門的な研修（認知症介護実践リーダー研修、認知症看護に係る適切な研修）を修了している者を、施設（事業所）における対象者の数が20人未満である場合には、１人以上、当該対象者の数が20人以上である場合には、１人に、当該対象者の数が19人を超えて10人又はその端数を増すごとに１人を加えて得た数以上配置し、チームとして専門的な認知症ケアを実施している。</t>
    <rPh sb="29" eb="32">
      <t>ニンチショウ</t>
    </rPh>
    <rPh sb="32" eb="34">
      <t>カンゴ</t>
    </rPh>
    <rPh sb="35" eb="36">
      <t>カカ</t>
    </rPh>
    <rPh sb="37" eb="39">
      <t>テキセツ</t>
    </rPh>
    <rPh sb="40" eb="42">
      <t>ケンシュウ</t>
    </rPh>
    <rPh sb="53" eb="55">
      <t>シセツ</t>
    </rPh>
    <rPh sb="56" eb="59">
      <t>ジギョウショ</t>
    </rPh>
    <rPh sb="84" eb="85">
      <t>ニン</t>
    </rPh>
    <rPh sb="110" eb="111">
      <t>ニン</t>
    </rPh>
    <rPh sb="123" eb="124">
      <t>ニン</t>
    </rPh>
    <rPh sb="130" eb="131">
      <t>ニン</t>
    </rPh>
    <rPh sb="144" eb="145">
      <t>ニン</t>
    </rPh>
    <phoneticPr fontId="27"/>
  </si>
  <si>
    <t>施設（事業所）の従業者に対して、認知症ケアに関する留意事項の伝達又は技術的指導に係る会議を定期的に開催している。</t>
    <phoneticPr fontId="27"/>
  </si>
  <si>
    <t>認知症チームケア推進加算を算定していない。</t>
    <rPh sb="0" eb="3">
      <t>ニンチショウ</t>
    </rPh>
    <rPh sb="8" eb="10">
      <t>スイシン</t>
    </rPh>
    <rPh sb="10" eb="12">
      <t>カサン</t>
    </rPh>
    <rPh sb="13" eb="15">
      <t>サンテイ</t>
    </rPh>
    <phoneticPr fontId="27"/>
  </si>
  <si>
    <t>【認知症専門ケア加算 Ⅱ】</t>
    <phoneticPr fontId="27"/>
  </si>
  <si>
    <t>認知症介護の指導に係る専門的な研修（認知症介護指導者研修、認知症看護に係る適切な研修）を修了している者を１人以上配置し、施設（事業所）全体の認知症ケアの指導等を実施している。</t>
    <rPh sb="53" eb="54">
      <t>ニン</t>
    </rPh>
    <rPh sb="63" eb="65">
      <t>ジギョウ</t>
    </rPh>
    <rPh sb="65" eb="66">
      <t>ショ</t>
    </rPh>
    <phoneticPr fontId="27"/>
  </si>
  <si>
    <t>施設（事業所）における介護職員、看護職員ごとの認知症ケアに関する研修計画を作成し、当該計画に従い研修（外部における研修を含む。）を実施又は実施を予定している。</t>
    <rPh sb="0" eb="2">
      <t>シセツ</t>
    </rPh>
    <rPh sb="3" eb="5">
      <t>ジギョウ</t>
    </rPh>
    <rPh sb="5" eb="6">
      <t>ショ</t>
    </rPh>
    <rPh sb="51" eb="53">
      <t>ガイブ</t>
    </rPh>
    <rPh sb="57" eb="59">
      <t>ケンシュウ</t>
    </rPh>
    <rPh sb="60" eb="61">
      <t>フク</t>
    </rPh>
    <phoneticPr fontId="27"/>
  </si>
  <si>
    <t>【認知症チームケア加算 Ⅰ・Ⅱ共通】</t>
    <rPh sb="1" eb="4">
      <t>ニンチショウ</t>
    </rPh>
    <rPh sb="9" eb="11">
      <t>カサン</t>
    </rPh>
    <phoneticPr fontId="27"/>
  </si>
  <si>
    <t>施設における入所者の総数のうち、周囲の者による日常生活に対する注意を必要とする認知症の者（日常生活自立度のランクⅢ、Ⅳ又はＭに該当する入所者＝対象者）の占める割合が２分の１以上である。</t>
    <rPh sb="0" eb="2">
      <t>シセツ</t>
    </rPh>
    <rPh sb="6" eb="9">
      <t>ニュウショシャ</t>
    </rPh>
    <rPh sb="10" eb="12">
      <t>ソウスウ</t>
    </rPh>
    <rPh sb="16" eb="18">
      <t>シュウイ</t>
    </rPh>
    <rPh sb="19" eb="20">
      <t>モノ</t>
    </rPh>
    <rPh sb="23" eb="25">
      <t>ニチジョウ</t>
    </rPh>
    <rPh sb="25" eb="27">
      <t>セイカツ</t>
    </rPh>
    <rPh sb="28" eb="29">
      <t>タイ</t>
    </rPh>
    <rPh sb="31" eb="33">
      <t>チュウイ</t>
    </rPh>
    <rPh sb="34" eb="36">
      <t>ヒツヨウ</t>
    </rPh>
    <rPh sb="39" eb="42">
      <t>ニンチショウ</t>
    </rPh>
    <rPh sb="43" eb="44">
      <t>モノ</t>
    </rPh>
    <rPh sb="45" eb="47">
      <t>ニチジョウ</t>
    </rPh>
    <rPh sb="47" eb="49">
      <t>セイカツ</t>
    </rPh>
    <rPh sb="49" eb="52">
      <t>ジリツド</t>
    </rPh>
    <rPh sb="59" eb="60">
      <t>マタ</t>
    </rPh>
    <rPh sb="63" eb="65">
      <t>ガイトウ</t>
    </rPh>
    <rPh sb="67" eb="70">
      <t>ニュウショシャ</t>
    </rPh>
    <rPh sb="71" eb="73">
      <t>タイショウ</t>
    </rPh>
    <rPh sb="73" eb="74">
      <t>シャ</t>
    </rPh>
    <rPh sb="76" eb="77">
      <t>シ</t>
    </rPh>
    <rPh sb="79" eb="81">
      <t>ワリアイ</t>
    </rPh>
    <rPh sb="83" eb="84">
      <t>ブン</t>
    </rPh>
    <rPh sb="86" eb="88">
      <t>イジョウ</t>
    </rPh>
    <phoneticPr fontId="27"/>
  </si>
  <si>
    <t>複数人の介護職員から構成する認知症の行動・心理症状に対応するチームを組んでいる。</t>
    <rPh sb="0" eb="2">
      <t>フクスウ</t>
    </rPh>
    <rPh sb="2" eb="3">
      <t>ニン</t>
    </rPh>
    <rPh sb="4" eb="6">
      <t>カイゴ</t>
    </rPh>
    <rPh sb="6" eb="8">
      <t>ショクイン</t>
    </rPh>
    <rPh sb="10" eb="12">
      <t>コウセイ</t>
    </rPh>
    <rPh sb="14" eb="17">
      <t>ニンチショウ</t>
    </rPh>
    <rPh sb="18" eb="20">
      <t>コウドウ</t>
    </rPh>
    <rPh sb="21" eb="23">
      <t>シンリ</t>
    </rPh>
    <rPh sb="23" eb="25">
      <t>ショウジョウ</t>
    </rPh>
    <rPh sb="26" eb="28">
      <t>タイオウ</t>
    </rPh>
    <rPh sb="34" eb="35">
      <t>ク</t>
    </rPh>
    <phoneticPr fontId="27"/>
  </si>
  <si>
    <t>対象者に対し計画的にBPSD の評価指標を用いて評価を実施し、その評価の結果に基づき、チームケアの計画を作成・実施している。</t>
    <rPh sb="0" eb="3">
      <t>タイショウシャ</t>
    </rPh>
    <rPh sb="4" eb="5">
      <t>タイ</t>
    </rPh>
    <rPh sb="6" eb="9">
      <t>ケイカクテキ</t>
    </rPh>
    <rPh sb="16" eb="18">
      <t>ヒョウカ</t>
    </rPh>
    <rPh sb="18" eb="20">
      <t>シヒョウ</t>
    </rPh>
    <rPh sb="21" eb="22">
      <t>モチ</t>
    </rPh>
    <rPh sb="24" eb="26">
      <t>ヒョウカ</t>
    </rPh>
    <rPh sb="27" eb="29">
      <t>ジッシ</t>
    </rPh>
    <rPh sb="33" eb="35">
      <t>ヒョウカ</t>
    </rPh>
    <rPh sb="36" eb="38">
      <t>ケッカ</t>
    </rPh>
    <rPh sb="39" eb="40">
      <t>モト</t>
    </rPh>
    <rPh sb="49" eb="51">
      <t>ケイカク</t>
    </rPh>
    <rPh sb="52" eb="54">
      <t>サクセイ</t>
    </rPh>
    <rPh sb="55" eb="57">
      <t>ジッシ</t>
    </rPh>
    <phoneticPr fontId="27"/>
  </si>
  <si>
    <t>問３の計画の作成にあたっては、評価の結果と整合性が取れた計画を、個々の入所者等の状態に応じて個別に作成することとし、画一的な計画とならないよう留意している。</t>
    <rPh sb="0" eb="1">
      <t>トイ</t>
    </rPh>
    <rPh sb="3" eb="5">
      <t>ケイカク</t>
    </rPh>
    <rPh sb="6" eb="8">
      <t>サクセイ</t>
    </rPh>
    <phoneticPr fontId="27"/>
  </si>
  <si>
    <t>ケアにおいて対象者等の尊厳が十分保持されるよう留意している。</t>
    <rPh sb="6" eb="9">
      <t>タイショウシャ</t>
    </rPh>
    <rPh sb="9" eb="10">
      <t>トウ</t>
    </rPh>
    <rPh sb="11" eb="13">
      <t>ソンゲン</t>
    </rPh>
    <rPh sb="14" eb="16">
      <t>ジュウブン</t>
    </rPh>
    <rPh sb="16" eb="18">
      <t>ホジ</t>
    </rPh>
    <rPh sb="23" eb="25">
      <t>リュウイ</t>
    </rPh>
    <phoneticPr fontId="27"/>
  </si>
  <si>
    <t>対象者１人につき月１回以上の定期的なカンファレンスを開催し、BPSD を含めて個々の対象者の状態を評価し、ケア計画策定、ケアの振り返り、状態の再評価、計画の見直し等をおこなっている。</t>
    <rPh sb="0" eb="3">
      <t>タイショウシャ</t>
    </rPh>
    <rPh sb="4" eb="5">
      <t>ヒト</t>
    </rPh>
    <rPh sb="8" eb="9">
      <t>ツキ</t>
    </rPh>
    <rPh sb="10" eb="11">
      <t>カイ</t>
    </rPh>
    <rPh sb="11" eb="13">
      <t>イジョウ</t>
    </rPh>
    <rPh sb="14" eb="17">
      <t>テイキテキ</t>
    </rPh>
    <rPh sb="26" eb="28">
      <t>カイサイ</t>
    </rPh>
    <rPh sb="36" eb="37">
      <t>フク</t>
    </rPh>
    <rPh sb="39" eb="41">
      <t>ココ</t>
    </rPh>
    <rPh sb="42" eb="45">
      <t>タイショウシャ</t>
    </rPh>
    <rPh sb="46" eb="48">
      <t>ジョウタイ</t>
    </rPh>
    <rPh sb="49" eb="51">
      <t>ヒョウカ</t>
    </rPh>
    <rPh sb="55" eb="57">
      <t>ケイカク</t>
    </rPh>
    <rPh sb="57" eb="59">
      <t>サクテイ</t>
    </rPh>
    <rPh sb="63" eb="64">
      <t>フ</t>
    </rPh>
    <rPh sb="65" eb="66">
      <t>カエ</t>
    </rPh>
    <rPh sb="68" eb="70">
      <t>ジョウタイ</t>
    </rPh>
    <rPh sb="71" eb="74">
      <t>サイヒョウカ</t>
    </rPh>
    <rPh sb="75" eb="77">
      <t>ケイカク</t>
    </rPh>
    <rPh sb="78" eb="80">
      <t>ミナオ</t>
    </rPh>
    <rPh sb="81" eb="82">
      <t>トウ</t>
    </rPh>
    <phoneticPr fontId="27"/>
  </si>
  <si>
    <t>対象者の状態の評価、ケア方針、実施したケアの振り返り等を「認知症チームケア推進加算・ワークシート」及び介護記録等に詳細に記録している。</t>
    <rPh sb="0" eb="3">
      <t>タイショウシャ</t>
    </rPh>
    <rPh sb="4" eb="6">
      <t>ジョウタイ</t>
    </rPh>
    <rPh sb="7" eb="9">
      <t>ヒョウカ</t>
    </rPh>
    <rPh sb="12" eb="14">
      <t>ホウシン</t>
    </rPh>
    <rPh sb="15" eb="17">
      <t>ジッシ</t>
    </rPh>
    <rPh sb="22" eb="23">
      <t>フ</t>
    </rPh>
    <rPh sb="24" eb="25">
      <t>カエ</t>
    </rPh>
    <rPh sb="26" eb="27">
      <t>トウ</t>
    </rPh>
    <rPh sb="29" eb="32">
      <t>ニンチショウ</t>
    </rPh>
    <rPh sb="37" eb="39">
      <t>スイシン</t>
    </rPh>
    <rPh sb="39" eb="41">
      <t>カサン</t>
    </rPh>
    <rPh sb="49" eb="50">
      <t>オヨ</t>
    </rPh>
    <rPh sb="51" eb="53">
      <t>カイゴ</t>
    </rPh>
    <rPh sb="53" eb="55">
      <t>キロク</t>
    </rPh>
    <rPh sb="55" eb="56">
      <t>トウ</t>
    </rPh>
    <rPh sb="57" eb="59">
      <t>ショウサイ</t>
    </rPh>
    <rPh sb="60" eb="62">
      <t>キロク</t>
    </rPh>
    <phoneticPr fontId="27"/>
  </si>
  <si>
    <t>日々のケアの場面で心身の状態や環境等の変化が生じたとき等は、その都度カンファレンスを開催し、再評価、ケア方針の見直し等を行っている。</t>
    <rPh sb="60" eb="61">
      <t>オコナ</t>
    </rPh>
    <phoneticPr fontId="27"/>
  </si>
  <si>
    <t>問９</t>
    <rPh sb="0" eb="1">
      <t>トイ</t>
    </rPh>
    <phoneticPr fontId="27"/>
  </si>
  <si>
    <t>認知症専門ケア加算を算定していない。</t>
    <rPh sb="0" eb="3">
      <t>ニンチショウ</t>
    </rPh>
    <rPh sb="3" eb="5">
      <t>センモン</t>
    </rPh>
    <rPh sb="7" eb="9">
      <t>カサン</t>
    </rPh>
    <rPh sb="10" eb="12">
      <t>サンテイ</t>
    </rPh>
    <phoneticPr fontId="27"/>
  </si>
  <si>
    <t>【認知症チームケア推進加算Ⅰ】</t>
    <rPh sb="1" eb="4">
      <t>ニンチショウ</t>
    </rPh>
    <rPh sb="9" eb="11">
      <t>スイシン</t>
    </rPh>
    <rPh sb="11" eb="13">
      <t>カサン</t>
    </rPh>
    <phoneticPr fontId="27"/>
  </si>
  <si>
    <t>【認知症チームケア推進加算Ⅱ】</t>
    <rPh sb="1" eb="4">
      <t>ニンチショウ</t>
    </rPh>
    <rPh sb="9" eb="11">
      <t>スイシン</t>
    </rPh>
    <rPh sb="11" eb="13">
      <t>カサン</t>
    </rPh>
    <phoneticPr fontId="27"/>
  </si>
  <si>
    <t>施設（事業所）は、判断を行った医師名、日付及び利用開始に当たっての留意事項等を介護サービス計画書に記録している。</t>
    <rPh sb="0" eb="2">
      <t>シセツ</t>
    </rPh>
    <rPh sb="3" eb="6">
      <t>ジギョウショ</t>
    </rPh>
    <rPh sb="9" eb="11">
      <t>ハンダン</t>
    </rPh>
    <rPh sb="12" eb="13">
      <t>オコナ</t>
    </rPh>
    <rPh sb="15" eb="17">
      <t>イシ</t>
    </rPh>
    <rPh sb="17" eb="18">
      <t>ナ</t>
    </rPh>
    <rPh sb="19" eb="21">
      <t>ヒヅケ</t>
    </rPh>
    <rPh sb="21" eb="22">
      <t>オヨ</t>
    </rPh>
    <rPh sb="23" eb="25">
      <t>リヨウ</t>
    </rPh>
    <rPh sb="25" eb="27">
      <t>カイシ</t>
    </rPh>
    <rPh sb="28" eb="29">
      <t>ア</t>
    </rPh>
    <rPh sb="33" eb="35">
      <t>リュウイ</t>
    </rPh>
    <rPh sb="35" eb="38">
      <t>ジコウトウ</t>
    </rPh>
    <rPh sb="39" eb="41">
      <t>カイゴ</t>
    </rPh>
    <rPh sb="45" eb="48">
      <t>ケイカクショ</t>
    </rPh>
    <rPh sb="49" eb="51">
      <t>キロク</t>
    </rPh>
    <phoneticPr fontId="27"/>
  </si>
  <si>
    <t>【褥瘡マネジメント加算 Ⅰ・Ⅱ共通】</t>
    <rPh sb="1" eb="3">
      <t>ジョクソウ</t>
    </rPh>
    <phoneticPr fontId="27"/>
  </si>
  <si>
    <t>入所者ごとに、施設入所時に褥瘡の有無を確認するとともに、褥瘡の発生と関連のあるリスクについて、施設入所時に評価し、その後少なくとも３月に１回評価している。</t>
    <rPh sb="7" eb="9">
      <t>シセツ</t>
    </rPh>
    <rPh sb="9" eb="11">
      <t>ニュウショ</t>
    </rPh>
    <rPh sb="11" eb="12">
      <t>ジ</t>
    </rPh>
    <rPh sb="13" eb="15">
      <t>ジョクソウ</t>
    </rPh>
    <rPh sb="16" eb="18">
      <t>ウム</t>
    </rPh>
    <rPh sb="19" eb="21">
      <t>カクニン</t>
    </rPh>
    <rPh sb="28" eb="30">
      <t>ジョクソウ</t>
    </rPh>
    <rPh sb="31" eb="33">
      <t>ハッセイ</t>
    </rPh>
    <rPh sb="34" eb="36">
      <t>カンレン</t>
    </rPh>
    <rPh sb="47" eb="49">
      <t>シセツ</t>
    </rPh>
    <rPh sb="49" eb="51">
      <t>ニュウショ</t>
    </rPh>
    <rPh sb="51" eb="52">
      <t>トキ</t>
    </rPh>
    <rPh sb="53" eb="55">
      <t>ヒョウカ</t>
    </rPh>
    <rPh sb="59" eb="60">
      <t>ゴ</t>
    </rPh>
    <rPh sb="60" eb="61">
      <t>スク</t>
    </rPh>
    <rPh sb="66" eb="67">
      <t>ツキ</t>
    </rPh>
    <rPh sb="69" eb="70">
      <t>カイ</t>
    </rPh>
    <rPh sb="70" eb="72">
      <t>ヒョウカ</t>
    </rPh>
    <phoneticPr fontId="27"/>
  </si>
  <si>
    <t>問１の確認及び評価の結果等の情報を厚生労働省に提出している。</t>
    <rPh sb="0" eb="1">
      <t>トイ</t>
    </rPh>
    <rPh sb="3" eb="5">
      <t>カクニン</t>
    </rPh>
    <rPh sb="5" eb="6">
      <t>オヨ</t>
    </rPh>
    <rPh sb="7" eb="9">
      <t>ヒョウカ</t>
    </rPh>
    <rPh sb="10" eb="12">
      <t>ケッカ</t>
    </rPh>
    <rPh sb="12" eb="13">
      <t>トウ</t>
    </rPh>
    <rPh sb="14" eb="16">
      <t>ジョウホウ</t>
    </rPh>
    <rPh sb="17" eb="19">
      <t>コウセイ</t>
    </rPh>
    <rPh sb="19" eb="22">
      <t>ロウドウショウ</t>
    </rPh>
    <rPh sb="23" eb="25">
      <t>テイシュツ</t>
    </rPh>
    <phoneticPr fontId="27"/>
  </si>
  <si>
    <t>褥瘡管理の実施に当たって、当該情報その他褥瘡管理の適切かつ有効な実施のために必要な情報を活用している。</t>
    <rPh sb="0" eb="2">
      <t>ジョクソウ</t>
    </rPh>
    <rPh sb="2" eb="4">
      <t>カンリ</t>
    </rPh>
    <rPh sb="5" eb="7">
      <t>ジッシ</t>
    </rPh>
    <rPh sb="8" eb="9">
      <t>ア</t>
    </rPh>
    <rPh sb="13" eb="15">
      <t>トウガイ</t>
    </rPh>
    <rPh sb="15" eb="17">
      <t>ジョウホウ</t>
    </rPh>
    <rPh sb="19" eb="20">
      <t>タ</t>
    </rPh>
    <rPh sb="20" eb="22">
      <t>ジョクソウ</t>
    </rPh>
    <rPh sb="22" eb="24">
      <t>カンリ</t>
    </rPh>
    <rPh sb="25" eb="27">
      <t>テキセツ</t>
    </rPh>
    <rPh sb="29" eb="31">
      <t>ユウコウ</t>
    </rPh>
    <rPh sb="32" eb="34">
      <t>ジッシ</t>
    </rPh>
    <rPh sb="38" eb="40">
      <t>ヒツヨウ</t>
    </rPh>
    <rPh sb="41" eb="43">
      <t>ジョウホウ</t>
    </rPh>
    <rPh sb="44" eb="46">
      <t>カツヨウ</t>
    </rPh>
    <phoneticPr fontId="27"/>
  </si>
  <si>
    <t>問１の確認の結果、褥瘡が発生するリスクがあるとされた入所者ごとに、医師、看護師、介護職員、介護支援専門員その他の職種の者が共同して、褥瘡管理に関する褥瘡ケア計画を作成している。</t>
    <rPh sb="0" eb="1">
      <t>トイ</t>
    </rPh>
    <rPh sb="3" eb="5">
      <t>カクニン</t>
    </rPh>
    <rPh sb="6" eb="8">
      <t>ケッカ</t>
    </rPh>
    <rPh sb="9" eb="11">
      <t>ジョクソウ</t>
    </rPh>
    <rPh sb="12" eb="14">
      <t>ハッセイ</t>
    </rPh>
    <rPh sb="26" eb="29">
      <t>ニュウショシャ</t>
    </rPh>
    <rPh sb="33" eb="35">
      <t>イシ</t>
    </rPh>
    <rPh sb="36" eb="39">
      <t>カンゴシ</t>
    </rPh>
    <rPh sb="40" eb="42">
      <t>カイゴ</t>
    </rPh>
    <rPh sb="42" eb="44">
      <t>ショクイン</t>
    </rPh>
    <rPh sb="45" eb="47">
      <t>カイゴ</t>
    </rPh>
    <rPh sb="47" eb="49">
      <t>シエン</t>
    </rPh>
    <rPh sb="49" eb="51">
      <t>センモン</t>
    </rPh>
    <rPh sb="51" eb="52">
      <t>イン</t>
    </rPh>
    <rPh sb="54" eb="55">
      <t>ホカ</t>
    </rPh>
    <rPh sb="56" eb="58">
      <t>ショクシュ</t>
    </rPh>
    <rPh sb="59" eb="60">
      <t>モノ</t>
    </rPh>
    <rPh sb="61" eb="63">
      <t>キョウドウ</t>
    </rPh>
    <rPh sb="66" eb="68">
      <t>ジョクソウ</t>
    </rPh>
    <rPh sb="68" eb="70">
      <t>カンリ</t>
    </rPh>
    <rPh sb="71" eb="72">
      <t>カン</t>
    </rPh>
    <rPh sb="74" eb="76">
      <t>ジョクソウ</t>
    </rPh>
    <rPh sb="78" eb="80">
      <t>ケイカク</t>
    </rPh>
    <rPh sb="81" eb="83">
      <t>サクセイ</t>
    </rPh>
    <phoneticPr fontId="27"/>
  </si>
  <si>
    <t>入所者ごとの褥瘡ケア計画に従い褥瘡管理を実施するとともに、その管理の内容や入所者の状態について定期的に記録している。</t>
    <rPh sb="6" eb="8">
      <t>ジョクソウ</t>
    </rPh>
    <rPh sb="10" eb="12">
      <t>ケイカク</t>
    </rPh>
    <rPh sb="13" eb="14">
      <t>シタガ</t>
    </rPh>
    <rPh sb="15" eb="17">
      <t>ジョクソウ</t>
    </rPh>
    <rPh sb="17" eb="19">
      <t>カンリ</t>
    </rPh>
    <rPh sb="20" eb="22">
      <t>ジッシ</t>
    </rPh>
    <rPh sb="31" eb="33">
      <t>カンリ</t>
    </rPh>
    <rPh sb="34" eb="36">
      <t>ナイヨウ</t>
    </rPh>
    <rPh sb="37" eb="40">
      <t>ニュウショシャ</t>
    </rPh>
    <rPh sb="41" eb="43">
      <t>ジョウタイ</t>
    </rPh>
    <rPh sb="47" eb="50">
      <t>テイキテキ</t>
    </rPh>
    <rPh sb="51" eb="53">
      <t>キロク</t>
    </rPh>
    <phoneticPr fontId="27"/>
  </si>
  <si>
    <t>問１の評価に基づき、少なくとも３月に１回、入所者ごとに褥瘡ケア計画を見直している。</t>
    <rPh sb="0" eb="1">
      <t>トイ</t>
    </rPh>
    <rPh sb="3" eb="5">
      <t>ヒョウカ</t>
    </rPh>
    <rPh sb="6" eb="7">
      <t>モト</t>
    </rPh>
    <rPh sb="10" eb="11">
      <t>スク</t>
    </rPh>
    <rPh sb="16" eb="17">
      <t>ツキ</t>
    </rPh>
    <rPh sb="19" eb="20">
      <t>カイ</t>
    </rPh>
    <rPh sb="21" eb="24">
      <t>ニュウショシャ</t>
    </rPh>
    <rPh sb="27" eb="29">
      <t>ジョクソウ</t>
    </rPh>
    <rPh sb="31" eb="33">
      <t>ケイカク</t>
    </rPh>
    <rPh sb="34" eb="36">
      <t>ミナオ</t>
    </rPh>
    <phoneticPr fontId="27"/>
  </si>
  <si>
    <t>【褥瘡マネジメント加算Ⅱ】</t>
    <rPh sb="1" eb="3">
      <t>ジョクソウ</t>
    </rPh>
    <phoneticPr fontId="27"/>
  </si>
  <si>
    <t>次の基準のいずれかに該当すること。</t>
    <rPh sb="0" eb="1">
      <t>ツギ</t>
    </rPh>
    <rPh sb="2" eb="4">
      <t>キジュン</t>
    </rPh>
    <rPh sb="10" eb="12">
      <t>ガイトウ</t>
    </rPh>
    <phoneticPr fontId="27"/>
  </si>
  <si>
    <t>問１の確認の結果、褥瘡が認められた入所者について、当該褥瘡が治癒したこと。</t>
    <rPh sb="0" eb="1">
      <t>トイ</t>
    </rPh>
    <rPh sb="3" eb="5">
      <t>カクニン</t>
    </rPh>
    <rPh sb="6" eb="8">
      <t>ケッカ</t>
    </rPh>
    <rPh sb="9" eb="11">
      <t>ジョクソウ</t>
    </rPh>
    <rPh sb="12" eb="13">
      <t>ミト</t>
    </rPh>
    <rPh sb="17" eb="20">
      <t>ニュウショシャ</t>
    </rPh>
    <rPh sb="25" eb="27">
      <t>トウガイ</t>
    </rPh>
    <rPh sb="27" eb="29">
      <t>ジョクソウ</t>
    </rPh>
    <rPh sb="30" eb="32">
      <t>チユ</t>
    </rPh>
    <phoneticPr fontId="27"/>
  </si>
  <si>
    <t>問１の評価の結果、施設入所時に褥瘡が発生するリスクがあるとされた入所者について、褥瘡の発生のないこと。</t>
    <rPh sb="0" eb="1">
      <t>トイ</t>
    </rPh>
    <rPh sb="3" eb="5">
      <t>ヒョウカ</t>
    </rPh>
    <rPh sb="6" eb="8">
      <t>ケッカ</t>
    </rPh>
    <rPh sb="9" eb="11">
      <t>シセツ</t>
    </rPh>
    <rPh sb="11" eb="13">
      <t>ニュウショ</t>
    </rPh>
    <rPh sb="13" eb="14">
      <t>ジ</t>
    </rPh>
    <rPh sb="15" eb="17">
      <t>ジョクソウ</t>
    </rPh>
    <rPh sb="18" eb="20">
      <t>ハッセイ</t>
    </rPh>
    <rPh sb="32" eb="35">
      <t>ニュウショシャ</t>
    </rPh>
    <rPh sb="40" eb="42">
      <t>ジョクソウ</t>
    </rPh>
    <rPh sb="43" eb="45">
      <t>ハッセイ</t>
    </rPh>
    <phoneticPr fontId="27"/>
  </si>
  <si>
    <t>【排せつ支援加算 Ⅰ・Ⅱ・Ⅲ共通】</t>
    <rPh sb="1" eb="2">
      <t>ハイ</t>
    </rPh>
    <rPh sb="4" eb="6">
      <t>シエン</t>
    </rPh>
    <rPh sb="6" eb="8">
      <t>カサン</t>
    </rPh>
    <phoneticPr fontId="27"/>
  </si>
  <si>
    <t>問１の評価の結果、排せつに介護を要する入所者であって、適切な対応を行うことにより、要介護状態の軽減が見込まれるものについて、医師、看護師、介護支援専門員、その他職種の者が共同して、当該入所者が排せつに介護を要する原因を分析し、それに基づいた支援計画を作成し、当該支援計画に基づく支援を継続して実施している。</t>
    <rPh sb="0" eb="1">
      <t>トイ</t>
    </rPh>
    <phoneticPr fontId="27"/>
  </si>
  <si>
    <t>問１の評価に基づき、少なくとも３月に１回、入所者ごとに支援計画を見直している。</t>
    <rPh sb="0" eb="1">
      <t>トイ</t>
    </rPh>
    <rPh sb="3" eb="5">
      <t>ヒョウカ</t>
    </rPh>
    <rPh sb="6" eb="7">
      <t>モト</t>
    </rPh>
    <rPh sb="10" eb="11">
      <t>スク</t>
    </rPh>
    <rPh sb="16" eb="17">
      <t>ガツ</t>
    </rPh>
    <rPh sb="19" eb="20">
      <t>カイ</t>
    </rPh>
    <rPh sb="21" eb="24">
      <t>ニュウショシャ</t>
    </rPh>
    <rPh sb="27" eb="29">
      <t>シエン</t>
    </rPh>
    <rPh sb="29" eb="31">
      <t>ケイカク</t>
    </rPh>
    <rPh sb="32" eb="34">
      <t>ミナオ</t>
    </rPh>
    <phoneticPr fontId="27"/>
  </si>
  <si>
    <t>【排せつ支援加算 Ⅱ】</t>
    <rPh sb="1" eb="2">
      <t>ハイ</t>
    </rPh>
    <rPh sb="4" eb="6">
      <t>シエン</t>
    </rPh>
    <rPh sb="6" eb="8">
      <t>カサン</t>
    </rPh>
    <phoneticPr fontId="27"/>
  </si>
  <si>
    <t>次の基準のいずれかを満たしている。</t>
    <rPh sb="0" eb="1">
      <t>ツギ</t>
    </rPh>
    <rPh sb="2" eb="4">
      <t>キジュン</t>
    </rPh>
    <rPh sb="10" eb="11">
      <t>ミ</t>
    </rPh>
    <phoneticPr fontId="27"/>
  </si>
  <si>
    <t>問１の評価の結果、要介護状態の軽減が見込まれるものについて、施設入所時と比較して、排尿又は排便の状態の少なくとも一方が改善するとともにいずれにも悪化がないこと。</t>
    <rPh sb="0" eb="1">
      <t>トイ</t>
    </rPh>
    <phoneticPr fontId="27"/>
  </si>
  <si>
    <t>問１の評価の結果、施設入所時におむつを使用していたものであって要介護状態の軽減が見込まれるものについて、おむつを使用しなくなったこと。</t>
    <rPh sb="0" eb="1">
      <t>トイ</t>
    </rPh>
    <phoneticPr fontId="27"/>
  </si>
  <si>
    <t>問１の評価の結果、施設入所時に尿道カテーテルが留置されていた者であって要介護状態の軽減が見込まれるものについて、尿道カテーテルが抜去されたこと。</t>
    <rPh sb="0" eb="1">
      <t>トイ</t>
    </rPh>
    <rPh sb="9" eb="11">
      <t>シセツ</t>
    </rPh>
    <rPh sb="15" eb="17">
      <t>ニョウドウ</t>
    </rPh>
    <rPh sb="23" eb="25">
      <t>リュウチ</t>
    </rPh>
    <rPh sb="30" eb="31">
      <t>モノ</t>
    </rPh>
    <rPh sb="35" eb="36">
      <t>ヨウ</t>
    </rPh>
    <rPh sb="36" eb="38">
      <t>カイゴ</t>
    </rPh>
    <rPh sb="38" eb="40">
      <t>ジョウタイ</t>
    </rPh>
    <rPh sb="41" eb="43">
      <t>ケイゲン</t>
    </rPh>
    <rPh sb="44" eb="46">
      <t>ミコ</t>
    </rPh>
    <rPh sb="56" eb="58">
      <t>ニョウドウ</t>
    </rPh>
    <rPh sb="64" eb="66">
      <t>バッキョ</t>
    </rPh>
    <phoneticPr fontId="27"/>
  </si>
  <si>
    <t>【排せつ支援加算 Ⅲ】</t>
    <rPh sb="1" eb="2">
      <t>ハイ</t>
    </rPh>
    <rPh sb="4" eb="6">
      <t>シエン</t>
    </rPh>
    <rPh sb="6" eb="8">
      <t>カサン</t>
    </rPh>
    <phoneticPr fontId="27"/>
  </si>
  <si>
    <t>問１の医学的評価に基づき、少なくとも３月に１回、入所者ごとに支援計画を見直している。</t>
    <rPh sb="0" eb="1">
      <t>トイ</t>
    </rPh>
    <rPh sb="3" eb="6">
      <t>イガクテキ</t>
    </rPh>
    <rPh sb="6" eb="8">
      <t>ヒョウカ</t>
    </rPh>
    <rPh sb="9" eb="10">
      <t>モト</t>
    </rPh>
    <rPh sb="13" eb="14">
      <t>スク</t>
    </rPh>
    <rPh sb="19" eb="20">
      <t>ガツ</t>
    </rPh>
    <rPh sb="22" eb="23">
      <t>カイ</t>
    </rPh>
    <rPh sb="24" eb="27">
      <t>ニュウショシャ</t>
    </rPh>
    <rPh sb="30" eb="32">
      <t>シエン</t>
    </rPh>
    <rPh sb="32" eb="34">
      <t>ケイカク</t>
    </rPh>
    <rPh sb="35" eb="37">
      <t>ミナオ</t>
    </rPh>
    <phoneticPr fontId="27"/>
  </si>
  <si>
    <t>【科学的介護推進体制加算Ⅰ】</t>
    <rPh sb="1" eb="4">
      <t>カガクテキ</t>
    </rPh>
    <rPh sb="4" eb="6">
      <t>カイゴ</t>
    </rPh>
    <rPh sb="6" eb="8">
      <t>スイシン</t>
    </rPh>
    <rPh sb="8" eb="10">
      <t>タイセイ</t>
    </rPh>
    <rPh sb="10" eb="12">
      <t>カサン</t>
    </rPh>
    <phoneticPr fontId="27"/>
  </si>
  <si>
    <t>入所者ごとのＡＤＬ値、栄養状態、口腔機能、認知症の状況その他の入所者の心身の状況等に係る基本的な情報を、厚生労働省に提出している。</t>
    <phoneticPr fontId="27"/>
  </si>
  <si>
    <t>必要に応じて施設サービス計画を見直すなど、サービスの提供に当たって、問１に規定する情報その他サービスを適切かつ有効に提供するために必要な情報を活用している。</t>
    <phoneticPr fontId="27"/>
  </si>
  <si>
    <t>【科学的介護推進体制加算Ⅱ】</t>
    <rPh sb="1" eb="4">
      <t>カガクテキ</t>
    </rPh>
    <rPh sb="4" eb="6">
      <t>カイゴ</t>
    </rPh>
    <rPh sb="6" eb="8">
      <t>スイシン</t>
    </rPh>
    <rPh sb="8" eb="10">
      <t>タイセイ</t>
    </rPh>
    <rPh sb="10" eb="12">
      <t>カサン</t>
    </rPh>
    <phoneticPr fontId="27"/>
  </si>
  <si>
    <t>問１に規定する情報に加えて、入所者ごとの疾病の状況等の情報を、厚生労働省に提出している。</t>
    <rPh sb="0" eb="1">
      <t>トイ</t>
    </rPh>
    <rPh sb="3" eb="5">
      <t>キテイ</t>
    </rPh>
    <rPh sb="7" eb="9">
      <t>ジョウホウ</t>
    </rPh>
    <rPh sb="10" eb="11">
      <t>クワ</t>
    </rPh>
    <rPh sb="14" eb="17">
      <t>ニュウショシャ</t>
    </rPh>
    <rPh sb="20" eb="22">
      <t>シッペイ</t>
    </rPh>
    <rPh sb="23" eb="25">
      <t>ジョウキョウ</t>
    </rPh>
    <rPh sb="25" eb="26">
      <t>トウ</t>
    </rPh>
    <rPh sb="27" eb="29">
      <t>ジョウホウ</t>
    </rPh>
    <rPh sb="31" eb="33">
      <t>コウセイ</t>
    </rPh>
    <rPh sb="33" eb="36">
      <t>ロウドウショウ</t>
    </rPh>
    <rPh sb="37" eb="39">
      <t>テイシュツ</t>
    </rPh>
    <phoneticPr fontId="27"/>
  </si>
  <si>
    <t>次の「介護老人福祉施設基準第35条第１項に掲げる基準」に適合している。</t>
    <rPh sb="0" eb="1">
      <t>ツギ</t>
    </rPh>
    <rPh sb="3" eb="5">
      <t>カイゴ</t>
    </rPh>
    <rPh sb="5" eb="7">
      <t>ロウジン</t>
    </rPh>
    <rPh sb="7" eb="9">
      <t>フクシ</t>
    </rPh>
    <rPh sb="9" eb="11">
      <t>シセツ</t>
    </rPh>
    <rPh sb="11" eb="13">
      <t>キジュン</t>
    </rPh>
    <rPh sb="13" eb="14">
      <t>ダイ</t>
    </rPh>
    <rPh sb="16" eb="17">
      <t>ジョウ</t>
    </rPh>
    <rPh sb="17" eb="18">
      <t>ダイ</t>
    </rPh>
    <rPh sb="19" eb="20">
      <t>コウ</t>
    </rPh>
    <rPh sb="21" eb="22">
      <t>カカ</t>
    </rPh>
    <rPh sb="24" eb="26">
      <t>キジュン</t>
    </rPh>
    <rPh sb="28" eb="30">
      <t>テキゴウ</t>
    </rPh>
    <phoneticPr fontId="27"/>
  </si>
  <si>
    <t>事故が発生した場合の対応、次に規定する報告の方法等が記載された事故発生の防止のための指針を整備している。</t>
    <phoneticPr fontId="27"/>
  </si>
  <si>
    <t>事故発生の防止のための委員会（テレビ電話装置等を活用して行うことができるものとする。）及び従業者に対する研修を定期的に行っている。</t>
    <phoneticPr fontId="27"/>
  </si>
  <si>
    <t>上記①から③までに掲げる措置を適切に実施するための担当者を置いている。</t>
    <phoneticPr fontId="27"/>
  </si>
  <si>
    <t>問１の④に規定する担当者が安全対策に係る外部における研修を受けている。</t>
    <rPh sb="0" eb="1">
      <t>トイ</t>
    </rPh>
    <phoneticPr fontId="27"/>
  </si>
  <si>
    <t>【高齢者施設等感染対策向上加算Ⅰ】</t>
    <rPh sb="1" eb="4">
      <t>コウレイシャ</t>
    </rPh>
    <rPh sb="4" eb="7">
      <t>シセツナド</t>
    </rPh>
    <rPh sb="7" eb="9">
      <t>カンセン</t>
    </rPh>
    <rPh sb="9" eb="11">
      <t>タイサク</t>
    </rPh>
    <rPh sb="11" eb="13">
      <t>コウジョウ</t>
    </rPh>
    <rPh sb="13" eb="15">
      <t>カサン</t>
    </rPh>
    <phoneticPr fontId="27"/>
  </si>
  <si>
    <t>第二種協定指定医療機関との間で、新興感染症の発生時等の対応を行う体制を確保している。</t>
    <phoneticPr fontId="27"/>
  </si>
  <si>
    <t>協力医療機関等との間で、感染症（新興感染症を除く。）の発生時等の対応を取り決めるとともに、感染症の発生時等に、協力医療機関等と連携し適切に対応している。</t>
    <phoneticPr fontId="27"/>
  </si>
  <si>
    <t>感染対策向上加算又は外来感染対策向上加算に係る届出を行った医療機関等が行う院内感染対策に関する研修又は訓練に１年に１回以上参加している。</t>
    <phoneticPr fontId="27"/>
  </si>
  <si>
    <t>【高齢者施設等感染対策向上加算Ⅱ】</t>
    <rPh sb="1" eb="4">
      <t>コウレイシャ</t>
    </rPh>
    <rPh sb="4" eb="7">
      <t>シセツナド</t>
    </rPh>
    <rPh sb="7" eb="9">
      <t>カンセン</t>
    </rPh>
    <rPh sb="9" eb="11">
      <t>タイサク</t>
    </rPh>
    <rPh sb="11" eb="13">
      <t>コウジョウ</t>
    </rPh>
    <rPh sb="13" eb="15">
      <t>カサン</t>
    </rPh>
    <phoneticPr fontId="27"/>
  </si>
  <si>
    <t>感染対策向上加算に係る届出を行った医療機関から、３年に１回以上、事業所内で感染者が発生した場合の対応に係る実地指導を受けている。</t>
    <rPh sb="0" eb="2">
      <t>カンセン</t>
    </rPh>
    <rPh sb="2" eb="4">
      <t>タイサク</t>
    </rPh>
    <rPh sb="4" eb="6">
      <t>コウジョウ</t>
    </rPh>
    <rPh sb="6" eb="8">
      <t>カサン</t>
    </rPh>
    <rPh sb="9" eb="10">
      <t>カカワ</t>
    </rPh>
    <rPh sb="11" eb="13">
      <t>トドケデ</t>
    </rPh>
    <rPh sb="14" eb="15">
      <t>オコナ</t>
    </rPh>
    <rPh sb="17" eb="19">
      <t>イリョウ</t>
    </rPh>
    <rPh sb="19" eb="21">
      <t>キカン</t>
    </rPh>
    <rPh sb="25" eb="26">
      <t>ネン</t>
    </rPh>
    <rPh sb="28" eb="31">
      <t>カイイジョウ</t>
    </rPh>
    <rPh sb="32" eb="35">
      <t>ジギョウショ</t>
    </rPh>
    <rPh sb="35" eb="36">
      <t>ナイ</t>
    </rPh>
    <rPh sb="37" eb="40">
      <t>カンセンシャ</t>
    </rPh>
    <rPh sb="41" eb="43">
      <t>ハッセイ</t>
    </rPh>
    <rPh sb="45" eb="47">
      <t>バアイ</t>
    </rPh>
    <rPh sb="48" eb="50">
      <t>タイオウ</t>
    </rPh>
    <rPh sb="51" eb="52">
      <t>カカ</t>
    </rPh>
    <rPh sb="53" eb="55">
      <t>ジッチ</t>
    </rPh>
    <rPh sb="55" eb="57">
      <t>シドウ</t>
    </rPh>
    <rPh sb="58" eb="59">
      <t>ウ</t>
    </rPh>
    <phoneticPr fontId="27"/>
  </si>
  <si>
    <t>【生産性向上推進体制加算Ⅰ・Ⅱ共通】</t>
    <rPh sb="1" eb="4">
      <t>セイサンセイ</t>
    </rPh>
    <rPh sb="4" eb="6">
      <t>コウジョウ</t>
    </rPh>
    <rPh sb="6" eb="8">
      <t>スイシン</t>
    </rPh>
    <rPh sb="8" eb="10">
      <t>タイセイ</t>
    </rPh>
    <rPh sb="10" eb="12">
      <t>カサン</t>
    </rPh>
    <rPh sb="15" eb="17">
      <t>キョウツウ</t>
    </rPh>
    <phoneticPr fontId="27"/>
  </si>
  <si>
    <t>入所者（利用者）の安全並びに介護サービスの質の確保及び職員の負担軽減に資する方策を検討するための委員会において、次に掲げる事項について必要な検討を行い、及び当該事項の実施を定期的に確認している。</t>
    <rPh sb="0" eb="3">
      <t>ニュウショシャ</t>
    </rPh>
    <rPh sb="4" eb="7">
      <t>リヨウシャ</t>
    </rPh>
    <rPh sb="9" eb="11">
      <t>アンゼン</t>
    </rPh>
    <rPh sb="11" eb="12">
      <t>ナラ</t>
    </rPh>
    <rPh sb="14" eb="16">
      <t>カイゴ</t>
    </rPh>
    <rPh sb="21" eb="22">
      <t>シツ</t>
    </rPh>
    <rPh sb="23" eb="25">
      <t>カクホ</t>
    </rPh>
    <rPh sb="25" eb="26">
      <t>オヨ</t>
    </rPh>
    <rPh sb="27" eb="29">
      <t>ショクイン</t>
    </rPh>
    <rPh sb="30" eb="32">
      <t>フタン</t>
    </rPh>
    <rPh sb="32" eb="34">
      <t>ケイゲン</t>
    </rPh>
    <rPh sb="35" eb="36">
      <t>シ</t>
    </rPh>
    <rPh sb="38" eb="40">
      <t>ホウサク</t>
    </rPh>
    <rPh sb="41" eb="43">
      <t>ケントウ</t>
    </rPh>
    <rPh sb="48" eb="51">
      <t>イインカイ</t>
    </rPh>
    <rPh sb="56" eb="57">
      <t>ツギ</t>
    </rPh>
    <rPh sb="58" eb="59">
      <t>カカ</t>
    </rPh>
    <rPh sb="61" eb="63">
      <t>ジコウ</t>
    </rPh>
    <rPh sb="67" eb="69">
      <t>ヒツヨウ</t>
    </rPh>
    <rPh sb="70" eb="72">
      <t>ケントウ</t>
    </rPh>
    <rPh sb="73" eb="74">
      <t>オコナ</t>
    </rPh>
    <rPh sb="76" eb="77">
      <t>オヨ</t>
    </rPh>
    <rPh sb="78" eb="80">
      <t>トウガイ</t>
    </rPh>
    <rPh sb="80" eb="82">
      <t>ジコウ</t>
    </rPh>
    <rPh sb="83" eb="85">
      <t>ジッシ</t>
    </rPh>
    <rPh sb="86" eb="89">
      <t>テイキテキ</t>
    </rPh>
    <rPh sb="90" eb="92">
      <t>カクニン</t>
    </rPh>
    <phoneticPr fontId="27"/>
  </si>
  <si>
    <t>職員の負担の軽減及び勤務状況への配慮</t>
    <phoneticPr fontId="27"/>
  </si>
  <si>
    <t>介護機器の定期的な点検</t>
    <phoneticPr fontId="27"/>
  </si>
  <si>
    <t>業務の効率化及び質の向上並びに職員の負担軽減を図るための職員研修</t>
    <phoneticPr fontId="27"/>
  </si>
  <si>
    <t>厚生労働省通知「生産性向上推進体制加算に関する基本的考え方並びに事務処理手順及び様式例等の提示について」の内容に沿って実施している。</t>
    <rPh sb="0" eb="2">
      <t>コウセイ</t>
    </rPh>
    <rPh sb="2" eb="5">
      <t>ロウドウショウ</t>
    </rPh>
    <rPh sb="5" eb="7">
      <t>ツウチ</t>
    </rPh>
    <rPh sb="53" eb="55">
      <t>ナイヨウ</t>
    </rPh>
    <rPh sb="56" eb="57">
      <t>ソ</t>
    </rPh>
    <rPh sb="59" eb="61">
      <t>ジッシ</t>
    </rPh>
    <phoneticPr fontId="27"/>
  </si>
  <si>
    <t>【生産性向上推進体制加算Ⅰ】</t>
    <rPh sb="1" eb="4">
      <t>セイサンセイ</t>
    </rPh>
    <rPh sb="4" eb="6">
      <t>コウジョウ</t>
    </rPh>
    <rPh sb="6" eb="8">
      <t>スイシン</t>
    </rPh>
    <rPh sb="8" eb="10">
      <t>タイセイ</t>
    </rPh>
    <rPh sb="10" eb="12">
      <t>カサン</t>
    </rPh>
    <phoneticPr fontId="27"/>
  </si>
  <si>
    <t>問１の取組及び介護機器の活用による業務の効率化及びケアの質の確保並びに職員の負担軽減に関する実績がある。</t>
    <phoneticPr fontId="27"/>
  </si>
  <si>
    <t>介護機器を複数種類活用している。</t>
    <phoneticPr fontId="27"/>
  </si>
  <si>
    <t>問１の委員会において、職員の業務分担の明確化等による業務の効率化及びケアの質の確保並びに負担軽減について必要な検討を行い、当該検討を踏まえ、必要な取組を実施し、及び当該取組の実施を定期的に確認している。</t>
    <rPh sb="0" eb="1">
      <t>トイ</t>
    </rPh>
    <phoneticPr fontId="27"/>
  </si>
  <si>
    <t>【生産性向上推進体制加算Ⅱ】</t>
    <rPh sb="1" eb="4">
      <t>セイサンセイ</t>
    </rPh>
    <rPh sb="4" eb="6">
      <t>コウジョウ</t>
    </rPh>
    <rPh sb="6" eb="8">
      <t>スイシン</t>
    </rPh>
    <rPh sb="8" eb="10">
      <t>タイセイ</t>
    </rPh>
    <rPh sb="10" eb="12">
      <t>カサン</t>
    </rPh>
    <phoneticPr fontId="27"/>
  </si>
  <si>
    <t>介護機器を活用している。</t>
    <phoneticPr fontId="27"/>
  </si>
  <si>
    <t>【サービス提供体制強化加算 Ⅰ】</t>
    <phoneticPr fontId="27"/>
  </si>
  <si>
    <t>次のいずれかに適合すること。</t>
    <rPh sb="0" eb="1">
      <t>ツギ</t>
    </rPh>
    <rPh sb="7" eb="9">
      <t>テキゴウ</t>
    </rPh>
    <phoneticPr fontId="27"/>
  </si>
  <si>
    <t>介護職員の総数のうち、介護福祉士の占める割合が100分の80以上である。</t>
    <phoneticPr fontId="27"/>
  </si>
  <si>
    <t>介護職員の総数のうち、勤続年数10年以上の介護福祉士の占める割合が100分の35以上である。</t>
    <phoneticPr fontId="27"/>
  </si>
  <si>
    <t>〔介護老人福祉施設のみ〕
提供するサービスの質の向上に資する取組を実施している。</t>
    <rPh sb="1" eb="3">
      <t>カイゴ</t>
    </rPh>
    <rPh sb="3" eb="5">
      <t>ロウジン</t>
    </rPh>
    <rPh sb="5" eb="7">
      <t>フクシ</t>
    </rPh>
    <rPh sb="7" eb="9">
      <t>シセツ</t>
    </rPh>
    <rPh sb="13" eb="15">
      <t>テイキョウ</t>
    </rPh>
    <rPh sb="22" eb="23">
      <t>シツ</t>
    </rPh>
    <rPh sb="24" eb="26">
      <t>コウジョウ</t>
    </rPh>
    <rPh sb="27" eb="28">
      <t>シ</t>
    </rPh>
    <rPh sb="30" eb="32">
      <t>トリクミ</t>
    </rPh>
    <rPh sb="33" eb="35">
      <t>ジッシ</t>
    </rPh>
    <phoneticPr fontId="27"/>
  </si>
  <si>
    <t>【サービス提供体制強化加算 Ⅱ】</t>
    <phoneticPr fontId="27"/>
  </si>
  <si>
    <t>介護職員の総数のうち、介護福祉士の占める割合が100分の60以上である。</t>
    <rPh sb="0" eb="2">
      <t>カイゴ</t>
    </rPh>
    <rPh sb="2" eb="4">
      <t>ショクイン</t>
    </rPh>
    <rPh sb="5" eb="7">
      <t>ソウスウ</t>
    </rPh>
    <rPh sb="11" eb="13">
      <t>カイゴ</t>
    </rPh>
    <rPh sb="13" eb="16">
      <t>フクシシ</t>
    </rPh>
    <rPh sb="17" eb="18">
      <t>シ</t>
    </rPh>
    <rPh sb="20" eb="22">
      <t>ワリアイ</t>
    </rPh>
    <rPh sb="26" eb="27">
      <t>ブン</t>
    </rPh>
    <rPh sb="30" eb="32">
      <t>イジョウ</t>
    </rPh>
    <phoneticPr fontId="27"/>
  </si>
  <si>
    <t>【サービス提供体制強化加算 Ⅲ】</t>
    <phoneticPr fontId="27"/>
  </si>
  <si>
    <t>介護職員の総数のうち、介護福祉士の占める割合が100分の50以上である。</t>
    <phoneticPr fontId="27"/>
  </si>
  <si>
    <t>【サービス提供体制強化加算 Ⅰ・Ⅱ・Ⅲ共通】</t>
    <phoneticPr fontId="27"/>
  </si>
  <si>
    <t>看護体制加算Ⅱ又はⅣを算定している。</t>
    <rPh sb="0" eb="2">
      <t>カンゴ</t>
    </rPh>
    <rPh sb="2" eb="4">
      <t>タイセイ</t>
    </rPh>
    <rPh sb="4" eb="6">
      <t>カサン</t>
    </rPh>
    <rPh sb="7" eb="8">
      <t>マタ</t>
    </rPh>
    <rPh sb="11" eb="13">
      <t>サンテイ</t>
    </rPh>
    <phoneticPr fontId="27"/>
  </si>
  <si>
    <t>主治の医師と連絡が取れない等の場合に備えて、あらかじめ協力医療機関を定め、緊急やむを得ない場合（利用者に急変等が発生した場合）の対応に係る取り決めを行っている。</t>
    <rPh sb="0" eb="1">
      <t>シュ</t>
    </rPh>
    <rPh sb="1" eb="2">
      <t>ジ</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1">
      <t>リヨウシャ</t>
    </rPh>
    <rPh sb="52" eb="54">
      <t>キュウヘン</t>
    </rPh>
    <rPh sb="54" eb="55">
      <t>トウ</t>
    </rPh>
    <rPh sb="56" eb="58">
      <t>ハッセイ</t>
    </rPh>
    <rPh sb="60" eb="62">
      <t>バアイ</t>
    </rPh>
    <rPh sb="64" eb="66">
      <t>タイオウ</t>
    </rPh>
    <rPh sb="67" eb="68">
      <t>カカ</t>
    </rPh>
    <rPh sb="69" eb="70">
      <t>ト</t>
    </rPh>
    <rPh sb="71" eb="72">
      <t>キ</t>
    </rPh>
    <rPh sb="74" eb="75">
      <t>オコナ</t>
    </rPh>
    <phoneticPr fontId="27"/>
  </si>
  <si>
    <t>看護体制加算（Ⅱ）又は（Ⅳ）イ若しくはロを算定している。</t>
    <phoneticPr fontId="27"/>
  </si>
  <si>
    <t>看護体制加算（Ⅰ）又は（Ⅲ）イ若しくはロを算定しており、かつ、当該事業所の看護職員により、又は病院、診療所、指定訪問看護ステーション若しくは本体施設の看護職員との連携により、利用者の状態等に応じた対応ができる連絡体制を確保し、24時間連絡できる体制を確保している。</t>
    <phoneticPr fontId="27"/>
  </si>
  <si>
    <t>管理者を中心として、介護職員、看護職員、介護支援専門員等による協議の上、「看取り期における対応方針」を定めている。</t>
    <rPh sb="0" eb="3">
      <t>カンリシャ</t>
    </rPh>
    <rPh sb="4" eb="6">
      <t>チュウシン</t>
    </rPh>
    <rPh sb="10" eb="12">
      <t>カイゴ</t>
    </rPh>
    <rPh sb="12" eb="14">
      <t>ショクイン</t>
    </rPh>
    <rPh sb="15" eb="17">
      <t>カンゴ</t>
    </rPh>
    <rPh sb="17" eb="19">
      <t>ショクイン</t>
    </rPh>
    <rPh sb="20" eb="22">
      <t>カイゴ</t>
    </rPh>
    <rPh sb="22" eb="24">
      <t>シエン</t>
    </rPh>
    <rPh sb="24" eb="27">
      <t>センモンイン</t>
    </rPh>
    <rPh sb="27" eb="28">
      <t>ナド</t>
    </rPh>
    <rPh sb="31" eb="33">
      <t>キョウギ</t>
    </rPh>
    <rPh sb="34" eb="35">
      <t>ウエ</t>
    </rPh>
    <rPh sb="37" eb="39">
      <t>ミト</t>
    </rPh>
    <rPh sb="40" eb="41">
      <t>キ</t>
    </rPh>
    <rPh sb="45" eb="47">
      <t>タイオウ</t>
    </rPh>
    <rPh sb="47" eb="49">
      <t>ホウシン</t>
    </rPh>
    <rPh sb="51" eb="52">
      <t>サダ</t>
    </rPh>
    <phoneticPr fontId="27"/>
  </si>
  <si>
    <t>当該事業所の看取り期における対応方針に関する考え方</t>
    <rPh sb="0" eb="2">
      <t>トウガイ</t>
    </rPh>
    <rPh sb="2" eb="5">
      <t>ジギョウショ</t>
    </rPh>
    <rPh sb="6" eb="8">
      <t>ミト</t>
    </rPh>
    <rPh sb="9" eb="10">
      <t>キ</t>
    </rPh>
    <rPh sb="14" eb="16">
      <t>タイオウ</t>
    </rPh>
    <rPh sb="16" eb="18">
      <t>ホウシン</t>
    </rPh>
    <rPh sb="19" eb="20">
      <t>カン</t>
    </rPh>
    <rPh sb="22" eb="23">
      <t>カンガ</t>
    </rPh>
    <rPh sb="24" eb="25">
      <t>カタ</t>
    </rPh>
    <phoneticPr fontId="27"/>
  </si>
  <si>
    <t>利用者等との話し合いにおける同意、意思確認及び情報提供の方法</t>
    <rPh sb="0" eb="3">
      <t>リヨウシャ</t>
    </rPh>
    <rPh sb="3" eb="4">
      <t>ナド</t>
    </rPh>
    <rPh sb="6" eb="7">
      <t>ハナ</t>
    </rPh>
    <rPh sb="8" eb="9">
      <t>ア</t>
    </rPh>
    <rPh sb="14" eb="16">
      <t>ドウイ</t>
    </rPh>
    <rPh sb="17" eb="19">
      <t>イシ</t>
    </rPh>
    <rPh sb="19" eb="21">
      <t>カクニン</t>
    </rPh>
    <rPh sb="21" eb="22">
      <t>オヨ</t>
    </rPh>
    <rPh sb="23" eb="25">
      <t>ジョウホウ</t>
    </rPh>
    <rPh sb="25" eb="27">
      <t>テイキョウ</t>
    </rPh>
    <rPh sb="28" eb="30">
      <t>ホウホウ</t>
    </rPh>
    <phoneticPr fontId="27"/>
  </si>
  <si>
    <t>利用者等への情報提供に供する資料及び同意書の書式</t>
    <rPh sb="0" eb="3">
      <t>リヨウシャ</t>
    </rPh>
    <rPh sb="3" eb="4">
      <t>ナド</t>
    </rPh>
    <rPh sb="6" eb="8">
      <t>ジョウホウ</t>
    </rPh>
    <rPh sb="8" eb="10">
      <t>テイキョウ</t>
    </rPh>
    <rPh sb="11" eb="12">
      <t>キョウ</t>
    </rPh>
    <rPh sb="14" eb="16">
      <t>シリョウ</t>
    </rPh>
    <rPh sb="16" eb="17">
      <t>オヨ</t>
    </rPh>
    <rPh sb="18" eb="21">
      <t>ドウイショ</t>
    </rPh>
    <rPh sb="22" eb="24">
      <t>ショシキ</t>
    </rPh>
    <phoneticPr fontId="27"/>
  </si>
  <si>
    <t>その他職員の具体的対応等</t>
    <rPh sb="2" eb="3">
      <t>タ</t>
    </rPh>
    <rPh sb="3" eb="5">
      <t>ショクイン</t>
    </rPh>
    <rPh sb="6" eb="9">
      <t>グタイテキ</t>
    </rPh>
    <rPh sb="9" eb="11">
      <t>タイオウ</t>
    </rPh>
    <rPh sb="11" eb="12">
      <t>ナド</t>
    </rPh>
    <phoneticPr fontId="27"/>
  </si>
  <si>
    <t>対応方針の内容その他看取り期におけるサービス提供体制について、適宜見直しを行なっている。</t>
    <rPh sb="0" eb="2">
      <t>タイオウ</t>
    </rPh>
    <rPh sb="2" eb="4">
      <t>ホウシン</t>
    </rPh>
    <rPh sb="5" eb="7">
      <t>ナイヨウ</t>
    </rPh>
    <rPh sb="9" eb="10">
      <t>タ</t>
    </rPh>
    <rPh sb="10" eb="12">
      <t>ミト</t>
    </rPh>
    <rPh sb="13" eb="14">
      <t>キ</t>
    </rPh>
    <rPh sb="22" eb="24">
      <t>テイキョウ</t>
    </rPh>
    <rPh sb="24" eb="26">
      <t>タイセイ</t>
    </rPh>
    <rPh sb="31" eb="33">
      <t>テキギ</t>
    </rPh>
    <rPh sb="33" eb="35">
      <t>ミナオ</t>
    </rPh>
    <rPh sb="37" eb="38">
      <t>オコ</t>
    </rPh>
    <phoneticPr fontId="27"/>
  </si>
  <si>
    <t>利用開始の際に、利用者又はその家族等に対して、対応方針の内容を説明し、同意を得ている。</t>
    <rPh sb="22" eb="23">
      <t>ト</t>
    </rPh>
    <phoneticPr fontId="27"/>
  </si>
  <si>
    <t>看取りを行う際には、個室又は静養室を利用するなど、プライバシーの確保及び家族等への配慮に十分留意している。</t>
    <rPh sb="0" eb="2">
      <t>ミト</t>
    </rPh>
    <rPh sb="4" eb="5">
      <t>オコナ</t>
    </rPh>
    <rPh sb="6" eb="7">
      <t>サイ</t>
    </rPh>
    <rPh sb="10" eb="12">
      <t>コシツ</t>
    </rPh>
    <rPh sb="12" eb="13">
      <t>マタ</t>
    </rPh>
    <rPh sb="14" eb="16">
      <t>セイヨウ</t>
    </rPh>
    <rPh sb="16" eb="17">
      <t>シツ</t>
    </rPh>
    <rPh sb="18" eb="20">
      <t>リヨウ</t>
    </rPh>
    <rPh sb="32" eb="34">
      <t>カクホ</t>
    </rPh>
    <rPh sb="34" eb="35">
      <t>オヨ</t>
    </rPh>
    <rPh sb="36" eb="38">
      <t>カゾク</t>
    </rPh>
    <rPh sb="38" eb="39">
      <t>ナド</t>
    </rPh>
    <rPh sb="41" eb="43">
      <t>ハイリョ</t>
    </rPh>
    <rPh sb="44" eb="46">
      <t>ジュウブン</t>
    </rPh>
    <rPh sb="46" eb="48">
      <t>リュウイ</t>
    </rPh>
    <phoneticPr fontId="27"/>
  </si>
  <si>
    <t>死亡日及び死亡日以前30日以内のうち７日を限度として算定している。</t>
    <rPh sb="0" eb="3">
      <t>シボウビ</t>
    </rPh>
    <rPh sb="3" eb="4">
      <t>オヨ</t>
    </rPh>
    <rPh sb="5" eb="8">
      <t>シボウビ</t>
    </rPh>
    <rPh sb="8" eb="10">
      <t>イゼン</t>
    </rPh>
    <rPh sb="12" eb="13">
      <t>ニチ</t>
    </rPh>
    <rPh sb="13" eb="15">
      <t>イナイ</t>
    </rPh>
    <rPh sb="19" eb="20">
      <t>ニチ</t>
    </rPh>
    <rPh sb="21" eb="23">
      <t>ゲンド</t>
    </rPh>
    <rPh sb="26" eb="28">
      <t>サンテイ</t>
    </rPh>
    <phoneticPr fontId="27"/>
  </si>
  <si>
    <t>利用者の心身の状態、家族等の事情等からみて送迎を行うことが必要と認められる利用者に対して、その居宅と短期入所生活介護事業所との間の送迎を行っている。</t>
    <rPh sb="0" eb="3">
      <t>リヨウシャ</t>
    </rPh>
    <rPh sb="4" eb="6">
      <t>シンシン</t>
    </rPh>
    <rPh sb="7" eb="9">
      <t>ジョウタイ</t>
    </rPh>
    <rPh sb="10" eb="12">
      <t>カゾク</t>
    </rPh>
    <rPh sb="12" eb="13">
      <t>トウ</t>
    </rPh>
    <rPh sb="14" eb="17">
      <t>ジジョウトウ</t>
    </rPh>
    <rPh sb="21" eb="23">
      <t>ソウゲイ</t>
    </rPh>
    <rPh sb="24" eb="25">
      <t>オコナ</t>
    </rPh>
    <rPh sb="29" eb="31">
      <t>ヒツヨウ</t>
    </rPh>
    <rPh sb="32" eb="33">
      <t>ミト</t>
    </rPh>
    <phoneticPr fontId="27"/>
  </si>
  <si>
    <t>問２</t>
    <rPh sb="0" eb="1">
      <t>トイ</t>
    </rPh>
    <phoneticPr fontId="27"/>
  </si>
  <si>
    <t>緊急利用者に関する利用の理由、期間、緊急受入れ後の対応などの事項を記録している。</t>
    <rPh sb="0" eb="2">
      <t>キンキュウ</t>
    </rPh>
    <rPh sb="2" eb="5">
      <t>リヨウシャ</t>
    </rPh>
    <rPh sb="6" eb="7">
      <t>カン</t>
    </rPh>
    <rPh sb="9" eb="11">
      <t>リヨウ</t>
    </rPh>
    <rPh sb="12" eb="14">
      <t>リユウ</t>
    </rPh>
    <rPh sb="15" eb="17">
      <t>キカン</t>
    </rPh>
    <rPh sb="18" eb="20">
      <t>キンキュウ</t>
    </rPh>
    <rPh sb="20" eb="22">
      <t>ウケイ</t>
    </rPh>
    <rPh sb="23" eb="24">
      <t>ゴ</t>
    </rPh>
    <rPh sb="25" eb="27">
      <t>タイオウ</t>
    </rPh>
    <rPh sb="30" eb="32">
      <t>ジコウ</t>
    </rPh>
    <rPh sb="33" eb="35">
      <t>キロク</t>
    </rPh>
    <phoneticPr fontId="27"/>
  </si>
  <si>
    <t>緊急利用者にかかる変更前後の居宅サービス計画を保存するなどして、適正な緊急利用に努めている。</t>
    <rPh sb="0" eb="2">
      <t>キンキュウ</t>
    </rPh>
    <rPh sb="2" eb="5">
      <t>リヨウシャ</t>
    </rPh>
    <rPh sb="9" eb="11">
      <t>ヘンコウ</t>
    </rPh>
    <rPh sb="11" eb="13">
      <t>ゼンゴ</t>
    </rPh>
    <rPh sb="14" eb="16">
      <t>キョタク</t>
    </rPh>
    <rPh sb="20" eb="22">
      <t>ケイカク</t>
    </rPh>
    <rPh sb="23" eb="25">
      <t>ホゾン</t>
    </rPh>
    <rPh sb="32" eb="34">
      <t>テキセイ</t>
    </rPh>
    <rPh sb="35" eb="37">
      <t>キンキュウ</t>
    </rPh>
    <rPh sb="37" eb="39">
      <t>リヨウ</t>
    </rPh>
    <rPh sb="40" eb="41">
      <t>ツト</t>
    </rPh>
    <phoneticPr fontId="27"/>
  </si>
  <si>
    <t>緊急受入れ後に適切な介護を受けられるための方策について、担当する指定居宅介護支援事業所の介護支援専門員と密接な連携を行い、相談している。</t>
    <rPh sb="0" eb="2">
      <t>キンキュウ</t>
    </rPh>
    <rPh sb="2" eb="4">
      <t>ウケイ</t>
    </rPh>
    <rPh sb="5" eb="6">
      <t>ゴ</t>
    </rPh>
    <rPh sb="7" eb="9">
      <t>テキセツ</t>
    </rPh>
    <rPh sb="10" eb="12">
      <t>カイゴ</t>
    </rPh>
    <rPh sb="13" eb="14">
      <t>ウ</t>
    </rPh>
    <rPh sb="21" eb="23">
      <t>ホウサク</t>
    </rPh>
    <rPh sb="28" eb="30">
      <t>タントウ</t>
    </rPh>
    <rPh sb="32" eb="34">
      <t>シテイ</t>
    </rPh>
    <rPh sb="34" eb="36">
      <t>キョタク</t>
    </rPh>
    <rPh sb="36" eb="38">
      <t>カイゴ</t>
    </rPh>
    <rPh sb="38" eb="40">
      <t>シエン</t>
    </rPh>
    <rPh sb="40" eb="43">
      <t>ジギョウショ</t>
    </rPh>
    <rPh sb="44" eb="46">
      <t>カイゴ</t>
    </rPh>
    <rPh sb="46" eb="48">
      <t>シエン</t>
    </rPh>
    <rPh sb="48" eb="51">
      <t>センモンイン</t>
    </rPh>
    <rPh sb="52" eb="54">
      <t>ミッセツ</t>
    </rPh>
    <rPh sb="55" eb="57">
      <t>レンケイ</t>
    </rPh>
    <rPh sb="58" eb="59">
      <t>オコナ</t>
    </rPh>
    <rPh sb="61" eb="63">
      <t>ソウダン</t>
    </rPh>
    <phoneticPr fontId="27"/>
  </si>
  <si>
    <t>健康上の管理等に関する医師の指示は、配置医師が行っている。</t>
    <rPh sb="0" eb="3">
      <t>ケンコウジョウ</t>
    </rPh>
    <rPh sb="4" eb="6">
      <t>カンリ</t>
    </rPh>
    <rPh sb="6" eb="7">
      <t>トウ</t>
    </rPh>
    <rPh sb="8" eb="9">
      <t>カン</t>
    </rPh>
    <rPh sb="11" eb="13">
      <t>イシ</t>
    </rPh>
    <rPh sb="14" eb="16">
      <t>シジ</t>
    </rPh>
    <rPh sb="18" eb="20">
      <t>ハイチ</t>
    </rPh>
    <rPh sb="20" eb="22">
      <t>イシ</t>
    </rPh>
    <rPh sb="23" eb="24">
      <t>オコナ</t>
    </rPh>
    <phoneticPr fontId="27"/>
  </si>
  <si>
    <t>当該利用者に関する必要な情報を主治の医師、訪問看護事業所、サービス担当者会議、居宅介護支援事業所等を通じてあらかじめ入手し、適切なサービスを行うよう努めている。</t>
    <rPh sb="0" eb="2">
      <t>トウガイ</t>
    </rPh>
    <rPh sb="2" eb="5">
      <t>リヨウシャ</t>
    </rPh>
    <rPh sb="6" eb="7">
      <t>カン</t>
    </rPh>
    <rPh sb="9" eb="11">
      <t>ヒツヨウ</t>
    </rPh>
    <rPh sb="12" eb="14">
      <t>ジョウホウ</t>
    </rPh>
    <rPh sb="15" eb="17">
      <t>ヌシハル</t>
    </rPh>
    <rPh sb="18" eb="20">
      <t>イシ</t>
    </rPh>
    <rPh sb="21" eb="23">
      <t>ホウモン</t>
    </rPh>
    <rPh sb="23" eb="25">
      <t>カンゴ</t>
    </rPh>
    <rPh sb="25" eb="28">
      <t>ジギョウショ</t>
    </rPh>
    <rPh sb="33" eb="36">
      <t>タントウシャ</t>
    </rPh>
    <rPh sb="36" eb="38">
      <t>カイギ</t>
    </rPh>
    <rPh sb="39" eb="41">
      <t>キョタク</t>
    </rPh>
    <rPh sb="41" eb="43">
      <t>カイゴ</t>
    </rPh>
    <rPh sb="43" eb="45">
      <t>シエン</t>
    </rPh>
    <rPh sb="45" eb="48">
      <t>ジギョウショ</t>
    </rPh>
    <rPh sb="48" eb="49">
      <t>トウ</t>
    </rPh>
    <rPh sb="50" eb="51">
      <t>ツウ</t>
    </rPh>
    <rPh sb="58" eb="60">
      <t>ニュウシュ</t>
    </rPh>
    <rPh sb="62" eb="64">
      <t>テキセツ</t>
    </rPh>
    <rPh sb="70" eb="71">
      <t>オコナ</t>
    </rPh>
    <rPh sb="74" eb="75">
      <t>ツト</t>
    </rPh>
    <phoneticPr fontId="27"/>
  </si>
  <si>
    <t>事業所の従業者が、口腔の健康状態の評価を実施している。</t>
    <rPh sb="0" eb="3">
      <t>ジギョウショ</t>
    </rPh>
    <rPh sb="4" eb="7">
      <t>ジュウギョウシャ</t>
    </rPh>
    <rPh sb="9" eb="11">
      <t>コウクウ</t>
    </rPh>
    <rPh sb="12" eb="14">
      <t>ケンコウ</t>
    </rPh>
    <rPh sb="14" eb="16">
      <t>ジョウタイ</t>
    </rPh>
    <rPh sb="17" eb="19">
      <t>ヒョウカ</t>
    </rPh>
    <rPh sb="20" eb="22">
      <t>ジッシ</t>
    </rPh>
    <phoneticPr fontId="27"/>
  </si>
  <si>
    <t>問１の評価を行うに当たって、診療報酬の歯科点数表区分番号C000に掲げる歯科訪問診療料の算定の実績がある歯科医療機関の歯科医師又は歯科医師の指示を受けた歯科衛生士が、当該従業者からの相談等に対応する体制を確保し、その旨を文書等で取り決めている。</t>
    <rPh sb="0" eb="1">
      <t>トイ</t>
    </rPh>
    <rPh sb="3" eb="5">
      <t>ヒョウカ</t>
    </rPh>
    <rPh sb="6" eb="7">
      <t>オコナ</t>
    </rPh>
    <rPh sb="9" eb="10">
      <t>ア</t>
    </rPh>
    <phoneticPr fontId="27"/>
  </si>
  <si>
    <t>利用者の同意を得て、歯科医療機関及び介護支援専門員に対し、問１の評価の結果を情報提供している。</t>
    <rPh sb="0" eb="3">
      <t>リヨウシャ</t>
    </rPh>
    <rPh sb="4" eb="6">
      <t>ドウイ</t>
    </rPh>
    <rPh sb="7" eb="8">
      <t>エ</t>
    </rPh>
    <rPh sb="10" eb="12">
      <t>シカ</t>
    </rPh>
    <rPh sb="12" eb="14">
      <t>イリョウ</t>
    </rPh>
    <rPh sb="14" eb="16">
      <t>キカン</t>
    </rPh>
    <rPh sb="16" eb="17">
      <t>オヨ</t>
    </rPh>
    <rPh sb="18" eb="20">
      <t>カイゴ</t>
    </rPh>
    <rPh sb="20" eb="22">
      <t>シエン</t>
    </rPh>
    <rPh sb="22" eb="25">
      <t>センモンイン</t>
    </rPh>
    <rPh sb="26" eb="27">
      <t>タイ</t>
    </rPh>
    <rPh sb="29" eb="30">
      <t>トイ</t>
    </rPh>
    <rPh sb="32" eb="34">
      <t>ヒョウカ</t>
    </rPh>
    <rPh sb="35" eb="37">
      <t>ケッカ</t>
    </rPh>
    <rPh sb="38" eb="40">
      <t>ジョウホウ</t>
    </rPh>
    <rPh sb="40" eb="42">
      <t>テイキョウ</t>
    </rPh>
    <phoneticPr fontId="27"/>
  </si>
  <si>
    <t>次のいずれにも該当しないこと。</t>
    <rPh sb="0" eb="1">
      <t>ツギ</t>
    </rPh>
    <rPh sb="7" eb="9">
      <t>ガイトウ</t>
    </rPh>
    <phoneticPr fontId="27"/>
  </si>
  <si>
    <t>他の介護サービスの事業所において、当該利用者について、栄養状態のスクリーニングを行い、口腔・栄養スクリーニング加算（Ⅱ）を算定している場合を除き、口腔・栄養スクリーニング加算を算定していること。</t>
    <phoneticPr fontId="27"/>
  </si>
  <si>
    <t>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phoneticPr fontId="27"/>
  </si>
  <si>
    <t>当該事業所以外の介護サービス事業所において、当該利用者について、口腔連携強化加算を算定していること。</t>
    <phoneticPr fontId="27"/>
  </si>
  <si>
    <t>口腔の健康状態の評価を行うに当たっては、厚生労働省通知「リハビリテーション・個別機能訓練、栄養、口腔の実施及び一体的取組について」の内容に沿って実施している。</t>
    <rPh sb="0" eb="2">
      <t>コウクウ</t>
    </rPh>
    <rPh sb="3" eb="5">
      <t>ケンコウ</t>
    </rPh>
    <rPh sb="5" eb="7">
      <t>ジョウタイ</t>
    </rPh>
    <rPh sb="8" eb="10">
      <t>ヒョウカ</t>
    </rPh>
    <rPh sb="11" eb="12">
      <t>オコナ</t>
    </rPh>
    <rPh sb="14" eb="15">
      <t>ア</t>
    </rPh>
    <rPh sb="20" eb="22">
      <t>コウセイ</t>
    </rPh>
    <phoneticPr fontId="27"/>
  </si>
  <si>
    <t>【介護職員等処遇改善加算Ⅰ】</t>
    <rPh sb="5" eb="6">
      <t>トウ</t>
    </rPh>
    <phoneticPr fontId="27"/>
  </si>
  <si>
    <t>次に掲げる基準のいずれにも該当し、かつ、賃金改善に要する費用の見込額が介護職員等処遇改善加算の算定見込額を上回る賃金改善に関する計画を策定し、当該計画に基づき適切な措置を講じている。</t>
    <phoneticPr fontId="27"/>
  </si>
  <si>
    <t>当該施設（事業所）が仮に介護職員等処遇改善加算（Ⅳ）を算定した場合に算定することが見込まれる額の1/2以上を基本給又は決まって毎月支払われる手当に充てている。</t>
    <rPh sb="2" eb="4">
      <t>シセツ</t>
    </rPh>
    <rPh sb="5" eb="8">
      <t>ジギョウショ</t>
    </rPh>
    <phoneticPr fontId="27"/>
  </si>
  <si>
    <t>当該施設（事業所）において、介護福祉士であって、経験及び技能を有する介護職員と認められる者（以下「経験・技能のある介護職員」という。）のうち一人は、賃金改善後の賃金の見込額が年額440万円以上である。ただし、介護職員等処遇改善加算の算定見込額が少額であることその他の理由により、当該賃金改善が困難である場合はこの限りでない。</t>
    <rPh sb="2" eb="4">
      <t>シセツ</t>
    </rPh>
    <rPh sb="5" eb="8">
      <t>ジギョウショ</t>
    </rPh>
    <phoneticPr fontId="27"/>
  </si>
  <si>
    <t>問１の計画、当該計画に係る実施期間及び実施方法その他の介護職員の処遇改善の計画等を記載した介護職員等処遇改善計画書を作成し、全ての介護職員に周知し、横須賀市長に届け出ている。</t>
    <rPh sb="0" eb="1">
      <t>トイ</t>
    </rPh>
    <phoneticPr fontId="27"/>
  </si>
  <si>
    <t>事業年度ごとに介護職員の処遇改善に関する実績を横須賀市に報告している。</t>
    <phoneticPr fontId="27"/>
  </si>
  <si>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ヒ</t>
    </rPh>
    <rPh sb="4" eb="5">
      <t>ゾク</t>
    </rPh>
    <rPh sb="7" eb="8">
      <t>ツキ</t>
    </rPh>
    <rPh sb="9" eb="10">
      <t>ゼン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27"/>
  </si>
  <si>
    <t>労働保険料の納付が適正に行われている。</t>
    <phoneticPr fontId="27"/>
  </si>
  <si>
    <t>次に掲げる基準のいずれにも適合している。</t>
    <phoneticPr fontId="27"/>
  </si>
  <si>
    <t>介護職員の任用の際における職責又は職務内容等の要件（介護職員の賃金に関するものを含む。）を定めている。</t>
    <phoneticPr fontId="27"/>
  </si>
  <si>
    <t>①の要件について書面をもって作成し、全ての介護職員に周知している。</t>
    <phoneticPr fontId="27"/>
  </si>
  <si>
    <t>介護職員の資質の向上の支援に関する計画を策定し、当該計画に係る研修の実施又は研修の機会を確保している。</t>
    <phoneticPr fontId="27"/>
  </si>
  <si>
    <t>③について、全ての介護職員に周知している。</t>
    <phoneticPr fontId="27"/>
  </si>
  <si>
    <t>介護職員の経験若しくは資格等に応じて昇給する仕組み又は一定の基準に基づき定期に昇給を判定する仕組みを設けている。</t>
    <phoneticPr fontId="27"/>
  </si>
  <si>
    <t>⑤について書面をもって作成し、全ての介護職員に周知している。</t>
    <phoneticPr fontId="27"/>
  </si>
  <si>
    <t>問２の届出の日に係る計画の期間中に実施する職員の処遇改善の内容（賃金改善に関するものを除く。）及び当該職員の処遇改善に要する費用の見込額を全ての職員に周知している。</t>
    <rPh sb="0" eb="1">
      <t>トイ</t>
    </rPh>
    <phoneticPr fontId="27"/>
  </si>
  <si>
    <t>問８の処遇改善の内容等について、インターネットの利用その他の適切な方法により公表している</t>
    <rPh sb="0" eb="1">
      <t>トイ</t>
    </rPh>
    <phoneticPr fontId="27"/>
  </si>
  <si>
    <t>〔介護老人福祉施設〕
日常生活継続支援加算（Ⅰ）若しくは（Ⅱ）又はサービス提供体制強化加算（Ⅰ）若しくは（Ⅱ）のいずれかを届け出ている。</t>
    <phoneticPr fontId="27"/>
  </si>
  <si>
    <t>〔短期入所生活介護〕
サービス提供体制強化加算（Ⅰ）又は（Ⅱ）のいずれかを届け出ている。または、併設本体施設が介護職員等処遇改善加算（Ⅰ）を届け出ている。</t>
    <phoneticPr fontId="27"/>
  </si>
  <si>
    <t>【介護職員等処遇改善加算 Ⅱ】</t>
    <rPh sb="5" eb="6">
      <t>トウ</t>
    </rPh>
    <phoneticPr fontId="27"/>
  </si>
  <si>
    <t>問１から問９の全ての要件を満たしている。</t>
    <phoneticPr fontId="27"/>
  </si>
  <si>
    <t>【介護職員等処遇改善加算 Ⅲ】</t>
    <rPh sb="5" eb="6">
      <t>トウ</t>
    </rPh>
    <phoneticPr fontId="27"/>
  </si>
  <si>
    <t>問１①、問２から問８の全ての要件を満たしている。</t>
    <phoneticPr fontId="27"/>
  </si>
  <si>
    <t>【介護職員等処遇改善加算 Ⅳ】</t>
    <rPh sb="5" eb="6">
      <t>トウ</t>
    </rPh>
    <phoneticPr fontId="27"/>
  </si>
  <si>
    <t>問１①、問２から問６、問７①から④、問８の要件を満たしている。</t>
    <rPh sb="0" eb="1">
      <t>トイ</t>
    </rPh>
    <rPh sb="4" eb="5">
      <t>トイ</t>
    </rPh>
    <rPh sb="8" eb="9">
      <t>トイ</t>
    </rPh>
    <rPh sb="11" eb="12">
      <t>トイ</t>
    </rPh>
    <rPh sb="18" eb="19">
      <t>トイ</t>
    </rPh>
    <rPh sb="21" eb="23">
      <t>ヨウケン</t>
    </rPh>
    <rPh sb="24" eb="25">
      <t>ミ</t>
    </rPh>
    <phoneticPr fontId="27"/>
  </si>
  <si>
    <r>
      <rPr>
        <b/>
        <sz val="14"/>
        <rFont val="メイリオ"/>
        <family val="3"/>
        <charset val="128"/>
      </rPr>
      <t xml:space="preserve"> ● 減　算　</t>
    </r>
    <r>
      <rPr>
        <b/>
        <sz val="14"/>
        <rFont val="ＭＳ Ｐゴシック"/>
        <family val="3"/>
        <charset val="128"/>
      </rPr>
      <t>　</t>
    </r>
    <r>
      <rPr>
        <b/>
        <sz val="11"/>
        <rFont val="ＭＳ Ｐゴシック"/>
        <family val="3"/>
        <charset val="128"/>
      </rPr>
      <t>減算すべき事実が生じていない場合は－を記入してください。</t>
    </r>
    <rPh sb="3" eb="4">
      <t>ゲン</t>
    </rPh>
    <rPh sb="5" eb="6">
      <t>ザン</t>
    </rPh>
    <rPh sb="8" eb="10">
      <t>ゲンザン</t>
    </rPh>
    <rPh sb="13" eb="15">
      <t>ジジツ</t>
    </rPh>
    <rPh sb="16" eb="17">
      <t>ショウ</t>
    </rPh>
    <rPh sb="22" eb="24">
      <t>バアイ</t>
    </rPh>
    <rPh sb="27" eb="29">
      <t>キニュウ</t>
    </rPh>
    <phoneticPr fontId="27"/>
  </si>
  <si>
    <t>（１）夜間職員基準減算</t>
    <rPh sb="3" eb="5">
      <t>ヤカン</t>
    </rPh>
    <rPh sb="5" eb="7">
      <t>ショクイン</t>
    </rPh>
    <rPh sb="7" eb="9">
      <t>キジュン</t>
    </rPh>
    <rPh sb="9" eb="11">
      <t>ゲンサン</t>
    </rPh>
    <phoneticPr fontId="27"/>
  </si>
  <si>
    <t>夜勤時間帯において夜勤を行う介護職員・看護職員の数について、ある月（暦月）において基準に満たない事態が２日以上連続して発生するか、４日以上発生した場合、翌月の全ての入所者等について基本単位数の97％で算定している。
（算出に当たっては小数点以下切り上げ）</t>
    <rPh sb="0" eb="2">
      <t>ヤキン</t>
    </rPh>
    <rPh sb="2" eb="5">
      <t>ジカンタイ</t>
    </rPh>
    <rPh sb="9" eb="11">
      <t>ヤキン</t>
    </rPh>
    <rPh sb="12" eb="13">
      <t>オコナ</t>
    </rPh>
    <rPh sb="14" eb="16">
      <t>カイゴ</t>
    </rPh>
    <rPh sb="16" eb="18">
      <t>ショクイン</t>
    </rPh>
    <rPh sb="19" eb="21">
      <t>カンゴ</t>
    </rPh>
    <rPh sb="21" eb="23">
      <t>ショクイン</t>
    </rPh>
    <rPh sb="24" eb="25">
      <t>カズ</t>
    </rPh>
    <rPh sb="32" eb="33">
      <t>ツキ</t>
    </rPh>
    <rPh sb="34" eb="35">
      <t>レキ</t>
    </rPh>
    <rPh sb="35" eb="36">
      <t>ゲツ</t>
    </rPh>
    <rPh sb="41" eb="43">
      <t>キジュン</t>
    </rPh>
    <rPh sb="44" eb="45">
      <t>ミ</t>
    </rPh>
    <rPh sb="48" eb="50">
      <t>ジタイ</t>
    </rPh>
    <rPh sb="52" eb="53">
      <t>ニチ</t>
    </rPh>
    <rPh sb="53" eb="55">
      <t>イジョウ</t>
    </rPh>
    <rPh sb="55" eb="57">
      <t>レンゾク</t>
    </rPh>
    <rPh sb="79" eb="80">
      <t>ゼン</t>
    </rPh>
    <rPh sb="109" eb="111">
      <t>サンシュツ</t>
    </rPh>
    <rPh sb="112" eb="113">
      <t>ア</t>
    </rPh>
    <rPh sb="117" eb="120">
      <t>ショウスウテン</t>
    </rPh>
    <rPh sb="120" eb="122">
      <t>イカ</t>
    </rPh>
    <rPh sb="122" eb="123">
      <t>キ</t>
    </rPh>
    <rPh sb="124" eb="125">
      <t>ア</t>
    </rPh>
    <phoneticPr fontId="27"/>
  </si>
  <si>
    <t>（２）人員基準欠如減算</t>
    <rPh sb="3" eb="5">
      <t>ジンイン</t>
    </rPh>
    <rPh sb="5" eb="7">
      <t>キジュン</t>
    </rPh>
    <rPh sb="7" eb="9">
      <t>ケツジョ</t>
    </rPh>
    <rPh sb="9" eb="11">
      <t>ゲンサン</t>
    </rPh>
    <phoneticPr fontId="27"/>
  </si>
  <si>
    <t>（看護・介護職員の人員欠如）
人員基準上必要とされる員数から１割を超えて減少した場合には、その翌月から人員基準欠如が解消されるに至った月まで、１割の範囲内で減少した場合には、その翌々月から人員基準欠如が解消されるに至った月まで、全ての入所者等について基本単位数の70％で算定している。
（算出に当たっては小数点第２位以下切り上げ）</t>
    <rPh sb="1" eb="3">
      <t>カンゴ</t>
    </rPh>
    <rPh sb="4" eb="6">
      <t>カイゴ</t>
    </rPh>
    <rPh sb="6" eb="8">
      <t>ショクイン</t>
    </rPh>
    <rPh sb="9" eb="11">
      <t>ジンイン</t>
    </rPh>
    <rPh sb="11" eb="13">
      <t>ケツジョ</t>
    </rPh>
    <rPh sb="15" eb="17">
      <t>ジンイン</t>
    </rPh>
    <rPh sb="17" eb="19">
      <t>キジュン</t>
    </rPh>
    <rPh sb="19" eb="20">
      <t>ジョウ</t>
    </rPh>
    <rPh sb="20" eb="22">
      <t>ヒツヨウ</t>
    </rPh>
    <rPh sb="26" eb="28">
      <t>インズウ</t>
    </rPh>
    <rPh sb="31" eb="32">
      <t>ワリ</t>
    </rPh>
    <rPh sb="33" eb="34">
      <t>コ</t>
    </rPh>
    <rPh sb="36" eb="38">
      <t>ゲンショウ</t>
    </rPh>
    <rPh sb="40" eb="42">
      <t>バアイ</t>
    </rPh>
    <rPh sb="47" eb="48">
      <t>ヨク</t>
    </rPh>
    <rPh sb="48" eb="49">
      <t>ツキ</t>
    </rPh>
    <rPh sb="51" eb="53">
      <t>ジンイン</t>
    </rPh>
    <rPh sb="53" eb="55">
      <t>キジュン</t>
    </rPh>
    <rPh sb="55" eb="57">
      <t>ケツジョ</t>
    </rPh>
    <rPh sb="58" eb="60">
      <t>カイショウ</t>
    </rPh>
    <rPh sb="64" eb="65">
      <t>イタ</t>
    </rPh>
    <rPh sb="67" eb="68">
      <t>ツキ</t>
    </rPh>
    <rPh sb="72" eb="73">
      <t>ワリ</t>
    </rPh>
    <rPh sb="74" eb="77">
      <t>ハンイナイ</t>
    </rPh>
    <rPh sb="78" eb="80">
      <t>ゲンショウ</t>
    </rPh>
    <rPh sb="82" eb="84">
      <t>バアイ</t>
    </rPh>
    <rPh sb="89" eb="91">
      <t>ヨクヨク</t>
    </rPh>
    <rPh sb="91" eb="92">
      <t>ツキ</t>
    </rPh>
    <rPh sb="114" eb="115">
      <t>ゼン</t>
    </rPh>
    <rPh sb="155" eb="156">
      <t>ダイ</t>
    </rPh>
    <rPh sb="157" eb="158">
      <t>クライ</t>
    </rPh>
    <phoneticPr fontId="27"/>
  </si>
  <si>
    <t>（介護支援専門員の人員欠如）
人員基準上必要とされる員数から減少した場合にはその翌々月から人員基準欠如が解消されるに至った月まで、全ての入所者等について基本単位数の70％で算定している。
（算出に当たっては小数点第２位以下切り上げ）</t>
    <rPh sb="1" eb="3">
      <t>カイゴ</t>
    </rPh>
    <rPh sb="3" eb="5">
      <t>シエン</t>
    </rPh>
    <rPh sb="5" eb="8">
      <t>センモンイン</t>
    </rPh>
    <rPh sb="9" eb="11">
      <t>ジンイン</t>
    </rPh>
    <rPh sb="11" eb="13">
      <t>ケツジョ</t>
    </rPh>
    <rPh sb="65" eb="66">
      <t>スベ</t>
    </rPh>
    <rPh sb="106" eb="107">
      <t>ダイ</t>
    </rPh>
    <rPh sb="108" eb="109">
      <t>クライ</t>
    </rPh>
    <phoneticPr fontId="27"/>
  </si>
  <si>
    <t>（３）定員超過利用減算</t>
    <rPh sb="3" eb="5">
      <t>テイイン</t>
    </rPh>
    <rPh sb="5" eb="7">
      <t>チョウカ</t>
    </rPh>
    <rPh sb="7" eb="9">
      <t>リヨウ</t>
    </rPh>
    <rPh sb="9" eb="11">
      <t>ゲンサン</t>
    </rPh>
    <phoneticPr fontId="27"/>
  </si>
  <si>
    <t>月平均の入所者等の数が運営規程に定めている入所（利用）定員を超える場合、定員超過利用になった翌月から定員超過利用が解消されるに至った月まで、全ての入所者等について基本単位数の70％で算定している。
（算出に当たっては小数点以下切り上げ）</t>
    <rPh sb="0" eb="3">
      <t>ツキヘイキン</t>
    </rPh>
    <rPh sb="7" eb="8">
      <t>トウ</t>
    </rPh>
    <rPh sb="9" eb="10">
      <t>スウ</t>
    </rPh>
    <rPh sb="11" eb="13">
      <t>ウンエイ</t>
    </rPh>
    <rPh sb="13" eb="15">
      <t>キテイ</t>
    </rPh>
    <rPh sb="16" eb="17">
      <t>サダ</t>
    </rPh>
    <rPh sb="21" eb="23">
      <t>ニュウショ</t>
    </rPh>
    <rPh sb="24" eb="26">
      <t>リヨウ</t>
    </rPh>
    <rPh sb="27" eb="29">
      <t>テイイン</t>
    </rPh>
    <rPh sb="30" eb="31">
      <t>コ</t>
    </rPh>
    <rPh sb="33" eb="35">
      <t>バアイ</t>
    </rPh>
    <rPh sb="36" eb="38">
      <t>テイイン</t>
    </rPh>
    <rPh sb="38" eb="40">
      <t>チョウカ</t>
    </rPh>
    <rPh sb="70" eb="71">
      <t>ゼン</t>
    </rPh>
    <phoneticPr fontId="27"/>
  </si>
  <si>
    <t>やむを得ない措置等による定員の超過を除く</t>
    <rPh sb="3" eb="4">
      <t>エ</t>
    </rPh>
    <rPh sb="6" eb="8">
      <t>ソチ</t>
    </rPh>
    <rPh sb="8" eb="9">
      <t>トウ</t>
    </rPh>
    <rPh sb="12" eb="14">
      <t>テイイン</t>
    </rPh>
    <rPh sb="15" eb="17">
      <t>チョウカ</t>
    </rPh>
    <rPh sb="18" eb="19">
      <t>ノゾ</t>
    </rPh>
    <phoneticPr fontId="27"/>
  </si>
  <si>
    <t>（４）ユニットにおける職員に係る減算</t>
    <rPh sb="11" eb="13">
      <t>ショクイン</t>
    </rPh>
    <rPh sb="14" eb="15">
      <t>カカ</t>
    </rPh>
    <rPh sb="16" eb="18">
      <t>ゲンサン</t>
    </rPh>
    <phoneticPr fontId="27"/>
  </si>
  <si>
    <t>日中に、ユニットごとに常時１人以上の介護職員又は看護職員を配置していない又はユニットごとに常勤のユニットリーダーを配置していない場合、基準に満たない月の翌々月から基準に満たない状況が解消されるに至った月まで、全ての入居者等について基本単位数の97％で算定している。</t>
    <rPh sb="0" eb="2">
      <t>ニッチュウ</t>
    </rPh>
    <rPh sb="11" eb="13">
      <t>ジョウジ</t>
    </rPh>
    <rPh sb="14" eb="15">
      <t>ニン</t>
    </rPh>
    <rPh sb="15" eb="17">
      <t>イジョウ</t>
    </rPh>
    <rPh sb="18" eb="20">
      <t>カイゴ</t>
    </rPh>
    <rPh sb="20" eb="22">
      <t>ショクイン</t>
    </rPh>
    <rPh sb="22" eb="23">
      <t>マタ</t>
    </rPh>
    <rPh sb="24" eb="26">
      <t>カンゴ</t>
    </rPh>
    <rPh sb="26" eb="28">
      <t>ショクイン</t>
    </rPh>
    <rPh sb="29" eb="31">
      <t>ハイチ</t>
    </rPh>
    <rPh sb="107" eb="110">
      <t>ニュウキョシャ</t>
    </rPh>
    <phoneticPr fontId="27"/>
  </si>
  <si>
    <r>
      <t>（５）指定短期入所生活介護の長期利用による減算　</t>
    </r>
    <r>
      <rPr>
        <sz val="11.5"/>
        <rFont val="ＭＳ ゴシック"/>
        <family val="3"/>
        <charset val="128"/>
      </rPr>
      <t>[短期入所生活介護]</t>
    </r>
    <rPh sb="3" eb="5">
      <t>シテイ</t>
    </rPh>
    <rPh sb="5" eb="7">
      <t>タンキ</t>
    </rPh>
    <rPh sb="7" eb="9">
      <t>ニュウショ</t>
    </rPh>
    <rPh sb="9" eb="11">
      <t>セイカツ</t>
    </rPh>
    <rPh sb="11" eb="13">
      <t>カイゴ</t>
    </rPh>
    <rPh sb="14" eb="16">
      <t>チョウキ</t>
    </rPh>
    <rPh sb="16" eb="18">
      <t>リヨウ</t>
    </rPh>
    <rPh sb="21" eb="23">
      <t>ゲンサン</t>
    </rPh>
    <rPh sb="25" eb="27">
      <t>タンキ</t>
    </rPh>
    <rPh sb="27" eb="29">
      <t>ニュウショ</t>
    </rPh>
    <rPh sb="29" eb="31">
      <t>セイカツ</t>
    </rPh>
    <rPh sb="31" eb="33">
      <t>カイゴ</t>
    </rPh>
    <phoneticPr fontId="27"/>
  </si>
  <si>
    <t>連続して30日を超えて同一の指定短期入所生活介護事業所に入所している利用者に対し、指定短期入所生活介護を行った場合は、１日につき30単位、基本単位数から減算している。</t>
    <rPh sb="0" eb="2">
      <t>レンゾク</t>
    </rPh>
    <rPh sb="6" eb="7">
      <t>ニチ</t>
    </rPh>
    <rPh sb="8" eb="9">
      <t>コ</t>
    </rPh>
    <rPh sb="11" eb="13">
      <t>ドウイツ</t>
    </rPh>
    <rPh sb="14" eb="16">
      <t>シテイ</t>
    </rPh>
    <rPh sb="16" eb="18">
      <t>タンキ</t>
    </rPh>
    <rPh sb="18" eb="20">
      <t>ニュウショ</t>
    </rPh>
    <rPh sb="20" eb="22">
      <t>セイカツ</t>
    </rPh>
    <rPh sb="22" eb="24">
      <t>カイゴ</t>
    </rPh>
    <rPh sb="24" eb="27">
      <t>ジギョウショ</t>
    </rPh>
    <rPh sb="28" eb="30">
      <t>ニュウショ</t>
    </rPh>
    <rPh sb="34" eb="37">
      <t>リヨウシャ</t>
    </rPh>
    <rPh sb="38" eb="39">
      <t>タイ</t>
    </rPh>
    <rPh sb="41" eb="43">
      <t>シテイ</t>
    </rPh>
    <rPh sb="43" eb="45">
      <t>タンキ</t>
    </rPh>
    <rPh sb="45" eb="47">
      <t>ニュウショ</t>
    </rPh>
    <rPh sb="47" eb="49">
      <t>セイカツ</t>
    </rPh>
    <rPh sb="49" eb="51">
      <t>カイゴ</t>
    </rPh>
    <rPh sb="52" eb="53">
      <t>オコナ</t>
    </rPh>
    <rPh sb="55" eb="57">
      <t>バアイ</t>
    </rPh>
    <rPh sb="60" eb="61">
      <t>ニチ</t>
    </rPh>
    <rPh sb="66" eb="68">
      <t>タンイ</t>
    </rPh>
    <rPh sb="69" eb="71">
      <t>キホン</t>
    </rPh>
    <rPh sb="71" eb="74">
      <t>タンイスウ</t>
    </rPh>
    <rPh sb="76" eb="78">
      <t>ゲンサン</t>
    </rPh>
    <phoneticPr fontId="27"/>
  </si>
  <si>
    <r>
      <t>（６）長期利用の適正化（連続61日以上の利用）について　</t>
    </r>
    <r>
      <rPr>
        <sz val="11.5"/>
        <rFont val="ＭＳ ゴシック"/>
        <family val="3"/>
        <charset val="128"/>
      </rPr>
      <t>[短期入所生活介護]</t>
    </r>
    <rPh sb="3" eb="5">
      <t>チョウキ</t>
    </rPh>
    <rPh sb="5" eb="7">
      <t>リヨウ</t>
    </rPh>
    <rPh sb="8" eb="11">
      <t>テキセイカ</t>
    </rPh>
    <rPh sb="12" eb="14">
      <t>レンゾク</t>
    </rPh>
    <rPh sb="16" eb="19">
      <t>ニチイジョウ</t>
    </rPh>
    <rPh sb="20" eb="22">
      <t>リヨウ</t>
    </rPh>
    <rPh sb="29" eb="31">
      <t>タンキ</t>
    </rPh>
    <rPh sb="31" eb="33">
      <t>ニュウショ</t>
    </rPh>
    <rPh sb="33" eb="35">
      <t>セイカツ</t>
    </rPh>
    <rPh sb="35" eb="37">
      <t>カイゴ</t>
    </rPh>
    <phoneticPr fontId="27"/>
  </si>
  <si>
    <t>居宅に戻ることなく自費利用を挟み同一事業所を連続60日を超えて利用している者に対して短期入所生活介護を提供する場合には、連続60日を超えた日から短期入所生活介護費を介護福祉施設サービス費と、ユニット型短期入所生活介護費をユニット型介護福祉施設サービス費と同単位数としている。</t>
    <phoneticPr fontId="27"/>
  </si>
  <si>
    <t>施設・事業所名</t>
    <rPh sb="0" eb="2">
      <t>シセツ</t>
    </rPh>
    <phoneticPr fontId="56"/>
  </si>
  <si>
    <t>（介護老人福祉施設、短期入所生活介護、介護予防短期入所生活介護）</t>
    <phoneticPr fontId="56"/>
  </si>
  <si>
    <t>各月の１日当たりの平均入所（利用）者数（当該月の全入所（利用）者の延数÷当該月の日数）を算出してください。</t>
    <rPh sb="4" eb="5">
      <t>ニチ</t>
    </rPh>
    <rPh sb="5" eb="6">
      <t>ア</t>
    </rPh>
    <rPh sb="9" eb="11">
      <t>ヘイキン</t>
    </rPh>
    <rPh sb="11" eb="13">
      <t>ニュウショ</t>
    </rPh>
    <rPh sb="14" eb="16">
      <t>リヨウ</t>
    </rPh>
    <rPh sb="17" eb="18">
      <t>シャ</t>
    </rPh>
    <rPh sb="18" eb="19">
      <t>スウ</t>
    </rPh>
    <rPh sb="20" eb="22">
      <t>トウガイ</t>
    </rPh>
    <rPh sb="22" eb="23">
      <t>ツキ</t>
    </rPh>
    <rPh sb="24" eb="25">
      <t>ゼン</t>
    </rPh>
    <rPh sb="25" eb="27">
      <t>ニュウショ</t>
    </rPh>
    <rPh sb="28" eb="30">
      <t>リヨウ</t>
    </rPh>
    <rPh sb="31" eb="32">
      <t>シャ</t>
    </rPh>
    <rPh sb="33" eb="34">
      <t>ノ</t>
    </rPh>
    <rPh sb="34" eb="35">
      <t>スウ</t>
    </rPh>
    <rPh sb="36" eb="38">
      <t>トウガイ</t>
    </rPh>
    <rPh sb="38" eb="39">
      <t>ツキ</t>
    </rPh>
    <rPh sb="40" eb="42">
      <t>ニッスウ</t>
    </rPh>
    <rPh sb="44" eb="46">
      <t>サンシュツ</t>
    </rPh>
    <phoneticPr fontId="56"/>
  </si>
  <si>
    <r>
      <t>※計（Ａ）は、計算期間中の１日当たりの平均入所者数（当該計算期間の全入所者の</t>
    </r>
    <r>
      <rPr>
        <u/>
        <sz val="11"/>
        <rFont val="ＭＳ ゴシック"/>
        <family val="3"/>
        <charset val="128"/>
      </rPr>
      <t>延数</t>
    </r>
    <r>
      <rPr>
        <sz val="11"/>
        <rFont val="ＭＳ ゴシック"/>
        <family val="3"/>
        <charset val="128"/>
      </rPr>
      <t>÷当該計算期間の日数）を算出してください。</t>
    </r>
    <rPh sb="1" eb="2">
      <t>ケイ</t>
    </rPh>
    <rPh sb="7" eb="9">
      <t>ケイサン</t>
    </rPh>
    <rPh sb="9" eb="11">
      <t>キカン</t>
    </rPh>
    <rPh sb="11" eb="12">
      <t>チュウ</t>
    </rPh>
    <rPh sb="15" eb="16">
      <t>ア</t>
    </rPh>
    <rPh sb="21" eb="23">
      <t>ニュウショ</t>
    </rPh>
    <rPh sb="26" eb="28">
      <t>トウガイ</t>
    </rPh>
    <rPh sb="28" eb="30">
      <t>ケイサン</t>
    </rPh>
    <rPh sb="30" eb="32">
      <t>キカン</t>
    </rPh>
    <rPh sb="34" eb="36">
      <t>ニュウショ</t>
    </rPh>
    <rPh sb="43" eb="45">
      <t>ケイサン</t>
    </rPh>
    <rPh sb="45" eb="47">
      <t>キカン</t>
    </rPh>
    <phoneticPr fontId="56"/>
  </si>
  <si>
    <r>
      <t>　計（Ｂ）は、計算期間中の１日当たりの平均利用者数（当該計算期間の全利用者の</t>
    </r>
    <r>
      <rPr>
        <u/>
        <sz val="11"/>
        <rFont val="ＭＳ ゴシック"/>
        <family val="3"/>
        <charset val="128"/>
      </rPr>
      <t>延数</t>
    </r>
    <r>
      <rPr>
        <sz val="11"/>
        <rFont val="ＭＳ ゴシック"/>
        <family val="3"/>
        <charset val="128"/>
      </rPr>
      <t>÷当該計算期間の日数）を算出してください。</t>
    </r>
    <rPh sb="1" eb="2">
      <t>ケイ</t>
    </rPh>
    <rPh sb="7" eb="9">
      <t>ケイサン</t>
    </rPh>
    <rPh sb="9" eb="11">
      <t>キカン</t>
    </rPh>
    <rPh sb="11" eb="12">
      <t>チュウ</t>
    </rPh>
    <rPh sb="15" eb="16">
      <t>ア</t>
    </rPh>
    <rPh sb="26" eb="28">
      <t>トウガイ</t>
    </rPh>
    <rPh sb="28" eb="30">
      <t>ケイサン</t>
    </rPh>
    <rPh sb="30" eb="32">
      <t>キカン</t>
    </rPh>
    <rPh sb="43" eb="45">
      <t>ケイサン</t>
    </rPh>
    <rPh sb="45" eb="47">
      <t>キカン</t>
    </rPh>
    <phoneticPr fontId="56"/>
  </si>
  <si>
    <t>※退所日、入院又は外泊によりサービス費を算定しなかった日は除いてください。計算については、小数点第２位以下切上げです。</t>
    <rPh sb="1" eb="3">
      <t>タイショ</t>
    </rPh>
    <rPh sb="3" eb="4">
      <t>ビ</t>
    </rPh>
    <rPh sb="53" eb="55">
      <t>キリア</t>
    </rPh>
    <phoneticPr fontId="56"/>
  </si>
  <si>
    <r>
      <t>月平均入所者数</t>
    </r>
    <r>
      <rPr>
        <sz val="12"/>
        <rFont val="ＭＳ ゴシック"/>
        <family val="3"/>
        <charset val="128"/>
      </rPr>
      <t>（介護老人福祉施設）</t>
    </r>
    <rPh sb="3" eb="5">
      <t>ニュウショ</t>
    </rPh>
    <rPh sb="5" eb="6">
      <t>シャ</t>
    </rPh>
    <rPh sb="6" eb="7">
      <t>スウ</t>
    </rPh>
    <rPh sb="8" eb="10">
      <t>カイゴ</t>
    </rPh>
    <rPh sb="10" eb="12">
      <t>ロウジン</t>
    </rPh>
    <rPh sb="12" eb="14">
      <t>フクシ</t>
    </rPh>
    <rPh sb="14" eb="16">
      <t>シセツ</t>
    </rPh>
    <phoneticPr fontId="56"/>
  </si>
  <si>
    <t>令和６年</t>
    <rPh sb="0" eb="2">
      <t>レイワ</t>
    </rPh>
    <rPh sb="3" eb="4">
      <t>ネン</t>
    </rPh>
    <phoneticPr fontId="56"/>
  </si>
  <si>
    <t>計
（Ａ）</t>
    <rPh sb="0" eb="1">
      <t>ケイ</t>
    </rPh>
    <phoneticPr fontId="56"/>
  </si>
  <si>
    <t>７月</t>
    <phoneticPr fontId="56"/>
  </si>
  <si>
    <t>12月</t>
    <phoneticPr fontId="56"/>
  </si>
  <si>
    <r>
      <rPr>
        <b/>
        <sz val="12"/>
        <rFont val="ＭＳ ゴシック"/>
        <family val="3"/>
        <charset val="128"/>
      </rPr>
      <t>月平均利用者数</t>
    </r>
    <r>
      <rPr>
        <b/>
        <sz val="14"/>
        <rFont val="ＭＳ ゴシック"/>
        <family val="3"/>
        <charset val="128"/>
      </rPr>
      <t xml:space="preserve">
</t>
    </r>
    <r>
      <rPr>
        <sz val="12"/>
        <rFont val="ＭＳ ゴシック"/>
        <family val="3"/>
        <charset val="128"/>
      </rPr>
      <t>（短期入所生活介護、介護予防短期入所生活介護）</t>
    </r>
    <r>
      <rPr>
        <b/>
        <sz val="12"/>
        <rFont val="ＭＳ ゴシック"/>
        <family val="3"/>
        <charset val="128"/>
      </rPr>
      <t>　</t>
    </r>
    <r>
      <rPr>
        <sz val="10"/>
        <rFont val="ＭＳ ゴシック"/>
        <family val="3"/>
        <charset val="128"/>
      </rPr>
      <t>　　　　　　　　　　　　　　　　　　　　　　　　　　　　　</t>
    </r>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phoneticPr fontId="56"/>
  </si>
  <si>
    <t>計
（Ｂ）</t>
    <rPh sb="0" eb="1">
      <t>ケイ</t>
    </rPh>
    <phoneticPr fontId="56"/>
  </si>
  <si>
    <t>令和７年度　運営状況点検書</t>
    <rPh sb="0" eb="2">
      <t>レイワ</t>
    </rPh>
    <phoneticPr fontId="27"/>
  </si>
  <si>
    <t>※「勤務形態一覧表」（令和７年６月分）、「入所者数・利用者数一覧表」を添付してください。</t>
    <rPh sb="2" eb="4">
      <t>キンム</t>
    </rPh>
    <rPh sb="4" eb="6">
      <t>ケイタイ</t>
    </rPh>
    <rPh sb="6" eb="8">
      <t>イチラン</t>
    </rPh>
    <rPh sb="8" eb="9">
      <t>ヒョウ</t>
    </rPh>
    <rPh sb="11" eb="13">
      <t>レイワ</t>
    </rPh>
    <rPh sb="14" eb="15">
      <t>ネン</t>
    </rPh>
    <rPh sb="16" eb="17">
      <t>ガツ</t>
    </rPh>
    <rPh sb="17" eb="18">
      <t>ブン</t>
    </rPh>
    <rPh sb="21" eb="24">
      <t>ニュウショシャ</t>
    </rPh>
    <rPh sb="24" eb="25">
      <t>スウ</t>
    </rPh>
    <rPh sb="26" eb="30">
      <t>リヨウシャスウ</t>
    </rPh>
    <rPh sb="30" eb="33">
      <t>イチランヒョウ</t>
    </rPh>
    <phoneticPr fontId="27"/>
  </si>
  <si>
    <r>
      <rPr>
        <b/>
        <sz val="10"/>
        <rFont val="HG丸ｺﾞｼｯｸM-PRO"/>
        <family val="3"/>
        <charset val="128"/>
      </rPr>
      <t xml:space="preserve">令和６年４月１日より以前に指定を受けた事業所
（前年度を通して実績がある）
</t>
    </r>
    <r>
      <rPr>
        <sz val="10"/>
        <rFont val="ＭＳ Ｐ明朝"/>
        <family val="3"/>
        <charset val="128"/>
      </rPr>
      <t>前年度の実績（４月～３月）を記載し、計算を行ってください。</t>
    </r>
    <rPh sb="0" eb="2">
      <t>レイワ</t>
    </rPh>
    <rPh sb="3" eb="4">
      <t>ネン</t>
    </rPh>
    <rPh sb="5" eb="6">
      <t>ガツ</t>
    </rPh>
    <rPh sb="7" eb="8">
      <t>ニチ</t>
    </rPh>
    <rPh sb="10" eb="11">
      <t>イ</t>
    </rPh>
    <rPh sb="11" eb="12">
      <t>マエ</t>
    </rPh>
    <rPh sb="13" eb="15">
      <t>シテイ</t>
    </rPh>
    <rPh sb="16" eb="17">
      <t>ウ</t>
    </rPh>
    <rPh sb="19" eb="22">
      <t>ジギョウショ</t>
    </rPh>
    <rPh sb="24" eb="27">
      <t>ゼンネンド</t>
    </rPh>
    <rPh sb="28" eb="29">
      <t>トオ</t>
    </rPh>
    <rPh sb="31" eb="33">
      <t>ジッセキ</t>
    </rPh>
    <rPh sb="38" eb="41">
      <t>ゼンネンド</t>
    </rPh>
    <rPh sb="42" eb="44">
      <t>ジッセキ</t>
    </rPh>
    <rPh sb="46" eb="47">
      <t>ガツ</t>
    </rPh>
    <rPh sb="49" eb="50">
      <t>ガツ</t>
    </rPh>
    <rPh sb="52" eb="54">
      <t>キサイ</t>
    </rPh>
    <rPh sb="56" eb="58">
      <t>ケイサン</t>
    </rPh>
    <rPh sb="59" eb="60">
      <t>オコナ</t>
    </rPh>
    <phoneticPr fontId="56"/>
  </si>
  <si>
    <t>令和７年</t>
    <rPh sb="0" eb="2">
      <t>レイワ</t>
    </rPh>
    <rPh sb="3" eb="4">
      <t>ネン</t>
    </rPh>
    <phoneticPr fontId="56"/>
  </si>
  <si>
    <r>
      <rPr>
        <b/>
        <sz val="10"/>
        <rFont val="HG丸ｺﾞｼｯｸM-PRO"/>
        <family val="3"/>
        <charset val="128"/>
      </rPr>
      <t xml:space="preserve">令和６年５月１日～６月１日に指定を受けた事業所
（開設から１年以上の実績がある）
</t>
    </r>
    <r>
      <rPr>
        <sz val="10"/>
        <rFont val="ＭＳ Ｐ明朝"/>
        <family val="1"/>
        <charset val="128"/>
      </rPr>
      <t>直近１年間（６月～５月）の実績を記載し、計算を行ってください。</t>
    </r>
    <rPh sb="0" eb="2">
      <t>レイワ</t>
    </rPh>
    <rPh sb="3" eb="4">
      <t>ネン</t>
    </rPh>
    <rPh sb="5" eb="6">
      <t>ガツ</t>
    </rPh>
    <rPh sb="7" eb="8">
      <t>ニチ</t>
    </rPh>
    <rPh sb="10" eb="11">
      <t>ガツ</t>
    </rPh>
    <rPh sb="12" eb="13">
      <t>ニチ</t>
    </rPh>
    <rPh sb="14" eb="16">
      <t>シテイ</t>
    </rPh>
    <rPh sb="17" eb="18">
      <t>ウ</t>
    </rPh>
    <rPh sb="20" eb="23">
      <t>ジギョウショ</t>
    </rPh>
    <rPh sb="25" eb="27">
      <t>カイセツ</t>
    </rPh>
    <rPh sb="30" eb="33">
      <t>ネンイジョウ</t>
    </rPh>
    <rPh sb="34" eb="36">
      <t>ジッセキ</t>
    </rPh>
    <rPh sb="41" eb="43">
      <t>チョッキン</t>
    </rPh>
    <rPh sb="44" eb="46">
      <t>ネンカン</t>
    </rPh>
    <rPh sb="48" eb="49">
      <t>ガツ</t>
    </rPh>
    <rPh sb="51" eb="52">
      <t>ガツ</t>
    </rPh>
    <rPh sb="54" eb="56">
      <t>ジッセキ</t>
    </rPh>
    <rPh sb="57" eb="59">
      <t>キサイ</t>
    </rPh>
    <rPh sb="61" eb="63">
      <t>ケイサン</t>
    </rPh>
    <rPh sb="64" eb="65">
      <t>オコナ</t>
    </rPh>
    <phoneticPr fontId="56"/>
  </si>
  <si>
    <r>
      <rPr>
        <b/>
        <sz val="10"/>
        <rFont val="HG丸ｺﾞｼｯｸM-PRO"/>
        <family val="3"/>
        <charset val="128"/>
      </rPr>
      <t xml:space="preserve">令和６年７月１日～12月１日に指定を受けた事業所
（開設からの実績が６月以上12月未満の場合）
</t>
    </r>
    <r>
      <rPr>
        <sz val="10"/>
        <rFont val="ＭＳ Ｐ明朝"/>
        <family val="3"/>
        <charset val="128"/>
      </rPr>
      <t>直近６月（12月～５月）の実績を記載し、計算を行ってください。</t>
    </r>
    <rPh sb="0" eb="2">
      <t>レイワ</t>
    </rPh>
    <rPh sb="3" eb="4">
      <t>ネン</t>
    </rPh>
    <rPh sb="5" eb="6">
      <t>ガツ</t>
    </rPh>
    <rPh sb="7" eb="8">
      <t>ニチ</t>
    </rPh>
    <rPh sb="11" eb="12">
      <t>ガツ</t>
    </rPh>
    <rPh sb="13" eb="14">
      <t>ニチ</t>
    </rPh>
    <rPh sb="15" eb="17">
      <t>シテイ</t>
    </rPh>
    <rPh sb="18" eb="19">
      <t>ウ</t>
    </rPh>
    <rPh sb="21" eb="24">
      <t>ジギョウショ</t>
    </rPh>
    <rPh sb="26" eb="28">
      <t>カイセツ</t>
    </rPh>
    <rPh sb="31" eb="33">
      <t>ジッセキ</t>
    </rPh>
    <rPh sb="36" eb="38">
      <t>イジョウ</t>
    </rPh>
    <rPh sb="41" eb="43">
      <t>ミマン</t>
    </rPh>
    <rPh sb="44" eb="46">
      <t>バアイ</t>
    </rPh>
    <rPh sb="48" eb="50">
      <t>チョッキン</t>
    </rPh>
    <rPh sb="55" eb="56">
      <t>ガツ</t>
    </rPh>
    <rPh sb="58" eb="59">
      <t>ガツ</t>
    </rPh>
    <rPh sb="61" eb="63">
      <t>ジッセキ</t>
    </rPh>
    <rPh sb="64" eb="66">
      <t>キサイ</t>
    </rPh>
    <rPh sb="68" eb="70">
      <t>ケイサン</t>
    </rPh>
    <rPh sb="71" eb="72">
      <t>オコナ</t>
    </rPh>
    <phoneticPr fontId="56"/>
  </si>
  <si>
    <r>
      <rPr>
        <b/>
        <sz val="10"/>
        <rFont val="HG丸ｺﾞｼｯｸM-PRO"/>
        <family val="3"/>
        <charset val="128"/>
      </rPr>
      <t xml:space="preserve">令和７年１月１日以降に指定を受けた事業所
（開設からの実績が６月未満の場合）
</t>
    </r>
    <r>
      <rPr>
        <sz val="10"/>
        <rFont val="ＭＳ Ｐ明朝"/>
        <family val="3"/>
        <charset val="128"/>
      </rPr>
      <t>定員の90％で計算を行ってください。</t>
    </r>
    <rPh sb="0" eb="2">
      <t>レイワ</t>
    </rPh>
    <rPh sb="3" eb="4">
      <t>ネン</t>
    </rPh>
    <rPh sb="5" eb="6">
      <t>ガツ</t>
    </rPh>
    <rPh sb="7" eb="8">
      <t>ニチ</t>
    </rPh>
    <rPh sb="8" eb="10">
      <t>イコウ</t>
    </rPh>
    <rPh sb="11" eb="13">
      <t>シテイ</t>
    </rPh>
    <rPh sb="14" eb="15">
      <t>ウ</t>
    </rPh>
    <rPh sb="17" eb="20">
      <t>ジギョウショ</t>
    </rPh>
    <rPh sb="22" eb="24">
      <t>カイセツ</t>
    </rPh>
    <rPh sb="27" eb="29">
      <t>ジッセキ</t>
    </rPh>
    <rPh sb="32" eb="34">
      <t>ミマン</t>
    </rPh>
    <rPh sb="35" eb="37">
      <t>バアイ</t>
    </rPh>
    <rPh sb="39" eb="41">
      <t>テイイン</t>
    </rPh>
    <rPh sb="46" eb="48">
      <t>ケイサン</t>
    </rPh>
    <rPh sb="49" eb="50">
      <t>オコナ</t>
    </rPh>
    <phoneticPr fontId="56"/>
  </si>
  <si>
    <r>
      <rPr>
        <b/>
        <sz val="10"/>
        <rFont val="HG丸ｺﾞｼｯｸM-PRO"/>
        <family val="3"/>
        <charset val="128"/>
      </rPr>
      <t xml:space="preserve">令和６年４月１日より以前に指定を受けた事業所
（前年度を通して実績がある）
</t>
    </r>
    <r>
      <rPr>
        <sz val="10"/>
        <rFont val="ＭＳ Ｐ明朝"/>
        <family val="1"/>
        <charset val="128"/>
      </rPr>
      <t>前年度の実績（４月～３月）を記載し、計算を行ってください。</t>
    </r>
    <rPh sb="0" eb="2">
      <t>レイワ</t>
    </rPh>
    <rPh sb="3" eb="4">
      <t>ネン</t>
    </rPh>
    <rPh sb="5" eb="6">
      <t>ガツ</t>
    </rPh>
    <rPh sb="7" eb="8">
      <t>ニチ</t>
    </rPh>
    <rPh sb="10" eb="11">
      <t>イ</t>
    </rPh>
    <rPh sb="11" eb="12">
      <t>マエ</t>
    </rPh>
    <rPh sb="13" eb="15">
      <t>シテイ</t>
    </rPh>
    <rPh sb="16" eb="17">
      <t>ウ</t>
    </rPh>
    <rPh sb="19" eb="22">
      <t>ジギョウショ</t>
    </rPh>
    <rPh sb="24" eb="27">
      <t>ゼンネンド</t>
    </rPh>
    <rPh sb="28" eb="29">
      <t>トオ</t>
    </rPh>
    <rPh sb="31" eb="33">
      <t>ジッセキ</t>
    </rPh>
    <rPh sb="38" eb="41">
      <t>ゼンネンド</t>
    </rPh>
    <rPh sb="42" eb="44">
      <t>ジッセキ</t>
    </rPh>
    <rPh sb="46" eb="47">
      <t>ガツ</t>
    </rPh>
    <rPh sb="49" eb="50">
      <t>ガツ</t>
    </rPh>
    <rPh sb="52" eb="54">
      <t>キサイ</t>
    </rPh>
    <rPh sb="56" eb="58">
      <t>ケイサン</t>
    </rPh>
    <rPh sb="59" eb="60">
      <t>オコナ</t>
    </rPh>
    <phoneticPr fontId="56"/>
  </si>
  <si>
    <r>
      <rPr>
        <b/>
        <sz val="10"/>
        <rFont val="HG丸ｺﾞｼｯｸM-PRO"/>
        <family val="3"/>
        <charset val="128"/>
      </rPr>
      <t xml:space="preserve">令和６年７月１日～12月１日に指定を受けた事業所
（開設からの実績が６月以上12月未満の場合）
</t>
    </r>
    <r>
      <rPr>
        <sz val="10"/>
        <rFont val="ＭＳ Ｐ明朝"/>
        <family val="3"/>
        <charset val="128"/>
      </rPr>
      <t>直近６月（12月～５月）の実績を記載し、計算を行ってください。</t>
    </r>
    <rPh sb="0" eb="2">
      <t>レイワ</t>
    </rPh>
    <rPh sb="3" eb="4">
      <t>ネン</t>
    </rPh>
    <rPh sb="4" eb="5">
      <t>ガツ</t>
    </rPh>
    <rPh sb="6" eb="7">
      <t>ニチ</t>
    </rPh>
    <rPh sb="10" eb="11">
      <t>ガツ</t>
    </rPh>
    <rPh sb="12" eb="13">
      <t>ニチ</t>
    </rPh>
    <rPh sb="14" eb="16">
      <t>シテイ</t>
    </rPh>
    <rPh sb="17" eb="18">
      <t>ウ</t>
    </rPh>
    <rPh sb="20" eb="23">
      <t>ジギョウショ</t>
    </rPh>
    <rPh sb="25" eb="27">
      <t>カイセツ</t>
    </rPh>
    <rPh sb="30" eb="32">
      <t>ジッセキ</t>
    </rPh>
    <rPh sb="35" eb="37">
      <t>イジョウ</t>
    </rPh>
    <rPh sb="40" eb="42">
      <t>ミマン</t>
    </rPh>
    <rPh sb="43" eb="45">
      <t>バアイ</t>
    </rPh>
    <rPh sb="47" eb="49">
      <t>チョッキン</t>
    </rPh>
    <rPh sb="54" eb="55">
      <t>ガツ</t>
    </rPh>
    <rPh sb="57" eb="58">
      <t>ガツ</t>
    </rPh>
    <rPh sb="60" eb="62">
      <t>ジッセキ</t>
    </rPh>
    <rPh sb="63" eb="65">
      <t>キサイ</t>
    </rPh>
    <rPh sb="67" eb="69">
      <t>ケイサン</t>
    </rPh>
    <rPh sb="70" eb="71">
      <t>オコナ</t>
    </rPh>
    <phoneticPr fontId="56"/>
  </si>
  <si>
    <t>介護機器の使用に当たり、介護職員、看護職員、介護支援専門員その他の職種の者が共同して、アセスメント及び入所者の身体状況等の評価を行い、職員の配置の状況等の見直しを行っていること。</t>
    <rPh sb="0" eb="2">
      <t>カイゴ</t>
    </rPh>
    <rPh sb="2" eb="4">
      <t>キキ</t>
    </rPh>
    <rPh sb="5" eb="7">
      <t>シヨウ</t>
    </rPh>
    <rPh sb="8" eb="9">
      <t>ア</t>
    </rPh>
    <rPh sb="12" eb="14">
      <t>カイゴ</t>
    </rPh>
    <rPh sb="14" eb="16">
      <t>ショクイン</t>
    </rPh>
    <rPh sb="17" eb="19">
      <t>カンゴ</t>
    </rPh>
    <rPh sb="19" eb="21">
      <t>ショクイン</t>
    </rPh>
    <rPh sb="22" eb="24">
      <t>カイゴ</t>
    </rPh>
    <rPh sb="24" eb="26">
      <t>シエン</t>
    </rPh>
    <rPh sb="26" eb="29">
      <t>センモンイン</t>
    </rPh>
    <rPh sb="31" eb="32">
      <t>タ</t>
    </rPh>
    <rPh sb="33" eb="35">
      <t>ショクシュ</t>
    </rPh>
    <rPh sb="36" eb="37">
      <t>モノ</t>
    </rPh>
    <rPh sb="38" eb="40">
      <t>キョウドウ</t>
    </rPh>
    <rPh sb="49" eb="50">
      <t>オヨ</t>
    </rPh>
    <rPh sb="51" eb="54">
      <t>ニュウショシャ</t>
    </rPh>
    <rPh sb="55" eb="57">
      <t>シンタイ</t>
    </rPh>
    <rPh sb="57" eb="59">
      <t>ジョウキョウ</t>
    </rPh>
    <rPh sb="59" eb="60">
      <t>トウ</t>
    </rPh>
    <rPh sb="61" eb="63">
      <t>ヒョウカ</t>
    </rPh>
    <rPh sb="64" eb="65">
      <t>オコナ</t>
    </rPh>
    <rPh sb="67" eb="69">
      <t>ショクイン</t>
    </rPh>
    <rPh sb="70" eb="72">
      <t>ハイチ</t>
    </rPh>
    <rPh sb="73" eb="75">
      <t>ジョウキョウ</t>
    </rPh>
    <rPh sb="75" eb="76">
      <t>トウ</t>
    </rPh>
    <rPh sb="77" eb="79">
      <t>ミナオ</t>
    </rPh>
    <rPh sb="81" eb="82">
      <t>オコナ</t>
    </rPh>
    <phoneticPr fontId="27"/>
  </si>
  <si>
    <t>別に厚生労働大臣が定める夜勤を行う職員の勤務条件に関する基準に規定する夜勤を行う介護職員又は看護職員の数（最低基準）を１以上上回る数の介護職員又は看護職員を配置している。</t>
    <rPh sb="53" eb="57">
      <t>サイテイキジュン</t>
    </rPh>
    <rPh sb="62" eb="64">
      <t>ウワマワ</t>
    </rPh>
    <phoneticPr fontId="27"/>
  </si>
  <si>
    <r>
      <t>指定訪問リハビリテーション事業所、指定通所リハビリテーション事業所又はリハビリテーションを実施している医療提供施設の理学療法士、作業療法士、言語聴覚士又は医師の</t>
    </r>
    <r>
      <rPr>
        <u/>
        <sz val="10"/>
        <rFont val="ＭＳ 明朝"/>
        <family val="1"/>
        <charset val="128"/>
      </rPr>
      <t>助言</t>
    </r>
    <r>
      <rPr>
        <sz val="10"/>
        <rFont val="ＭＳ 明朝"/>
        <family val="1"/>
        <charset val="128"/>
      </rPr>
      <t>に基づき、当該施設（事業所）の機能訓練指導員、看護職員、介護職員、生活相談員その他の職種の者と共同してアセスメント、利用者の身体の状況等の評価及び個別機能訓練計画の作成を行っている。</t>
    </r>
    <rPh sb="92" eb="95">
      <t>ジギョウショ</t>
    </rPh>
    <phoneticPr fontId="27"/>
  </si>
  <si>
    <r>
      <t>指定訪問リハビリテーション事業所、指定通所リハビリテーション事業所又はリハビリテーションを実施している医療提供施設の理学療法士、作業療法士、言語聴覚士又は医師が、当該施設（事業所）を</t>
    </r>
    <r>
      <rPr>
        <u/>
        <sz val="10"/>
        <rFont val="ＭＳ 明朝"/>
        <family val="1"/>
        <charset val="128"/>
      </rPr>
      <t>訪問</t>
    </r>
    <r>
      <rPr>
        <sz val="10"/>
        <rFont val="ＭＳ 明朝"/>
        <family val="1"/>
        <charset val="128"/>
      </rPr>
      <t>し、当該施設（事業所）の機能訓練指導員等が共同して、利用者の身体の状況等の評価及び個別機能訓練計画の作成を行っている。</t>
    </r>
    <phoneticPr fontId="27"/>
  </si>
  <si>
    <t>個別機能訓練を、計画的・継続的（おおむね週１回以上が目安）に実施している。</t>
    <rPh sb="8" eb="11">
      <t>ケイカクテキ</t>
    </rPh>
    <rPh sb="12" eb="15">
      <t>ケイゾクテキ</t>
    </rPh>
    <rPh sb="26" eb="28">
      <t>メヤス</t>
    </rPh>
    <phoneticPr fontId="27"/>
  </si>
  <si>
    <t>個別機能訓練を開始した後に、３月ごとに１回以上、利用者の居宅を訪問し、利用者の居宅での生活状況を確認している。</t>
    <rPh sb="0" eb="2">
      <t>コベツ</t>
    </rPh>
    <rPh sb="2" eb="4">
      <t>キノウ</t>
    </rPh>
    <rPh sb="4" eb="6">
      <t>クンレン</t>
    </rPh>
    <rPh sb="7" eb="9">
      <t>カイシ</t>
    </rPh>
    <rPh sb="11" eb="12">
      <t>アト</t>
    </rPh>
    <rPh sb="15" eb="16">
      <t>ガツ</t>
    </rPh>
    <rPh sb="20" eb="23">
      <t>カイイジョウ</t>
    </rPh>
    <rPh sb="24" eb="27">
      <t>リヨウシャ</t>
    </rPh>
    <rPh sb="28" eb="30">
      <t>キョタク</t>
    </rPh>
    <rPh sb="31" eb="33">
      <t>ホウモン</t>
    </rPh>
    <rPh sb="35" eb="38">
      <t>リヨウシャ</t>
    </rPh>
    <rPh sb="39" eb="41">
      <t>キョタク</t>
    </rPh>
    <rPh sb="43" eb="45">
      <t>セイカツ</t>
    </rPh>
    <rPh sb="45" eb="47">
      <t>ジョウキョウ</t>
    </rPh>
    <rPh sb="48" eb="50">
      <t>カクニン</t>
    </rPh>
    <phoneticPr fontId="27"/>
  </si>
  <si>
    <t>利用者又はその家族や進捗状況等を説明し記録するとともに、訓練内容の見直し等を行っている。</t>
    <phoneticPr fontId="27"/>
  </si>
  <si>
    <t>評価内容や目標の達成度合いについて、当該利用者を担当する介護支援専門員等に適宜報告・相談し、必要に応じて利用者等の意向を確認の上、当該利用者のADL及びIADLの改善状況を踏まえた目標の見直しや訓練内容の変更など適切な対応を行っている。</t>
    <phoneticPr fontId="27"/>
  </si>
  <si>
    <t>個別機能訓練に関する記録（実施時間、訓練内容、担当者等）を利用者ごとに保管し、常に個別機能訓練の従事者により閲覧が可能である。</t>
    <rPh sb="0" eb="2">
      <t>コベツ</t>
    </rPh>
    <rPh sb="2" eb="4">
      <t>キノウ</t>
    </rPh>
    <rPh sb="4" eb="6">
      <t>クンレン</t>
    </rPh>
    <rPh sb="7" eb="8">
      <t>カン</t>
    </rPh>
    <rPh sb="10" eb="12">
      <t>キロク</t>
    </rPh>
    <rPh sb="13" eb="15">
      <t>ジッシ</t>
    </rPh>
    <rPh sb="15" eb="17">
      <t>ジカン</t>
    </rPh>
    <rPh sb="18" eb="20">
      <t>クンレン</t>
    </rPh>
    <rPh sb="20" eb="22">
      <t>ナイヨウ</t>
    </rPh>
    <rPh sb="23" eb="26">
      <t>タントウシャ</t>
    </rPh>
    <rPh sb="26" eb="27">
      <t>トウ</t>
    </rPh>
    <rPh sb="29" eb="32">
      <t>リヨウシャ</t>
    </rPh>
    <rPh sb="35" eb="37">
      <t>ホカン</t>
    </rPh>
    <rPh sb="39" eb="40">
      <t>ツネ</t>
    </rPh>
    <rPh sb="41" eb="43">
      <t>コベツ</t>
    </rPh>
    <rPh sb="43" eb="45">
      <t>キノウ</t>
    </rPh>
    <rPh sb="45" eb="47">
      <t>クンレン</t>
    </rPh>
    <rPh sb="48" eb="51">
      <t>ジュウジシャ</t>
    </rPh>
    <rPh sb="54" eb="56">
      <t>エツラン</t>
    </rPh>
    <rPh sb="57" eb="59">
      <t>カノウ</t>
    </rPh>
    <phoneticPr fontId="27"/>
  </si>
  <si>
    <t>評価対象者（当該事業所又は当該施設の利用期間（問２において「評価対象利用期間」という。）が６月を超える者をいう。以下同じ。）の総数が10人以上である。</t>
    <rPh sb="56" eb="58">
      <t>イカ</t>
    </rPh>
    <rPh sb="58" eb="59">
      <t>オナ</t>
    </rPh>
    <phoneticPr fontId="27"/>
  </si>
  <si>
    <t>（14）の外泊時在宅サービス利用の費用を算定した日は算定していない。</t>
    <rPh sb="5" eb="7">
      <t>ガイハク</t>
    </rPh>
    <rPh sb="7" eb="8">
      <t>ジ</t>
    </rPh>
    <rPh sb="8" eb="10">
      <t>ザイタク</t>
    </rPh>
    <rPh sb="14" eb="16">
      <t>リヨウ</t>
    </rPh>
    <rPh sb="17" eb="19">
      <t>ヒヨウ</t>
    </rPh>
    <rPh sb="20" eb="22">
      <t>サンテイ</t>
    </rPh>
    <rPh sb="24" eb="25">
      <t>ヒ</t>
    </rPh>
    <rPh sb="26" eb="28">
      <t>サンテイ</t>
    </rPh>
    <phoneticPr fontId="27"/>
  </si>
  <si>
    <t>入所者の病状及び心身の状況に照らし、医師、看護職員、介護職員、生活相談員、介護支援専門員等により、その居宅において在宅サービス利用を行う必要性があるかどうか検討を行っている。</t>
    <rPh sb="0" eb="3">
      <t>ニュウショシャ</t>
    </rPh>
    <rPh sb="4" eb="6">
      <t>ビョウジョウ</t>
    </rPh>
    <rPh sb="6" eb="7">
      <t>オヨ</t>
    </rPh>
    <rPh sb="8" eb="10">
      <t>シンシン</t>
    </rPh>
    <rPh sb="11" eb="13">
      <t>ジョウキョウ</t>
    </rPh>
    <rPh sb="14" eb="15">
      <t>テ</t>
    </rPh>
    <rPh sb="18" eb="20">
      <t>イシ</t>
    </rPh>
    <rPh sb="26" eb="28">
      <t>カイゴ</t>
    </rPh>
    <rPh sb="28" eb="30">
      <t>ショクイン</t>
    </rPh>
    <rPh sb="31" eb="33">
      <t>セイカツ</t>
    </rPh>
    <rPh sb="33" eb="35">
      <t>ソウダン</t>
    </rPh>
    <rPh sb="35" eb="36">
      <t>イン</t>
    </rPh>
    <rPh sb="37" eb="39">
      <t>カイゴ</t>
    </rPh>
    <rPh sb="39" eb="41">
      <t>シエン</t>
    </rPh>
    <rPh sb="41" eb="44">
      <t>センモンイン</t>
    </rPh>
    <rPh sb="44" eb="45">
      <t>トウ</t>
    </rPh>
    <rPh sb="51" eb="53">
      <t>キョタク</t>
    </rPh>
    <rPh sb="57" eb="59">
      <t>ザイタク</t>
    </rPh>
    <rPh sb="63" eb="65">
      <t>リヨウ</t>
    </rPh>
    <rPh sb="66" eb="67">
      <t>オコナ</t>
    </rPh>
    <rPh sb="68" eb="71">
      <t>ヒツヨウセイ</t>
    </rPh>
    <rPh sb="78" eb="80">
      <t>ケントウ</t>
    </rPh>
    <rPh sb="81" eb="82">
      <t>オコナ</t>
    </rPh>
    <phoneticPr fontId="27"/>
  </si>
  <si>
    <t>居宅サービスの提供を行わない場合、本加算は算定対象外</t>
    <rPh sb="0" eb="2">
      <t>キョタク</t>
    </rPh>
    <rPh sb="7" eb="9">
      <t>テイキョウ</t>
    </rPh>
    <rPh sb="10" eb="11">
      <t>オコナ</t>
    </rPh>
    <rPh sb="14" eb="16">
      <t>バアイ</t>
    </rPh>
    <rPh sb="17" eb="18">
      <t>ホン</t>
    </rPh>
    <rPh sb="18" eb="20">
      <t>カサン</t>
    </rPh>
    <rPh sb="21" eb="23">
      <t>サンテイ</t>
    </rPh>
    <rPh sb="23" eb="26">
      <t>タイショウガイ</t>
    </rPh>
    <phoneticPr fontId="27"/>
  </si>
  <si>
    <t>栄養ケア計画について、二次入所後に入所者又はその家族の同意を得ている。</t>
    <rPh sb="0" eb="2">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phoneticPr fontId="27"/>
  </si>
  <si>
    <t>入所期間が１月を超える入所者が退所し、その居宅において居宅サービス又は地域密着型サービスを利用する場合において、当該入所者の退所時に当該入所者及びその家族等に対して退所後の居宅サービス、地域密着型サービスその他の保健医療サービス又は福祉サービスについて相談援助を行っている。</t>
    <rPh sb="0" eb="1">
      <t>ニュウ</t>
    </rPh>
    <rPh sb="93" eb="95">
      <t>チイキ</t>
    </rPh>
    <rPh sb="95" eb="97">
      <t>ミッチャク</t>
    </rPh>
    <rPh sb="97" eb="98">
      <t>カタ</t>
    </rPh>
    <rPh sb="104" eb="105">
      <t>ホカ</t>
    </rPh>
    <rPh sb="106" eb="108">
      <t>ホケン</t>
    </rPh>
    <rPh sb="108" eb="110">
      <t>イリョウ</t>
    </rPh>
    <rPh sb="114" eb="115">
      <t>マタ</t>
    </rPh>
    <rPh sb="116" eb="118">
      <t>フクシ</t>
    </rPh>
    <phoneticPr fontId="27"/>
  </si>
  <si>
    <t>問２の経口移行計画について、対象の入所者又はその家族に説明し、同意を得ている。</t>
    <rPh sb="0" eb="1">
      <t>トイ</t>
    </rPh>
    <rPh sb="3" eb="5">
      <t>ケイコウ</t>
    </rPh>
    <rPh sb="5" eb="7">
      <t>イコウ</t>
    </rPh>
    <rPh sb="14" eb="16">
      <t>タイショウ</t>
    </rPh>
    <rPh sb="17" eb="20">
      <t>ニュウショシャ</t>
    </rPh>
    <rPh sb="20" eb="21">
      <t>マタ</t>
    </rPh>
    <rPh sb="24" eb="26">
      <t>カゾク</t>
    </rPh>
    <rPh sb="27" eb="29">
      <t>セツメイ</t>
    </rPh>
    <rPh sb="31" eb="33">
      <t>ドウイ</t>
    </rPh>
    <rPh sb="34" eb="35">
      <t>エ</t>
    </rPh>
    <phoneticPr fontId="27"/>
  </si>
  <si>
    <t>問２の経口移行計画に基づき、医師の指示を受けた管理栄養士又は栄養士による栄養管理及び言語聴覚士又は看護職員による支援を行っている。</t>
    <rPh sb="0" eb="1">
      <t>トイ</t>
    </rPh>
    <rPh sb="3" eb="5">
      <t>ケイコウ</t>
    </rPh>
    <rPh sb="5" eb="7">
      <t>イコウ</t>
    </rPh>
    <rPh sb="10" eb="11">
      <t>モト</t>
    </rPh>
    <rPh sb="40" eb="41">
      <t>オヨ</t>
    </rPh>
    <rPh sb="42" eb="44">
      <t>ゲンゴ</t>
    </rPh>
    <rPh sb="44" eb="46">
      <t>チョウカク</t>
    </rPh>
    <rPh sb="46" eb="47">
      <t>シ</t>
    </rPh>
    <rPh sb="47" eb="48">
      <t>マタ</t>
    </rPh>
    <rPh sb="49" eb="51">
      <t>カンゴ</t>
    </rPh>
    <rPh sb="51" eb="53">
      <t>ショクイン</t>
    </rPh>
    <rPh sb="56" eb="58">
      <t>シエン</t>
    </rPh>
    <phoneticPr fontId="27"/>
  </si>
  <si>
    <t>入所者又は家族からの同意を得られた日から起算して180日以内の期間に限り、算定している。
（180日を超えた期間であっても、経口による食事摂取が一部可能で、医師が経口による食事摂取のための栄養管理が必要と認めた場合を除く。）</t>
    <rPh sb="0" eb="3">
      <t>ニュウショシャ</t>
    </rPh>
    <rPh sb="3" eb="4">
      <t>マタ</t>
    </rPh>
    <rPh sb="5" eb="7">
      <t>カゾク</t>
    </rPh>
    <phoneticPr fontId="27"/>
  </si>
  <si>
    <t>栄養管理に係る減算、経口移行加算を算定していない。</t>
    <phoneticPr fontId="27"/>
  </si>
  <si>
    <t>医師又は歯科医師の指示に基づき、医師、歯科医師、管理栄養士、看護師、言語聴覚士、介護支援専門員その他の職種の者が共同して、入所者の栄養管理をするための食事の観察及び会議等を月１回以上行い、入所者ごとに経口維持計画を作成している。</t>
    <rPh sb="86" eb="87">
      <t>ツキ</t>
    </rPh>
    <rPh sb="88" eb="89">
      <t>カイ</t>
    </rPh>
    <rPh sb="89" eb="91">
      <t>イジョウ</t>
    </rPh>
    <phoneticPr fontId="27"/>
  </si>
  <si>
    <t>問２の経口維持計画について、対象の入所者又はその家族に説明し、同意を得ている。</t>
    <rPh sb="0" eb="1">
      <t>トイ</t>
    </rPh>
    <rPh sb="3" eb="5">
      <t>ケイコウ</t>
    </rPh>
    <rPh sb="5" eb="7">
      <t>イジ</t>
    </rPh>
    <rPh sb="7" eb="9">
      <t>ケイカク</t>
    </rPh>
    <rPh sb="14" eb="16">
      <t>タイショウ</t>
    </rPh>
    <rPh sb="17" eb="20">
      <t>ニュウショシャ</t>
    </rPh>
    <rPh sb="20" eb="21">
      <t>マタ</t>
    </rPh>
    <rPh sb="24" eb="26">
      <t>カゾク</t>
    </rPh>
    <rPh sb="27" eb="29">
      <t>セツメイ</t>
    </rPh>
    <rPh sb="31" eb="33">
      <t>ドウイ</t>
    </rPh>
    <rPh sb="34" eb="35">
      <t>エ</t>
    </rPh>
    <phoneticPr fontId="27"/>
  </si>
  <si>
    <t>食物形態・摂食方法など、誤嚥防止のための適切な配慮をしている。</t>
    <rPh sb="0" eb="1">
      <t>ショク</t>
    </rPh>
    <rPh sb="1" eb="2">
      <t>ブツ</t>
    </rPh>
    <rPh sb="2" eb="4">
      <t>ケイタイ</t>
    </rPh>
    <rPh sb="5" eb="7">
      <t>セッショク</t>
    </rPh>
    <rPh sb="7" eb="9">
      <t>ホウホウ</t>
    </rPh>
    <rPh sb="12" eb="14">
      <t>ゴエン</t>
    </rPh>
    <rPh sb="14" eb="16">
      <t>ボウシ</t>
    </rPh>
    <rPh sb="20" eb="22">
      <t>テキセツ</t>
    </rPh>
    <rPh sb="23" eb="25">
      <t>ハイリョ</t>
    </rPh>
    <phoneticPr fontId="27"/>
  </si>
  <si>
    <t>問14</t>
    <rPh sb="0" eb="1">
      <t>トイ</t>
    </rPh>
    <phoneticPr fontId="27"/>
  </si>
  <si>
    <t>問６から問８までについて医師、管理栄養士、看護職員、介護支援専門員その他の職種の者が共同して実施するための体制が整備されている。</t>
    <rPh sb="0" eb="1">
      <t>トイ</t>
    </rPh>
    <rPh sb="4" eb="5">
      <t>トイ</t>
    </rPh>
    <rPh sb="12" eb="14">
      <t>イシ</t>
    </rPh>
    <rPh sb="15" eb="17">
      <t>カンリ</t>
    </rPh>
    <rPh sb="17" eb="20">
      <t>エイヨウシ</t>
    </rPh>
    <rPh sb="21" eb="23">
      <t>カンゴ</t>
    </rPh>
    <rPh sb="23" eb="25">
      <t>ショクイン</t>
    </rPh>
    <rPh sb="26" eb="28">
      <t>カイゴ</t>
    </rPh>
    <rPh sb="28" eb="30">
      <t>シエン</t>
    </rPh>
    <rPh sb="30" eb="33">
      <t>センモンイン</t>
    </rPh>
    <rPh sb="35" eb="36">
      <t>タ</t>
    </rPh>
    <rPh sb="42" eb="44">
      <t>キョウドウ</t>
    </rPh>
    <rPh sb="46" eb="48">
      <t>ジッシ</t>
    </rPh>
    <rPh sb="53" eb="55">
      <t>タイセイ</t>
    </rPh>
    <rPh sb="56" eb="58">
      <t>セイビ</t>
    </rPh>
    <phoneticPr fontId="27"/>
  </si>
  <si>
    <t>歯科医師又は歯科医師の指示を受けた歯科衛生士の技術的助言及び指導に基づき、入所者の口腔衛生等の管理に係る計画を作成している。</t>
    <rPh sb="0" eb="2">
      <t>シカ</t>
    </rPh>
    <rPh sb="2" eb="4">
      <t>イシ</t>
    </rPh>
    <rPh sb="4" eb="5">
      <t>マタ</t>
    </rPh>
    <rPh sb="6" eb="8">
      <t>シカ</t>
    </rPh>
    <rPh sb="8" eb="10">
      <t>イシ</t>
    </rPh>
    <rPh sb="11" eb="13">
      <t>シジ</t>
    </rPh>
    <rPh sb="14" eb="15">
      <t>ウ</t>
    </rPh>
    <rPh sb="17" eb="19">
      <t>シカ</t>
    </rPh>
    <rPh sb="19" eb="22">
      <t>エイセイシ</t>
    </rPh>
    <rPh sb="23" eb="26">
      <t>ギジュツテキ</t>
    </rPh>
    <rPh sb="26" eb="28">
      <t>ジョゲン</t>
    </rPh>
    <rPh sb="28" eb="29">
      <t>オヨ</t>
    </rPh>
    <rPh sb="30" eb="32">
      <t>シドウ</t>
    </rPh>
    <rPh sb="33" eb="34">
      <t>モト</t>
    </rPh>
    <rPh sb="37" eb="40">
      <t>ニュウショシャ</t>
    </rPh>
    <rPh sb="41" eb="43">
      <t>コウクウ</t>
    </rPh>
    <rPh sb="43" eb="45">
      <t>エイセイ</t>
    </rPh>
    <rPh sb="45" eb="46">
      <t>トウ</t>
    </rPh>
    <rPh sb="47" eb="49">
      <t>カンリ</t>
    </rPh>
    <rPh sb="50" eb="51">
      <t>カカワ</t>
    </rPh>
    <rPh sb="52" eb="54">
      <t>ケイカク</t>
    </rPh>
    <rPh sb="55" eb="57">
      <t>サクセイ</t>
    </rPh>
    <phoneticPr fontId="27"/>
  </si>
  <si>
    <t>施設は、問６の口腔衛生管理に関する実施記録を保管するとともに、必要に応じてその写しを当該入所者に対して提供している。</t>
    <rPh sb="0" eb="2">
      <t>シセツ</t>
    </rPh>
    <rPh sb="4" eb="5">
      <t>トイ</t>
    </rPh>
    <rPh sb="7" eb="9">
      <t>コウクウ</t>
    </rPh>
    <rPh sb="9" eb="11">
      <t>エイセイ</t>
    </rPh>
    <rPh sb="11" eb="13">
      <t>カンリ</t>
    </rPh>
    <rPh sb="14" eb="15">
      <t>カン</t>
    </rPh>
    <rPh sb="17" eb="19">
      <t>ジッシ</t>
    </rPh>
    <rPh sb="19" eb="21">
      <t>キロク</t>
    </rPh>
    <rPh sb="22" eb="24">
      <t>ホカン</t>
    </rPh>
    <rPh sb="31" eb="33">
      <t>ヒツヨウ</t>
    </rPh>
    <rPh sb="34" eb="35">
      <t>オウ</t>
    </rPh>
    <rPh sb="39" eb="40">
      <t>ウツ</t>
    </rPh>
    <rPh sb="42" eb="44">
      <t>トウガイ</t>
    </rPh>
    <rPh sb="44" eb="47">
      <t>ニュウショシャ</t>
    </rPh>
    <rPh sb="48" eb="49">
      <t>タイ</t>
    </rPh>
    <rPh sb="51" eb="53">
      <t>テイキョウ</t>
    </rPh>
    <phoneticPr fontId="27"/>
  </si>
  <si>
    <t>歯科衛生士が、入所者に係る口腔衛生等の管理について、介護職員に対し、具体的な技術的助言及び指導を行っている。</t>
    <rPh sb="7" eb="10">
      <t>ニュウショシャ</t>
    </rPh>
    <rPh sb="11" eb="12">
      <t>カカ</t>
    </rPh>
    <rPh sb="13" eb="15">
      <t>コウクウ</t>
    </rPh>
    <rPh sb="15" eb="17">
      <t>エイセイ</t>
    </rPh>
    <rPh sb="17" eb="18">
      <t>トウ</t>
    </rPh>
    <rPh sb="19" eb="21">
      <t>カンリ</t>
    </rPh>
    <phoneticPr fontId="27"/>
  </si>
  <si>
    <t>歯科衛生士が、入所者の口腔に関する介護職員からの相談等に対応している。</t>
    <rPh sb="0" eb="2">
      <t>シカ</t>
    </rPh>
    <rPh sb="2" eb="5">
      <t>エイセイシ</t>
    </rPh>
    <rPh sb="7" eb="10">
      <t>ニュウショシャ</t>
    </rPh>
    <rPh sb="11" eb="13">
      <t>コウクウ</t>
    </rPh>
    <rPh sb="14" eb="15">
      <t>カン</t>
    </rPh>
    <rPh sb="17" eb="19">
      <t>カイゴ</t>
    </rPh>
    <rPh sb="19" eb="21">
      <t>ショクイン</t>
    </rPh>
    <rPh sb="24" eb="26">
      <t>ソウダン</t>
    </rPh>
    <rPh sb="26" eb="27">
      <t>トウ</t>
    </rPh>
    <rPh sb="28" eb="30">
      <t>タイオウ</t>
    </rPh>
    <phoneticPr fontId="27"/>
  </si>
  <si>
    <t>歯科衛生士は、入所者の口腔の状態により医療保険における対応が必要となる場合には、適切な歯科医療サービスが提供されるよう当該歯科医師及び当該施設への情報提供を行っている。</t>
    <phoneticPr fontId="27"/>
  </si>
  <si>
    <t>歯科衛生士が、口腔に関する問題点、歯科医師からの指示内容の要点、歯科衛生士が実施した口腔ケアの内容、当該入所者に係る口腔ケアについて介護職員への具体的な技術的助言及び指導の内容及びその他必要と思われる事項に係る記録を作成し、施設に提出している。</t>
    <rPh sb="0" eb="5">
      <t>シカエイセイシ</t>
    </rPh>
    <rPh sb="112" eb="114">
      <t>シセツ</t>
    </rPh>
    <rPh sb="115" eb="117">
      <t>テイシュツ</t>
    </rPh>
    <phoneticPr fontId="27"/>
  </si>
  <si>
    <t>医師が定期的、計画的に診療を行う場合は算定していない。</t>
    <rPh sb="0" eb="2">
      <t>イシ</t>
    </rPh>
    <rPh sb="3" eb="6">
      <t>テイキテキ</t>
    </rPh>
    <rPh sb="7" eb="10">
      <t>ケイカクテキ</t>
    </rPh>
    <rPh sb="11" eb="13">
      <t>シンリョウ</t>
    </rPh>
    <rPh sb="14" eb="15">
      <t>オコナ</t>
    </rPh>
    <rPh sb="16" eb="18">
      <t>バアイ</t>
    </rPh>
    <rPh sb="19" eb="21">
      <t>サンテイ</t>
    </rPh>
    <phoneticPr fontId="27"/>
  </si>
  <si>
    <t>施設が診療を依頼した時間、配置医師が診療を行った時間、内容を記録している。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0" eb="32">
      <t>キロク</t>
    </rPh>
    <phoneticPr fontId="27"/>
  </si>
  <si>
    <t>医師、生活相談員、看護職員、管理栄養士、介護支援専門員その他の職種の者（以下「医師等」という。）が共同で入所者の介護に係る計画を作成している。</t>
    <rPh sb="64" eb="66">
      <t>サクセイ</t>
    </rPh>
    <phoneticPr fontId="27"/>
  </si>
  <si>
    <t>問７の計画について、医師等のうちその内容に応じた適当な者が入所者又はその家族等に説明し、同意を得ている。</t>
    <rPh sb="0" eb="1">
      <t>トイ</t>
    </rPh>
    <rPh sb="3" eb="5">
      <t>ケイカク</t>
    </rPh>
    <rPh sb="10" eb="12">
      <t>イシ</t>
    </rPh>
    <rPh sb="12" eb="13">
      <t>トウ</t>
    </rPh>
    <rPh sb="18" eb="20">
      <t>ナイヨウ</t>
    </rPh>
    <rPh sb="21" eb="22">
      <t>オウ</t>
    </rPh>
    <rPh sb="24" eb="26">
      <t>テキトウ</t>
    </rPh>
    <rPh sb="27" eb="28">
      <t>モノ</t>
    </rPh>
    <rPh sb="29" eb="32">
      <t>ニュウショシャ</t>
    </rPh>
    <rPh sb="32" eb="33">
      <t>マタ</t>
    </rPh>
    <rPh sb="36" eb="38">
      <t>カゾク</t>
    </rPh>
    <rPh sb="38" eb="39">
      <t>トウ</t>
    </rPh>
    <rPh sb="40" eb="42">
      <t>セツメイ</t>
    </rPh>
    <rPh sb="44" eb="46">
      <t>ドウイ</t>
    </rPh>
    <rPh sb="47" eb="48">
      <t>エ</t>
    </rPh>
    <phoneticPr fontId="27"/>
  </si>
  <si>
    <t>看取りに関する指針に基づき、入所者の状態又は家族の求め等に応じ随時、医師等の相互の連携の下、介護記録等入所者に関する記録を活用し行われる介護について説明を行い、同意を得て介護を行っている。</t>
    <rPh sb="14" eb="16">
      <t>ニュウショ</t>
    </rPh>
    <rPh sb="34" eb="36">
      <t>イシ</t>
    </rPh>
    <rPh sb="36" eb="37">
      <t>トウ</t>
    </rPh>
    <rPh sb="38" eb="40">
      <t>ソウゴ</t>
    </rPh>
    <rPh sb="41" eb="43">
      <t>レンケイ</t>
    </rPh>
    <rPh sb="44" eb="45">
      <t>モト</t>
    </rPh>
    <rPh sb="46" eb="50">
      <t>カイゴキロク</t>
    </rPh>
    <rPh sb="50" eb="51">
      <t>トウ</t>
    </rPh>
    <rPh sb="51" eb="54">
      <t>ニュウショシャ</t>
    </rPh>
    <rPh sb="55" eb="56">
      <t>カン</t>
    </rPh>
    <rPh sb="58" eb="60">
      <t>キロク</t>
    </rPh>
    <rPh sb="61" eb="63">
      <t>カツヨウ</t>
    </rPh>
    <rPh sb="64" eb="65">
      <t>オコナ</t>
    </rPh>
    <rPh sb="68" eb="70">
      <t>カイゴ</t>
    </rPh>
    <rPh sb="77" eb="78">
      <t>オコナ</t>
    </rPh>
    <phoneticPr fontId="27"/>
  </si>
  <si>
    <t>終末期の身体症状の変化及びこれに対する介護等についての記録</t>
    <rPh sb="0" eb="3">
      <t>シュウマツキ</t>
    </rPh>
    <rPh sb="4" eb="8">
      <t>シンタイショウジョウ</t>
    </rPh>
    <rPh sb="9" eb="11">
      <t>ヘンカ</t>
    </rPh>
    <rPh sb="11" eb="12">
      <t>オヨ</t>
    </rPh>
    <rPh sb="16" eb="17">
      <t>タイ</t>
    </rPh>
    <rPh sb="19" eb="22">
      <t>カイゴトウ</t>
    </rPh>
    <rPh sb="27" eb="29">
      <t>キロク</t>
    </rPh>
    <phoneticPr fontId="27"/>
  </si>
  <si>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27"/>
  </si>
  <si>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27"/>
  </si>
  <si>
    <t>次に掲げる事項を介護記録等に記録するとともに、医師等による適切な情報共有に努めている。</t>
    <rPh sb="0" eb="1">
      <t>ツギ</t>
    </rPh>
    <rPh sb="2" eb="3">
      <t>カカ</t>
    </rPh>
    <rPh sb="5" eb="7">
      <t>ジコウ</t>
    </rPh>
    <rPh sb="8" eb="13">
      <t>カイゴキロクトウ</t>
    </rPh>
    <rPh sb="14" eb="16">
      <t>キロク</t>
    </rPh>
    <rPh sb="23" eb="25">
      <t>イシ</t>
    </rPh>
    <rPh sb="25" eb="26">
      <t>トウ</t>
    </rPh>
    <rPh sb="29" eb="31">
      <t>テキセツ</t>
    </rPh>
    <rPh sb="32" eb="34">
      <t>ジョウホウ</t>
    </rPh>
    <rPh sb="34" eb="36">
      <t>キョウユウ</t>
    </rPh>
    <rPh sb="37" eb="38">
      <t>ツト</t>
    </rPh>
    <phoneticPr fontId="27"/>
  </si>
  <si>
    <t>加算の要件に該当することを毎月判定している。また、その判定の根拠となった関係資料を各施設内で保管している。</t>
    <rPh sb="0" eb="2">
      <t>カサン</t>
    </rPh>
    <rPh sb="3" eb="5">
      <t>ヨウケン</t>
    </rPh>
    <rPh sb="6" eb="8">
      <t>ガイトウ</t>
    </rPh>
    <rPh sb="13" eb="15">
      <t>マイツキ</t>
    </rPh>
    <rPh sb="15" eb="17">
      <t>ハンテイ</t>
    </rPh>
    <rPh sb="27" eb="29">
      <t>ハンテイ</t>
    </rPh>
    <rPh sb="30" eb="32">
      <t>コンキョ</t>
    </rPh>
    <rPh sb="36" eb="38">
      <t>カンケイ</t>
    </rPh>
    <rPh sb="38" eb="40">
      <t>シリョウ</t>
    </rPh>
    <rPh sb="41" eb="42">
      <t>カク</t>
    </rPh>
    <rPh sb="42" eb="44">
      <t>シセツ</t>
    </rPh>
    <rPh sb="44" eb="45">
      <t>ナイ</t>
    </rPh>
    <rPh sb="46" eb="48">
      <t>ホカン</t>
    </rPh>
    <phoneticPr fontId="27"/>
  </si>
  <si>
    <t>複数の者があらかじめ在宅期間及び入所期間（入所期間が３月を超えるときは、３月を限度とする。）を定め、文書により同意を得ている。</t>
    <rPh sb="0" eb="2">
      <t>フクスウ</t>
    </rPh>
    <rPh sb="3" eb="4">
      <t>モノ</t>
    </rPh>
    <rPh sb="10" eb="12">
      <t>ザイタク</t>
    </rPh>
    <rPh sb="12" eb="14">
      <t>キカン</t>
    </rPh>
    <rPh sb="14" eb="15">
      <t>オヨ</t>
    </rPh>
    <rPh sb="16" eb="18">
      <t>ニュウショ</t>
    </rPh>
    <rPh sb="18" eb="20">
      <t>キカン</t>
    </rPh>
    <rPh sb="21" eb="23">
      <t>ニュウショ</t>
    </rPh>
    <rPh sb="23" eb="25">
      <t>キカン</t>
    </rPh>
    <rPh sb="29" eb="30">
      <t>コ</t>
    </rPh>
    <rPh sb="39" eb="41">
      <t>ゲンド</t>
    </rPh>
    <rPh sb="47" eb="48">
      <t>サダ</t>
    </rPh>
    <rPh sb="50" eb="52">
      <t>ブンショ</t>
    </rPh>
    <rPh sb="55" eb="57">
      <t>ドウイ</t>
    </rPh>
    <rPh sb="58" eb="59">
      <t>エ</t>
    </rPh>
    <phoneticPr fontId="27"/>
  </si>
  <si>
    <t>問３の支援チームは、必要に応じ随時（入所者が施設に入所する前及び施設から退所して在宅に戻る前においては必須とし、概ね１月に１回）カンファレンスを開催している。</t>
    <rPh sb="0" eb="1">
      <t>ト</t>
    </rPh>
    <rPh sb="3" eb="5">
      <t>シエン</t>
    </rPh>
    <rPh sb="10" eb="12">
      <t>ヒツヨウ</t>
    </rPh>
    <rPh sb="13" eb="14">
      <t>オウ</t>
    </rPh>
    <rPh sb="15" eb="17">
      <t>ズイジ</t>
    </rPh>
    <rPh sb="18" eb="21">
      <t>ニュウショシャ</t>
    </rPh>
    <rPh sb="22" eb="24">
      <t>シセツ</t>
    </rPh>
    <rPh sb="25" eb="27">
      <t>ニュウショ</t>
    </rPh>
    <rPh sb="29" eb="30">
      <t>マエ</t>
    </rPh>
    <rPh sb="30" eb="31">
      <t>オヨ</t>
    </rPh>
    <rPh sb="32" eb="34">
      <t>シセツ</t>
    </rPh>
    <rPh sb="36" eb="38">
      <t>タイショ</t>
    </rPh>
    <rPh sb="40" eb="42">
      <t>ザイタク</t>
    </rPh>
    <rPh sb="43" eb="44">
      <t>モド</t>
    </rPh>
    <rPh sb="45" eb="46">
      <t>マエ</t>
    </rPh>
    <rPh sb="51" eb="53">
      <t>ヒッス</t>
    </rPh>
    <rPh sb="56" eb="57">
      <t>オオム</t>
    </rPh>
    <rPh sb="62" eb="63">
      <t>カイ</t>
    </rPh>
    <rPh sb="72" eb="74">
      <t>カイサイ</t>
    </rPh>
    <phoneticPr fontId="27"/>
  </si>
  <si>
    <t>問４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している。</t>
    <rPh sb="0" eb="1">
      <t>ト</t>
    </rPh>
    <rPh sb="21" eb="23">
      <t>ザイタク</t>
    </rPh>
    <rPh sb="23" eb="25">
      <t>キカン</t>
    </rPh>
    <rPh sb="25" eb="26">
      <t>マタ</t>
    </rPh>
    <rPh sb="27" eb="29">
      <t>ニュウショ</t>
    </rPh>
    <rPh sb="29" eb="31">
      <t>キカン</t>
    </rPh>
    <rPh sb="35" eb="38">
      <t>タイショウシャ</t>
    </rPh>
    <rPh sb="39" eb="41">
      <t>シンシン</t>
    </rPh>
    <rPh sb="42" eb="44">
      <t>ジョウキョウ</t>
    </rPh>
    <rPh sb="45" eb="47">
      <t>ホウコク</t>
    </rPh>
    <rPh sb="49" eb="51">
      <t>モクヒョウ</t>
    </rPh>
    <rPh sb="51" eb="52">
      <t>オヨ</t>
    </rPh>
    <rPh sb="53" eb="55">
      <t>ホウシン</t>
    </rPh>
    <rPh sb="56" eb="57">
      <t>テ</t>
    </rPh>
    <rPh sb="60" eb="62">
      <t>カイゴ</t>
    </rPh>
    <rPh sb="63" eb="65">
      <t>ヒョウカ</t>
    </rPh>
    <rPh sb="66" eb="67">
      <t>オコナ</t>
    </rPh>
    <phoneticPr fontId="27"/>
  </si>
  <si>
    <t>「認知症介護指導者養成研修」を修了し、かつ、認知症チームケア推進研修を修了した者をを１名以上配置している。</t>
    <rPh sb="35" eb="37">
      <t>シュウリョウ</t>
    </rPh>
    <rPh sb="39" eb="40">
      <t>モノ</t>
    </rPh>
    <phoneticPr fontId="27"/>
  </si>
  <si>
    <t>「認知症介護実践リーダー研修」を修了し、かつ、認知症チームケア推進研修を修了した者を１名以上配置している。</t>
    <phoneticPr fontId="27"/>
  </si>
  <si>
    <t>判断を行った医師は、診療録等に症状、判断の内容等を記録している。</t>
    <rPh sb="0" eb="2">
      <t>ハンダン</t>
    </rPh>
    <rPh sb="3" eb="4">
      <t>オコナ</t>
    </rPh>
    <rPh sb="6" eb="8">
      <t>イシ</t>
    </rPh>
    <rPh sb="10" eb="13">
      <t>シンリョウロク</t>
    </rPh>
    <rPh sb="13" eb="14">
      <t>トウ</t>
    </rPh>
    <rPh sb="15" eb="17">
      <t>ショウジョウ</t>
    </rPh>
    <rPh sb="18" eb="20">
      <t>ハンダン</t>
    </rPh>
    <rPh sb="21" eb="23">
      <t>ナイヨウ</t>
    </rPh>
    <rPh sb="23" eb="24">
      <t>トウ</t>
    </rPh>
    <rPh sb="25" eb="27">
      <t>キロク</t>
    </rPh>
    <phoneticPr fontId="27"/>
  </si>
  <si>
    <t>入所者ごとの口腔衛生等の管理に係る情報を厚生労働省に提出している。</t>
    <rPh sb="0" eb="3">
      <t>ニュウショシャ</t>
    </rPh>
    <rPh sb="6" eb="8">
      <t>コウクウ</t>
    </rPh>
    <rPh sb="8" eb="10">
      <t>エイセイ</t>
    </rPh>
    <rPh sb="10" eb="11">
      <t>トウ</t>
    </rPh>
    <rPh sb="12" eb="14">
      <t>カンリ</t>
    </rPh>
    <rPh sb="15" eb="16">
      <t>カカ</t>
    </rPh>
    <rPh sb="17" eb="19">
      <t>ジョウホウ</t>
    </rPh>
    <rPh sb="20" eb="22">
      <t>コウセイ</t>
    </rPh>
    <rPh sb="22" eb="25">
      <t>ロウドウショウ</t>
    </rPh>
    <rPh sb="26" eb="28">
      <t>テイシュツ</t>
    </rPh>
    <phoneticPr fontId="27"/>
  </si>
  <si>
    <t>入所者ごとの栄養状態等の情報を厚生労働省に提出している。</t>
    <phoneticPr fontId="27"/>
  </si>
  <si>
    <t>問４の①及び②をいずれも満たしている。</t>
    <rPh sb="0" eb="1">
      <t>トイ</t>
    </rPh>
    <rPh sb="4" eb="5">
      <t>オヨ</t>
    </rPh>
    <rPh sb="12" eb="13">
      <t>ミ</t>
    </rPh>
    <phoneticPr fontId="27"/>
  </si>
  <si>
    <t>医師が入所者ごとに、施設入所時に自立支援に係る医学的評価を行い、その後少なくとも３月に１回医学的評価の見直しを行うとともに、その医学的評価の結果等の情報を厚生労働省に提出している。</t>
    <phoneticPr fontId="27"/>
  </si>
  <si>
    <t>入所者ごとに、要介護状態の軽減の見込みについて、医師又は医師と連携した看護師が施設入所時に評価し、その後少なくとも３月に１回評価するとともに、その評価結果等の情報を厚生労働省に提出している。</t>
    <phoneticPr fontId="27"/>
  </si>
  <si>
    <t>介護機器を活用する場合における利用者の安全及びケアの質の確保</t>
    <phoneticPr fontId="27"/>
  </si>
  <si>
    <t>事業年度ごとに問１及び問７の取組に関する実績を厚生労働省に報告している。</t>
    <rPh sb="0" eb="2">
      <t>ジギョウ</t>
    </rPh>
    <rPh sb="2" eb="4">
      <t>ネンド</t>
    </rPh>
    <rPh sb="7" eb="8">
      <t>トイ</t>
    </rPh>
    <rPh sb="9" eb="10">
      <t>オヨ</t>
    </rPh>
    <rPh sb="11" eb="12">
      <t>トイ</t>
    </rPh>
    <rPh sb="14" eb="16">
      <t>トリクミ</t>
    </rPh>
    <rPh sb="17" eb="18">
      <t>カン</t>
    </rPh>
    <rPh sb="20" eb="22">
      <t>ジッセキ</t>
    </rPh>
    <rPh sb="23" eb="25">
      <t>コウセイ</t>
    </rPh>
    <rPh sb="25" eb="28">
      <t>ロウドウショウ</t>
    </rPh>
    <rPh sb="29" eb="31">
      <t>ホウコク</t>
    </rPh>
    <phoneticPr fontId="27"/>
  </si>
  <si>
    <t>看護職員・介護職員の総数のうち、常勤職員の占める割合が100分の75以上である。</t>
    <rPh sb="0" eb="2">
      <t>カンゴ</t>
    </rPh>
    <rPh sb="2" eb="4">
      <t>ショクイン</t>
    </rPh>
    <rPh sb="16" eb="18">
      <t>ジョウキン</t>
    </rPh>
    <rPh sb="18" eb="20">
      <t>ショクイン</t>
    </rPh>
    <rPh sb="21" eb="22">
      <t>シ</t>
    </rPh>
    <rPh sb="24" eb="26">
      <t>ワリアイ</t>
    </rPh>
    <phoneticPr fontId="27"/>
  </si>
  <si>
    <t>サービスを入所者（利用者）に直接提供する職員の総数のうち、勤続年数７年以上の者の占める割合が100分の30以上である。</t>
    <rPh sb="5" eb="8">
      <t>ニュウショシャ</t>
    </rPh>
    <phoneticPr fontId="27"/>
  </si>
  <si>
    <t>利用者の急変の予測や早期発見等のため、看護職員による定期的な巡視（概ね１日３回以上）を行っている。</t>
    <rPh sb="0" eb="3">
      <t>リヨウシャ</t>
    </rPh>
    <rPh sb="4" eb="6">
      <t>キュウヘン</t>
    </rPh>
    <rPh sb="7" eb="9">
      <t>ヨソク</t>
    </rPh>
    <rPh sb="10" eb="12">
      <t>ソウキ</t>
    </rPh>
    <rPh sb="12" eb="14">
      <t>ハッケン</t>
    </rPh>
    <rPh sb="14" eb="15">
      <t>トウ</t>
    </rPh>
    <rPh sb="19" eb="21">
      <t>カンゴ</t>
    </rPh>
    <rPh sb="21" eb="23">
      <t>ショクイン</t>
    </rPh>
    <rPh sb="26" eb="29">
      <t>テイキテキ</t>
    </rPh>
    <rPh sb="30" eb="32">
      <t>ジュンシ</t>
    </rPh>
    <rPh sb="33" eb="34">
      <t>オオム</t>
    </rPh>
    <rPh sb="36" eb="37">
      <t>ニチ</t>
    </rPh>
    <rPh sb="38" eb="39">
      <t>カイ</t>
    </rPh>
    <rPh sb="39" eb="41">
      <t>イジョウ</t>
    </rPh>
    <rPh sb="43" eb="44">
      <t>オコナ</t>
    </rPh>
    <phoneticPr fontId="27"/>
  </si>
  <si>
    <t>問３の取り決めの内容について、サービスの提供開始時に利用者に説明し、急変が生じた場合の対応について同意を得ている。</t>
    <rPh sb="0" eb="1">
      <t>トイ</t>
    </rPh>
    <rPh sb="3" eb="4">
      <t>ト</t>
    </rPh>
    <rPh sb="5" eb="6">
      <t>キ</t>
    </rPh>
    <rPh sb="8" eb="10">
      <t>ナイヨウ</t>
    </rPh>
    <rPh sb="20" eb="22">
      <t>テイキョウ</t>
    </rPh>
    <rPh sb="22" eb="24">
      <t>カイシ</t>
    </rPh>
    <rPh sb="24" eb="25">
      <t>ジ</t>
    </rPh>
    <rPh sb="26" eb="29">
      <t>リヨウシャ</t>
    </rPh>
    <rPh sb="30" eb="32">
      <t>セツメイ</t>
    </rPh>
    <rPh sb="34" eb="36">
      <t>キュウヘン</t>
    </rPh>
    <rPh sb="37" eb="38">
      <t>ショウ</t>
    </rPh>
    <rPh sb="40" eb="42">
      <t>バアイ</t>
    </rPh>
    <rPh sb="43" eb="45">
      <t>タイオウ</t>
    </rPh>
    <rPh sb="49" eb="51">
      <t>ドウイ</t>
    </rPh>
    <rPh sb="52" eb="53">
      <t>エ</t>
    </rPh>
    <phoneticPr fontId="27"/>
  </si>
  <si>
    <t>問４の同意について、文書で記録している。</t>
    <rPh sb="0" eb="1">
      <t>トイ</t>
    </rPh>
    <rPh sb="3" eb="5">
      <t>ドウイ</t>
    </rPh>
    <rPh sb="10" eb="12">
      <t>ブンショ</t>
    </rPh>
    <rPh sb="13" eb="15">
      <t>キロク</t>
    </rPh>
    <phoneticPr fontId="27"/>
  </si>
  <si>
    <t>次のいずれかに適合している。</t>
    <rPh sb="0" eb="1">
      <t>ツギ</t>
    </rPh>
    <rPh sb="7" eb="9">
      <t>テキゴウ</t>
    </rPh>
    <phoneticPr fontId="27"/>
  </si>
  <si>
    <t>次に掲げる事項を介護記録等に記録するとともに、多職種連携のための情報共有を行っている。</t>
    <rPh sb="0" eb="1">
      <t>ツギ</t>
    </rPh>
    <rPh sb="2" eb="3">
      <t>カカ</t>
    </rPh>
    <rPh sb="5" eb="7">
      <t>ジコウ</t>
    </rPh>
    <rPh sb="8" eb="13">
      <t>カイゴキロクトウ</t>
    </rPh>
    <rPh sb="14" eb="16">
      <t>キロク</t>
    </rPh>
    <rPh sb="23" eb="26">
      <t>タショクシュ</t>
    </rPh>
    <rPh sb="26" eb="28">
      <t>レンケイ</t>
    </rPh>
    <rPh sb="32" eb="34">
      <t>ジョウホウ</t>
    </rPh>
    <rPh sb="34" eb="36">
      <t>キョウユウ</t>
    </rPh>
    <rPh sb="37" eb="38">
      <t>オコナ</t>
    </rPh>
    <phoneticPr fontId="27"/>
  </si>
  <si>
    <t>利用者の身体状況の変化及びこれに対する介護等についての記録</t>
    <rPh sb="0" eb="3">
      <t>リヨウシャ</t>
    </rPh>
    <rPh sb="4" eb="6">
      <t>シンタイ</t>
    </rPh>
    <rPh sb="6" eb="8">
      <t>ジョウキョウ</t>
    </rPh>
    <rPh sb="9" eb="11">
      <t>ヘンカ</t>
    </rPh>
    <rPh sb="11" eb="12">
      <t>オヨ</t>
    </rPh>
    <rPh sb="16" eb="17">
      <t>タイ</t>
    </rPh>
    <rPh sb="19" eb="22">
      <t>カイゴトウ</t>
    </rPh>
    <rPh sb="27" eb="29">
      <t>キロク</t>
    </rPh>
    <phoneticPr fontId="27"/>
  </si>
  <si>
    <t>看取り期におけるサービス提供の各プロセスにおいて利用者及び家族等の意向を把握し、それに基づくアセスメント及び対応の経過の記録</t>
    <rPh sb="0" eb="2">
      <t>ミト</t>
    </rPh>
    <rPh sb="3" eb="4">
      <t>キ</t>
    </rPh>
    <rPh sb="12" eb="14">
      <t>テイキョウ</t>
    </rPh>
    <rPh sb="15" eb="16">
      <t>カク</t>
    </rPh>
    <rPh sb="24" eb="27">
      <t>リヨウシャ</t>
    </rPh>
    <rPh sb="27" eb="28">
      <t>オヨ</t>
    </rPh>
    <rPh sb="29" eb="31">
      <t>カゾク</t>
    </rPh>
    <rPh sb="31" eb="32">
      <t>トウ</t>
    </rPh>
    <rPh sb="33" eb="35">
      <t>イコウ</t>
    </rPh>
    <rPh sb="36" eb="38">
      <t>ハアク</t>
    </rPh>
    <rPh sb="43" eb="44">
      <t>モト</t>
    </rPh>
    <rPh sb="52" eb="53">
      <t>オヨ</t>
    </rPh>
    <rPh sb="54" eb="56">
      <t>タイオウ</t>
    </rPh>
    <rPh sb="57" eb="59">
      <t>ケイカ</t>
    </rPh>
    <rPh sb="60" eb="62">
      <t>キロク</t>
    </rPh>
    <phoneticPr fontId="27"/>
  </si>
  <si>
    <t>本人又はその家族等に対する随時の説明に係る同意を口頭で得た場合は、介護記録にその説明日時、内容等を記載するとともに、同意を得た旨を記載している。</t>
    <rPh sb="0" eb="2">
      <t>ホンニン</t>
    </rPh>
    <rPh sb="2" eb="3">
      <t>マタ</t>
    </rPh>
    <rPh sb="6" eb="8">
      <t>カゾク</t>
    </rPh>
    <rPh sb="8" eb="9">
      <t>トウ</t>
    </rPh>
    <rPh sb="10" eb="11">
      <t>タイ</t>
    </rPh>
    <rPh sb="13" eb="15">
      <t>ズイジ</t>
    </rPh>
    <rPh sb="16" eb="18">
      <t>セツメイ</t>
    </rPh>
    <rPh sb="19" eb="20">
      <t>カカ</t>
    </rPh>
    <rPh sb="21" eb="23">
      <t>ドウイ</t>
    </rPh>
    <rPh sb="24" eb="26">
      <t>コウトウ</t>
    </rPh>
    <rPh sb="27" eb="28">
      <t>エ</t>
    </rPh>
    <rPh sb="29" eb="31">
      <t>バアイ</t>
    </rPh>
    <rPh sb="33" eb="37">
      <t>カイゴキロク</t>
    </rPh>
    <rPh sb="40" eb="42">
      <t>セツメイ</t>
    </rPh>
    <rPh sb="42" eb="44">
      <t>ニチジ</t>
    </rPh>
    <rPh sb="45" eb="48">
      <t>ナイヨウトウ</t>
    </rPh>
    <rPh sb="49" eb="51">
      <t>キサイ</t>
    </rPh>
    <rPh sb="58" eb="60">
      <t>ドウイ</t>
    </rPh>
    <rPh sb="61" eb="62">
      <t>エ</t>
    </rPh>
    <rPh sb="63" eb="64">
      <t>ムネ</t>
    </rPh>
    <rPh sb="65" eb="67">
      <t>キサイ</t>
    </rPh>
    <phoneticPr fontId="27"/>
  </si>
  <si>
    <t>利用者の状態や家族等の事情により、指定居宅介護支援事業所の介護支援専門員が、緊急の必要性及び利用を認めており、かつ、居宅サービス計画において当該日に利用することが計画されていない者（＝緊急利用者）を対象としている。</t>
    <rPh sb="41" eb="44">
      <t>ヒツヨウセイ</t>
    </rPh>
    <rPh sb="44" eb="45">
      <t>オヨ</t>
    </rPh>
    <rPh sb="46" eb="48">
      <t>リヨウ</t>
    </rPh>
    <rPh sb="92" eb="97">
      <t>キンキュウリヨウシャ</t>
    </rPh>
    <rPh sb="99" eb="101">
      <t>タイショウ</t>
    </rPh>
    <phoneticPr fontId="27"/>
  </si>
  <si>
    <t>７日間を超えて加算を算定する場合、随時、適切なアセスメントによる代替手段の確保等について、十分検討している。</t>
    <rPh sb="1" eb="3">
      <t>ニチカン</t>
    </rPh>
    <rPh sb="4" eb="5">
      <t>コ</t>
    </rPh>
    <rPh sb="7" eb="9">
      <t>カサン</t>
    </rPh>
    <rPh sb="10" eb="12">
      <t>サンテイ</t>
    </rPh>
    <rPh sb="14" eb="16">
      <t>バアイ</t>
    </rPh>
    <rPh sb="17" eb="19">
      <t>ズイジ</t>
    </rPh>
    <rPh sb="20" eb="22">
      <t>テキセツ</t>
    </rPh>
    <rPh sb="32" eb="34">
      <t>ダイタイ</t>
    </rPh>
    <rPh sb="34" eb="36">
      <t>シュダン</t>
    </rPh>
    <rPh sb="37" eb="39">
      <t>カクホ</t>
    </rPh>
    <rPh sb="39" eb="40">
      <t>トウ</t>
    </rPh>
    <rPh sb="45" eb="47">
      <t>ジュウブン</t>
    </rPh>
    <rPh sb="47" eb="49">
      <t>ケントウ</t>
    </rPh>
    <phoneticPr fontId="27"/>
  </si>
  <si>
    <t>認知症の行動・心理症状が認められるため、在宅での生活が困難であり、緊急にサービスを利用することが必要であると医師が判断した者に対して、入所者（利用者）又は家族の同意の上でサービスを提供している。</t>
    <rPh sb="67" eb="70">
      <t>ニュウショシャ</t>
    </rPh>
    <phoneticPr fontId="27"/>
  </si>
  <si>
    <t>重要事項をウェブサイトに掲載している。</t>
    <phoneticPr fontId="27"/>
  </si>
  <si>
    <t>介護機器を複数種類使用していること。</t>
    <rPh sb="0" eb="2">
      <t>カイゴ</t>
    </rPh>
    <rPh sb="2" eb="4">
      <t>キキ</t>
    </rPh>
    <rPh sb="5" eb="7">
      <t>フクスウ</t>
    </rPh>
    <rPh sb="7" eb="9">
      <t>シュルイ</t>
    </rPh>
    <rPh sb="9" eb="11">
      <t>シヨウ</t>
    </rPh>
    <phoneticPr fontId="27"/>
  </si>
  <si>
    <t>医師、看護職員、介護職員、介護支援専門員その他の職種の者による協議の上、施設における看取りの実績等を踏まえ、適宜、看取りに関する指針の見直しを行っている。</t>
    <rPh sb="0" eb="2">
      <t>イシ</t>
    </rPh>
    <rPh sb="3" eb="5">
      <t>カンゴ</t>
    </rPh>
    <rPh sb="5" eb="7">
      <t>ショクイン</t>
    </rPh>
    <rPh sb="8" eb="10">
      <t>カイゴ</t>
    </rPh>
    <rPh sb="10" eb="12">
      <t>ショクイン</t>
    </rPh>
    <rPh sb="13" eb="15">
      <t>カイゴ</t>
    </rPh>
    <rPh sb="15" eb="17">
      <t>シエン</t>
    </rPh>
    <rPh sb="17" eb="20">
      <t>センモンイン</t>
    </rPh>
    <rPh sb="22" eb="23">
      <t>タ</t>
    </rPh>
    <rPh sb="24" eb="26">
      <t>ショクシュ</t>
    </rPh>
    <rPh sb="27" eb="28">
      <t>モノ</t>
    </rPh>
    <rPh sb="31" eb="33">
      <t>キョウギ</t>
    </rPh>
    <rPh sb="34" eb="35">
      <t>ウエ</t>
    </rPh>
    <rPh sb="36" eb="38">
      <t>シセツ</t>
    </rPh>
    <rPh sb="42" eb="44">
      <t>ミト</t>
    </rPh>
    <rPh sb="46" eb="48">
      <t>ジッセキ</t>
    </rPh>
    <rPh sb="48" eb="49">
      <t>トウ</t>
    </rPh>
    <rPh sb="50" eb="51">
      <t>フ</t>
    </rPh>
    <rPh sb="54" eb="56">
      <t>テキギ</t>
    </rPh>
    <rPh sb="57" eb="59">
      <t>ミト</t>
    </rPh>
    <rPh sb="61" eb="62">
      <t>カン</t>
    </rPh>
    <rPh sb="64" eb="66">
      <t>シシン</t>
    </rPh>
    <rPh sb="67" eb="69">
      <t>ミナオ</t>
    </rPh>
    <rPh sb="71" eb="72">
      <t>オコナ</t>
    </rPh>
    <phoneticPr fontId="27"/>
  </si>
  <si>
    <t>〔介護老人福祉施設のみ〕
入所後速やかに退所に向けた施設サービス計画を策定し、当該入所者の認知症の行動・心理症状が安定した際には速やかに在宅復帰が可能となるようにしている。</t>
    <rPh sb="13" eb="16">
      <t>ニュウショゴ</t>
    </rPh>
    <rPh sb="16" eb="17">
      <t>スミ</t>
    </rPh>
    <rPh sb="20" eb="22">
      <t>タイショ</t>
    </rPh>
    <rPh sb="23" eb="24">
      <t>ム</t>
    </rPh>
    <rPh sb="26" eb="28">
      <t>シセツ</t>
    </rPh>
    <rPh sb="32" eb="34">
      <t>ケイカク</t>
    </rPh>
    <rPh sb="35" eb="37">
      <t>サクテイ</t>
    </rPh>
    <rPh sb="39" eb="41">
      <t>トウガイ</t>
    </rPh>
    <rPh sb="41" eb="44">
      <t>ニュウショシャ</t>
    </rPh>
    <rPh sb="57" eb="59">
      <t>アンテイ</t>
    </rPh>
    <rPh sb="61" eb="62">
      <t>サイ</t>
    </rPh>
    <rPh sb="64" eb="65">
      <t>スミ</t>
    </rPh>
    <rPh sb="68" eb="70">
      <t>ザイタク</t>
    </rPh>
    <rPh sb="70" eb="72">
      <t>フッキ</t>
    </rPh>
    <rPh sb="73" eb="75">
      <t>カノウ</t>
    </rPh>
    <phoneticPr fontId="27"/>
  </si>
  <si>
    <t>（介護予防）短期入所生活介護計画には、サービスの目標、当該目標を達成するための具体的なサービスの内容（介護予防短期入所生活介護はサービス提供を行う期間を含む）等を記載している。</t>
    <rPh sb="1" eb="3">
      <t>カイゴ</t>
    </rPh>
    <rPh sb="3" eb="5">
      <t>ヨボウ</t>
    </rPh>
    <rPh sb="6" eb="8">
      <t>タンキ</t>
    </rPh>
    <rPh sb="8" eb="10">
      <t>ニュウショ</t>
    </rPh>
    <rPh sb="10" eb="12">
      <t>セイカツ</t>
    </rPh>
    <rPh sb="12" eb="14">
      <t>カイゴ</t>
    </rPh>
    <rPh sb="14" eb="16">
      <t>ケイカク</t>
    </rPh>
    <rPh sb="51" eb="53">
      <t>カイゴ</t>
    </rPh>
    <rPh sb="53" eb="55">
      <t>ヨボウ</t>
    </rPh>
    <rPh sb="55" eb="57">
      <t>タンキ</t>
    </rPh>
    <rPh sb="57" eb="59">
      <t>ニュウショ</t>
    </rPh>
    <rPh sb="59" eb="61">
      <t>セイカツ</t>
    </rPh>
    <rPh sb="61" eb="63">
      <t>カイゴ</t>
    </rPh>
    <rPh sb="68" eb="70">
      <t>テイキョウ</t>
    </rPh>
    <rPh sb="71" eb="72">
      <t>オコナ</t>
    </rPh>
    <rPh sb="73" eb="75">
      <t>キカン</t>
    </rPh>
    <rPh sb="76" eb="77">
      <t>フク</t>
    </rPh>
    <phoneticPr fontId="27"/>
  </si>
  <si>
    <t>既に居宅サービス計画（介護予防サービス計画）が作成されている場合は、当該計画の内容に沿って（介護予防）短期入所生活介護計画を作成している。</t>
    <rPh sb="0" eb="1">
      <t>スデ</t>
    </rPh>
    <rPh sb="2" eb="4">
      <t>キョタク</t>
    </rPh>
    <rPh sb="8" eb="10">
      <t>ケイカク</t>
    </rPh>
    <rPh sb="11" eb="13">
      <t>カイゴ</t>
    </rPh>
    <rPh sb="13" eb="15">
      <t>ヨボウ</t>
    </rPh>
    <rPh sb="19" eb="21">
      <t>ケイカク</t>
    </rPh>
    <rPh sb="23" eb="25">
      <t>サクセイ</t>
    </rPh>
    <rPh sb="30" eb="32">
      <t>バアイ</t>
    </rPh>
    <rPh sb="34" eb="36">
      <t>トウガイ</t>
    </rPh>
    <rPh sb="36" eb="38">
      <t>ケイカク</t>
    </rPh>
    <rPh sb="39" eb="41">
      <t>ナイヨウ</t>
    </rPh>
    <rPh sb="42" eb="43">
      <t>ソ</t>
    </rPh>
    <rPh sb="46" eb="48">
      <t>カイゴ</t>
    </rPh>
    <rPh sb="48" eb="50">
      <t>ヨボウ</t>
    </rPh>
    <rPh sb="51" eb="53">
      <t>タンキ</t>
    </rPh>
    <rPh sb="53" eb="55">
      <t>ニュウショ</t>
    </rPh>
    <rPh sb="55" eb="57">
      <t>セイカツ</t>
    </rPh>
    <rPh sb="57" eb="59">
      <t>カイゴ</t>
    </rPh>
    <rPh sb="59" eb="61">
      <t>ケイカク</t>
    </rPh>
    <rPh sb="62" eb="64">
      <t>サクセイ</t>
    </rPh>
    <phoneticPr fontId="27"/>
  </si>
  <si>
    <t>一律に入浴回数を設けるのではなく、個浴の実施など入居者の意向に応じることができるだけの入浴機会を設けなければなりません。</t>
    <rPh sb="0" eb="2">
      <t>イチリツ</t>
    </rPh>
    <rPh sb="3" eb="7">
      <t>ニュウヨクカイスウ</t>
    </rPh>
    <rPh sb="8" eb="9">
      <t>モウ</t>
    </rPh>
    <rPh sb="17" eb="19">
      <t>コヨク</t>
    </rPh>
    <rPh sb="20" eb="22">
      <t>ジッシ</t>
    </rPh>
    <rPh sb="24" eb="27">
      <t>ニュウキョシャ</t>
    </rPh>
    <rPh sb="28" eb="30">
      <t>イコウ</t>
    </rPh>
    <rPh sb="31" eb="32">
      <t>オウ</t>
    </rPh>
    <rPh sb="43" eb="45">
      <t>ニュウヨク</t>
    </rPh>
    <rPh sb="45" eb="47">
      <t>キカイ</t>
    </rPh>
    <rPh sb="48" eb="49">
      <t>モウ</t>
    </rPh>
    <phoneticPr fontId="2"/>
  </si>
  <si>
    <t>常時１人以上の常勤の介護職員を介護に従事させている。</t>
    <rPh sb="0" eb="2">
      <t>ジョウジ</t>
    </rPh>
    <rPh sb="3" eb="4">
      <t>ヒト</t>
    </rPh>
    <rPh sb="4" eb="6">
      <t>イジョウ</t>
    </rPh>
    <rPh sb="7" eb="9">
      <t>ジョウキン</t>
    </rPh>
    <rPh sb="10" eb="12">
      <t>カイゴ</t>
    </rPh>
    <rPh sb="12" eb="14">
      <t>ショクイン</t>
    </rPh>
    <rPh sb="15" eb="17">
      <t>カイゴ</t>
    </rPh>
    <rPh sb="18" eb="20">
      <t>ジュウジ</t>
    </rPh>
    <phoneticPr fontId="27"/>
  </si>
  <si>
    <t>入所（利用）者が可能な限り離床して、食堂（共同生活室）で食事を摂ることを支援している。</t>
    <rPh sb="21" eb="23">
      <t>キョウドウ</t>
    </rPh>
    <rPh sb="23" eb="26">
      <t>セイカツシツ</t>
    </rPh>
    <phoneticPr fontId="27"/>
  </si>
  <si>
    <t>[ユニット型施設]
入居（利用）者の嗜好に応じた趣味、教養又は娯楽に係る活動の機会を提供するとともに、入居（利用）者が自律的に行う活動を支援している。</t>
    <rPh sb="5" eb="6">
      <t>ガタ</t>
    </rPh>
    <rPh sb="6" eb="8">
      <t>シセツ</t>
    </rPh>
    <phoneticPr fontId="27"/>
  </si>
  <si>
    <t>栄養ケア・マネジメントの実務等について、厚生労働省通知「リハビリテーション・個別機能訓練、栄養、口腔の実施及び一体的取組について」の内容に沿って実施している。</t>
    <rPh sb="0" eb="2">
      <t>エイヨウ</t>
    </rPh>
    <rPh sb="12" eb="14">
      <t>ジツム</t>
    </rPh>
    <rPh sb="14" eb="15">
      <t>ナド</t>
    </rPh>
    <rPh sb="20" eb="22">
      <t>コウセイ</t>
    </rPh>
    <rPh sb="22" eb="25">
      <t>ロウドウショウ</t>
    </rPh>
    <rPh sb="25" eb="27">
      <t>ツウチ</t>
    </rPh>
    <rPh sb="38" eb="40">
      <t>コベツ</t>
    </rPh>
    <rPh sb="40" eb="42">
      <t>キノウ</t>
    </rPh>
    <rPh sb="42" eb="44">
      <t>クンレン</t>
    </rPh>
    <rPh sb="45" eb="47">
      <t>エイヨウ</t>
    </rPh>
    <rPh sb="48" eb="50">
      <t>コウクウ</t>
    </rPh>
    <rPh sb="51" eb="53">
      <t>ジッシ</t>
    </rPh>
    <rPh sb="53" eb="54">
      <t>オヨ</t>
    </rPh>
    <rPh sb="55" eb="58">
      <t>イッタイテキ</t>
    </rPh>
    <rPh sb="58" eb="60">
      <t>トリクミ</t>
    </rPh>
    <rPh sb="66" eb="68">
      <t>ナイヨウ</t>
    </rPh>
    <rPh sb="69" eb="70">
      <t>ソ</t>
    </rPh>
    <rPh sb="72" eb="74">
      <t>ジッシ</t>
    </rPh>
    <phoneticPr fontId="27"/>
  </si>
  <si>
    <t>苦情処理の体制</t>
    <rPh sb="0" eb="2">
      <t>クジョウ</t>
    </rPh>
    <rPh sb="2" eb="4">
      <t>ショリ</t>
    </rPh>
    <rPh sb="5" eb="7">
      <t>タイセイ</t>
    </rPh>
    <phoneticPr fontId="27"/>
  </si>
  <si>
    <t>協力医療機関</t>
    <rPh sb="0" eb="2">
      <t>キョウリョク</t>
    </rPh>
    <rPh sb="2" eb="6">
      <t>イリョウキカン</t>
    </rPh>
    <phoneticPr fontId="27"/>
  </si>
  <si>
    <t>ユニットの数及びユニットごとの入居（利用）定員　[ユニット型]</t>
    <rPh sb="15" eb="17">
      <t>ニュウキョ</t>
    </rPh>
    <rPh sb="18" eb="20">
      <t>リヨウ</t>
    </rPh>
    <phoneticPr fontId="27"/>
  </si>
  <si>
    <t>入所（利用）者の使用する食器その他の設備又は飲用に供する水について、衛生的な管理に努め、又は衛生上必要な措置を講じている。</t>
    <rPh sb="0" eb="2">
      <t>ニュウショ</t>
    </rPh>
    <rPh sb="3" eb="5">
      <t>リヨウ</t>
    </rPh>
    <phoneticPr fontId="27"/>
  </si>
  <si>
    <t>介護職員等処遇改善加算の算定額に相当する賃金改善を実施している。</t>
    <phoneticPr fontId="27"/>
  </si>
  <si>
    <t>ただし、経営の悪化等により事業の継続が困難な場合、当該事業の継続を図るために当該施設（事業所）の職員の賃金水準（本加算による賃金改善分を除く）を見直すことはやむを得ないですが、その内容について横須賀市長に届け出てください。</t>
    <phoneticPr fontId="27"/>
  </si>
  <si>
    <t>医師の指示に基づき、医師、歯科医師、管理栄養士、看護師、言語聴覚士、介護支援専門員その他の職種の者が共同して、入所者ごとに経口による食事の摂取を進めるための経口移行計画を作成している。</t>
    <rPh sb="13" eb="17">
      <t>シカイシ</t>
    </rPh>
    <rPh sb="28" eb="30">
      <t>ゲンゴ</t>
    </rPh>
    <rPh sb="30" eb="32">
      <t>チョウカク</t>
    </rPh>
    <rPh sb="32" eb="33">
      <t>シ</t>
    </rPh>
    <rPh sb="48" eb="49">
      <t>モノ</t>
    </rPh>
    <rPh sb="61" eb="63">
      <t>ケイコウ</t>
    </rPh>
    <rPh sb="66" eb="68">
      <t>ショクジ</t>
    </rPh>
    <rPh sb="69" eb="71">
      <t>セッシュ</t>
    </rPh>
    <rPh sb="72" eb="73">
      <t>スス</t>
    </rPh>
    <phoneticPr fontId="27"/>
  </si>
  <si>
    <t>暦月</t>
  </si>
  <si>
    <t>問４の評価に基づき、個別機能訓練計画の進捗状況等を３月ごとに１回以上評価し、利用者又はその家族に対し、機能訓練の内容と個別機能訓練計画の進捗状況等を説明し、必要に応じて訓練内容の見直し等を行っている。</t>
    <phoneticPr fontId="27"/>
  </si>
  <si>
    <t>緊急利用者を担当する指定居宅介護支援事業所の介護支援専門員が、あらかじめ、緊急の必要性及び利用を認めている。</t>
    <rPh sb="0" eb="2">
      <t>キンキュウ</t>
    </rPh>
    <rPh sb="2" eb="5">
      <t>リヨウシャ</t>
    </rPh>
    <rPh sb="6" eb="8">
      <t>タントウ</t>
    </rPh>
    <rPh sb="10" eb="12">
      <t>シテイ</t>
    </rPh>
    <rPh sb="12" eb="14">
      <t>キョタク</t>
    </rPh>
    <rPh sb="14" eb="16">
      <t>カイゴ</t>
    </rPh>
    <rPh sb="16" eb="18">
      <t>シエン</t>
    </rPh>
    <rPh sb="18" eb="21">
      <t>ジギョウショ</t>
    </rPh>
    <rPh sb="22" eb="24">
      <t>カイゴ</t>
    </rPh>
    <rPh sb="24" eb="26">
      <t>シエン</t>
    </rPh>
    <rPh sb="26" eb="29">
      <t>センモンイン</t>
    </rPh>
    <rPh sb="37" eb="39">
      <t>キンキュウ</t>
    </rPh>
    <rPh sb="40" eb="43">
      <t>ヒツヨウセイ</t>
    </rPh>
    <rPh sb="43" eb="44">
      <t>オヨ</t>
    </rPh>
    <rPh sb="45" eb="47">
      <t>リヨウ</t>
    </rPh>
    <rPh sb="48" eb="49">
      <t>ミト</t>
    </rPh>
    <phoneticPr fontId="27"/>
  </si>
  <si>
    <t>問６</t>
    <rPh sb="0" eb="1">
      <t>トイ</t>
    </rPh>
    <phoneticPr fontId="27"/>
  </si>
  <si>
    <t>問７</t>
    <rPh sb="0" eb="1">
      <t>トイ</t>
    </rPh>
    <phoneticPr fontId="27"/>
  </si>
  <si>
    <t>事業年度ごとに問１、問４及び問５の取組に関する実績を厚生労働省に報告している。</t>
    <phoneticPr fontId="27"/>
  </si>
  <si>
    <t>問５の対応方針に、次の①～⑤の項目を含んでいる。
　＊①～⑤についてもそれぞれ点検してください　</t>
    <rPh sb="0" eb="1">
      <t>トイ</t>
    </rPh>
    <rPh sb="3" eb="5">
      <t>タイオウ</t>
    </rPh>
    <rPh sb="5" eb="7">
      <t>ホウシン</t>
    </rPh>
    <rPh sb="15" eb="17">
      <t>コウモク</t>
    </rPh>
    <rPh sb="18" eb="19">
      <t>フク</t>
    </rPh>
    <phoneticPr fontId="27"/>
  </si>
  <si>
    <t>直近３月間の対象者の割合につき、毎月継続的に所定の割合を維持し、その割合を毎月記録している。</t>
    <phoneticPr fontId="27"/>
  </si>
  <si>
    <t>[ユニット型施設]
ユニットケアリーダー研修を受講した従業者を２人以上（２ユニット以下の場合は１人）配置している。</t>
    <rPh sb="5" eb="6">
      <t>ガタ</t>
    </rPh>
    <rPh sb="6" eb="8">
      <t>シセツ</t>
    </rPh>
    <rPh sb="20" eb="22">
      <t>ケンシュウ</t>
    </rPh>
    <rPh sb="23" eb="25">
      <t>ジュコウ</t>
    </rPh>
    <rPh sb="27" eb="30">
      <t>ジュウギョウシャ</t>
    </rPh>
    <rPh sb="32" eb="33">
      <t>ニン</t>
    </rPh>
    <rPh sb="33" eb="35">
      <t>イジョウ</t>
    </rPh>
    <rPh sb="41" eb="43">
      <t>イカ</t>
    </rPh>
    <rPh sb="44" eb="46">
      <t>バアイ</t>
    </rPh>
    <rPh sb="48" eb="49">
      <t>ニン</t>
    </rPh>
    <phoneticPr fontId="27"/>
  </si>
  <si>
    <t>相当期間以上（概ね４日以上）にわたり継続して入所する利用者については、（介護予防）短期入所生活介護計画に基づき、漫然かつ画一的なものとならないよう配慮してサービスを提供している。</t>
    <rPh sb="36" eb="40">
      <t>カイゴヨボウ</t>
    </rPh>
    <rPh sb="82" eb="84">
      <t>テイキョウ</t>
    </rPh>
    <phoneticPr fontId="27"/>
  </si>
  <si>
    <t>施設（事業所）における入所者（利用者）の安全並びに介護サービスの質の確保及び職員の負担軽減に資する方策を検討するための委員会を定期的に開催している。</t>
    <rPh sb="0" eb="2">
      <t>シセツ</t>
    </rPh>
    <rPh sb="11" eb="14">
      <t>ニュウショシャ</t>
    </rPh>
    <phoneticPr fontId="27"/>
  </si>
  <si>
    <t>個別機能訓練計画に基づいて行った個別機能訓練の効果、実施時間、実施方法等について評価等を行っている。</t>
    <rPh sb="0" eb="2">
      <t>コベツ</t>
    </rPh>
    <rPh sb="2" eb="4">
      <t>キノウ</t>
    </rPh>
    <rPh sb="4" eb="6">
      <t>クンレン</t>
    </rPh>
    <rPh sb="6" eb="8">
      <t>ケイカク</t>
    </rPh>
    <rPh sb="9" eb="10">
      <t>モト</t>
    </rPh>
    <rPh sb="13" eb="14">
      <t>オコナ</t>
    </rPh>
    <rPh sb="16" eb="18">
      <t>コベツ</t>
    </rPh>
    <rPh sb="18" eb="20">
      <t>キノウ</t>
    </rPh>
    <rPh sb="20" eb="22">
      <t>クンレン</t>
    </rPh>
    <rPh sb="23" eb="25">
      <t>コウカ</t>
    </rPh>
    <rPh sb="26" eb="28">
      <t>ジッシ</t>
    </rPh>
    <rPh sb="28" eb="30">
      <t>ジカン</t>
    </rPh>
    <rPh sb="31" eb="33">
      <t>ジッシ</t>
    </rPh>
    <rPh sb="33" eb="35">
      <t>ホウホウ</t>
    </rPh>
    <rPh sb="35" eb="36">
      <t>トウ</t>
    </rPh>
    <rPh sb="40" eb="42">
      <t>ヒョウカ</t>
    </rPh>
    <rPh sb="42" eb="43">
      <t>トウ</t>
    </rPh>
    <rPh sb="44" eb="45">
      <t>オコナ</t>
    </rPh>
    <phoneticPr fontId="27"/>
  </si>
  <si>
    <t>目標設定や実施内容等の項目等については、厚生労働省通知「リハビリテーション・個別機能訓練、栄養、口腔の実施及び一体的取組について」に沿って実施している。</t>
    <phoneticPr fontId="27"/>
  </si>
  <si>
    <t>社会福祉士及び介護福祉士法施行規則第１条各号に掲げる行為のうちいずれかの行為に係る実地研修を修了した介護福祉士</t>
    <phoneticPr fontId="27"/>
  </si>
  <si>
    <t>特定登録証の交付を受けた特定登録者</t>
    <phoneticPr fontId="27"/>
  </si>
  <si>
    <t>新特定登録証の交付を受けた新特定登録者</t>
    <phoneticPr fontId="27"/>
  </si>
  <si>
    <t>認定特定行為業務従事者</t>
    <phoneticPr fontId="27"/>
  </si>
  <si>
    <t>〔介護老人福祉施設のみ〕
個室等、認知症の行動・心理症状の憎悪した者の療養に相応しい設備を整備している。</t>
    <rPh sb="13" eb="16">
      <t>コシツトウ</t>
    </rPh>
    <rPh sb="17" eb="20">
      <t>ニンチショウ</t>
    </rPh>
    <rPh sb="21" eb="23">
      <t>コウドウ</t>
    </rPh>
    <rPh sb="24" eb="28">
      <t>シンリショウジョウ</t>
    </rPh>
    <rPh sb="29" eb="31">
      <t>ゾウオ</t>
    </rPh>
    <rPh sb="33" eb="34">
      <t>モノ</t>
    </rPh>
    <rPh sb="35" eb="37">
      <t>リョウヨウ</t>
    </rPh>
    <rPh sb="38" eb="40">
      <t>フサワ</t>
    </rPh>
    <rPh sb="42" eb="44">
      <t>セツビ</t>
    </rPh>
    <rPh sb="45" eb="47">
      <t>セイビ</t>
    </rPh>
    <phoneticPr fontId="27"/>
  </si>
  <si>
    <t>運営指導は、運営状況点検書に記載の各項目を標準確認項目として実施します。</t>
    <rPh sb="0" eb="2">
      <t>ウンエイ</t>
    </rPh>
    <rPh sb="14" eb="16">
      <t>キサイ</t>
    </rPh>
    <phoneticPr fontId="2"/>
  </si>
  <si>
    <t>（９）介護支援専門員　[介護老人福祉施設]</t>
    <rPh sb="3" eb="5">
      <t>カイゴ</t>
    </rPh>
    <rPh sb="5" eb="7">
      <t>シエン</t>
    </rPh>
    <rPh sb="7" eb="10">
      <t>センモンイン</t>
    </rPh>
    <phoneticPr fontId="27"/>
  </si>
  <si>
    <t>（32）協力医療機関等　[介護老人福祉施設]</t>
    <rPh sb="4" eb="6">
      <t>キョウリョク</t>
    </rPh>
    <rPh sb="6" eb="8">
      <t>イリョウ</t>
    </rPh>
    <rPh sb="8" eb="10">
      <t>キカン</t>
    </rPh>
    <rPh sb="10" eb="11">
      <t>トウ</t>
    </rPh>
    <phoneticPr fontId="27"/>
  </si>
  <si>
    <t>問１の協力医療機関により、次の①～③の各要件を満たしている。
　＊①～③についてもそれぞれ点検してください　（令和９年３月31日までの間は努力義務）</t>
    <phoneticPr fontId="27"/>
  </si>
  <si>
    <t>「ある」場合　→　問２以下の回答は不要です。「－」にしてください。</t>
    <rPh sb="4" eb="6">
      <t>バアイ</t>
    </rPh>
    <rPh sb="9" eb="10">
      <t>トイ</t>
    </rPh>
    <rPh sb="11" eb="13">
      <t>イカ</t>
    </rPh>
    <rPh sb="14" eb="16">
      <t>カイトウ</t>
    </rPh>
    <rPh sb="17" eb="19">
      <t>フヨウ</t>
    </rPh>
    <phoneticPr fontId="27"/>
  </si>
  <si>
    <t>事業者として、横須賀市外にも指定介護事業所等がある。</t>
    <rPh sb="0" eb="3">
      <t>ジギョウシャ</t>
    </rPh>
    <rPh sb="7" eb="11">
      <t>ヨコスカシ</t>
    </rPh>
    <rPh sb="11" eb="12">
      <t>ソト</t>
    </rPh>
    <rPh sb="14" eb="16">
      <t>シテイ</t>
    </rPh>
    <rPh sb="16" eb="18">
      <t>カイゴ</t>
    </rPh>
    <rPh sb="18" eb="21">
      <t>ジギョウショ</t>
    </rPh>
    <rPh sb="21" eb="22">
      <t>ナド</t>
    </rPh>
    <phoneticPr fontId="27"/>
  </si>
  <si>
    <t>「ない」場合　→　問２以下も記入してください。</t>
    <rPh sb="4" eb="6">
      <t>バアイ</t>
    </rPh>
    <rPh sb="9" eb="10">
      <t>トイ</t>
    </rPh>
    <rPh sb="11" eb="13">
      <t>イカ</t>
    </rPh>
    <rPh sb="14" eb="16">
      <t>キニュウ</t>
    </rPh>
    <phoneticPr fontId="27"/>
  </si>
  <si>
    <t>業務管理体制を整備し、監督権者（横須賀市長）に届け出ている。</t>
    <rPh sb="0" eb="2">
      <t>ギョウム</t>
    </rPh>
    <rPh sb="2" eb="4">
      <t>カンリ</t>
    </rPh>
    <rPh sb="4" eb="6">
      <t>タイセイ</t>
    </rPh>
    <rPh sb="7" eb="9">
      <t>セイビ</t>
    </rPh>
    <rPh sb="11" eb="13">
      <t>カントク</t>
    </rPh>
    <rPh sb="13" eb="14">
      <t>ケン</t>
    </rPh>
    <rPh sb="14" eb="15">
      <t>シャ</t>
    </rPh>
    <rPh sb="16" eb="21">
      <t>ヨコスカシチョウ</t>
    </rPh>
    <rPh sb="23" eb="24">
      <t>トド</t>
    </rPh>
    <rPh sb="25" eb="26">
      <t>デ</t>
    </rPh>
    <phoneticPr fontId="27"/>
  </si>
  <si>
    <t>業務管理体制の整備に関し、届け出た事項に変更があったときは、遅滞なく、監督権者（横須賀市長）に変更を届け出ている。</t>
    <rPh sb="0" eb="2">
      <t>ギョウム</t>
    </rPh>
    <rPh sb="2" eb="4">
      <t>カンリ</t>
    </rPh>
    <rPh sb="4" eb="6">
      <t>タイセイ</t>
    </rPh>
    <rPh sb="7" eb="9">
      <t>セイビ</t>
    </rPh>
    <rPh sb="10" eb="11">
      <t>カン</t>
    </rPh>
    <rPh sb="13" eb="14">
      <t>トド</t>
    </rPh>
    <rPh sb="15" eb="16">
      <t>デ</t>
    </rPh>
    <rPh sb="17" eb="19">
      <t>ジコウ</t>
    </rPh>
    <rPh sb="20" eb="22">
      <t>ヘンコウ</t>
    </rPh>
    <rPh sb="30" eb="32">
      <t>チタイ</t>
    </rPh>
    <rPh sb="35" eb="38">
      <t>カントクケン</t>
    </rPh>
    <rPh sb="38" eb="39">
      <t>シャ</t>
    </rPh>
    <rPh sb="40" eb="45">
      <t>ヨコスカシチョウ</t>
    </rPh>
    <rPh sb="47" eb="49">
      <t>ヘンコウ</t>
    </rPh>
    <rPh sb="50" eb="51">
      <t>トド</t>
    </rPh>
    <rPh sb="52" eb="53">
      <t>デ</t>
    </rPh>
    <phoneticPr fontId="27"/>
  </si>
  <si>
    <r>
      <t>（31）看取り介護加算　</t>
    </r>
    <r>
      <rPr>
        <sz val="11.5"/>
        <rFont val="ＭＳ ゴシック"/>
        <family val="3"/>
        <charset val="128"/>
      </rPr>
      <t>[介護老人福祉施設]</t>
    </r>
    <rPh sb="4" eb="6">
      <t>ミト</t>
    </rPh>
    <rPh sb="7" eb="9">
      <t>カイゴ</t>
    </rPh>
    <rPh sb="9" eb="11">
      <t>カサン</t>
    </rPh>
    <phoneticPr fontId="27"/>
  </si>
  <si>
    <r>
      <t>（32）在宅復帰支援機能加算　</t>
    </r>
    <r>
      <rPr>
        <sz val="11.5"/>
        <rFont val="ＭＳ ゴシック"/>
        <family val="3"/>
        <charset val="128"/>
      </rPr>
      <t>[介護老人福祉施設]</t>
    </r>
    <rPh sb="4" eb="6">
      <t>ザイタク</t>
    </rPh>
    <rPh sb="6" eb="8">
      <t>フッキ</t>
    </rPh>
    <rPh sb="8" eb="10">
      <t>シエン</t>
    </rPh>
    <rPh sb="10" eb="12">
      <t>キノウ</t>
    </rPh>
    <rPh sb="12" eb="14">
      <t>カサン</t>
    </rPh>
    <phoneticPr fontId="27"/>
  </si>
  <si>
    <r>
      <t>（33）在宅・入所相互利用加算　</t>
    </r>
    <r>
      <rPr>
        <sz val="11.5"/>
        <rFont val="ＭＳ ゴシック"/>
        <family val="3"/>
        <charset val="128"/>
      </rPr>
      <t>[介護老人福祉施設]</t>
    </r>
    <rPh sb="4" eb="6">
      <t>ザイタク</t>
    </rPh>
    <rPh sb="7" eb="9">
      <t>ニュウショ</t>
    </rPh>
    <rPh sb="9" eb="11">
      <t>ソウゴ</t>
    </rPh>
    <rPh sb="11" eb="13">
      <t>リヨウ</t>
    </rPh>
    <rPh sb="13" eb="15">
      <t>カサン</t>
    </rPh>
    <phoneticPr fontId="27"/>
  </si>
  <si>
    <r>
      <t>（34）認知症専門ケア加算　</t>
    </r>
    <r>
      <rPr>
        <u/>
        <sz val="11.5"/>
        <rFont val="ＭＳ ゴシック"/>
        <family val="3"/>
        <charset val="128"/>
      </rPr>
      <t>※介護老人福祉施設と短期入所生活介護を併せて確認</t>
    </r>
    <rPh sb="4" eb="6">
      <t>ニンチ</t>
    </rPh>
    <rPh sb="6" eb="7">
      <t>ショウ</t>
    </rPh>
    <rPh sb="7" eb="9">
      <t>センモン</t>
    </rPh>
    <rPh sb="11" eb="13">
      <t>カサン</t>
    </rPh>
    <phoneticPr fontId="27"/>
  </si>
  <si>
    <r>
      <t>（35）認知症チームケア推進加算　</t>
    </r>
    <r>
      <rPr>
        <sz val="11.5"/>
        <rFont val="ＭＳ ゴシック"/>
        <family val="3"/>
        <charset val="128"/>
      </rPr>
      <t>[介護老人福祉施設]</t>
    </r>
    <rPh sb="4" eb="7">
      <t>ニンチショウ</t>
    </rPh>
    <rPh sb="12" eb="14">
      <t>スイシン</t>
    </rPh>
    <rPh sb="14" eb="16">
      <t>カサン</t>
    </rPh>
    <phoneticPr fontId="27"/>
  </si>
  <si>
    <t>（36）認知症行動・心理症状緊急対応加算</t>
    <rPh sb="4" eb="6">
      <t>ニンチ</t>
    </rPh>
    <rPh sb="6" eb="7">
      <t>ショウ</t>
    </rPh>
    <rPh sb="7" eb="9">
      <t>コウドウ</t>
    </rPh>
    <rPh sb="10" eb="12">
      <t>シンリ</t>
    </rPh>
    <rPh sb="12" eb="14">
      <t>ショウジョウ</t>
    </rPh>
    <rPh sb="14" eb="16">
      <t>キンキュウ</t>
    </rPh>
    <rPh sb="16" eb="18">
      <t>タイオウ</t>
    </rPh>
    <rPh sb="18" eb="20">
      <t>カサン</t>
    </rPh>
    <phoneticPr fontId="27"/>
  </si>
  <si>
    <r>
      <t>（37）褥瘡マネジメント加算　</t>
    </r>
    <r>
      <rPr>
        <sz val="11.5"/>
        <rFont val="ＭＳ ゴシック"/>
        <family val="3"/>
        <charset val="128"/>
      </rPr>
      <t>[介護老人福祉施設]</t>
    </r>
    <rPh sb="4" eb="6">
      <t>ジョクソウ</t>
    </rPh>
    <rPh sb="12" eb="14">
      <t>カサン</t>
    </rPh>
    <phoneticPr fontId="27"/>
  </si>
  <si>
    <r>
      <t>（38）排せつ支援加算　</t>
    </r>
    <r>
      <rPr>
        <sz val="11.5"/>
        <rFont val="ＭＳ ゴシック"/>
        <family val="3"/>
        <charset val="128"/>
      </rPr>
      <t>[介護老人福祉施設]</t>
    </r>
    <rPh sb="4" eb="5">
      <t>ハイ</t>
    </rPh>
    <rPh sb="7" eb="9">
      <t>シエン</t>
    </rPh>
    <rPh sb="9" eb="11">
      <t>カサン</t>
    </rPh>
    <phoneticPr fontId="27"/>
  </si>
  <si>
    <r>
      <t>（39）自立支援促進加算　</t>
    </r>
    <r>
      <rPr>
        <sz val="11.5"/>
        <rFont val="ＭＳ ゴシック"/>
        <family val="3"/>
        <charset val="128"/>
      </rPr>
      <t>[介護老人福祉施設]</t>
    </r>
    <rPh sb="4" eb="6">
      <t>ジリツ</t>
    </rPh>
    <rPh sb="6" eb="8">
      <t>シエン</t>
    </rPh>
    <rPh sb="8" eb="10">
      <t>ソクシン</t>
    </rPh>
    <rPh sb="10" eb="12">
      <t>カサン</t>
    </rPh>
    <phoneticPr fontId="27"/>
  </si>
  <si>
    <r>
      <t>（40）科学的介護推進体制加算　</t>
    </r>
    <r>
      <rPr>
        <sz val="11.5"/>
        <rFont val="ＭＳ ゴシック"/>
        <family val="3"/>
        <charset val="128"/>
      </rPr>
      <t>[介護老人福祉施設]</t>
    </r>
    <rPh sb="4" eb="7">
      <t>カガクテキ</t>
    </rPh>
    <rPh sb="7" eb="9">
      <t>カイゴ</t>
    </rPh>
    <rPh sb="9" eb="11">
      <t>スイシン</t>
    </rPh>
    <rPh sb="11" eb="13">
      <t>タイセイ</t>
    </rPh>
    <rPh sb="13" eb="15">
      <t>カサン</t>
    </rPh>
    <phoneticPr fontId="27"/>
  </si>
  <si>
    <r>
      <t>（41）安全対策体制加算　</t>
    </r>
    <r>
      <rPr>
        <sz val="11.5"/>
        <rFont val="ＭＳ ゴシック"/>
        <family val="3"/>
        <charset val="128"/>
      </rPr>
      <t>[介護老人福祉施設]</t>
    </r>
    <rPh sb="4" eb="6">
      <t>アンゼン</t>
    </rPh>
    <rPh sb="6" eb="8">
      <t>タイサク</t>
    </rPh>
    <rPh sb="8" eb="10">
      <t>タイセイ</t>
    </rPh>
    <rPh sb="10" eb="12">
      <t>カサン</t>
    </rPh>
    <phoneticPr fontId="27"/>
  </si>
  <si>
    <r>
      <t>（42）高齢者施設等感染対策向上加算　</t>
    </r>
    <r>
      <rPr>
        <sz val="11.5"/>
        <rFont val="ＭＳ ゴシック"/>
        <family val="3"/>
        <charset val="128"/>
      </rPr>
      <t>[介護老人福祉施設]</t>
    </r>
    <rPh sb="4" eb="7">
      <t>コウレイシャ</t>
    </rPh>
    <rPh sb="7" eb="9">
      <t>シセツ</t>
    </rPh>
    <rPh sb="9" eb="10">
      <t>ナド</t>
    </rPh>
    <rPh sb="10" eb="12">
      <t>カンセン</t>
    </rPh>
    <rPh sb="12" eb="14">
      <t>タイサク</t>
    </rPh>
    <rPh sb="14" eb="16">
      <t>コウジョウ</t>
    </rPh>
    <rPh sb="16" eb="18">
      <t>カサン</t>
    </rPh>
    <phoneticPr fontId="27"/>
  </si>
  <si>
    <t>（43）生産性向上推進体制加算</t>
    <rPh sb="4" eb="7">
      <t>セイサンセイ</t>
    </rPh>
    <rPh sb="7" eb="9">
      <t>コウジョウ</t>
    </rPh>
    <rPh sb="9" eb="11">
      <t>スイシン</t>
    </rPh>
    <rPh sb="11" eb="13">
      <t>タイセイ</t>
    </rPh>
    <rPh sb="13" eb="15">
      <t>カサン</t>
    </rPh>
    <phoneticPr fontId="27"/>
  </si>
  <si>
    <t>（44）サービス提供体制強化加算</t>
    <rPh sb="8" eb="10">
      <t>テイキョウ</t>
    </rPh>
    <rPh sb="10" eb="12">
      <t>タイセイ</t>
    </rPh>
    <rPh sb="12" eb="14">
      <t>キョウカ</t>
    </rPh>
    <rPh sb="14" eb="16">
      <t>カサン</t>
    </rPh>
    <phoneticPr fontId="27"/>
  </si>
  <si>
    <r>
      <t>（45）医療連携強化加算　</t>
    </r>
    <r>
      <rPr>
        <sz val="11.5"/>
        <rFont val="ＭＳ ゴシック"/>
        <family val="3"/>
        <charset val="128"/>
      </rPr>
      <t>[短期入所生活介護]</t>
    </r>
    <rPh sb="4" eb="6">
      <t>イリョウ</t>
    </rPh>
    <rPh sb="6" eb="8">
      <t>レンケイ</t>
    </rPh>
    <rPh sb="8" eb="10">
      <t>キョウカ</t>
    </rPh>
    <rPh sb="10" eb="12">
      <t>カサン</t>
    </rPh>
    <rPh sb="14" eb="16">
      <t>タンキ</t>
    </rPh>
    <rPh sb="16" eb="18">
      <t>ニュウショ</t>
    </rPh>
    <rPh sb="18" eb="20">
      <t>セイカツ</t>
    </rPh>
    <rPh sb="20" eb="22">
      <t>カイゴ</t>
    </rPh>
    <phoneticPr fontId="27"/>
  </si>
  <si>
    <r>
      <t>（46）看取り連携体制加算　</t>
    </r>
    <r>
      <rPr>
        <sz val="11.5"/>
        <rFont val="ＭＳ ゴシック"/>
        <family val="3"/>
        <charset val="128"/>
      </rPr>
      <t>[短期入所生活介護]</t>
    </r>
    <rPh sb="4" eb="6">
      <t>ミト</t>
    </rPh>
    <rPh sb="7" eb="9">
      <t>レンケイ</t>
    </rPh>
    <rPh sb="9" eb="11">
      <t>タイセイ</t>
    </rPh>
    <rPh sb="11" eb="13">
      <t>カサン</t>
    </rPh>
    <rPh sb="15" eb="17">
      <t>タンキ</t>
    </rPh>
    <rPh sb="17" eb="19">
      <t>ニュウショ</t>
    </rPh>
    <rPh sb="19" eb="21">
      <t>セイカツ</t>
    </rPh>
    <rPh sb="21" eb="23">
      <t>カイゴ</t>
    </rPh>
    <phoneticPr fontId="27"/>
  </si>
  <si>
    <r>
      <t>（46）送迎加算　</t>
    </r>
    <r>
      <rPr>
        <sz val="11.5"/>
        <rFont val="ＭＳ ゴシック"/>
        <family val="3"/>
        <charset val="128"/>
      </rPr>
      <t>[短期入所生活介護]</t>
    </r>
    <rPh sb="4" eb="6">
      <t>ソウゲイ</t>
    </rPh>
    <rPh sb="6" eb="8">
      <t>カサン</t>
    </rPh>
    <rPh sb="10" eb="12">
      <t>タンキ</t>
    </rPh>
    <rPh sb="12" eb="14">
      <t>ニュウショ</t>
    </rPh>
    <rPh sb="14" eb="16">
      <t>セイカツ</t>
    </rPh>
    <rPh sb="16" eb="18">
      <t>カイゴ</t>
    </rPh>
    <phoneticPr fontId="27"/>
  </si>
  <si>
    <r>
      <t>（47）緊急短期入所受入加算　</t>
    </r>
    <r>
      <rPr>
        <sz val="11.5"/>
        <rFont val="ＭＳ ゴシック"/>
        <family val="3"/>
        <charset val="128"/>
      </rPr>
      <t>[短期入所生活介護]</t>
    </r>
    <rPh sb="4" eb="6">
      <t>キンキュウ</t>
    </rPh>
    <rPh sb="6" eb="8">
      <t>タンキ</t>
    </rPh>
    <rPh sb="8" eb="10">
      <t>ニュウショ</t>
    </rPh>
    <rPh sb="10" eb="12">
      <t>ウケイレ</t>
    </rPh>
    <rPh sb="12" eb="14">
      <t>カサン</t>
    </rPh>
    <rPh sb="16" eb="18">
      <t>タンキ</t>
    </rPh>
    <rPh sb="18" eb="20">
      <t>ニュウショ</t>
    </rPh>
    <rPh sb="20" eb="22">
      <t>セイカツ</t>
    </rPh>
    <rPh sb="22" eb="24">
      <t>カイゴ</t>
    </rPh>
    <phoneticPr fontId="27"/>
  </si>
  <si>
    <r>
      <t>（48）口腔連携強化加算　</t>
    </r>
    <r>
      <rPr>
        <sz val="11.5"/>
        <rFont val="ＭＳ ゴシック"/>
        <family val="3"/>
        <charset val="128"/>
      </rPr>
      <t>[短期入所生活介護]</t>
    </r>
    <rPh sb="4" eb="6">
      <t>コウクウ</t>
    </rPh>
    <rPh sb="6" eb="8">
      <t>レンケイ</t>
    </rPh>
    <rPh sb="8" eb="10">
      <t>キョウカ</t>
    </rPh>
    <rPh sb="10" eb="12">
      <t>カサン</t>
    </rPh>
    <rPh sb="14" eb="16">
      <t>タンキ</t>
    </rPh>
    <rPh sb="16" eb="18">
      <t>ニュウショ</t>
    </rPh>
    <rPh sb="18" eb="20">
      <t>セイカツ</t>
    </rPh>
    <rPh sb="20" eb="22">
      <t>カイゴ</t>
    </rPh>
    <phoneticPr fontId="27"/>
  </si>
  <si>
    <r>
      <t>（49）在宅中重度者受入加算　</t>
    </r>
    <r>
      <rPr>
        <sz val="11.5"/>
        <rFont val="ＭＳ ゴシック"/>
        <family val="3"/>
        <charset val="128"/>
      </rPr>
      <t>[短期入所生活介護]</t>
    </r>
    <rPh sb="4" eb="9">
      <t>ザイタクチュウジュウド</t>
    </rPh>
    <rPh sb="9" eb="10">
      <t>シャ</t>
    </rPh>
    <rPh sb="10" eb="12">
      <t>ウケイレ</t>
    </rPh>
    <rPh sb="12" eb="14">
      <t>カサン</t>
    </rPh>
    <rPh sb="16" eb="18">
      <t>タンキ</t>
    </rPh>
    <rPh sb="18" eb="20">
      <t>ニュウショ</t>
    </rPh>
    <rPh sb="20" eb="22">
      <t>セイカツ</t>
    </rPh>
    <rPh sb="22" eb="24">
      <t>カイゴ</t>
    </rPh>
    <phoneticPr fontId="27"/>
  </si>
  <si>
    <t>（50）介護職員等処遇改善加算</t>
    <rPh sb="4" eb="6">
      <t>カイゴ</t>
    </rPh>
    <rPh sb="6" eb="8">
      <t>ショクイン</t>
    </rPh>
    <rPh sb="8" eb="9">
      <t>トウ</t>
    </rPh>
    <rPh sb="9" eb="11">
      <t>ショグウ</t>
    </rPh>
    <rPh sb="11" eb="13">
      <t>カイゼン</t>
    </rPh>
    <rPh sb="13" eb="15">
      <t>カサン</t>
    </rPh>
    <phoneticPr fontId="27"/>
  </si>
  <si>
    <t>必要に応じて施設サービス計画を見直すなど、サービスの提供に当たって、問１に規定する情報、問３に規定する情報その他サービスを適切かつ有効に提供するために必要な情報を活用している。</t>
    <rPh sb="0" eb="2">
      <t>ヒツヨウ</t>
    </rPh>
    <rPh sb="3" eb="4">
      <t>オウ</t>
    </rPh>
    <rPh sb="6" eb="8">
      <t>シセツ</t>
    </rPh>
    <rPh sb="12" eb="14">
      <t>ケイカク</t>
    </rPh>
    <rPh sb="15" eb="17">
      <t>ミナオ</t>
    </rPh>
    <rPh sb="26" eb="28">
      <t>テイキョウ</t>
    </rPh>
    <rPh sb="29" eb="30">
      <t>ア</t>
    </rPh>
    <rPh sb="34" eb="35">
      <t>トイ</t>
    </rPh>
    <rPh sb="37" eb="39">
      <t>キテイ</t>
    </rPh>
    <rPh sb="41" eb="43">
      <t>ジョウホウ</t>
    </rPh>
    <rPh sb="44" eb="45">
      <t>トイ</t>
    </rPh>
    <rPh sb="47" eb="49">
      <t>キテイ</t>
    </rPh>
    <rPh sb="51" eb="53">
      <t>ジョウホウ</t>
    </rPh>
    <rPh sb="55" eb="56">
      <t>タ</t>
    </rPh>
    <rPh sb="61" eb="63">
      <t>テキセツ</t>
    </rPh>
    <rPh sb="65" eb="67">
      <t>ユウコウ</t>
    </rPh>
    <rPh sb="68" eb="70">
      <t>テイキョウ</t>
    </rPh>
    <rPh sb="75" eb="77">
      <t>ヒツヨウ</t>
    </rPh>
    <rPh sb="78" eb="80">
      <t>ジョウホウ</t>
    </rPh>
    <rPh sb="81" eb="83">
      <t>カツヨウ</t>
    </rPh>
    <phoneticPr fontId="27"/>
  </si>
  <si>
    <t>問２・問３の場合、入所者（利用者）の安全並びに介護サービスの質の確保及び職員の負担軽減に資する方策を検討するための委員会を３月に１回以上開催している。</t>
    <rPh sb="0" eb="1">
      <t>トイ</t>
    </rPh>
    <rPh sb="3" eb="4">
      <t>トイ</t>
    </rPh>
    <rPh sb="6" eb="8">
      <t>バアイ</t>
    </rPh>
    <rPh sb="62" eb="63">
      <t>ツキ</t>
    </rPh>
    <rPh sb="65" eb="66">
      <t>カイ</t>
    </rPh>
    <rPh sb="66" eb="68">
      <t>イジョウ</t>
    </rPh>
    <rPh sb="68" eb="70">
      <t>カイサイ</t>
    </rPh>
    <phoneticPr fontId="27"/>
  </si>
  <si>
    <t>見守り機器を活用する際の安全体制及びケアの質の確保並びに職員の負担軽減に関する次に掲げる事項を実施し、かつ、入所者（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していること。</t>
    <rPh sb="6" eb="8">
      <t>カツヨウ</t>
    </rPh>
    <rPh sb="10" eb="11">
      <t>サイ</t>
    </rPh>
    <rPh sb="12" eb="14">
      <t>アンゼン</t>
    </rPh>
    <rPh sb="14" eb="16">
      <t>タイセイ</t>
    </rPh>
    <rPh sb="16" eb="17">
      <t>オヨ</t>
    </rPh>
    <rPh sb="21" eb="22">
      <t>シツ</t>
    </rPh>
    <rPh sb="23" eb="25">
      <t>カクホ</t>
    </rPh>
    <rPh sb="25" eb="26">
      <t>ナラ</t>
    </rPh>
    <rPh sb="28" eb="30">
      <t>ショクイン</t>
    </rPh>
    <rPh sb="31" eb="33">
      <t>フタン</t>
    </rPh>
    <rPh sb="33" eb="35">
      <t>ケイゲン</t>
    </rPh>
    <rPh sb="36" eb="37">
      <t>カン</t>
    </rPh>
    <rPh sb="39" eb="40">
      <t>ツギ</t>
    </rPh>
    <rPh sb="41" eb="42">
      <t>カカ</t>
    </rPh>
    <rPh sb="44" eb="46">
      <t>ジコウ</t>
    </rPh>
    <rPh sb="47" eb="49">
      <t>ジッシ</t>
    </rPh>
    <rPh sb="106" eb="108">
      <t>セッチ</t>
    </rPh>
    <rPh sb="110" eb="112">
      <t>カイゴ</t>
    </rPh>
    <rPh sb="112" eb="114">
      <t>ショクイン</t>
    </rPh>
    <rPh sb="115" eb="117">
      <t>カンゴ</t>
    </rPh>
    <rPh sb="117" eb="119">
      <t>ショクイン</t>
    </rPh>
    <rPh sb="120" eb="127">
      <t>カイゴシエンセンモンイン</t>
    </rPh>
    <rPh sb="129" eb="130">
      <t>タ</t>
    </rPh>
    <rPh sb="131" eb="133">
      <t>ショクシュ</t>
    </rPh>
    <rPh sb="134" eb="135">
      <t>モノ</t>
    </rPh>
    <rPh sb="136" eb="138">
      <t>キョウドウ</t>
    </rPh>
    <rPh sb="141" eb="143">
      <t>トウガイ</t>
    </rPh>
    <rPh sb="143" eb="146">
      <t>イインカイ</t>
    </rPh>
    <rPh sb="150" eb="152">
      <t>ヒツヨウ</t>
    </rPh>
    <rPh sb="153" eb="155">
      <t>ケントウ</t>
    </rPh>
    <rPh sb="155" eb="156">
      <t>トウ</t>
    </rPh>
    <rPh sb="157" eb="158">
      <t>オコナ</t>
    </rPh>
    <rPh sb="160" eb="161">
      <t>オヨ</t>
    </rPh>
    <rPh sb="162" eb="164">
      <t>トウガイ</t>
    </rPh>
    <rPh sb="164" eb="166">
      <t>ジコウ</t>
    </rPh>
    <rPh sb="167" eb="169">
      <t>ジッシ</t>
    </rPh>
    <rPh sb="170" eb="173">
      <t>テイキテキ</t>
    </rPh>
    <rPh sb="174" eb="176">
      <t>カクニン</t>
    </rPh>
    <phoneticPr fontId="27"/>
  </si>
  <si>
    <t>法令遵守責任者を定めている。</t>
    <rPh sb="0" eb="2">
      <t>ホウレイ</t>
    </rPh>
    <rPh sb="2" eb="4">
      <t>ジュンシュ</t>
    </rPh>
    <rPh sb="4" eb="7">
      <t>セキニンシャ</t>
    </rPh>
    <rPh sb="8" eb="9">
      <t>サダ</t>
    </rPh>
    <phoneticPr fontId="27"/>
  </si>
  <si>
    <t>個別機能訓練計画に基づき、利用者の身体機能又は生活機能の向上を目的とする機能訓練の項目を準備し、機能訓練指導員等が利用者の心身の状況に応じた機能訓練を適切に提供している。</t>
    <rPh sb="0" eb="2">
      <t>コベツ</t>
    </rPh>
    <rPh sb="2" eb="4">
      <t>キノウ</t>
    </rPh>
    <rPh sb="4" eb="6">
      <t>クンレン</t>
    </rPh>
    <rPh sb="6" eb="8">
      <t>ケイカク</t>
    </rPh>
    <rPh sb="9" eb="10">
      <t>モト</t>
    </rPh>
    <rPh sb="13" eb="16">
      <t>リヨウシャ</t>
    </rPh>
    <rPh sb="17" eb="19">
      <t>シンタイ</t>
    </rPh>
    <rPh sb="19" eb="21">
      <t>キノウ</t>
    </rPh>
    <rPh sb="28" eb="30">
      <t>コウジョウ</t>
    </rPh>
    <rPh sb="31" eb="33">
      <t>モクテキ</t>
    </rPh>
    <rPh sb="36" eb="38">
      <t>キノウ</t>
    </rPh>
    <rPh sb="38" eb="40">
      <t>クンレン</t>
    </rPh>
    <rPh sb="41" eb="43">
      <t>コウモク</t>
    </rPh>
    <rPh sb="44" eb="46">
      <t>ジュンビ</t>
    </rPh>
    <rPh sb="48" eb="50">
      <t>キノウ</t>
    </rPh>
    <rPh sb="50" eb="52">
      <t>クンレン</t>
    </rPh>
    <rPh sb="52" eb="55">
      <t>シドウイン</t>
    </rPh>
    <rPh sb="55" eb="56">
      <t>トウ</t>
    </rPh>
    <rPh sb="57" eb="60">
      <t>リヨウシャ</t>
    </rPh>
    <rPh sb="61" eb="63">
      <t>シンシン</t>
    </rPh>
    <rPh sb="64" eb="66">
      <t>ジョウキョウ</t>
    </rPh>
    <rPh sb="67" eb="68">
      <t>オウ</t>
    </rPh>
    <rPh sb="70" eb="72">
      <t>キノウ</t>
    </rPh>
    <rPh sb="72" eb="74">
      <t>クンレン</t>
    </rPh>
    <rPh sb="75" eb="77">
      <t>テキセツ</t>
    </rPh>
    <rPh sb="78" eb="80">
      <t>テイキョウ</t>
    </rPh>
    <phoneticPr fontId="27"/>
  </si>
  <si>
    <t>個別機能訓練の実施時間については、個別機能訓練計画に定めた訓練内容の実施に必要な１回あたりの訓練時間を考慮し、適切に設定している。</t>
    <rPh sb="0" eb="2">
      <t>コベツ</t>
    </rPh>
    <rPh sb="2" eb="4">
      <t>キノウ</t>
    </rPh>
    <rPh sb="4" eb="6">
      <t>クンレン</t>
    </rPh>
    <rPh sb="7" eb="9">
      <t>ジッシ</t>
    </rPh>
    <rPh sb="9" eb="11">
      <t>ジカン</t>
    </rPh>
    <rPh sb="17" eb="19">
      <t>コベツ</t>
    </rPh>
    <rPh sb="19" eb="21">
      <t>キノウ</t>
    </rPh>
    <rPh sb="21" eb="23">
      <t>クンレン</t>
    </rPh>
    <rPh sb="23" eb="25">
      <t>ケイカク</t>
    </rPh>
    <rPh sb="26" eb="27">
      <t>サダ</t>
    </rPh>
    <rPh sb="29" eb="31">
      <t>クンレン</t>
    </rPh>
    <rPh sb="31" eb="33">
      <t>ナイヨウ</t>
    </rPh>
    <rPh sb="34" eb="36">
      <t>ジッシ</t>
    </rPh>
    <rPh sb="37" eb="39">
      <t>ヒツヨウ</t>
    </rPh>
    <rPh sb="41" eb="42">
      <t>カイ</t>
    </rPh>
    <rPh sb="46" eb="48">
      <t>クンレン</t>
    </rPh>
    <rPh sb="48" eb="50">
      <t>ジカン</t>
    </rPh>
    <rPh sb="51" eb="53">
      <t>コウリョ</t>
    </rPh>
    <rPh sb="55" eb="57">
      <t>テキセツ</t>
    </rPh>
    <rPh sb="58" eb="60">
      <t>セッテイ</t>
    </rPh>
    <phoneticPr fontId="27"/>
  </si>
  <si>
    <t>次の掲げる要件のいずれにも適合している場合は、問１の最低基準の数に10分の９を加えた数としている。</t>
    <rPh sb="0" eb="1">
      <t>ツギ</t>
    </rPh>
    <rPh sb="2" eb="3">
      <t>カカ</t>
    </rPh>
    <rPh sb="5" eb="7">
      <t>ヨウケン</t>
    </rPh>
    <rPh sb="13" eb="15">
      <t>テキゴウ</t>
    </rPh>
    <rPh sb="19" eb="21">
      <t>バアイ</t>
    </rPh>
    <rPh sb="22" eb="23">
      <t>トイ</t>
    </rPh>
    <rPh sb="25" eb="27">
      <t>サイテイ</t>
    </rPh>
    <rPh sb="27" eb="29">
      <t>キジュン</t>
    </rPh>
    <rPh sb="30" eb="31">
      <t>スウ</t>
    </rPh>
    <rPh sb="34" eb="35">
      <t>フン</t>
    </rPh>
    <rPh sb="38" eb="39">
      <t>クワ</t>
    </rPh>
    <rPh sb="41" eb="42">
      <t>スウ</t>
    </rPh>
    <phoneticPr fontId="27"/>
  </si>
  <si>
    <r>
      <t>加算算定月前の入所者の割合 (平均）について、次の①～③のうち、いずれかの要件を満たしている。
（</t>
    </r>
    <r>
      <rPr>
        <u/>
        <sz val="10"/>
        <rFont val="ＭＳ 明朝"/>
        <family val="1"/>
        <charset val="128"/>
      </rPr>
      <t>併設型・空床型を問わず、当該入所者数には、短期入所生活介護の利用者数を含まない</t>
    </r>
    <r>
      <rPr>
        <sz val="10"/>
        <rFont val="ＭＳ 明朝"/>
        <family val="1"/>
        <charset val="128"/>
      </rPr>
      <t>）</t>
    </r>
    <rPh sb="11" eb="13">
      <t>ワリアイ</t>
    </rPh>
    <phoneticPr fontId="27"/>
  </si>
  <si>
    <r>
      <t xml:space="preserve">夜勤時間帯を通じて、看護職員又は次のいずれかを１人以上配置している。
 </t>
    </r>
    <r>
      <rPr>
        <sz val="9"/>
        <rFont val="ＭＳ 明朝"/>
        <family val="1"/>
        <charset val="128"/>
      </rPr>
      <t>※ 配置していない日は夜勤職員配置加算Ⅲ・Ⅳは算定不可（当該月の夜勤職員配置加算Ⅰ・Ⅱも不可）</t>
    </r>
    <rPh sb="0" eb="2">
      <t>ヤキン</t>
    </rPh>
    <rPh sb="2" eb="4">
      <t>ジカン</t>
    </rPh>
    <rPh sb="4" eb="5">
      <t>タイ</t>
    </rPh>
    <rPh sb="6" eb="7">
      <t>ツウ</t>
    </rPh>
    <rPh sb="10" eb="12">
      <t>カンゴ</t>
    </rPh>
    <rPh sb="12" eb="14">
      <t>ショクイン</t>
    </rPh>
    <rPh sb="14" eb="15">
      <t>マタ</t>
    </rPh>
    <rPh sb="16" eb="17">
      <t>ツギ</t>
    </rPh>
    <rPh sb="24" eb="25">
      <t>ニン</t>
    </rPh>
    <rPh sb="25" eb="27">
      <t>イジョウ</t>
    </rPh>
    <rPh sb="27" eb="29">
      <t>ハイチ</t>
    </rPh>
    <phoneticPr fontId="27"/>
  </si>
  <si>
    <t>食事の観察及び会議等に、医師（施設基準第２条第１項に規定する医師を除く）、歯科医師、歯科衛生士又は言語聴覚士いずれか１名以上が参加している。</t>
    <rPh sb="0" eb="2">
      <t>ショクジ</t>
    </rPh>
    <rPh sb="3" eb="5">
      <t>カンサツ</t>
    </rPh>
    <rPh sb="5" eb="6">
      <t>オヨ</t>
    </rPh>
    <rPh sb="7" eb="10">
      <t>カイギナド</t>
    </rPh>
    <rPh sb="12" eb="14">
      <t>イシ</t>
    </rPh>
    <rPh sb="15" eb="17">
      <t>シセツ</t>
    </rPh>
    <rPh sb="17" eb="19">
      <t>キジュン</t>
    </rPh>
    <rPh sb="18" eb="19">
      <t>ダイ</t>
    </rPh>
    <rPh sb="20" eb="21">
      <t>ジョウ</t>
    </rPh>
    <rPh sb="21" eb="22">
      <t>ダイ</t>
    </rPh>
    <rPh sb="23" eb="24">
      <t>コウ</t>
    </rPh>
    <rPh sb="25" eb="27">
      <t>キテイ</t>
    </rPh>
    <rPh sb="29" eb="31">
      <t>イシ</t>
    </rPh>
    <rPh sb="32" eb="33">
      <t>ノゾ</t>
    </rPh>
    <rPh sb="36" eb="38">
      <t>シカ</t>
    </rPh>
    <rPh sb="38" eb="40">
      <t>イシ</t>
    </rPh>
    <rPh sb="41" eb="43">
      <t>シカ</t>
    </rPh>
    <rPh sb="43" eb="46">
      <t>エイセイシ</t>
    </rPh>
    <rPh sb="46" eb="47">
      <t>マタ</t>
    </rPh>
    <rPh sb="48" eb="53">
      <t>ゲンゴチョウカクシ</t>
    </rPh>
    <rPh sb="58" eb="59">
      <t>メイ</t>
    </rPh>
    <rPh sb="59" eb="61">
      <t>イジョウ</t>
    </rPh>
    <rPh sb="62" eb="64">
      <t>サンカ</t>
    </rPh>
    <phoneticPr fontId="27"/>
  </si>
  <si>
    <t>厚生労働大臣が定める施設基準（平成27年厚生労働省告示第96号）　　　　　　　　　　　その他関係法令、通知等</t>
    <rPh sb="48" eb="49">
      <t>ホウ</t>
    </rPh>
    <rPh sb="49" eb="50">
      <t>レイ</t>
    </rPh>
    <phoneticPr fontId="2"/>
  </si>
  <si>
    <t>職場において行われる性的な言動又は優越的な関係を背景とした言動であって業務上必要かつ相当な範囲を超えたもの（ハラスメント）により従業者の就業環境が害されることを防止するための方針の明確化等の必要な措置を講じている。</t>
    <phoneticPr fontId="27"/>
  </si>
  <si>
    <t>※ 市に届け出ていない場合
   は記入不要</t>
    <phoneticPr fontId="27"/>
  </si>
  <si>
    <t>個別機能訓練を行うにあたっては、機能訓練指導員、看護職員、介護職員、生活相談員その他の職種の者（＝機能訓練指導員等）が居宅を訪問した上で利用者の居宅での生活状況（起居動作、ADL、IADL等の状況）を確認し、多職種が共同して、利用者ごとにその目標、実施時間、実施方法等を内容とする個別機能訓練計画を作成している。</t>
    <phoneticPr fontId="27"/>
  </si>
  <si>
    <t>専ら機能訓練指導員の職務に従事する理学療法士、作業療法士、言語聴覚士、看護職員、柔道整復師、あん摩マッサージ指圧師、はり師又はきゅう師（はり師及びきゅう師については、理学療法士、作業療法士、言語聴覚士、看護職員、柔道整復師又はあん摩マッサージ師敦の資格を有する機能訓練指導員を配置した事業所で６月以上機能訓練指導に従事した経験を有する者に限る。）（＝理学療法士等）を１名以上配置している。</t>
    <phoneticPr fontId="27"/>
  </si>
  <si>
    <t>常勤専従の機能訓練指導員の職務に従事する理学療法士、作業療法士、言語聴覚士、看護職員、柔道整復師、あん摩マッサージ指圧師又ははり師又はきゅう師（ただし、はり師及びきゅう師については、理学療法士、作業療法士、言語聴覚士、看護職員、柔道整復師及びあん摩マッサージ指圧師の資格を有する機能訓練指導員を配置した事業所で６月以上機能訓練指導に従事した経験を有する者に限る。）（＝理学療法士等）を1名以上配置している。</t>
    <phoneticPr fontId="27"/>
  </si>
  <si>
    <t>管理栄養士を常勤換算方法で、入所者の数を50で除して得た数以上配置している。
（ただし、常勤の栄養士を１名以上配置し、当該栄養士が給食管理を行っている場合にあっては、管理栄養士を常勤換算方法で、入所者の数を70で除して得た数以上配置している。）</t>
    <phoneticPr fontId="27"/>
  </si>
  <si>
    <t>調理業務の委託先において配置されている管理栄養士及び栄養士の数は含めないこと。</t>
    <phoneticPr fontId="27"/>
  </si>
  <si>
    <t>共同生活室での食事を強制してはなりません。</t>
    <rPh sb="0" eb="2">
      <t>キョウドウ</t>
    </rPh>
    <phoneticPr fontId="27"/>
  </si>
  <si>
    <t>家族等に対し、次の指導を事前に行っている。
　＊行っていることが望ましい</t>
    <rPh sb="0" eb="2">
      <t>カゾク</t>
    </rPh>
    <rPh sb="2" eb="3">
      <t>トウ</t>
    </rPh>
    <rPh sb="4" eb="5">
      <t>タイ</t>
    </rPh>
    <rPh sb="7" eb="8">
      <t>ツギ</t>
    </rPh>
    <rPh sb="9" eb="11">
      <t>シドウ</t>
    </rPh>
    <rPh sb="12" eb="14">
      <t>ジゼン</t>
    </rPh>
    <rPh sb="15" eb="16">
      <t>オコナ</t>
    </rPh>
    <rPh sb="24" eb="25">
      <t>オコナ</t>
    </rPh>
    <rPh sb="32" eb="33">
      <t>ノゾ</t>
    </rPh>
    <phoneticPr fontId="27"/>
  </si>
  <si>
    <t>〔短期入所生活介護〕
（介護予防）短期入所生活介護の利用毎に食事箋が発行されている。</t>
    <rPh sb="1" eb="3">
      <t>タンキ</t>
    </rPh>
    <rPh sb="3" eb="5">
      <t>ニュウショ</t>
    </rPh>
    <rPh sb="5" eb="7">
      <t>セイカツ</t>
    </rPh>
    <rPh sb="7" eb="9">
      <t>カイゴ</t>
    </rPh>
    <rPh sb="12" eb="14">
      <t>カイゴ</t>
    </rPh>
    <rPh sb="14" eb="16">
      <t>ヨボウ</t>
    </rPh>
    <rPh sb="17" eb="19">
      <t>タンキ</t>
    </rPh>
    <rPh sb="19" eb="21">
      <t>ニュウショ</t>
    </rPh>
    <rPh sb="21" eb="23">
      <t>セイカツ</t>
    </rPh>
    <rPh sb="23" eb="25">
      <t>カイゴ</t>
    </rPh>
    <rPh sb="26" eb="28">
      <t>リヨウ</t>
    </rPh>
    <rPh sb="28" eb="29">
      <t>ゴト</t>
    </rPh>
    <rPh sb="34" eb="36">
      <t>ハッコウ</t>
    </rPh>
    <phoneticPr fontId="27"/>
  </si>
  <si>
    <t>（７）の機能訓練指導体制加算を算定している場合は、当該加算に係る機能訓練指導員とは別に、個別機能訓練加算に係る機能訓練指導員を配置している。</t>
    <rPh sb="4" eb="6">
      <t>キノウ</t>
    </rPh>
    <rPh sb="6" eb="8">
      <t>クンレン</t>
    </rPh>
    <rPh sb="8" eb="10">
      <t>シドウ</t>
    </rPh>
    <rPh sb="10" eb="12">
      <t>タイセイ</t>
    </rPh>
    <rPh sb="12" eb="14">
      <t>カサン</t>
    </rPh>
    <rPh sb="15" eb="17">
      <t>サンテイ</t>
    </rPh>
    <rPh sb="21" eb="23">
      <t>バアイ</t>
    </rPh>
    <rPh sb="25" eb="27">
      <t>トウガイ</t>
    </rPh>
    <rPh sb="27" eb="29">
      <t>カサン</t>
    </rPh>
    <rPh sb="30" eb="31">
      <t>カカ</t>
    </rPh>
    <rPh sb="32" eb="34">
      <t>キノウ</t>
    </rPh>
    <rPh sb="34" eb="36">
      <t>クンレン</t>
    </rPh>
    <rPh sb="36" eb="39">
      <t>シドウイン</t>
    </rPh>
    <rPh sb="41" eb="42">
      <t>ベツ</t>
    </rPh>
    <rPh sb="44" eb="46">
      <t>コベツ</t>
    </rPh>
    <rPh sb="46" eb="48">
      <t>キノウ</t>
    </rPh>
    <rPh sb="48" eb="50">
      <t>クンレン</t>
    </rPh>
    <rPh sb="50" eb="52">
      <t>カサン</t>
    </rPh>
    <rPh sb="53" eb="54">
      <t>カカ</t>
    </rPh>
    <rPh sb="55" eb="57">
      <t>キノウ</t>
    </rPh>
    <rPh sb="57" eb="59">
      <t>クンレン</t>
    </rPh>
    <rPh sb="59" eb="62">
      <t>シドウイン</t>
    </rPh>
    <rPh sb="63" eb="65">
      <t>ハイチ</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</si>
</sst>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0&quot;人&quot;"/>
    <numFmt numFmtId="178" formatCode="#,##0&quot;人&quot;"/>
    <numFmt numFmtId="179" formatCode="#,##0.##"/>
    <numFmt numFmtId="180" formatCode="#,##0.0#"/>
  </numFmts>
  <fonts count="110">
    <font>
      <sz val="11"/>
      <color theme="1"/>
      <name val="游ゴシック"/>
      <family val="2"/>
      <charset val="128"/>
      <scheme val="minor"/>
    </font>
    <font>
      <sz val="14"/>
      <name val="HGSｺﾞｼｯｸM"/>
      <family val="3"/>
      <charset val="128"/>
    </font>
    <font>
      <sz val="6"/>
      <name val="游ゴシック"/>
      <family val="2"/>
      <charset val="128"/>
      <scheme val="minor"/>
    </font>
    <font>
      <sz val="6"/>
      <name val="ＭＳ Ｐゴシック"/>
      <family val="3"/>
      <charset val="128"/>
    </font>
    <font>
      <sz val="11"/>
      <name val="HGSｺﾞｼｯｸM"/>
      <family val="3"/>
      <charset val="128"/>
    </font>
    <font>
      <sz val="12"/>
      <name val="HGSｺﾞｼｯｸM"/>
      <family val="3"/>
      <charset val="128"/>
    </font>
    <font>
      <sz val="12"/>
      <name val="HGSｺﾞｼｯｸE"/>
      <family val="3"/>
      <charset val="128"/>
    </font>
    <font>
      <b/>
      <sz val="14"/>
      <name val="HGSｺﾞｼｯｸM"/>
      <family val="3"/>
      <charset val="128"/>
    </font>
    <font>
      <sz val="16"/>
      <name val="HGSｺﾞｼｯｸM"/>
      <family val="3"/>
      <charset val="128"/>
    </font>
    <font>
      <b/>
      <sz val="16"/>
      <name val="HGSｺﾞｼｯｸM"/>
      <family val="3"/>
      <charset val="128"/>
    </font>
    <font>
      <sz val="10"/>
      <name val="HGSｺﾞｼｯｸM"/>
      <family val="3"/>
      <charset val="128"/>
    </font>
    <font>
      <b/>
      <sz val="12"/>
      <name val="HGSｺﾞｼｯｸM"/>
      <family val="3"/>
      <charset val="128"/>
    </font>
    <font>
      <u/>
      <sz val="12"/>
      <name val="HGSｺﾞｼｯｸE"/>
      <family val="3"/>
      <charset val="128"/>
    </font>
    <font>
      <b/>
      <sz val="16"/>
      <name val="ＭＳ Ｐゴシック"/>
      <family val="3"/>
      <charset val="128"/>
    </font>
    <font>
      <sz val="12"/>
      <name val="游ゴシック"/>
      <family val="3"/>
      <charset val="128"/>
      <scheme val="minor"/>
    </font>
    <font>
      <sz val="12"/>
      <color theme="1"/>
      <name val="游ゴシック"/>
      <family val="3"/>
      <charset val="128"/>
      <scheme val="minor"/>
    </font>
    <font>
      <b/>
      <sz val="12"/>
      <color rgb="FFFF0000"/>
      <name val="HGSｺﾞｼｯｸM"/>
      <family val="3"/>
      <charset val="128"/>
    </font>
    <font>
      <sz val="11"/>
      <color theme="1"/>
      <name val="游ゴシック"/>
      <family val="2"/>
      <charset val="128"/>
      <scheme val="minor"/>
    </font>
    <font>
      <sz val="12"/>
      <color theme="1"/>
      <name val="游ゴシック"/>
      <family val="2"/>
      <charset val="128"/>
      <scheme val="minor"/>
    </font>
    <font>
      <b/>
      <sz val="16"/>
      <color rgb="FFFF0000"/>
      <name val="游ゴシック"/>
      <family val="2"/>
      <charset val="128"/>
      <scheme val="minor"/>
    </font>
    <font>
      <sz val="16"/>
      <color theme="1"/>
      <name val="游ゴシック"/>
      <family val="3"/>
      <charset val="128"/>
      <scheme val="minor"/>
    </font>
    <font>
      <sz val="16"/>
      <color rgb="FFFF0000"/>
      <name val="游ゴシック"/>
      <family val="3"/>
      <charset val="128"/>
      <scheme val="minor"/>
    </font>
    <font>
      <sz val="16"/>
      <name val="游ゴシック"/>
      <family val="3"/>
      <charset val="128"/>
      <scheme val="minor"/>
    </font>
    <font>
      <sz val="11"/>
      <color rgb="FF000000"/>
      <name val="游ゴシック"/>
      <family val="3"/>
      <charset val="128"/>
      <scheme val="minor"/>
    </font>
    <font>
      <sz val="11"/>
      <color rgb="FF000000"/>
      <name val="Calibri"/>
      <family val="2"/>
    </font>
    <font>
      <sz val="10.5"/>
      <name val="ＭＳ 明朝"/>
      <family val="1"/>
      <charset val="128"/>
    </font>
    <font>
      <b/>
      <sz val="23.5"/>
      <name val="MS Gothic"/>
      <family val="3"/>
      <charset val="128"/>
    </font>
    <font>
      <sz val="6"/>
      <name val="ＭＳ 明朝"/>
      <family val="1"/>
      <charset val="128"/>
    </font>
    <font>
      <sz val="9.65"/>
      <name val="ＭＳ Ｐゴシック"/>
      <family val="3"/>
      <charset val="128"/>
    </font>
    <font>
      <sz val="12"/>
      <name val="ＭＳ ゴシック"/>
      <family val="3"/>
      <charset val="128"/>
    </font>
    <font>
      <sz val="16"/>
      <name val="MS Gothic"/>
      <family val="3"/>
      <charset val="128"/>
    </font>
    <font>
      <sz val="10"/>
      <name val="ＭＳ 明朝"/>
      <family val="1"/>
      <charset val="128"/>
    </font>
    <font>
      <sz val="12"/>
      <name val="ＭＳ Ｐゴシック"/>
      <family val="3"/>
      <charset val="128"/>
    </font>
    <font>
      <sz val="20"/>
      <name val="ＭＳ ゴシック"/>
      <family val="3"/>
      <charset val="128"/>
    </font>
    <font>
      <sz val="10"/>
      <name val="ＭＳ ゴシック"/>
      <family val="3"/>
      <charset val="128"/>
    </font>
    <font>
      <sz val="8"/>
      <name val="ＭＳ ゴシック"/>
      <family val="3"/>
      <charset val="128"/>
    </font>
    <font>
      <sz val="10.5"/>
      <name val="ＭＳ ゴシック"/>
      <family val="3"/>
      <charset val="128"/>
    </font>
    <font>
      <sz val="14"/>
      <name val="ＭＳ ゴシック"/>
      <family val="3"/>
      <charset val="128"/>
    </font>
    <font>
      <sz val="10"/>
      <name val="ＭＳ Ｐ明朝"/>
      <family val="1"/>
      <charset val="128"/>
    </font>
    <font>
      <sz val="10"/>
      <name val="Century"/>
      <family val="1"/>
    </font>
    <font>
      <sz val="10"/>
      <name val="ＭＳ Ｐゴシック"/>
      <family val="3"/>
      <charset val="128"/>
    </font>
    <font>
      <sz val="11.5"/>
      <name val="ＭＳ ゴシック"/>
      <family val="3"/>
      <charset val="128"/>
    </font>
    <font>
      <sz val="11.5"/>
      <name val="ＭＳ 明朝"/>
      <family val="1"/>
      <charset val="128"/>
    </font>
    <font>
      <sz val="9"/>
      <name val="ＭＳ 明朝"/>
      <family val="1"/>
      <charset val="128"/>
    </font>
    <font>
      <sz val="14"/>
      <name val="ＭＳ 明朝"/>
      <family val="1"/>
      <charset val="128"/>
    </font>
    <font>
      <sz val="12"/>
      <color theme="1"/>
      <name val="ＭＳ 明朝"/>
      <family val="1"/>
      <charset val="128"/>
    </font>
    <font>
      <sz val="9"/>
      <name val="ＭＳ Ｐゴシック"/>
      <family val="3"/>
      <charset val="128"/>
    </font>
    <font>
      <b/>
      <sz val="14"/>
      <name val="ＭＳ Ｐゴシック"/>
      <family val="3"/>
      <charset val="128"/>
    </font>
    <font>
      <b/>
      <sz val="10"/>
      <name val="ＭＳ Ｐゴシック"/>
      <family val="3"/>
      <charset val="128"/>
    </font>
    <font>
      <sz val="11"/>
      <name val="ＭＳ Ｐゴシック"/>
      <family val="3"/>
      <charset val="128"/>
    </font>
    <font>
      <sz val="10.5"/>
      <name val="ＭＳ Ｐ明朝"/>
      <family val="1"/>
      <charset val="128"/>
    </font>
    <font>
      <sz val="12"/>
      <name val="ＭＳ 明朝"/>
      <family val="1"/>
      <charset val="128"/>
    </font>
    <font>
      <sz val="14"/>
      <name val="ＭＳ Ｐゴシック"/>
      <family val="3"/>
      <charset val="128"/>
    </font>
    <font>
      <b/>
      <sz val="12"/>
      <name val="ＭＳ ゴシック"/>
      <family val="3"/>
      <charset val="128"/>
    </font>
    <font>
      <b/>
      <sz val="10"/>
      <name val="ＭＳ Ｐ明朝"/>
      <family val="1"/>
      <charset val="128"/>
    </font>
    <font>
      <b/>
      <sz val="11"/>
      <name val="ＭＳ Ｐゴシック"/>
      <family val="3"/>
      <charset val="128"/>
    </font>
    <font>
      <u/>
      <sz val="11"/>
      <color indexed="12"/>
      <name val="ＭＳ Ｐゴシック"/>
      <family val="3"/>
      <charset val="128"/>
    </font>
    <font>
      <sz val="11"/>
      <name val="ＭＳ ゴシック"/>
      <family val="3"/>
      <charset val="128"/>
    </font>
    <font>
      <b/>
      <sz val="23.5"/>
      <color rgb="FF0000FF"/>
      <name val="MS Gothic"/>
      <family val="3"/>
      <charset val="128"/>
    </font>
    <font>
      <sz val="10.5"/>
      <color theme="1"/>
      <name val="ＭＳ 明朝"/>
      <family val="1"/>
      <charset val="128"/>
    </font>
    <font>
      <sz val="14.5"/>
      <name val="ＭＳ ゴシック"/>
      <family val="3"/>
      <charset val="128"/>
    </font>
    <font>
      <b/>
      <sz val="18"/>
      <color rgb="FF0000FF"/>
      <name val="ＭＳ ゴシック"/>
      <family val="3"/>
      <charset val="128"/>
    </font>
    <font>
      <sz val="16"/>
      <color rgb="FF0000FF"/>
      <name val="ＭＳ ゴシック"/>
      <family val="3"/>
      <charset val="128"/>
    </font>
    <font>
      <sz val="16"/>
      <name val="ＭＳ ゴシック"/>
      <family val="3"/>
      <charset val="128"/>
    </font>
    <font>
      <b/>
      <sz val="18"/>
      <name val="ＭＳ ゴシック"/>
      <family val="3"/>
      <charset val="128"/>
    </font>
    <font>
      <sz val="10.5"/>
      <color rgb="FFFF0000"/>
      <name val="ＭＳ 明朝"/>
      <family val="1"/>
      <charset val="128"/>
    </font>
    <font>
      <sz val="12"/>
      <color rgb="FF0000FF"/>
      <name val="ＭＳ ゴシック"/>
      <family val="3"/>
      <charset val="128"/>
    </font>
    <font>
      <sz val="10"/>
      <color rgb="FF0000FF"/>
      <name val="ＭＳ ゴシック"/>
      <family val="3"/>
      <charset val="128"/>
    </font>
    <font>
      <sz val="10"/>
      <color rgb="FF0000CC"/>
      <name val="ＭＳ ゴシック"/>
      <family val="3"/>
      <charset val="128"/>
    </font>
    <font>
      <sz val="14"/>
      <color rgb="FF0000FF"/>
      <name val="ＭＳ ゴシック"/>
      <family val="3"/>
      <charset val="128"/>
    </font>
    <font>
      <b/>
      <sz val="16"/>
      <name val="ＭＳ ゴシック"/>
      <family val="3"/>
      <charset val="128"/>
    </font>
    <font>
      <sz val="12"/>
      <color rgb="FF0000CC"/>
      <name val="ＭＳ ゴシック"/>
      <family val="3"/>
      <charset val="128"/>
    </font>
    <font>
      <sz val="11"/>
      <name val="HG丸ｺﾞｼｯｸM-PRO"/>
      <family val="3"/>
      <charset val="128"/>
    </font>
    <font>
      <sz val="11"/>
      <color theme="1"/>
      <name val="HG丸ｺﾞｼｯｸM-PRO"/>
      <family val="3"/>
      <charset val="128"/>
    </font>
    <font>
      <sz val="10"/>
      <color theme="1"/>
      <name val="游ゴシック"/>
      <family val="2"/>
      <charset val="128"/>
      <scheme val="minor"/>
    </font>
    <font>
      <b/>
      <sz val="12"/>
      <name val="メイリオ"/>
      <family val="3"/>
      <charset val="128"/>
    </font>
    <font>
      <sz val="14"/>
      <name val="HGP創英角ｺﾞｼｯｸUB"/>
      <family val="3"/>
      <charset val="128"/>
    </font>
    <font>
      <sz val="10"/>
      <name val="HGP創英角ｺﾞｼｯｸUB"/>
      <family val="3"/>
      <charset val="128"/>
    </font>
    <font>
      <sz val="14"/>
      <color theme="0"/>
      <name val="HGPｺﾞｼｯｸE"/>
      <family val="3"/>
      <charset val="128"/>
    </font>
    <font>
      <b/>
      <sz val="14"/>
      <color rgb="FF0000FF"/>
      <name val="HGPｺﾞｼｯｸE"/>
      <family val="3"/>
      <charset val="128"/>
    </font>
    <font>
      <sz val="18"/>
      <color rgb="FF0000FF"/>
      <name val="ＭＳ ゴシック"/>
      <family val="3"/>
      <charset val="128"/>
    </font>
    <font>
      <sz val="10"/>
      <color theme="1"/>
      <name val="ＭＳ 明朝"/>
      <family val="1"/>
      <charset val="128"/>
    </font>
    <font>
      <sz val="11"/>
      <color rgb="FF9C6500"/>
      <name val="游ゴシック"/>
      <family val="2"/>
      <charset val="128"/>
      <scheme val="minor"/>
    </font>
    <font>
      <sz val="10.5"/>
      <color theme="1"/>
      <name val="ＭＳ ゴシック"/>
      <family val="3"/>
      <charset val="128"/>
    </font>
    <font>
      <sz val="10"/>
      <color rgb="FFFF0000"/>
      <name val="ＭＳ ゴシック"/>
      <family val="3"/>
      <charset val="128"/>
    </font>
    <font>
      <sz val="10.5"/>
      <color rgb="FFFF0000"/>
      <name val="ＭＳ ゴシック"/>
      <family val="3"/>
      <charset val="128"/>
    </font>
    <font>
      <sz val="18"/>
      <color rgb="FFFF0000"/>
      <name val="ＭＳ ゴシック"/>
      <family val="3"/>
      <charset val="128"/>
    </font>
    <font>
      <b/>
      <sz val="14"/>
      <name val="メイリオ"/>
      <family val="3"/>
      <charset val="128"/>
    </font>
    <font>
      <sz val="18"/>
      <name val="ＭＳ ゴシック"/>
      <family val="3"/>
      <charset val="128"/>
    </font>
    <font>
      <sz val="8"/>
      <name val="ＭＳ 明朝"/>
      <family val="1"/>
      <charset val="128"/>
    </font>
    <font>
      <sz val="10"/>
      <color rgb="FFFF0000"/>
      <name val="ＭＳ 明朝"/>
      <family val="1"/>
      <charset val="128"/>
    </font>
    <font>
      <b/>
      <sz val="10.5"/>
      <name val="ＭＳ 明朝"/>
      <family val="1"/>
      <charset val="128"/>
    </font>
    <font>
      <sz val="10"/>
      <color theme="1"/>
      <name val="ＭＳ Ｐ明朝"/>
      <family val="1"/>
      <charset val="128"/>
    </font>
    <font>
      <b/>
      <sz val="10.5"/>
      <name val="ＭＳ ゴシック"/>
      <family val="3"/>
      <charset val="128"/>
    </font>
    <font>
      <b/>
      <sz val="14"/>
      <color rgb="FF0000FF"/>
      <name val="ＭＳ ゴシック"/>
      <family val="3"/>
      <charset val="128"/>
    </font>
    <font>
      <u/>
      <sz val="11.5"/>
      <name val="ＭＳ ゴシック"/>
      <family val="3"/>
      <charset val="128"/>
    </font>
    <font>
      <sz val="10.5"/>
      <color theme="1"/>
      <name val="ＭＳ Ｐ明朝"/>
      <family val="1"/>
      <charset val="128"/>
    </font>
    <font>
      <sz val="18"/>
      <color rgb="FF0000CC"/>
      <name val="ＭＳ ゴシック"/>
      <family val="3"/>
      <charset val="128"/>
    </font>
    <font>
      <b/>
      <sz val="14"/>
      <name val="ＭＳ ゴシック"/>
      <family val="3"/>
      <charset val="128"/>
    </font>
    <font>
      <sz val="12"/>
      <color rgb="FFFF0000"/>
      <name val="ＭＳ 明朝"/>
      <family val="1"/>
      <charset val="128"/>
    </font>
    <font>
      <b/>
      <sz val="18"/>
      <color rgb="FF0000FF"/>
      <name val="ＭＳ Ｐゴシック"/>
      <family val="3"/>
      <charset val="128"/>
    </font>
    <font>
      <sz val="14"/>
      <color theme="1"/>
      <name val="ＭＳ Ｐゴシック"/>
      <family val="3"/>
      <charset val="128"/>
    </font>
    <font>
      <b/>
      <sz val="10.5"/>
      <color rgb="FF0000FF"/>
      <name val="ＭＳ 明朝"/>
      <family val="1"/>
      <charset val="128"/>
    </font>
    <font>
      <b/>
      <sz val="11"/>
      <name val="ＭＳ ゴシック"/>
      <family val="3"/>
      <charset val="128"/>
    </font>
    <font>
      <u/>
      <sz val="11"/>
      <name val="ＭＳ ゴシック"/>
      <family val="3"/>
      <charset val="128"/>
    </font>
    <font>
      <sz val="10"/>
      <name val="ＭＳ Ｐ明朝"/>
      <family val="3"/>
      <charset val="128"/>
    </font>
    <font>
      <b/>
      <sz val="10"/>
      <name val="HG丸ｺﾞｼｯｸM-PRO"/>
      <family val="3"/>
      <charset val="128"/>
    </font>
    <font>
      <u/>
      <sz val="10"/>
      <name val="ＭＳ 明朝"/>
      <family val="1"/>
      <charset val="128"/>
    </font>
    <font>
      <sz val="9"/>
      <color theme="1"/>
      <name val="游ゴシック"/>
      <family val="2"/>
      <charset val="128"/>
      <scheme val="minor"/>
    </font>
    <font>
      <sz val="9"/>
      <color theme="1"/>
      <name val="ＭＳ 明朝"/>
      <family val="1"/>
      <charset val="128"/>
    </font>
  </fonts>
  <fills count="9">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rgb="FFCCFFCC"/>
        <bgColor indexed="64"/>
      </patternFill>
    </fill>
    <fill>
      <patternFill patternType="solid">
        <fgColor rgb="FFFFEB9C"/>
      </patternFill>
    </fill>
    <fill>
      <patternFill patternType="solid">
        <fgColor theme="8" tint="-0.249977111117893"/>
        <bgColor indexed="64"/>
      </patternFill>
    </fill>
    <fill>
      <patternFill patternType="solid">
        <fgColor theme="9" tint="0.59999389629810485"/>
        <bgColor indexed="64"/>
      </patternFill>
    </fill>
  </fills>
  <borders count="154">
    <border>
      <left/>
      <right/>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dotted">
        <color indexed="64"/>
      </top>
      <bottom style="thin">
        <color indexed="64"/>
      </bottom>
      <diagonal/>
    </border>
    <border>
      <left/>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style="double">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dotted">
        <color indexed="64"/>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hair">
        <color indexed="64"/>
      </left>
      <right/>
      <top style="hair">
        <color indexed="64"/>
      </top>
      <bottom/>
      <diagonal/>
    </border>
    <border diagonalDown="1">
      <left style="hair">
        <color indexed="64"/>
      </left>
      <right style="hair">
        <color indexed="64"/>
      </right>
      <top style="thin">
        <color indexed="64"/>
      </top>
      <bottom style="thin">
        <color indexed="64"/>
      </bottom>
      <diagonal style="hair">
        <color indexed="64"/>
      </diagonal>
    </border>
    <border diagonalDown="1">
      <left style="hair">
        <color indexed="64"/>
      </left>
      <right style="medium">
        <color indexed="64"/>
      </right>
      <top style="thin">
        <color indexed="64"/>
      </top>
      <bottom style="thin">
        <color indexed="64"/>
      </bottom>
      <diagonal style="hair">
        <color indexed="64"/>
      </diagonal>
    </border>
    <border diagonalDown="1">
      <left style="thin">
        <color indexed="64"/>
      </left>
      <right style="hair">
        <color indexed="64"/>
      </right>
      <top style="thin">
        <color indexed="64"/>
      </top>
      <bottom style="thin">
        <color indexed="64"/>
      </bottom>
      <diagonal style="hair">
        <color indexed="64"/>
      </diagonal>
    </border>
    <border diagonalDown="1">
      <left/>
      <right style="hair">
        <color indexed="64"/>
      </right>
      <top style="thin">
        <color indexed="64"/>
      </top>
      <bottom style="thin">
        <color indexed="64"/>
      </bottom>
      <diagonal style="hair">
        <color indexed="64"/>
      </diagonal>
    </border>
    <border>
      <left style="hair">
        <color indexed="64"/>
      </left>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hair">
        <color indexed="64"/>
      </left>
      <right/>
      <top/>
      <bottom style="hair">
        <color indexed="64"/>
      </bottom>
      <diagonal/>
    </border>
  </borders>
  <cellStyleXfs count="8">
    <xf numFmtId="0" fontId="0" fillId="0" borderId="0">
      <alignment vertical="center"/>
    </xf>
    <xf numFmtId="38" fontId="17" fillId="0" borderId="0" applyFont="0" applyFill="0" applyBorder="0" applyAlignment="0" applyProtection="0">
      <alignment vertical="center"/>
    </xf>
    <xf numFmtId="0" fontId="25" fillId="0" borderId="0"/>
    <xf numFmtId="0" fontId="45" fillId="0" borderId="0">
      <alignment vertical="center"/>
    </xf>
    <xf numFmtId="0" fontId="49" fillId="0" borderId="0"/>
    <xf numFmtId="0" fontId="49" fillId="0" borderId="0"/>
    <xf numFmtId="0" fontId="82" fillId="6" borderId="0" applyNumberFormat="0" applyBorder="0" applyAlignment="0" applyProtection="0">
      <alignment vertical="center"/>
    </xf>
    <xf numFmtId="0" fontId="25" fillId="0" borderId="0"/>
  </cellStyleXfs>
  <cellXfs count="1131">
    <xf numFmtId="0" fontId="0" fillId="0" borderId="0" xfId="0">
      <alignment vertical="center"/>
    </xf>
    <xf numFmtId="0" fontId="5" fillId="0" borderId="0" xfId="0" applyFont="1">
      <alignment vertical="center"/>
    </xf>
    <xf numFmtId="0" fontId="1" fillId="0" borderId="0" xfId="0" applyFont="1">
      <alignment vertical="center"/>
    </xf>
    <xf numFmtId="0" fontId="5" fillId="0" borderId="0" xfId="0" applyFont="1" applyAlignment="1">
      <alignment horizontal="left" vertical="center"/>
    </xf>
    <xf numFmtId="0" fontId="5" fillId="0" borderId="0" xfId="0" applyFont="1" applyAlignment="1">
      <alignment horizontal="right" vertical="center"/>
    </xf>
    <xf numFmtId="0" fontId="8" fillId="0" borderId="0" xfId="0" applyFont="1" applyAlignment="1">
      <alignment horizontal="left" vertical="center"/>
    </xf>
    <xf numFmtId="0" fontId="8" fillId="0" borderId="0" xfId="0" applyFont="1">
      <alignment vertical="center"/>
    </xf>
    <xf numFmtId="0" fontId="9" fillId="0" borderId="0" xfId="0" applyFont="1" applyAlignment="1">
      <alignment horizontal="left" vertical="center"/>
    </xf>
    <xf numFmtId="0" fontId="9" fillId="0" borderId="0" xfId="0" applyFont="1">
      <alignment vertical="center"/>
    </xf>
    <xf numFmtId="0" fontId="9" fillId="0" borderId="0" xfId="0" applyFont="1" applyAlignment="1">
      <alignment horizontal="right" vertical="center"/>
    </xf>
    <xf numFmtId="0" fontId="5" fillId="0" borderId="0" xfId="0" applyFont="1" applyAlignment="1">
      <alignment horizontal="left" vertical="center" wrapText="1"/>
    </xf>
    <xf numFmtId="0" fontId="5" fillId="0" borderId="0" xfId="0" applyFont="1" applyFill="1">
      <alignment vertical="center"/>
    </xf>
    <xf numFmtId="0" fontId="5" fillId="0" borderId="0" xfId="0" applyFont="1" applyFill="1" applyAlignment="1">
      <alignment horizontal="left" vertical="center"/>
    </xf>
    <xf numFmtId="0" fontId="5" fillId="0" borderId="0" xfId="0" applyFont="1" applyFill="1" applyAlignment="1">
      <alignment horizontal="left" vertical="center" wrapText="1"/>
    </xf>
    <xf numFmtId="0" fontId="5" fillId="0" borderId="0" xfId="0" applyFont="1" applyFill="1" applyAlignment="1">
      <alignment vertical="center" textRotation="90"/>
    </xf>
    <xf numFmtId="0" fontId="9" fillId="3" borderId="0" xfId="0" applyFont="1" applyFill="1" applyAlignment="1">
      <alignment vertical="center"/>
    </xf>
    <xf numFmtId="0" fontId="9" fillId="3" borderId="0" xfId="0" applyFont="1" applyFill="1">
      <alignment vertical="center"/>
    </xf>
    <xf numFmtId="0" fontId="9" fillId="3" borderId="0" xfId="0" applyFont="1" applyFill="1" applyAlignment="1">
      <alignment horizontal="center" vertical="center"/>
    </xf>
    <xf numFmtId="0" fontId="8" fillId="3" borderId="0" xfId="0" quotePrefix="1" applyFont="1" applyFill="1" applyBorder="1" applyAlignment="1">
      <alignment vertical="center"/>
    </xf>
    <xf numFmtId="0" fontId="8" fillId="0" borderId="0" xfId="0" applyFont="1" applyAlignment="1">
      <alignment horizontal="right" vertical="center"/>
    </xf>
    <xf numFmtId="0" fontId="0" fillId="3" borderId="0" xfId="0" applyFill="1">
      <alignment vertical="center"/>
    </xf>
    <xf numFmtId="0" fontId="5" fillId="3" borderId="0" xfId="0" applyFont="1" applyFill="1" applyBorder="1">
      <alignment vertical="center"/>
    </xf>
    <xf numFmtId="0" fontId="5" fillId="3" borderId="8" xfId="0" applyFont="1" applyFill="1" applyBorder="1" applyAlignment="1">
      <alignment horizontal="center" vertical="center"/>
    </xf>
    <xf numFmtId="0" fontId="0" fillId="3" borderId="57" xfId="0" applyFill="1" applyBorder="1" applyAlignment="1">
      <alignment horizontal="center" vertical="center"/>
    </xf>
    <xf numFmtId="0" fontId="14" fillId="3" borderId="28" xfId="0" applyFont="1" applyFill="1" applyBorder="1" applyAlignment="1">
      <alignment horizontal="center" vertical="center"/>
    </xf>
    <xf numFmtId="0" fontId="14" fillId="3" borderId="53" xfId="0" applyFont="1" applyFill="1" applyBorder="1" applyAlignment="1">
      <alignment horizontal="center" vertical="center"/>
    </xf>
    <xf numFmtId="0" fontId="15" fillId="3" borderId="38" xfId="0" applyFont="1" applyFill="1" applyBorder="1" applyAlignment="1">
      <alignment vertical="center" shrinkToFit="1"/>
    </xf>
    <xf numFmtId="0" fontId="15" fillId="3" borderId="52" xfId="0" applyFont="1" applyFill="1" applyBorder="1" applyAlignment="1">
      <alignment vertical="center" shrinkToFit="1"/>
    </xf>
    <xf numFmtId="0" fontId="15" fillId="3" borderId="10" xfId="0" applyFont="1" applyFill="1" applyBorder="1" applyAlignment="1">
      <alignment vertical="center" shrinkToFit="1"/>
    </xf>
    <xf numFmtId="0" fontId="15" fillId="3" borderId="8" xfId="0" applyFont="1" applyFill="1" applyBorder="1" applyAlignment="1">
      <alignment vertical="center" shrinkToFit="1"/>
    </xf>
    <xf numFmtId="0" fontId="8" fillId="0" borderId="0" xfId="0" applyFont="1" applyProtection="1">
      <alignment vertical="center"/>
    </xf>
    <xf numFmtId="0" fontId="8" fillId="0" borderId="0" xfId="0" applyFont="1" applyAlignment="1" applyProtection="1">
      <alignment horizontal="right" vertical="center"/>
    </xf>
    <xf numFmtId="0" fontId="9" fillId="0" borderId="0" xfId="0" applyFont="1" applyProtection="1">
      <alignment vertical="center"/>
    </xf>
    <xf numFmtId="20" fontId="8" fillId="0" borderId="0" xfId="0" applyNumberFormat="1" applyFont="1" applyBorder="1" applyAlignment="1" applyProtection="1">
      <alignment vertical="center"/>
    </xf>
    <xf numFmtId="0" fontId="8" fillId="0" borderId="0" xfId="0" applyFont="1" applyBorder="1" applyAlignment="1" applyProtection="1">
      <alignment vertical="center"/>
    </xf>
    <xf numFmtId="0" fontId="8" fillId="0" borderId="0" xfId="0" applyFont="1" applyBorder="1" applyAlignment="1" applyProtection="1">
      <alignment horizontal="right" vertical="center"/>
    </xf>
    <xf numFmtId="176" fontId="8" fillId="0" borderId="0" xfId="0" applyNumberFormat="1" applyFont="1" applyBorder="1" applyAlignment="1" applyProtection="1">
      <alignment vertical="center"/>
    </xf>
    <xf numFmtId="0" fontId="8" fillId="0" borderId="0" xfId="0" applyFont="1" applyBorder="1" applyAlignment="1" applyProtection="1">
      <alignment horizontal="left" vertical="center"/>
    </xf>
    <xf numFmtId="0" fontId="8" fillId="3" borderId="0" xfId="0" applyFont="1" applyFill="1" applyBorder="1" applyAlignment="1" applyProtection="1">
      <alignment vertical="center"/>
    </xf>
    <xf numFmtId="0" fontId="1" fillId="0" borderId="0" xfId="0" applyFont="1" applyBorder="1" applyAlignment="1" applyProtection="1">
      <alignment horizontal="left" vertical="center"/>
    </xf>
    <xf numFmtId="0" fontId="8" fillId="3" borderId="0" xfId="0" applyFont="1" applyFill="1" applyBorder="1" applyAlignment="1" applyProtection="1">
      <alignment horizontal="center" vertical="center"/>
    </xf>
    <xf numFmtId="0" fontId="8" fillId="0" borderId="0" xfId="0" applyFont="1" applyBorder="1" applyAlignment="1" applyProtection="1">
      <alignment horizontal="center" vertical="center"/>
    </xf>
    <xf numFmtId="20" fontId="8" fillId="3" borderId="0" xfId="0" applyNumberFormat="1" applyFont="1" applyFill="1" applyBorder="1" applyAlignment="1" applyProtection="1">
      <alignment vertical="center"/>
    </xf>
    <xf numFmtId="0" fontId="8" fillId="3" borderId="0" xfId="0" applyFont="1" applyFill="1" applyBorder="1" applyAlignment="1" applyProtection="1">
      <alignment horizontal="left" vertical="center"/>
    </xf>
    <xf numFmtId="0" fontId="5" fillId="0" borderId="0" xfId="0" applyFont="1" applyProtection="1">
      <alignment vertical="center"/>
    </xf>
    <xf numFmtId="0" fontId="5" fillId="0" borderId="0" xfId="0" applyFont="1" applyAlignment="1" applyProtection="1">
      <alignment horizontal="left" vertical="center"/>
    </xf>
    <xf numFmtId="0" fontId="5" fillId="3" borderId="0" xfId="0" applyFont="1" applyFill="1" applyAlignment="1">
      <alignment horizontal="left" vertical="center"/>
    </xf>
    <xf numFmtId="0" fontId="7" fillId="3" borderId="0" xfId="0" applyFont="1" applyFill="1" applyAlignment="1">
      <alignment horizontal="left" vertical="center"/>
    </xf>
    <xf numFmtId="0" fontId="5" fillId="3" borderId="0" xfId="0" applyFont="1" applyFill="1">
      <alignment vertical="center"/>
    </xf>
    <xf numFmtId="0" fontId="5" fillId="3" borderId="0" xfId="0" applyFont="1" applyFill="1" applyBorder="1" applyAlignment="1">
      <alignment horizontal="center" vertical="center"/>
    </xf>
    <xf numFmtId="0" fontId="16" fillId="3" borderId="0" xfId="0" applyFont="1" applyFill="1" applyAlignment="1">
      <alignment horizontal="left" vertical="center"/>
    </xf>
    <xf numFmtId="0" fontId="5" fillId="3" borderId="0" xfId="0" applyFont="1" applyFill="1" applyBorder="1" applyAlignment="1">
      <alignment horizontal="left" vertical="center"/>
    </xf>
    <xf numFmtId="0" fontId="5" fillId="3" borderId="8" xfId="0" applyFont="1" applyFill="1" applyBorder="1" applyAlignment="1">
      <alignment horizontal="left" vertical="center"/>
    </xf>
    <xf numFmtId="0" fontId="5" fillId="3" borderId="0" xfId="0" applyFont="1" applyFill="1" applyAlignment="1">
      <alignment vertical="center"/>
    </xf>
    <xf numFmtId="0" fontId="6" fillId="3" borderId="0" xfId="0" applyFont="1" applyFill="1">
      <alignment vertical="center"/>
    </xf>
    <xf numFmtId="0" fontId="6" fillId="3" borderId="0" xfId="0" applyFont="1" applyFill="1" applyAlignment="1">
      <alignment horizontal="left" vertical="center"/>
    </xf>
    <xf numFmtId="0" fontId="11" fillId="3" borderId="0" xfId="0" applyFont="1" applyFill="1" applyAlignment="1">
      <alignment vertical="center"/>
    </xf>
    <xf numFmtId="0" fontId="6" fillId="3" borderId="0" xfId="0" applyFont="1" applyFill="1" applyBorder="1">
      <alignment vertical="center"/>
    </xf>
    <xf numFmtId="0" fontId="6" fillId="3" borderId="0" xfId="0" applyFont="1" applyFill="1" applyBorder="1" applyAlignment="1">
      <alignment vertical="center"/>
    </xf>
    <xf numFmtId="0" fontId="6" fillId="3" borderId="0" xfId="0" applyFont="1" applyFill="1" applyBorder="1" applyAlignment="1">
      <alignment vertical="center" shrinkToFit="1"/>
    </xf>
    <xf numFmtId="0" fontId="5" fillId="3" borderId="0" xfId="0" applyFont="1" applyFill="1" applyAlignment="1">
      <alignment vertical="center" wrapText="1"/>
    </xf>
    <xf numFmtId="0" fontId="18" fillId="3" borderId="53" xfId="0" applyFont="1" applyFill="1" applyBorder="1" applyAlignment="1">
      <alignment horizontal="center" vertical="center"/>
    </xf>
    <xf numFmtId="0" fontId="15" fillId="3" borderId="54" xfId="0" applyFont="1" applyFill="1" applyBorder="1" applyAlignment="1">
      <alignment horizontal="center" vertical="center"/>
    </xf>
    <xf numFmtId="0" fontId="15" fillId="3" borderId="52" xfId="0" applyFont="1" applyFill="1" applyBorder="1">
      <alignment vertical="center"/>
    </xf>
    <xf numFmtId="0" fontId="15" fillId="3" borderId="34" xfId="0" applyFont="1" applyFill="1" applyBorder="1">
      <alignment vertical="center"/>
    </xf>
    <xf numFmtId="0" fontId="15" fillId="3" borderId="8" xfId="0" applyFont="1" applyFill="1" applyBorder="1">
      <alignment vertical="center"/>
    </xf>
    <xf numFmtId="0" fontId="15" fillId="3" borderId="9" xfId="0" applyFont="1" applyFill="1" applyBorder="1">
      <alignment vertical="center"/>
    </xf>
    <xf numFmtId="0" fontId="15" fillId="3" borderId="17" xfId="0" applyFont="1" applyFill="1" applyBorder="1">
      <alignment vertical="center"/>
    </xf>
    <xf numFmtId="0" fontId="15" fillId="3" borderId="18" xfId="0" applyFont="1" applyFill="1" applyBorder="1">
      <alignment vertical="center"/>
    </xf>
    <xf numFmtId="0" fontId="5" fillId="3" borderId="0" xfId="0" applyFont="1" applyFill="1" applyBorder="1" applyAlignment="1" applyProtection="1">
      <alignment horizontal="center" vertical="center" shrinkToFit="1"/>
      <protection locked="0"/>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4" fillId="3" borderId="0" xfId="0" applyFont="1" applyFill="1" applyBorder="1" applyAlignment="1">
      <alignment vertical="center"/>
    </xf>
    <xf numFmtId="0" fontId="10" fillId="3" borderId="0" xfId="0" applyFont="1" applyFill="1" applyBorder="1" applyAlignment="1">
      <alignment vertical="center"/>
    </xf>
    <xf numFmtId="0" fontId="10" fillId="3" borderId="0" xfId="0" applyFont="1" applyFill="1" applyBorder="1" applyAlignment="1">
      <alignment horizontal="center" vertical="center"/>
    </xf>
    <xf numFmtId="0" fontId="5" fillId="3" borderId="0" xfId="0" applyFont="1" applyFill="1" applyBorder="1" applyAlignment="1">
      <alignment horizontal="center" vertical="center" wrapText="1"/>
    </xf>
    <xf numFmtId="1" fontId="5" fillId="3" borderId="0" xfId="0" applyNumberFormat="1" applyFont="1" applyFill="1" applyBorder="1" applyAlignment="1">
      <alignment horizontal="center" vertical="center" wrapText="1"/>
    </xf>
    <xf numFmtId="0" fontId="5" fillId="3" borderId="8" xfId="0" applyFont="1" applyFill="1" applyBorder="1" applyAlignment="1">
      <alignment horizontal="right" vertical="center"/>
    </xf>
    <xf numFmtId="0" fontId="5" fillId="3" borderId="8" xfId="0" applyFont="1" applyFill="1" applyBorder="1" applyAlignment="1">
      <alignment vertical="center" shrinkToFit="1"/>
    </xf>
    <xf numFmtId="178" fontId="5" fillId="3" borderId="0" xfId="0" applyNumberFormat="1" applyFont="1" applyFill="1" applyBorder="1" applyAlignment="1">
      <alignment horizontal="center" vertical="center"/>
    </xf>
    <xf numFmtId="0" fontId="5" fillId="5" borderId="8" xfId="0" applyFont="1" applyFill="1" applyBorder="1" applyAlignment="1">
      <alignment horizontal="left" vertical="center"/>
    </xf>
    <xf numFmtId="0" fontId="5" fillId="2" borderId="8" xfId="0" applyFont="1" applyFill="1" applyBorder="1" applyAlignment="1">
      <alignment horizontal="left" vertical="center"/>
    </xf>
    <xf numFmtId="0" fontId="5" fillId="3" borderId="8" xfId="0" applyFont="1" applyFill="1" applyBorder="1" applyAlignment="1">
      <alignment horizontal="right" vertical="center"/>
    </xf>
    <xf numFmtId="0" fontId="19" fillId="3" borderId="0" xfId="0" applyFont="1" applyFill="1" applyAlignment="1" applyProtection="1">
      <alignment horizontal="left" vertical="center"/>
    </xf>
    <xf numFmtId="0" fontId="20" fillId="3" borderId="0" xfId="0" applyFont="1" applyFill="1" applyAlignment="1" applyProtection="1">
      <alignment horizontal="center" vertical="center"/>
    </xf>
    <xf numFmtId="0" fontId="20" fillId="3" borderId="0" xfId="0" applyFont="1" applyFill="1" applyProtection="1">
      <alignment vertical="center"/>
    </xf>
    <xf numFmtId="0" fontId="20" fillId="3" borderId="0" xfId="0" applyFont="1" applyFill="1" applyAlignment="1" applyProtection="1">
      <alignment horizontal="left" vertical="center"/>
    </xf>
    <xf numFmtId="0" fontId="21" fillId="3" borderId="0" xfId="0" applyFont="1" applyFill="1">
      <alignment vertical="center"/>
    </xf>
    <xf numFmtId="0" fontId="20" fillId="3" borderId="0" xfId="0" applyFont="1" applyFill="1">
      <alignment vertical="center"/>
    </xf>
    <xf numFmtId="0" fontId="21" fillId="3" borderId="0" xfId="0" applyFont="1" applyFill="1" applyAlignment="1">
      <alignment horizontal="left" vertical="center"/>
    </xf>
    <xf numFmtId="0" fontId="20" fillId="3" borderId="0" xfId="0" applyFont="1" applyFill="1" applyAlignment="1" applyProtection="1">
      <alignment horizontal="center" vertical="center"/>
      <protection locked="0"/>
    </xf>
    <xf numFmtId="0" fontId="20" fillId="5" borderId="8" xfId="0" applyFont="1" applyFill="1" applyBorder="1" applyAlignment="1" applyProtection="1">
      <alignment horizontal="center" vertical="center"/>
      <protection locked="0"/>
    </xf>
    <xf numFmtId="0" fontId="20" fillId="5" borderId="0" xfId="0" applyFont="1" applyFill="1" applyBorder="1" applyAlignment="1" applyProtection="1">
      <alignment horizontal="center" vertical="center"/>
      <protection locked="0"/>
    </xf>
    <xf numFmtId="20" fontId="20" fillId="5" borderId="8" xfId="0" applyNumberFormat="1" applyFont="1" applyFill="1" applyBorder="1" applyAlignment="1" applyProtection="1">
      <alignment horizontal="center" vertical="center"/>
      <protection locked="0"/>
    </xf>
    <xf numFmtId="0" fontId="20" fillId="3" borderId="0" xfId="0" applyFont="1" applyFill="1" applyAlignment="1" applyProtection="1">
      <alignment horizontal="right" vertical="center"/>
      <protection locked="0"/>
    </xf>
    <xf numFmtId="0" fontId="20" fillId="3" borderId="0" xfId="0" applyFont="1" applyFill="1" applyProtection="1">
      <alignment vertical="center"/>
      <protection locked="0"/>
    </xf>
    <xf numFmtId="0" fontId="20" fillId="3" borderId="8" xfId="0" applyNumberFormat="1" applyFont="1" applyFill="1" applyBorder="1" applyAlignment="1" applyProtection="1">
      <alignment horizontal="center" vertical="center"/>
    </xf>
    <xf numFmtId="0" fontId="20" fillId="5" borderId="8" xfId="0" applyFont="1" applyFill="1" applyBorder="1" applyAlignment="1" applyProtection="1">
      <alignment horizontal="left" vertical="center"/>
      <protection locked="0"/>
    </xf>
    <xf numFmtId="20" fontId="20" fillId="3" borderId="8" xfId="0" applyNumberFormat="1" applyFont="1" applyFill="1" applyBorder="1" applyAlignment="1" applyProtection="1">
      <alignment horizontal="center" vertical="center"/>
      <protection locked="0"/>
    </xf>
    <xf numFmtId="0" fontId="22" fillId="5" borderId="45" xfId="0" applyFont="1" applyFill="1" applyBorder="1" applyAlignment="1" applyProtection="1">
      <alignment horizontal="center" vertical="center"/>
      <protection locked="0"/>
    </xf>
    <xf numFmtId="0" fontId="22" fillId="5" borderId="42" xfId="0" applyFont="1" applyFill="1" applyBorder="1" applyAlignment="1" applyProtection="1">
      <alignment horizontal="center" vertical="center"/>
      <protection locked="0"/>
    </xf>
    <xf numFmtId="0" fontId="22" fillId="5" borderId="21" xfId="0" applyFont="1" applyFill="1" applyBorder="1" applyAlignment="1" applyProtection="1">
      <alignment horizontal="center" vertical="center"/>
      <protection locked="0"/>
    </xf>
    <xf numFmtId="0" fontId="8" fillId="2" borderId="84" xfId="0" applyFont="1" applyFill="1" applyBorder="1" applyAlignment="1" applyProtection="1">
      <alignment horizontal="center" vertical="center" shrinkToFit="1"/>
      <protection locked="0"/>
    </xf>
    <xf numFmtId="0" fontId="8" fillId="2" borderId="98" xfId="0" applyFont="1" applyFill="1" applyBorder="1" applyAlignment="1" applyProtection="1">
      <alignment horizontal="center" vertical="center" shrinkToFit="1"/>
      <protection locked="0"/>
    </xf>
    <xf numFmtId="0" fontId="8" fillId="2" borderId="83" xfId="0" applyFont="1" applyFill="1" applyBorder="1" applyAlignment="1" applyProtection="1">
      <alignment horizontal="center" vertical="center" shrinkToFit="1"/>
      <protection locked="0"/>
    </xf>
    <xf numFmtId="0" fontId="8" fillId="2" borderId="73" xfId="0" applyFont="1" applyFill="1" applyBorder="1" applyAlignment="1" applyProtection="1">
      <alignment horizontal="center" vertical="center" shrinkToFit="1"/>
      <protection locked="0"/>
    </xf>
    <xf numFmtId="0" fontId="8" fillId="2" borderId="75" xfId="0" applyFont="1" applyFill="1" applyBorder="1" applyAlignment="1" applyProtection="1">
      <alignment horizontal="center" vertical="center" shrinkToFit="1"/>
      <protection locked="0"/>
    </xf>
    <xf numFmtId="0" fontId="8" fillId="2" borderId="74" xfId="0" applyFont="1" applyFill="1" applyBorder="1" applyAlignment="1" applyProtection="1">
      <alignment horizontal="center" vertical="center" shrinkToFit="1"/>
      <protection locked="0"/>
    </xf>
    <xf numFmtId="0" fontId="8" fillId="2" borderId="82" xfId="0" applyFont="1" applyFill="1" applyBorder="1" applyAlignment="1" applyProtection="1">
      <alignment horizontal="center" vertical="center" shrinkToFit="1"/>
      <protection locked="0"/>
    </xf>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8" xfId="0" applyFont="1" applyBorder="1" applyAlignment="1">
      <alignment vertical="center"/>
    </xf>
    <xf numFmtId="0" fontId="5" fillId="0" borderId="49" xfId="0" applyFont="1" applyBorder="1" applyAlignment="1">
      <alignment vertical="center"/>
    </xf>
    <xf numFmtId="0" fontId="5" fillId="0" borderId="70" xfId="0" applyFont="1" applyBorder="1" applyAlignment="1">
      <alignment vertical="center"/>
    </xf>
    <xf numFmtId="0" fontId="5" fillId="0" borderId="32" xfId="0" applyFont="1" applyBorder="1" applyAlignment="1">
      <alignment vertical="center"/>
    </xf>
    <xf numFmtId="0" fontId="5" fillId="0" borderId="33" xfId="0" applyFont="1" applyBorder="1" applyAlignment="1">
      <alignment vertical="center"/>
    </xf>
    <xf numFmtId="0" fontId="5" fillId="0" borderId="46" xfId="0" applyFont="1" applyBorder="1" applyAlignment="1">
      <alignment vertical="center"/>
    </xf>
    <xf numFmtId="0" fontId="5" fillId="0" borderId="0" xfId="0" applyFont="1" applyBorder="1" applyAlignment="1">
      <alignment vertical="center"/>
    </xf>
    <xf numFmtId="0" fontId="5" fillId="0" borderId="6" xfId="0" applyFont="1" applyBorder="1" applyAlignment="1">
      <alignment vertical="center"/>
    </xf>
    <xf numFmtId="0" fontId="5" fillId="0" borderId="55" xfId="0" applyFont="1" applyBorder="1" applyAlignment="1">
      <alignment vertical="center"/>
    </xf>
    <xf numFmtId="0" fontId="5" fillId="0" borderId="41" xfId="0" applyFont="1" applyBorder="1" applyAlignment="1">
      <alignment vertical="center"/>
    </xf>
    <xf numFmtId="0" fontId="5" fillId="0" borderId="56" xfId="0" applyFont="1" applyBorder="1" applyAlignment="1">
      <alignment vertical="center"/>
    </xf>
    <xf numFmtId="0" fontId="5" fillId="0" borderId="72" xfId="0" applyFont="1" applyBorder="1" applyAlignment="1">
      <alignment vertical="center"/>
    </xf>
    <xf numFmtId="0" fontId="1" fillId="3" borderId="0" xfId="0" applyFont="1" applyFill="1" applyBorder="1" applyAlignment="1" applyProtection="1">
      <alignment horizontal="center" vertical="center" wrapText="1"/>
      <protection locked="0"/>
    </xf>
    <xf numFmtId="0" fontId="1" fillId="0" borderId="0" xfId="0" applyFont="1" applyFill="1" applyBorder="1" applyAlignment="1">
      <alignment vertical="center"/>
    </xf>
    <xf numFmtId="0" fontId="1" fillId="0" borderId="0" xfId="0" applyFont="1" applyFill="1" applyBorder="1" applyAlignment="1">
      <alignment horizontal="left" vertical="center"/>
    </xf>
    <xf numFmtId="0" fontId="1" fillId="3" borderId="0" xfId="0" applyFont="1" applyFill="1" applyBorder="1" applyAlignment="1">
      <alignment horizontal="center" vertical="center" wrapText="1"/>
    </xf>
    <xf numFmtId="1" fontId="1" fillId="3" borderId="0" xfId="0" applyNumberFormat="1" applyFont="1" applyFill="1" applyBorder="1" applyAlignment="1">
      <alignment horizontal="center" vertical="center" wrapText="1"/>
    </xf>
    <xf numFmtId="0" fontId="1" fillId="0" borderId="0" xfId="0" applyFont="1" applyFill="1" applyAlignment="1">
      <alignment vertical="center"/>
    </xf>
    <xf numFmtId="0" fontId="1" fillId="0" borderId="0" xfId="0" applyFont="1" applyFill="1" applyBorder="1" applyAlignment="1">
      <alignment horizontal="centerContinuous" vertical="center"/>
    </xf>
    <xf numFmtId="0" fontId="1" fillId="0" borderId="0" xfId="0" applyFont="1" applyFill="1" applyAlignment="1">
      <alignment horizontal="centerContinuous" vertical="center"/>
    </xf>
    <xf numFmtId="0" fontId="1" fillId="0" borderId="0" xfId="0" applyFont="1" applyFill="1" applyBorder="1" applyAlignment="1">
      <alignment horizontal="center" vertical="center"/>
    </xf>
    <xf numFmtId="0" fontId="1" fillId="3" borderId="0" xfId="0" applyFont="1" applyFill="1" applyBorder="1" applyAlignment="1" applyProtection="1">
      <alignment horizontal="center" vertical="center" shrinkToFit="1"/>
      <protection locked="0"/>
    </xf>
    <xf numFmtId="0" fontId="1" fillId="3" borderId="0" xfId="0" applyFont="1" applyFill="1" applyBorder="1" applyAlignment="1" applyProtection="1">
      <alignment horizontal="left" vertical="center" wrapText="1"/>
      <protection locked="0"/>
    </xf>
    <xf numFmtId="0" fontId="1" fillId="3" borderId="0" xfId="0" applyFont="1" applyFill="1" applyBorder="1" applyAlignment="1">
      <alignment vertical="center"/>
    </xf>
    <xf numFmtId="0" fontId="1" fillId="3" borderId="0" xfId="0" applyFont="1" applyFill="1" applyBorder="1" applyAlignment="1">
      <alignment horizontal="center" vertical="center"/>
    </xf>
    <xf numFmtId="0" fontId="1" fillId="0" borderId="0" xfId="0" applyFont="1" applyFill="1" applyBorder="1" applyAlignment="1">
      <alignment horizontal="right" vertical="center"/>
    </xf>
    <xf numFmtId="0" fontId="1" fillId="3" borderId="0" xfId="0" applyFont="1" applyFill="1">
      <alignment vertical="center"/>
    </xf>
    <xf numFmtId="179" fontId="1" fillId="0" borderId="0" xfId="0" applyNumberFormat="1" applyFont="1" applyFill="1" applyBorder="1" applyAlignment="1">
      <alignment vertical="center"/>
    </xf>
    <xf numFmtId="179" fontId="1" fillId="0" borderId="0" xfId="0" applyNumberFormat="1" applyFont="1" applyFill="1" applyAlignment="1">
      <alignment vertical="center"/>
    </xf>
    <xf numFmtId="0" fontId="1" fillId="0" borderId="8" xfId="0" applyFont="1" applyFill="1" applyBorder="1" applyAlignment="1">
      <alignment horizontal="center" vertical="center"/>
    </xf>
    <xf numFmtId="0" fontId="9" fillId="0" borderId="0" xfId="0" applyFont="1" applyFill="1" applyAlignment="1">
      <alignment horizontal="right" vertical="center"/>
    </xf>
    <xf numFmtId="0" fontId="9" fillId="0" borderId="0" xfId="0" applyFont="1" applyFill="1" applyAlignment="1">
      <alignment vertical="center"/>
    </xf>
    <xf numFmtId="0" fontId="8" fillId="0" borderId="1"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9" xfId="0" applyFont="1" applyBorder="1" applyAlignment="1">
      <alignment horizontal="center" vertical="center" wrapText="1"/>
    </xf>
    <xf numFmtId="0" fontId="1" fillId="0" borderId="10"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7" xfId="0" applyFont="1" applyBorder="1" applyAlignment="1">
      <alignment horizontal="center" vertical="center"/>
    </xf>
    <xf numFmtId="0" fontId="1" fillId="0" borderId="7"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9" xfId="0" applyNumberFormat="1" applyFont="1" applyFill="1" applyBorder="1" applyAlignment="1">
      <alignment horizontal="center" vertical="center" wrapText="1"/>
    </xf>
    <xf numFmtId="0" fontId="1" fillId="0" borderId="17" xfId="0" applyNumberFormat="1" applyFont="1" applyFill="1" applyBorder="1" applyAlignment="1">
      <alignment horizontal="center" vertical="center" wrapText="1"/>
    </xf>
    <xf numFmtId="0" fontId="1" fillId="0" borderId="18" xfId="0" applyNumberFormat="1" applyFont="1" applyFill="1" applyBorder="1" applyAlignment="1">
      <alignment horizontal="center" vertical="center" wrapText="1"/>
    </xf>
    <xf numFmtId="0" fontId="1" fillId="0" borderId="16" xfId="0" applyNumberFormat="1" applyFont="1" applyFill="1" applyBorder="1" applyAlignment="1">
      <alignment horizontal="center" vertical="center" wrapText="1"/>
    </xf>
    <xf numFmtId="0" fontId="1" fillId="0" borderId="0" xfId="0" applyFont="1" applyFill="1" applyBorder="1" applyAlignment="1" applyProtection="1">
      <alignment horizontal="right" vertical="center"/>
    </xf>
    <xf numFmtId="0" fontId="8" fillId="3" borderId="1" xfId="0" applyFont="1" applyFill="1" applyBorder="1" applyAlignment="1" applyProtection="1">
      <alignment horizontal="center" vertical="center" shrinkToFit="1"/>
    </xf>
    <xf numFmtId="0" fontId="8" fillId="3" borderId="31" xfId="0" applyFont="1" applyFill="1" applyBorder="1" applyAlignment="1" applyProtection="1">
      <alignment horizontal="center" vertical="center" shrinkToFit="1"/>
    </xf>
    <xf numFmtId="0" fontId="8" fillId="3" borderId="5" xfId="0" applyFont="1" applyFill="1" applyBorder="1" applyAlignment="1" applyProtection="1">
      <alignment horizontal="center" vertical="center" shrinkToFit="1"/>
    </xf>
    <xf numFmtId="0" fontId="8" fillId="3" borderId="30" xfId="0" applyFont="1" applyFill="1" applyBorder="1" applyAlignment="1" applyProtection="1">
      <alignment horizontal="center" vertical="center" shrinkToFit="1"/>
    </xf>
    <xf numFmtId="0" fontId="8" fillId="3" borderId="32" xfId="0" applyFont="1" applyFill="1" applyBorder="1" applyAlignment="1" applyProtection="1">
      <alignment horizontal="center" vertical="center" shrinkToFit="1"/>
    </xf>
    <xf numFmtId="0" fontId="8" fillId="3" borderId="44" xfId="0" applyFont="1" applyFill="1" applyBorder="1" applyAlignment="1" applyProtection="1">
      <alignment horizontal="center" vertical="center" shrinkToFit="1"/>
    </xf>
    <xf numFmtId="0" fontId="9" fillId="0" borderId="0" xfId="0" applyFont="1" applyAlignment="1" applyProtection="1">
      <alignment horizontal="left" vertical="center"/>
    </xf>
    <xf numFmtId="0" fontId="9" fillId="0" borderId="0" xfId="0" applyFont="1" applyAlignment="1" applyProtection="1">
      <alignment horizontal="right" vertical="center"/>
    </xf>
    <xf numFmtId="0" fontId="9" fillId="3" borderId="0" xfId="0" applyFont="1" applyFill="1" applyAlignment="1" applyProtection="1">
      <alignment vertical="center"/>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0" borderId="0" xfId="0" applyFont="1" applyAlignment="1" applyProtection="1">
      <alignment horizontal="center" vertical="center"/>
    </xf>
    <xf numFmtId="180" fontId="8" fillId="0" borderId="51" xfId="0" applyNumberFormat="1" applyFont="1" applyBorder="1" applyAlignment="1">
      <alignment horizontal="center" vertical="center" shrinkToFit="1"/>
    </xf>
    <xf numFmtId="180" fontId="8" fillId="0" borderId="47" xfId="0" applyNumberFormat="1" applyFont="1" applyBorder="1" applyAlignment="1">
      <alignment horizontal="center" vertical="center" shrinkToFit="1"/>
    </xf>
    <xf numFmtId="180" fontId="8" fillId="0" borderId="50" xfId="0" applyNumberFormat="1" applyFont="1" applyBorder="1" applyAlignment="1">
      <alignment horizontal="center" vertical="center" shrinkToFit="1"/>
    </xf>
    <xf numFmtId="180" fontId="8" fillId="0" borderId="66" xfId="0" applyNumberFormat="1" applyFont="1" applyBorder="1" applyAlignment="1">
      <alignment horizontal="center" vertical="center" shrinkToFit="1"/>
    </xf>
    <xf numFmtId="180" fontId="8" fillId="0" borderId="67" xfId="0" applyNumberFormat="1" applyFont="1" applyBorder="1" applyAlignment="1">
      <alignment horizontal="center" vertical="center" shrinkToFit="1"/>
    </xf>
    <xf numFmtId="180" fontId="8" fillId="0" borderId="68" xfId="0" applyNumberFormat="1" applyFont="1" applyBorder="1" applyAlignment="1">
      <alignment horizontal="center" vertical="center" shrinkToFit="1"/>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0" fontId="8" fillId="0" borderId="31"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3" xfId="0" applyFont="1" applyBorder="1" applyAlignment="1">
      <alignment horizontal="center" vertical="center" wrapText="1"/>
    </xf>
    <xf numFmtId="180" fontId="8" fillId="0" borderId="69" xfId="0" applyNumberFormat="1" applyFont="1" applyBorder="1" applyAlignment="1">
      <alignment horizontal="center" vertical="center" shrinkToFit="1"/>
    </xf>
    <xf numFmtId="0" fontId="8" fillId="3" borderId="13" xfId="0" applyFont="1" applyFill="1" applyBorder="1" applyAlignment="1" applyProtection="1">
      <alignment horizontal="center" vertical="center" shrinkToFit="1"/>
    </xf>
    <xf numFmtId="0" fontId="8" fillId="3" borderId="29" xfId="0" applyFont="1" applyFill="1" applyBorder="1" applyAlignment="1" applyProtection="1">
      <alignment horizontal="center" vertical="center" shrinkToFit="1"/>
    </xf>
    <xf numFmtId="0" fontId="5" fillId="0" borderId="99" xfId="0" applyFont="1" applyBorder="1" applyAlignment="1">
      <alignment vertical="center"/>
    </xf>
    <xf numFmtId="0" fontId="5" fillId="0" borderId="100" xfId="0" applyFont="1" applyBorder="1" applyAlignment="1">
      <alignment vertical="center"/>
    </xf>
    <xf numFmtId="0" fontId="5" fillId="0" borderId="96" xfId="0" applyFont="1" applyBorder="1" applyAlignment="1">
      <alignment vertical="center"/>
    </xf>
    <xf numFmtId="0" fontId="5" fillId="0" borderId="5" xfId="0" applyFont="1" applyBorder="1" applyAlignment="1">
      <alignment vertical="center"/>
    </xf>
    <xf numFmtId="0" fontId="5" fillId="0" borderId="101" xfId="0" applyFont="1" applyBorder="1" applyAlignment="1">
      <alignment vertical="center"/>
    </xf>
    <xf numFmtId="0" fontId="5" fillId="0" borderId="71" xfId="0" applyFont="1" applyBorder="1" applyAlignment="1">
      <alignment vertical="center"/>
    </xf>
    <xf numFmtId="0" fontId="8" fillId="0" borderId="2" xfId="0" applyFont="1" applyBorder="1" applyAlignment="1">
      <alignment vertical="center" wrapText="1"/>
    </xf>
    <xf numFmtId="0" fontId="8" fillId="0" borderId="3" xfId="0" applyFont="1" applyBorder="1" applyAlignment="1">
      <alignment vertical="center" wrapText="1"/>
    </xf>
    <xf numFmtId="0" fontId="8" fillId="0" borderId="0" xfId="0" applyFont="1" applyBorder="1" applyAlignment="1">
      <alignment vertical="center" wrapText="1"/>
    </xf>
    <xf numFmtId="0" fontId="8" fillId="0" borderId="6"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8" fillId="3" borderId="10" xfId="0" applyFont="1" applyFill="1" applyBorder="1">
      <alignment vertical="center"/>
    </xf>
    <xf numFmtId="0" fontId="18" fillId="3" borderId="16" xfId="0" applyFont="1" applyFill="1" applyBorder="1">
      <alignment vertical="center"/>
    </xf>
    <xf numFmtId="0" fontId="15" fillId="3" borderId="17" xfId="0" applyFont="1" applyFill="1" applyBorder="1" applyAlignment="1">
      <alignment vertical="center" shrinkToFit="1"/>
    </xf>
    <xf numFmtId="0" fontId="8" fillId="3" borderId="23" xfId="0" applyFont="1" applyFill="1" applyBorder="1" applyAlignment="1" applyProtection="1">
      <alignment horizontal="center" vertical="center" shrinkToFit="1"/>
    </xf>
    <xf numFmtId="0" fontId="8" fillId="3" borderId="22" xfId="0" applyFont="1" applyFill="1" applyBorder="1" applyAlignment="1" applyProtection="1">
      <alignment horizontal="center" vertical="center" shrinkToFit="1"/>
    </xf>
    <xf numFmtId="0" fontId="23" fillId="3" borderId="0" xfId="0" applyFont="1" applyFill="1" applyAlignment="1">
      <alignment horizontal="left" vertical="center"/>
    </xf>
    <xf numFmtId="0" fontId="23" fillId="0" borderId="0" xfId="0" applyFont="1" applyAlignment="1">
      <alignment horizontal="left" vertical="center"/>
    </xf>
    <xf numFmtId="0" fontId="8" fillId="0" borderId="31"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3" xfId="0" applyFont="1" applyBorder="1" applyAlignment="1">
      <alignment horizontal="center" vertical="center" wrapText="1"/>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8" fillId="0" borderId="0" xfId="0" applyFont="1" applyBorder="1" applyProtection="1">
      <alignment vertical="center"/>
    </xf>
    <xf numFmtId="0" fontId="8" fillId="0" borderId="0" xfId="0" applyFont="1" applyAlignment="1" applyProtection="1">
      <alignment horizontal="center" vertical="center"/>
    </xf>
    <xf numFmtId="0" fontId="55" fillId="0" borderId="0" xfId="5" applyFont="1" applyAlignment="1">
      <alignment vertical="center"/>
    </xf>
    <xf numFmtId="0" fontId="26" fillId="0" borderId="0" xfId="2" applyFont="1" applyAlignment="1">
      <alignment vertical="center"/>
    </xf>
    <xf numFmtId="0" fontId="25" fillId="0" borderId="0" xfId="2"/>
    <xf numFmtId="0" fontId="26" fillId="0" borderId="0" xfId="2" applyFont="1"/>
    <xf numFmtId="0" fontId="58" fillId="0" borderId="0" xfId="2" applyFont="1" applyAlignment="1">
      <alignment vertical="center"/>
    </xf>
    <xf numFmtId="0" fontId="59" fillId="0" borderId="0" xfId="2" applyFont="1"/>
    <xf numFmtId="0" fontId="26" fillId="0" borderId="0" xfId="2" applyFont="1" applyAlignment="1">
      <alignment horizontal="distributed" vertical="center"/>
    </xf>
    <xf numFmtId="0" fontId="61" fillId="0" borderId="0" xfId="2" applyFont="1"/>
    <xf numFmtId="0" fontId="25" fillId="0" borderId="33" xfId="2" applyBorder="1" applyAlignment="1">
      <alignment horizontal="left" vertical="center"/>
    </xf>
    <xf numFmtId="0" fontId="25" fillId="0" borderId="104" xfId="2" applyBorder="1" applyAlignment="1">
      <alignment horizontal="left" vertical="center"/>
    </xf>
    <xf numFmtId="0" fontId="40" fillId="0" borderId="33" xfId="2" applyFont="1" applyBorder="1" applyAlignment="1">
      <alignment horizontal="left" vertical="center"/>
    </xf>
    <xf numFmtId="0" fontId="28" fillId="0" borderId="33" xfId="2" applyFont="1" applyBorder="1" applyAlignment="1">
      <alignment horizontal="left" vertical="center"/>
    </xf>
    <xf numFmtId="0" fontId="25" fillId="0" borderId="33" xfId="2" applyBorder="1"/>
    <xf numFmtId="0" fontId="61" fillId="0" borderId="33" xfId="2" applyFont="1" applyBorder="1"/>
    <xf numFmtId="0" fontId="61" fillId="0" borderId="44" xfId="2" applyFont="1" applyBorder="1"/>
    <xf numFmtId="0" fontId="29" fillId="0" borderId="5" xfId="2" applyFont="1" applyBorder="1" applyAlignment="1">
      <alignment vertical="center"/>
    </xf>
    <xf numFmtId="0" fontId="29" fillId="0" borderId="0" xfId="2" applyFont="1" applyAlignment="1">
      <alignment vertical="center"/>
    </xf>
    <xf numFmtId="0" fontId="29" fillId="0" borderId="105" xfId="2" applyFont="1" applyBorder="1" applyAlignment="1">
      <alignment vertical="center"/>
    </xf>
    <xf numFmtId="0" fontId="30" fillId="0" borderId="106" xfId="2" applyFont="1" applyBorder="1" applyAlignment="1">
      <alignment vertical="center"/>
    </xf>
    <xf numFmtId="0" fontId="30" fillId="0" borderId="0" xfId="2" applyFont="1" applyAlignment="1">
      <alignment vertical="center"/>
    </xf>
    <xf numFmtId="0" fontId="61" fillId="0" borderId="0" xfId="2" applyFont="1" applyAlignment="1">
      <alignment vertical="center"/>
    </xf>
    <xf numFmtId="0" fontId="61" fillId="0" borderId="30" xfId="2" applyFont="1" applyBorder="1" applyAlignment="1">
      <alignment vertical="center"/>
    </xf>
    <xf numFmtId="0" fontId="29" fillId="0" borderId="23" xfId="2" applyFont="1" applyBorder="1" applyAlignment="1">
      <alignment vertical="center"/>
    </xf>
    <xf numFmtId="0" fontId="29" fillId="0" borderId="27" xfId="2" applyFont="1" applyBorder="1" applyAlignment="1">
      <alignment vertical="center"/>
    </xf>
    <xf numFmtId="0" fontId="29" fillId="0" borderId="107" xfId="2" applyFont="1" applyBorder="1" applyAlignment="1">
      <alignment vertical="center"/>
    </xf>
    <xf numFmtId="0" fontId="30" fillId="0" borderId="108" xfId="2" applyFont="1" applyBorder="1" applyAlignment="1">
      <alignment vertical="center"/>
    </xf>
    <xf numFmtId="0" fontId="30" fillId="0" borderId="27" xfId="2" applyFont="1" applyBorder="1" applyAlignment="1">
      <alignment vertical="center"/>
    </xf>
    <xf numFmtId="0" fontId="61" fillId="0" borderId="27" xfId="2" applyFont="1" applyBorder="1" applyAlignment="1">
      <alignment vertical="center"/>
    </xf>
    <xf numFmtId="0" fontId="61" fillId="0" borderId="22" xfId="2" applyFont="1" applyBorder="1" applyAlignment="1">
      <alignment vertical="center"/>
    </xf>
    <xf numFmtId="0" fontId="31" fillId="0" borderId="0" xfId="2" applyFont="1" applyAlignment="1">
      <alignment vertical="center"/>
    </xf>
    <xf numFmtId="0" fontId="34" fillId="0" borderId="32" xfId="2" applyFont="1" applyBorder="1" applyAlignment="1">
      <alignment vertical="center"/>
    </xf>
    <xf numFmtId="0" fontId="33" fillId="0" borderId="33" xfId="2" applyFont="1" applyBorder="1" applyAlignment="1">
      <alignment vertical="center"/>
    </xf>
    <xf numFmtId="0" fontId="62" fillId="3" borderId="33" xfId="2" applyFont="1" applyFill="1" applyBorder="1" applyAlignment="1">
      <alignment horizontal="center" vertical="center"/>
    </xf>
    <xf numFmtId="0" fontId="64" fillId="0" borderId="33" xfId="2" applyFont="1" applyBorder="1" applyAlignment="1">
      <alignment vertical="center"/>
    </xf>
    <xf numFmtId="0" fontId="61" fillId="0" borderId="44" xfId="2" applyFont="1" applyBorder="1" applyAlignment="1">
      <alignment vertical="center"/>
    </xf>
    <xf numFmtId="0" fontId="65" fillId="0" borderId="0" xfId="2" applyFont="1"/>
    <xf numFmtId="0" fontId="25" fillId="0" borderId="0" xfId="2"/>
    <xf numFmtId="0" fontId="34" fillId="0" borderId="23" xfId="2" applyFont="1" applyBorder="1" applyAlignment="1">
      <alignment vertical="center"/>
    </xf>
    <xf numFmtId="0" fontId="33" fillId="0" borderId="27" xfId="2" applyFont="1" applyBorder="1" applyAlignment="1">
      <alignment vertical="center"/>
    </xf>
    <xf numFmtId="0" fontId="62" fillId="3" borderId="27" xfId="2" applyFont="1" applyFill="1" applyBorder="1" applyAlignment="1">
      <alignment horizontal="center" vertical="center"/>
    </xf>
    <xf numFmtId="0" fontId="64" fillId="0" borderId="27" xfId="2" applyFont="1" applyBorder="1" applyAlignment="1">
      <alignment vertical="center"/>
    </xf>
    <xf numFmtId="0" fontId="34" fillId="0" borderId="116" xfId="2" applyFont="1" applyBorder="1" applyAlignment="1">
      <alignment vertical="center"/>
    </xf>
    <xf numFmtId="0" fontId="61" fillId="0" borderId="118" xfId="2" applyFont="1" applyBorder="1" applyAlignment="1">
      <alignment vertical="center"/>
    </xf>
    <xf numFmtId="0" fontId="34" fillId="0" borderId="113" xfId="2" applyFont="1" applyBorder="1" applyAlignment="1">
      <alignment vertical="center"/>
    </xf>
    <xf numFmtId="0" fontId="34" fillId="0" borderId="5" xfId="2" applyFont="1" applyBorder="1" applyAlignment="1">
      <alignment vertical="center"/>
    </xf>
    <xf numFmtId="0" fontId="38" fillId="0" borderId="33" xfId="2" applyFont="1" applyBorder="1" applyAlignment="1">
      <alignment vertical="center"/>
    </xf>
    <xf numFmtId="49" fontId="68" fillId="0" borderId="33" xfId="2" applyNumberFormat="1" applyFont="1" applyBorder="1" applyAlignment="1">
      <alignment vertical="center"/>
    </xf>
    <xf numFmtId="0" fontId="39" fillId="0" borderId="0" xfId="2" applyFont="1" applyAlignment="1">
      <alignment horizontal="left" vertical="center"/>
    </xf>
    <xf numFmtId="0" fontId="64" fillId="0" borderId="0" xfId="2" applyFont="1" applyAlignment="1">
      <alignment horizontal="left" vertical="center"/>
    </xf>
    <xf numFmtId="0" fontId="61" fillId="0" borderId="30" xfId="2" applyFont="1" applyBorder="1" applyAlignment="1">
      <alignment horizontal="left" vertical="center"/>
    </xf>
    <xf numFmtId="0" fontId="35" fillId="0" borderId="0" xfId="2" applyFont="1" applyAlignment="1">
      <alignment horizontal="center" vertical="center" wrapText="1"/>
    </xf>
    <xf numFmtId="0" fontId="25" fillId="0" borderId="33" xfId="2" applyBorder="1" applyAlignment="1">
      <alignment vertical="center" shrinkToFit="1"/>
    </xf>
    <xf numFmtId="0" fontId="35" fillId="0" borderId="33" xfId="2" applyFont="1" applyBorder="1" applyAlignment="1">
      <alignment vertical="center" shrinkToFit="1"/>
    </xf>
    <xf numFmtId="0" fontId="25" fillId="0" borderId="0" xfId="2" applyAlignment="1">
      <alignment vertical="center" shrinkToFit="1"/>
    </xf>
    <xf numFmtId="0" fontId="35" fillId="0" borderId="27" xfId="2" applyFont="1" applyBorder="1" applyAlignment="1">
      <alignment vertical="center" shrinkToFit="1"/>
    </xf>
    <xf numFmtId="0" fontId="63" fillId="0" borderId="32" xfId="2" applyFont="1" applyBorder="1" applyAlignment="1">
      <alignment vertical="center" wrapText="1"/>
    </xf>
    <xf numFmtId="0" fontId="63" fillId="0" borderId="44" xfId="2" applyFont="1" applyBorder="1" applyAlignment="1">
      <alignment vertical="center" wrapText="1"/>
    </xf>
    <xf numFmtId="0" fontId="25" fillId="0" borderId="32" xfId="2" applyBorder="1" applyAlignment="1">
      <alignment vertical="center"/>
    </xf>
    <xf numFmtId="0" fontId="70" fillId="0" borderId="33" xfId="2" applyFont="1" applyBorder="1" applyAlignment="1">
      <alignment vertical="center"/>
    </xf>
    <xf numFmtId="0" fontId="63" fillId="0" borderId="23" xfId="2" applyFont="1" applyBorder="1" applyAlignment="1">
      <alignment vertical="center" wrapText="1"/>
    </xf>
    <xf numFmtId="0" fontId="63" fillId="0" borderId="22" xfId="2" applyFont="1" applyBorder="1" applyAlignment="1">
      <alignment vertical="center" wrapText="1"/>
    </xf>
    <xf numFmtId="0" fontId="25" fillId="0" borderId="23" xfId="2" applyBorder="1" applyAlignment="1">
      <alignment vertical="center"/>
    </xf>
    <xf numFmtId="0" fontId="70" fillId="0" borderId="27" xfId="2" applyFont="1" applyBorder="1" applyAlignment="1">
      <alignment vertical="center"/>
    </xf>
    <xf numFmtId="0" fontId="40" fillId="0" borderId="0" xfId="2" applyFont="1" applyAlignment="1">
      <alignment horizontal="center" vertical="center"/>
    </xf>
    <xf numFmtId="0" fontId="42" fillId="0" borderId="0" xfId="2" applyFont="1" applyAlignment="1">
      <alignment horizontal="center" vertical="center"/>
    </xf>
    <xf numFmtId="0" fontId="41" fillId="0" borderId="0" xfId="2" applyFont="1" applyAlignment="1">
      <alignment horizontal="center" vertical="center"/>
    </xf>
    <xf numFmtId="0" fontId="31" fillId="0" borderId="0" xfId="2" applyFont="1" applyAlignment="1">
      <alignment horizontal="center" vertical="center" wrapText="1"/>
    </xf>
    <xf numFmtId="0" fontId="43" fillId="0" borderId="0" xfId="2" applyFont="1" applyAlignment="1">
      <alignment horizontal="center" vertical="center" wrapText="1"/>
    </xf>
    <xf numFmtId="0" fontId="34" fillId="0" borderId="0" xfId="2" applyFont="1" applyAlignment="1">
      <alignment horizontal="center" vertical="center"/>
    </xf>
    <xf numFmtId="0" fontId="61" fillId="0" borderId="0" xfId="2" applyFont="1" applyAlignment="1">
      <alignment horizontal="center" vertical="center"/>
    </xf>
    <xf numFmtId="0" fontId="73" fillId="0" borderId="0" xfId="2" applyFont="1"/>
    <xf numFmtId="0" fontId="72" fillId="0" borderId="0" xfId="2" applyFont="1"/>
    <xf numFmtId="0" fontId="37" fillId="0" borderId="0" xfId="2" applyFont="1" applyAlignment="1">
      <alignment vertical="center"/>
    </xf>
    <xf numFmtId="0" fontId="44" fillId="0" borderId="0" xfId="2" applyFont="1" applyAlignment="1">
      <alignment vertical="center"/>
    </xf>
    <xf numFmtId="0" fontId="25" fillId="0" borderId="0" xfId="2" applyAlignment="1">
      <alignment vertical="center"/>
    </xf>
    <xf numFmtId="0" fontId="34" fillId="0" borderId="0" xfId="2" applyFont="1" applyAlignment="1">
      <alignment vertical="center"/>
    </xf>
    <xf numFmtId="0" fontId="43" fillId="0" borderId="135" xfId="2" applyFont="1" applyBorder="1" applyAlignment="1">
      <alignment horizontal="left" vertical="center" wrapText="1"/>
    </xf>
    <xf numFmtId="0" fontId="43" fillId="0" borderId="137" xfId="2" applyFont="1" applyBorder="1" applyAlignment="1">
      <alignment vertical="center" wrapText="1"/>
    </xf>
    <xf numFmtId="0" fontId="43" fillId="0" borderId="138" xfId="2" applyFont="1" applyBorder="1" applyAlignment="1">
      <alignment vertical="center" wrapText="1"/>
    </xf>
    <xf numFmtId="0" fontId="43" fillId="0" borderId="0" xfId="2" applyFont="1" applyAlignment="1">
      <alignment horizontal="left" vertical="center" wrapText="1"/>
    </xf>
    <xf numFmtId="0" fontId="43" fillId="0" borderId="0" xfId="2" applyFont="1"/>
    <xf numFmtId="0" fontId="74" fillId="0" borderId="0" xfId="2" applyFont="1" applyAlignment="1">
      <alignment vertical="center"/>
    </xf>
    <xf numFmtId="0" fontId="34" fillId="0" borderId="0" xfId="2" applyFont="1"/>
    <xf numFmtId="0" fontId="43" fillId="0" borderId="138" xfId="2" applyFont="1" applyBorder="1" applyAlignment="1">
      <alignment horizontal="left" vertical="center" wrapText="1"/>
    </xf>
    <xf numFmtId="0" fontId="43" fillId="0" borderId="0" xfId="2" applyFont="1" applyAlignment="1">
      <alignment vertical="top" wrapText="1"/>
    </xf>
    <xf numFmtId="0" fontId="43" fillId="0" borderId="139" xfId="2" applyFont="1" applyBorder="1" applyAlignment="1">
      <alignment horizontal="left" vertical="center" wrapText="1"/>
    </xf>
    <xf numFmtId="0" fontId="43" fillId="0" borderId="138" xfId="2" applyFont="1" applyBorder="1" applyAlignment="1">
      <alignment horizontal="left" vertical="top" wrapText="1"/>
    </xf>
    <xf numFmtId="0" fontId="43" fillId="0" borderId="0" xfId="2" applyFont="1" applyAlignment="1">
      <alignment horizontal="left" vertical="top" wrapText="1"/>
    </xf>
    <xf numFmtId="0" fontId="43" fillId="0" borderId="0" xfId="2" applyFont="1" applyAlignment="1">
      <alignment horizontal="left" wrapText="1"/>
    </xf>
    <xf numFmtId="0" fontId="74" fillId="0" borderId="0" xfId="2" applyFont="1" applyAlignment="1">
      <alignment vertical="center" wrapText="1"/>
    </xf>
    <xf numFmtId="0" fontId="43" fillId="0" borderId="140" xfId="2" applyFont="1" applyBorder="1" applyAlignment="1">
      <alignment horizontal="left" vertical="center" wrapText="1"/>
    </xf>
    <xf numFmtId="0" fontId="43" fillId="0" borderId="142" xfId="2" applyFont="1" applyBorder="1" applyAlignment="1">
      <alignment horizontal="left" vertical="center" wrapText="1"/>
    </xf>
    <xf numFmtId="0" fontId="36" fillId="0" borderId="0" xfId="2" applyFont="1" applyAlignment="1">
      <alignment vertical="center"/>
    </xf>
    <xf numFmtId="0" fontId="36" fillId="0" borderId="0" xfId="2" applyFont="1"/>
    <xf numFmtId="0" fontId="34" fillId="0" borderId="0" xfId="2" applyFont="1" applyAlignment="1">
      <alignment horizontal="left" vertical="center"/>
    </xf>
    <xf numFmtId="0" fontId="33" fillId="0" borderId="0" xfId="2" applyFont="1"/>
    <xf numFmtId="0" fontId="76" fillId="0" borderId="0" xfId="2" applyFont="1" applyAlignment="1">
      <alignment horizontal="center" vertical="center"/>
    </xf>
    <xf numFmtId="0" fontId="77" fillId="0" borderId="0" xfId="2" applyFont="1" applyAlignment="1">
      <alignment horizontal="center" vertical="center"/>
    </xf>
    <xf numFmtId="0" fontId="31" fillId="0" borderId="0" xfId="2" applyFont="1" applyAlignment="1">
      <alignment horizontal="center" vertical="center"/>
    </xf>
    <xf numFmtId="0" fontId="33" fillId="0" borderId="0" xfId="2" applyFont="1" applyAlignment="1">
      <alignment horizontal="center" vertical="center"/>
    </xf>
    <xf numFmtId="0" fontId="78" fillId="0" borderId="0" xfId="2" applyFont="1" applyAlignment="1">
      <alignment horizontal="left" vertical="center"/>
    </xf>
    <xf numFmtId="0" fontId="79" fillId="0" borderId="0" xfId="2" applyFont="1" applyAlignment="1">
      <alignment horizontal="left" vertical="center"/>
    </xf>
    <xf numFmtId="0" fontId="25" fillId="0" borderId="27" xfId="2" applyBorder="1" applyAlignment="1">
      <alignment vertical="center"/>
    </xf>
    <xf numFmtId="0" fontId="31" fillId="0" borderId="23" xfId="2" applyFont="1" applyBorder="1" applyAlignment="1">
      <alignment horizontal="left" vertical="center" wrapText="1"/>
    </xf>
    <xf numFmtId="0" fontId="31" fillId="0" borderId="27" xfId="2" applyFont="1" applyBorder="1" applyAlignment="1">
      <alignment horizontal="left" vertical="center" wrapText="1"/>
    </xf>
    <xf numFmtId="0" fontId="61" fillId="0" borderId="33" xfId="2" applyFont="1" applyBorder="1" applyAlignment="1">
      <alignment horizontal="center" vertical="center"/>
    </xf>
    <xf numFmtId="0" fontId="32" fillId="0" borderId="0" xfId="2" applyFont="1" applyAlignment="1">
      <alignment vertical="center"/>
    </xf>
    <xf numFmtId="0" fontId="81" fillId="0" borderId="0" xfId="2" applyFont="1"/>
    <xf numFmtId="0" fontId="31" fillId="0" borderId="0" xfId="2" applyFont="1"/>
    <xf numFmtId="0" fontId="31" fillId="0" borderId="5" xfId="2" applyFont="1" applyBorder="1" applyAlignment="1">
      <alignment horizontal="right" vertical="center" wrapText="1"/>
    </xf>
    <xf numFmtId="0" fontId="31" fillId="0" borderId="0" xfId="2" applyFont="1" applyAlignment="1">
      <alignment horizontal="right" vertical="center" wrapText="1"/>
    </xf>
    <xf numFmtId="0" fontId="81" fillId="0" borderId="0" xfId="2" applyFont="1" applyAlignment="1">
      <alignment horizontal="left" vertical="center"/>
    </xf>
    <xf numFmtId="0" fontId="81" fillId="0" borderId="0" xfId="2" applyFont="1" applyAlignment="1">
      <alignment horizontal="center" vertical="center"/>
    </xf>
    <xf numFmtId="0" fontId="29" fillId="0" borderId="0" xfId="2" applyFont="1" applyAlignment="1">
      <alignment horizontal="left" vertical="center"/>
    </xf>
    <xf numFmtId="0" fontId="32" fillId="0" borderId="0" xfId="2" applyFont="1" applyAlignment="1">
      <alignment horizontal="left" vertical="center"/>
    </xf>
    <xf numFmtId="0" fontId="31" fillId="0" borderId="0" xfId="2" applyFont="1" applyAlignment="1">
      <alignment horizontal="left" vertical="center"/>
    </xf>
    <xf numFmtId="0" fontId="31" fillId="0" borderId="0" xfId="2" applyFont="1" applyAlignment="1">
      <alignment horizontal="left" vertical="top" wrapText="1"/>
    </xf>
    <xf numFmtId="0" fontId="31" fillId="0" borderId="5" xfId="2" applyFont="1" applyBorder="1" applyAlignment="1">
      <alignment horizontal="right" vertical="top" wrapText="1"/>
    </xf>
    <xf numFmtId="0" fontId="31" fillId="0" borderId="0" xfId="2" applyFont="1" applyAlignment="1">
      <alignment horizontal="right" vertical="top" wrapText="1"/>
    </xf>
    <xf numFmtId="0" fontId="51" fillId="0" borderId="0" xfId="2" applyFont="1" applyAlignment="1">
      <alignment vertical="center"/>
    </xf>
    <xf numFmtId="0" fontId="31" fillId="0" borderId="5" xfId="2" applyFont="1" applyBorder="1" applyAlignment="1">
      <alignment vertical="center" wrapText="1"/>
    </xf>
    <xf numFmtId="0" fontId="31" fillId="0" borderId="0" xfId="2" applyFont="1" applyAlignment="1">
      <alignment vertical="center" wrapText="1"/>
    </xf>
    <xf numFmtId="0" fontId="83" fillId="0" borderId="0" xfId="2" applyFont="1"/>
    <xf numFmtId="0" fontId="64" fillId="0" borderId="0" xfId="2" applyFont="1" applyAlignment="1">
      <alignment vertical="center"/>
    </xf>
    <xf numFmtId="0" fontId="31" fillId="0" borderId="27" xfId="2" applyFont="1" applyBorder="1" applyAlignment="1">
      <alignment vertical="top" wrapText="1"/>
    </xf>
    <xf numFmtId="0" fontId="84" fillId="0" borderId="0" xfId="2" applyFont="1" applyAlignment="1">
      <alignment horizontal="center" vertical="center"/>
    </xf>
    <xf numFmtId="0" fontId="85" fillId="0" borderId="0" xfId="2" applyFont="1"/>
    <xf numFmtId="0" fontId="86" fillId="0" borderId="0" xfId="2" applyFont="1" applyAlignment="1">
      <alignment vertical="center"/>
    </xf>
    <xf numFmtId="0" fontId="57" fillId="0" borderId="0" xfId="2" applyFont="1" applyAlignment="1">
      <alignment vertical="center"/>
    </xf>
    <xf numFmtId="0" fontId="31" fillId="0" borderId="23" xfId="2" applyFont="1" applyBorder="1" applyAlignment="1">
      <alignment vertical="top"/>
    </xf>
    <xf numFmtId="0" fontId="31" fillId="0" borderId="27" xfId="2" applyFont="1" applyBorder="1" applyAlignment="1">
      <alignment horizontal="left" vertical="top" wrapText="1"/>
    </xf>
    <xf numFmtId="0" fontId="31" fillId="0" borderId="5" xfId="2" applyFont="1" applyBorder="1" applyAlignment="1">
      <alignment horizontal="left" vertical="top" wrapText="1"/>
    </xf>
    <xf numFmtId="0" fontId="31" fillId="0" borderId="0" xfId="2" applyFont="1" applyAlignment="1">
      <alignment horizontal="left" vertical="center" wrapText="1"/>
    </xf>
    <xf numFmtId="0" fontId="86" fillId="0" borderId="5" xfId="2" applyFont="1" applyBorder="1" applyAlignment="1">
      <alignment vertical="center"/>
    </xf>
    <xf numFmtId="0" fontId="25" fillId="0" borderId="23" xfId="2" applyBorder="1" applyAlignment="1">
      <alignment vertical="center" wrapText="1"/>
    </xf>
    <xf numFmtId="0" fontId="25" fillId="0" borderId="27" xfId="2" applyBorder="1" applyAlignment="1">
      <alignment vertical="center" wrapText="1"/>
    </xf>
    <xf numFmtId="0" fontId="31" fillId="0" borderId="5" xfId="2" applyFont="1" applyBorder="1" applyAlignment="1">
      <alignment horizontal="right" vertical="top"/>
    </xf>
    <xf numFmtId="0" fontId="31" fillId="0" borderId="0" xfId="2" applyFont="1" applyAlignment="1">
      <alignment horizontal="right" vertical="top"/>
    </xf>
    <xf numFmtId="0" fontId="31" fillId="0" borderId="23" xfId="2" applyFont="1" applyBorder="1" applyAlignment="1">
      <alignment horizontal="left" vertical="center"/>
    </xf>
    <xf numFmtId="0" fontId="31" fillId="0" borderId="27" xfId="2" applyFont="1" applyBorder="1" applyAlignment="1">
      <alignment horizontal="left" vertical="center"/>
    </xf>
    <xf numFmtId="0" fontId="31" fillId="0" borderId="114" xfId="2" applyFont="1" applyBorder="1" applyAlignment="1">
      <alignment horizontal="left" vertical="center" wrapText="1"/>
    </xf>
    <xf numFmtId="0" fontId="31" fillId="0" borderId="23" xfId="2" applyFont="1" applyBorder="1" applyAlignment="1">
      <alignment vertical="center" wrapText="1"/>
    </xf>
    <xf numFmtId="0" fontId="86" fillId="0" borderId="0" xfId="2" applyFont="1" applyAlignment="1">
      <alignment horizontal="center" vertical="center"/>
    </xf>
    <xf numFmtId="0" fontId="29" fillId="0" borderId="0" xfId="7" applyFont="1" applyAlignment="1">
      <alignment vertical="center"/>
    </xf>
    <xf numFmtId="0" fontId="32" fillId="0" borderId="0" xfId="7" applyFont="1" applyAlignment="1">
      <alignment vertical="center"/>
    </xf>
    <xf numFmtId="0" fontId="86" fillId="0" borderId="5" xfId="7" applyFont="1" applyBorder="1" applyAlignment="1">
      <alignment vertical="center"/>
    </xf>
    <xf numFmtId="0" fontId="31" fillId="0" borderId="5" xfId="7" applyFont="1" applyBorder="1" applyAlignment="1">
      <alignment horizontal="left" vertical="center"/>
    </xf>
    <xf numFmtId="0" fontId="31" fillId="0" borderId="0" xfId="7" applyFont="1" applyAlignment="1">
      <alignment horizontal="left" vertical="center"/>
    </xf>
    <xf numFmtId="0" fontId="31" fillId="0" borderId="5" xfId="7" applyFont="1" applyBorder="1" applyAlignment="1">
      <alignment vertical="center"/>
    </xf>
    <xf numFmtId="0" fontId="31" fillId="0" borderId="0" xfId="7" applyFont="1" applyAlignment="1">
      <alignment vertical="center"/>
    </xf>
    <xf numFmtId="0" fontId="31" fillId="0" borderId="5" xfId="2" applyFont="1" applyBorder="1" applyAlignment="1">
      <alignment vertical="center"/>
    </xf>
    <xf numFmtId="0" fontId="31" fillId="0" borderId="23" xfId="2" applyFont="1" applyBorder="1" applyAlignment="1">
      <alignment vertical="center"/>
    </xf>
    <xf numFmtId="0" fontId="31" fillId="0" borderId="27" xfId="2" applyFont="1" applyBorder="1" applyAlignment="1">
      <alignment vertical="center"/>
    </xf>
    <xf numFmtId="0" fontId="40" fillId="0" borderId="0" xfId="2" applyFont="1" applyAlignment="1">
      <alignment horizontal="center" vertical="center" shrinkToFit="1"/>
    </xf>
    <xf numFmtId="0" fontId="47" fillId="0" borderId="0" xfId="2" applyFont="1"/>
    <xf numFmtId="0" fontId="48" fillId="0" borderId="0" xfId="2" applyFont="1"/>
    <xf numFmtId="0" fontId="40" fillId="0" borderId="0" xfId="2" applyFont="1"/>
    <xf numFmtId="0" fontId="64" fillId="0" borderId="0" xfId="2" applyFont="1"/>
    <xf numFmtId="0" fontId="88" fillId="0" borderId="0" xfId="2" applyFont="1"/>
    <xf numFmtId="0" fontId="31" fillId="0" borderId="5" xfId="2" applyFont="1" applyBorder="1" applyAlignment="1">
      <alignment horizontal="left" vertical="center" wrapText="1"/>
    </xf>
    <xf numFmtId="0" fontId="91" fillId="0" borderId="0" xfId="2" applyFont="1" applyAlignment="1">
      <alignment horizontal="left" indent="1"/>
    </xf>
    <xf numFmtId="0" fontId="38" fillId="0" borderId="0" xfId="2" applyFont="1"/>
    <xf numFmtId="0" fontId="92" fillId="0" borderId="0" xfId="2" applyFont="1"/>
    <xf numFmtId="0" fontId="36" fillId="0" borderId="0" xfId="2" applyFont="1" applyAlignment="1">
      <alignment horizontal="center" vertical="center"/>
    </xf>
    <xf numFmtId="0" fontId="25" fillId="0" borderId="0" xfId="2" applyAlignment="1">
      <alignment vertical="center" wrapText="1"/>
    </xf>
    <xf numFmtId="0" fontId="93" fillId="0" borderId="0" xfId="2" applyFont="1" applyAlignment="1">
      <alignment horizontal="center" vertical="center" wrapText="1"/>
    </xf>
    <xf numFmtId="0" fontId="94" fillId="0" borderId="0" xfId="2" applyFont="1" applyAlignment="1">
      <alignment horizontal="center" vertical="center" wrapText="1"/>
    </xf>
    <xf numFmtId="0" fontId="50" fillId="0" borderId="0" xfId="2" applyFont="1"/>
    <xf numFmtId="0" fontId="96" fillId="0" borderId="0" xfId="2" applyFont="1"/>
    <xf numFmtId="0" fontId="31" fillId="0" borderId="5" xfId="2" applyFont="1" applyBorder="1" applyAlignment="1">
      <alignment horizontal="right" vertical="center"/>
    </xf>
    <xf numFmtId="0" fontId="31" fillId="0" borderId="0" xfId="2" applyFont="1" applyAlignment="1">
      <alignment horizontal="right" vertical="center"/>
    </xf>
    <xf numFmtId="0" fontId="31" fillId="0" borderId="0" xfId="2" applyFont="1" applyAlignment="1">
      <alignment horizontal="left" vertical="top"/>
    </xf>
    <xf numFmtId="0" fontId="31" fillId="0" borderId="23" xfId="2" applyFont="1" applyBorder="1" applyAlignment="1">
      <alignment horizontal="center" vertical="center" wrapText="1"/>
    </xf>
    <xf numFmtId="0" fontId="31" fillId="0" borderId="27" xfId="2" applyFont="1" applyBorder="1" applyAlignment="1">
      <alignment horizontal="center" vertical="center" wrapText="1"/>
    </xf>
    <xf numFmtId="0" fontId="31" fillId="0" borderId="27" xfId="2" applyFont="1" applyBorder="1" applyAlignment="1">
      <alignment vertical="center" wrapText="1"/>
    </xf>
    <xf numFmtId="0" fontId="31" fillId="0" borderId="5" xfId="2" applyFont="1" applyBorder="1" applyAlignment="1">
      <alignment horizontal="center" vertical="center" wrapText="1"/>
    </xf>
    <xf numFmtId="0" fontId="98" fillId="0" borderId="0" xfId="2" applyFont="1" applyAlignment="1">
      <alignment horizontal="center" vertical="center" wrapText="1"/>
    </xf>
    <xf numFmtId="0" fontId="64" fillId="0" borderId="0" xfId="2" applyFont="1" applyAlignment="1">
      <alignment horizontal="center" vertical="center"/>
    </xf>
    <xf numFmtId="0" fontId="99" fillId="0" borderId="0" xfId="2" applyFont="1" applyAlignment="1">
      <alignment vertical="center"/>
    </xf>
    <xf numFmtId="0" fontId="90" fillId="0" borderId="0" xfId="2" applyFont="1"/>
    <xf numFmtId="0" fontId="52" fillId="0" borderId="0" xfId="2" applyFont="1"/>
    <xf numFmtId="0" fontId="100" fillId="0" borderId="0" xfId="2" applyFont="1"/>
    <xf numFmtId="0" fontId="101" fillId="0" borderId="0" xfId="2" applyFont="1"/>
    <xf numFmtId="0" fontId="47" fillId="0" borderId="0" xfId="2" applyFont="1" applyAlignment="1">
      <alignment vertical="center"/>
    </xf>
    <xf numFmtId="0" fontId="52" fillId="0" borderId="0" xfId="2" applyFont="1" applyAlignment="1">
      <alignment vertical="center"/>
    </xf>
    <xf numFmtId="0" fontId="100" fillId="0" borderId="0" xfId="2" applyFont="1" applyAlignment="1">
      <alignment vertical="center"/>
    </xf>
    <xf numFmtId="0" fontId="101" fillId="0" borderId="0" xfId="2" applyFont="1" applyAlignment="1">
      <alignment vertical="center"/>
    </xf>
    <xf numFmtId="0" fontId="38" fillId="0" borderId="0" xfId="2" applyFont="1" applyAlignment="1">
      <alignment horizontal="left" vertical="center"/>
    </xf>
    <xf numFmtId="0" fontId="54" fillId="0" borderId="0" xfId="2" applyFont="1" applyAlignment="1">
      <alignment vertical="center"/>
    </xf>
    <xf numFmtId="0" fontId="102" fillId="0" borderId="0" xfId="2" applyFont="1"/>
    <xf numFmtId="0" fontId="61" fillId="0" borderId="0" xfId="2" applyFont="1" applyAlignment="1">
      <alignment horizontal="left"/>
    </xf>
    <xf numFmtId="0" fontId="59" fillId="0" borderId="0" xfId="2" applyFont="1" applyAlignment="1">
      <alignment horizontal="left"/>
    </xf>
    <xf numFmtId="0" fontId="25" fillId="0" borderId="0" xfId="2" applyAlignment="1">
      <alignment horizontal="left"/>
    </xf>
    <xf numFmtId="0" fontId="49" fillId="0" borderId="0" xfId="5" applyAlignment="1">
      <alignment vertical="center"/>
    </xf>
    <xf numFmtId="0" fontId="103" fillId="0" borderId="0" xfId="5" applyFont="1" applyAlignment="1">
      <alignment vertical="center"/>
    </xf>
    <xf numFmtId="0" fontId="57" fillId="0" borderId="0" xfId="5" applyFont="1" applyAlignment="1">
      <alignment vertical="center"/>
    </xf>
    <xf numFmtId="0" fontId="57" fillId="0" borderId="0" xfId="5" applyFont="1" applyAlignment="1">
      <alignment horizontal="left" vertical="center"/>
    </xf>
    <xf numFmtId="0" fontId="49" fillId="0" borderId="0" xfId="5" applyAlignment="1">
      <alignment horizontal="left" vertical="center"/>
    </xf>
    <xf numFmtId="0" fontId="57" fillId="2" borderId="124" xfId="5" applyFont="1" applyFill="1" applyBorder="1" applyAlignment="1">
      <alignment horizontal="center" vertical="center"/>
    </xf>
    <xf numFmtId="0" fontId="57" fillId="2" borderId="123" xfId="5" applyFont="1" applyFill="1" applyBorder="1" applyAlignment="1">
      <alignment horizontal="center" vertical="center"/>
    </xf>
    <xf numFmtId="0" fontId="57" fillId="2" borderId="120" xfId="5" applyFont="1" applyFill="1" applyBorder="1" applyAlignment="1">
      <alignment horizontal="center" vertical="center"/>
    </xf>
    <xf numFmtId="0" fontId="57" fillId="2" borderId="122" xfId="5" applyFont="1" applyFill="1" applyBorder="1" applyAlignment="1">
      <alignment horizontal="center" vertical="center"/>
    </xf>
    <xf numFmtId="0" fontId="37" fillId="0" borderId="124" xfId="5" applyFont="1" applyBorder="1" applyAlignment="1">
      <alignment horizontal="center" vertical="center" shrinkToFit="1"/>
    </xf>
    <xf numFmtId="0" fontId="37" fillId="0" borderId="123" xfId="5" applyFont="1" applyBorder="1" applyAlignment="1">
      <alignment horizontal="center" vertical="center" shrinkToFit="1"/>
    </xf>
    <xf numFmtId="0" fontId="37" fillId="0" borderId="120" xfId="5" applyFont="1" applyBorder="1" applyAlignment="1">
      <alignment horizontal="center" vertical="center" shrinkToFit="1"/>
    </xf>
    <xf numFmtId="0" fontId="37" fillId="0" borderId="122" xfId="5" applyFont="1" applyBorder="1" applyAlignment="1">
      <alignment horizontal="center" vertical="center" shrinkToFit="1"/>
    </xf>
    <xf numFmtId="0" fontId="57" fillId="0" borderId="144" xfId="5" applyFont="1" applyBorder="1" applyAlignment="1">
      <alignment horizontal="center" vertical="center"/>
    </xf>
    <xf numFmtId="0" fontId="57" fillId="0" borderId="145" xfId="5" applyFont="1" applyBorder="1" applyAlignment="1">
      <alignment horizontal="center" vertical="center"/>
    </xf>
    <xf numFmtId="0" fontId="37" fillId="0" borderId="62" xfId="5" applyFont="1" applyBorder="1" applyAlignment="1">
      <alignment vertical="center" shrinkToFit="1"/>
    </xf>
    <xf numFmtId="0" fontId="57" fillId="0" borderId="146" xfId="5" applyFont="1" applyBorder="1" applyAlignment="1">
      <alignment horizontal="center" vertical="center"/>
    </xf>
    <xf numFmtId="0" fontId="57" fillId="0" borderId="147" xfId="5" applyFont="1" applyBorder="1" applyAlignment="1">
      <alignment horizontal="center" vertical="center"/>
    </xf>
    <xf numFmtId="0" fontId="37" fillId="0" borderId="148" xfId="5" applyFont="1" applyBorder="1" applyAlignment="1">
      <alignment horizontal="center" vertical="center" shrinkToFit="1"/>
    </xf>
    <xf numFmtId="0" fontId="37" fillId="0" borderId="63" xfId="5" applyFont="1" applyBorder="1" applyAlignment="1">
      <alignment vertical="center" shrinkToFit="1"/>
    </xf>
    <xf numFmtId="0" fontId="46" fillId="0" borderId="0" xfId="5" applyFont="1" applyAlignment="1">
      <alignment horizontal="left" vertical="center" wrapText="1"/>
    </xf>
    <xf numFmtId="0" fontId="49" fillId="0" borderId="0" xfId="5" applyAlignment="1">
      <alignment horizontal="center" vertical="center"/>
    </xf>
    <xf numFmtId="0" fontId="57" fillId="2" borderId="148" xfId="5" applyFont="1" applyFill="1" applyBorder="1" applyAlignment="1">
      <alignment horizontal="center" vertical="center"/>
    </xf>
    <xf numFmtId="0" fontId="57" fillId="0" borderId="120" xfId="5" applyFont="1" applyBorder="1" applyAlignment="1">
      <alignment horizontal="center" vertical="center" shrinkToFit="1"/>
    </xf>
    <xf numFmtId="0" fontId="31" fillId="0" borderId="5" xfId="2" applyFont="1" applyBorder="1" applyAlignment="1">
      <alignment horizontal="left" vertical="center" wrapText="1"/>
    </xf>
    <xf numFmtId="0" fontId="31" fillId="0" borderId="0" xfId="2" applyFont="1" applyAlignment="1">
      <alignment horizontal="left" vertical="center" wrapText="1"/>
    </xf>
    <xf numFmtId="0" fontId="25" fillId="0" borderId="0" xfId="2"/>
    <xf numFmtId="0" fontId="31" fillId="0" borderId="116" xfId="2" applyFont="1" applyBorder="1" applyAlignment="1">
      <alignment vertical="center" wrapText="1"/>
    </xf>
    <xf numFmtId="0" fontId="31" fillId="0" borderId="117" xfId="2" applyFont="1" applyBorder="1" applyAlignment="1">
      <alignment vertical="center" wrapText="1"/>
    </xf>
    <xf numFmtId="0" fontId="51" fillId="0" borderId="0" xfId="0" applyFont="1">
      <alignment vertical="center"/>
    </xf>
    <xf numFmtId="0" fontId="0" fillId="0" borderId="0" xfId="0" applyAlignment="1"/>
    <xf numFmtId="0" fontId="25" fillId="0" borderId="0" xfId="2"/>
    <xf numFmtId="0" fontId="25" fillId="0" borderId="0" xfId="2"/>
    <xf numFmtId="0" fontId="31" fillId="0" borderId="27" xfId="2" applyFont="1" applyBorder="1" applyAlignment="1">
      <alignment horizontal="left" vertical="top" wrapText="1"/>
    </xf>
    <xf numFmtId="0" fontId="31" fillId="0" borderId="0" xfId="2" applyFont="1" applyAlignment="1">
      <alignment horizontal="right" vertical="top" wrapText="1"/>
    </xf>
    <xf numFmtId="0" fontId="81" fillId="0" borderId="0" xfId="0" applyFont="1" applyBorder="1" applyAlignment="1">
      <alignment horizontal="left" vertical="center" wrapText="1"/>
    </xf>
    <xf numFmtId="0" fontId="25" fillId="0" borderId="0" xfId="2"/>
    <xf numFmtId="0" fontId="25" fillId="0" borderId="0" xfId="2"/>
    <xf numFmtId="0" fontId="25" fillId="0" borderId="0" xfId="2"/>
    <xf numFmtId="0" fontId="43" fillId="0" borderId="0" xfId="2" applyFont="1" applyAlignment="1">
      <alignment horizontal="left" vertical="center" wrapText="1"/>
    </xf>
    <xf numFmtId="0" fontId="43" fillId="0" borderId="5" xfId="2" applyFont="1" applyBorder="1" applyAlignment="1">
      <alignment horizontal="left" vertical="top" wrapText="1"/>
    </xf>
    <xf numFmtId="0" fontId="43" fillId="0" borderId="5" xfId="2" applyFont="1" applyBorder="1" applyAlignment="1">
      <alignment horizontal="left" vertical="center" wrapText="1"/>
    </xf>
    <xf numFmtId="0" fontId="43" fillId="0" borderId="5" xfId="2" applyFont="1" applyBorder="1" applyAlignment="1">
      <alignment horizontal="right" vertical="top" wrapText="1"/>
    </xf>
    <xf numFmtId="0" fontId="43" fillId="0" borderId="0" xfId="2" applyFont="1" applyAlignment="1">
      <alignment horizontal="right" vertical="top" wrapText="1"/>
    </xf>
    <xf numFmtId="0" fontId="43" fillId="0" borderId="0" xfId="2" applyFont="1" applyBorder="1" applyAlignment="1">
      <alignment horizontal="right" vertical="center" wrapText="1"/>
    </xf>
    <xf numFmtId="0" fontId="43" fillId="0" borderId="0" xfId="2" applyFont="1" applyAlignment="1">
      <alignment horizontal="right" vertical="center" wrapText="1"/>
    </xf>
    <xf numFmtId="0" fontId="43" fillId="0" borderId="5" xfId="2" applyFont="1" applyBorder="1" applyAlignment="1">
      <alignment horizontal="right" vertical="center" wrapText="1"/>
    </xf>
    <xf numFmtId="0" fontId="43" fillId="0" borderId="23" xfId="2" applyFont="1" applyBorder="1" applyAlignment="1">
      <alignment horizontal="left" vertical="center" wrapText="1"/>
    </xf>
    <xf numFmtId="0" fontId="43" fillId="0" borderId="27" xfId="2" applyFont="1" applyBorder="1" applyAlignment="1">
      <alignment horizontal="left" vertical="center" wrapText="1"/>
    </xf>
    <xf numFmtId="0" fontId="43" fillId="0" borderId="23" xfId="2" applyFont="1" applyBorder="1" applyAlignment="1">
      <alignment horizontal="right" vertical="top" wrapText="1"/>
    </xf>
    <xf numFmtId="0" fontId="43" fillId="0" borderId="27" xfId="2" applyFont="1" applyBorder="1" applyAlignment="1">
      <alignment horizontal="right" vertical="top" wrapText="1"/>
    </xf>
    <xf numFmtId="0" fontId="43" fillId="0" borderId="5" xfId="2" applyFont="1" applyBorder="1" applyAlignment="1">
      <alignment vertical="top" wrapText="1"/>
    </xf>
    <xf numFmtId="0" fontId="43" fillId="0" borderId="0" xfId="2" applyFont="1" applyBorder="1" applyAlignment="1">
      <alignment horizontal="right" vertical="top" wrapText="1"/>
    </xf>
    <xf numFmtId="0" fontId="43" fillId="0" borderId="23" xfId="2" applyFont="1" applyBorder="1" applyAlignment="1">
      <alignment vertical="top" wrapText="1"/>
    </xf>
    <xf numFmtId="0" fontId="43" fillId="0" borderId="27" xfId="2" applyFont="1" applyBorder="1" applyAlignment="1">
      <alignment vertical="top" wrapText="1"/>
    </xf>
    <xf numFmtId="0" fontId="43" fillId="0" borderId="23" xfId="2" applyFont="1" applyBorder="1" applyAlignment="1">
      <alignment vertical="top"/>
    </xf>
    <xf numFmtId="0" fontId="43" fillId="0" borderId="5" xfId="2" applyFont="1" applyBorder="1" applyAlignment="1">
      <alignment vertical="center" wrapText="1"/>
    </xf>
    <xf numFmtId="0" fontId="43" fillId="0" borderId="0" xfId="2" applyFont="1" applyAlignment="1">
      <alignment vertical="center" wrapText="1"/>
    </xf>
    <xf numFmtId="0" fontId="31" fillId="0" borderId="113" xfId="2" applyFont="1" applyBorder="1" applyAlignment="1">
      <alignment horizontal="center" vertical="center" wrapText="1"/>
    </xf>
    <xf numFmtId="0" fontId="31" fillId="0" borderId="114" xfId="2" applyFont="1" applyBorder="1" applyAlignment="1">
      <alignment horizontal="center" vertical="center" wrapText="1"/>
    </xf>
    <xf numFmtId="0" fontId="0" fillId="0" borderId="116" xfId="0" applyBorder="1" applyAlignment="1">
      <alignment horizontal="center" vertical="center" wrapText="1"/>
    </xf>
    <xf numFmtId="0" fontId="0" fillId="0" borderId="117" xfId="0" applyBorder="1" applyAlignment="1">
      <alignment horizontal="center" vertical="center" wrapText="1"/>
    </xf>
    <xf numFmtId="0" fontId="31" fillId="0" borderId="5" xfId="2" applyFont="1" applyBorder="1" applyAlignment="1">
      <alignment horizontal="center" vertical="center" wrapText="1"/>
    </xf>
    <xf numFmtId="0" fontId="31" fillId="0" borderId="0" xfId="2" applyFont="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31" fillId="0" borderId="0" xfId="2" applyFont="1" applyAlignment="1">
      <alignment horizontal="left" vertical="center" wrapText="1"/>
    </xf>
    <xf numFmtId="0" fontId="0" fillId="0" borderId="0" xfId="0" applyAlignment="1">
      <alignment horizontal="left" vertical="center" wrapText="1"/>
    </xf>
    <xf numFmtId="0" fontId="0" fillId="0" borderId="23" xfId="0" applyBorder="1" applyAlignment="1">
      <alignment horizontal="center" vertical="center" wrapText="1"/>
    </xf>
    <xf numFmtId="0" fontId="0" fillId="0" borderId="27" xfId="0" applyBorder="1" applyAlignment="1">
      <alignment horizontal="center" vertical="center" wrapText="1"/>
    </xf>
    <xf numFmtId="0" fontId="57" fillId="0" borderId="32" xfId="2" applyFont="1" applyBorder="1" applyAlignment="1">
      <alignment horizontal="center" vertical="center"/>
    </xf>
    <xf numFmtId="0" fontId="25" fillId="0" borderId="33" xfId="2" applyBorder="1"/>
    <xf numFmtId="0" fontId="25" fillId="0" borderId="44" xfId="2" applyBorder="1"/>
    <xf numFmtId="0" fontId="25" fillId="0" borderId="5" xfId="2" applyBorder="1"/>
    <xf numFmtId="0" fontId="25" fillId="0" borderId="0" xfId="2"/>
    <xf numFmtId="0" fontId="25" fillId="0" borderId="30" xfId="2" applyBorder="1"/>
    <xf numFmtId="0" fontId="25" fillId="0" borderId="23" xfId="2" applyBorder="1"/>
    <xf numFmtId="0" fontId="25" fillId="0" borderId="27" xfId="2" applyBorder="1"/>
    <xf numFmtId="0" fontId="25" fillId="0" borderId="22" xfId="2" applyBorder="1"/>
    <xf numFmtId="0" fontId="40" fillId="0" borderId="32" xfId="2" applyFont="1" applyBorder="1" applyAlignment="1">
      <alignment horizontal="center" vertical="center"/>
    </xf>
    <xf numFmtId="0" fontId="40" fillId="0" borderId="33" xfId="2" applyFont="1" applyBorder="1" applyAlignment="1">
      <alignment horizontal="center" vertical="center"/>
    </xf>
    <xf numFmtId="0" fontId="40" fillId="0" borderId="44" xfId="2" applyFont="1" applyBorder="1" applyAlignment="1">
      <alignment horizontal="center" vertical="center"/>
    </xf>
    <xf numFmtId="0" fontId="40" fillId="0" borderId="23" xfId="2" applyFont="1" applyBorder="1" applyAlignment="1">
      <alignment horizontal="center" vertical="center"/>
    </xf>
    <xf numFmtId="0" fontId="40" fillId="0" borderId="27" xfId="2" applyFont="1" applyBorder="1" applyAlignment="1">
      <alignment horizontal="center" vertical="center"/>
    </xf>
    <xf numFmtId="0" fontId="40" fillId="0" borderId="22" xfId="2" applyFont="1" applyBorder="1" applyAlignment="1">
      <alignment horizontal="center" vertical="center"/>
    </xf>
    <xf numFmtId="0" fontId="31" fillId="0" borderId="32" xfId="2" applyFont="1" applyBorder="1" applyAlignment="1">
      <alignment horizontal="left" vertical="center" wrapText="1"/>
    </xf>
    <xf numFmtId="0" fontId="31" fillId="0" borderId="33" xfId="2" applyFont="1" applyBorder="1" applyAlignment="1">
      <alignment horizontal="left" vertical="center" wrapText="1"/>
    </xf>
    <xf numFmtId="0" fontId="31" fillId="0" borderId="23" xfId="2" applyFont="1" applyBorder="1" applyAlignment="1">
      <alignment horizontal="left" vertical="center" wrapText="1"/>
    </xf>
    <xf numFmtId="0" fontId="31" fillId="0" borderId="27" xfId="2" applyFont="1" applyBorder="1" applyAlignment="1">
      <alignment horizontal="left" vertical="center" wrapText="1"/>
    </xf>
    <xf numFmtId="0" fontId="80" fillId="2" borderId="32" xfId="2" applyFont="1" applyFill="1" applyBorder="1" applyAlignment="1">
      <alignment horizontal="center" vertical="center"/>
    </xf>
    <xf numFmtId="0" fontId="80" fillId="2" borderId="33" xfId="2" applyFont="1" applyFill="1" applyBorder="1" applyAlignment="1">
      <alignment horizontal="center" vertical="center"/>
    </xf>
    <xf numFmtId="0" fontId="80" fillId="2" borderId="44" xfId="2" applyFont="1" applyFill="1" applyBorder="1" applyAlignment="1">
      <alignment horizontal="center" vertical="center"/>
    </xf>
    <xf numFmtId="0" fontId="80" fillId="2" borderId="23" xfId="2" applyFont="1" applyFill="1" applyBorder="1" applyAlignment="1">
      <alignment horizontal="center" vertical="center"/>
    </xf>
    <xf numFmtId="0" fontId="80" fillId="2" borderId="27" xfId="2" applyFont="1" applyFill="1" applyBorder="1" applyAlignment="1">
      <alignment horizontal="center" vertical="center"/>
    </xf>
    <xf numFmtId="0" fontId="80" fillId="2" borderId="22" xfId="2" applyFont="1" applyFill="1" applyBorder="1" applyAlignment="1">
      <alignment horizontal="center" vertical="center"/>
    </xf>
    <xf numFmtId="0" fontId="40" fillId="0" borderId="5" xfId="2" applyFont="1" applyBorder="1" applyAlignment="1">
      <alignment horizontal="center" vertical="center"/>
    </xf>
    <xf numFmtId="0" fontId="40" fillId="0" borderId="0" xfId="2" applyFont="1" applyAlignment="1">
      <alignment horizontal="center" vertical="center"/>
    </xf>
    <xf numFmtId="0" fontId="40" fillId="0" borderId="30" xfId="2" applyFont="1" applyBorder="1" applyAlignment="1">
      <alignment horizontal="center" vertical="center"/>
    </xf>
    <xf numFmtId="0" fontId="31" fillId="0" borderId="5" xfId="2" applyFont="1" applyBorder="1" applyAlignment="1">
      <alignment horizontal="left" vertical="center" wrapText="1"/>
    </xf>
    <xf numFmtId="0" fontId="80" fillId="2" borderId="5" xfId="2" applyFont="1" applyFill="1" applyBorder="1" applyAlignment="1">
      <alignment horizontal="center" vertical="center"/>
    </xf>
    <xf numFmtId="0" fontId="80" fillId="2" borderId="0" xfId="2" applyFont="1" applyFill="1" applyAlignment="1">
      <alignment horizontal="center" vertical="center"/>
    </xf>
    <xf numFmtId="0" fontId="80" fillId="2" borderId="30" xfId="2" applyFont="1" applyFill="1" applyBorder="1" applyAlignment="1">
      <alignment horizontal="center" vertical="center"/>
    </xf>
    <xf numFmtId="0" fontId="31" fillId="0" borderId="125" xfId="2" applyFont="1" applyBorder="1" applyAlignment="1">
      <alignment horizontal="center" vertical="center" wrapText="1"/>
    </xf>
    <xf numFmtId="0" fontId="31" fillId="0" borderId="110" xfId="2" applyFont="1" applyBorder="1" applyAlignment="1">
      <alignment horizontal="center" vertical="center" wrapText="1"/>
    </xf>
    <xf numFmtId="0" fontId="31" fillId="0" borderId="110" xfId="2" applyFont="1" applyBorder="1" applyAlignment="1">
      <alignment horizontal="left" vertical="center" wrapText="1"/>
    </xf>
    <xf numFmtId="0" fontId="49" fillId="0" borderId="32" xfId="2" applyFont="1" applyBorder="1" applyAlignment="1">
      <alignment horizontal="center" vertical="center"/>
    </xf>
    <xf numFmtId="0" fontId="49" fillId="0" borderId="33" xfId="2" applyFont="1" applyBorder="1" applyAlignment="1">
      <alignment horizontal="center" vertical="center"/>
    </xf>
    <xf numFmtId="0" fontId="49" fillId="0" borderId="23" xfId="2" applyFont="1" applyBorder="1" applyAlignment="1">
      <alignment horizontal="center" vertical="center"/>
    </xf>
    <xf numFmtId="0" fontId="49" fillId="0" borderId="27" xfId="2" applyFont="1" applyBorder="1" applyAlignment="1">
      <alignment horizontal="center" vertical="center"/>
    </xf>
    <xf numFmtId="0" fontId="66" fillId="2" borderId="32" xfId="2" applyFont="1" applyFill="1" applyBorder="1" applyAlignment="1">
      <alignment horizontal="center" vertical="center"/>
    </xf>
    <xf numFmtId="0" fontId="66" fillId="2" borderId="33" xfId="2" applyFont="1" applyFill="1" applyBorder="1" applyAlignment="1">
      <alignment horizontal="center" vertical="center"/>
    </xf>
    <xf numFmtId="0" fontId="66" fillId="2" borderId="44" xfId="2" applyFont="1" applyFill="1" applyBorder="1" applyAlignment="1">
      <alignment horizontal="center" vertical="center"/>
    </xf>
    <xf numFmtId="0" fontId="66" fillId="2" borderId="23" xfId="2" applyFont="1" applyFill="1" applyBorder="1" applyAlignment="1">
      <alignment horizontal="center" vertical="center"/>
    </xf>
    <xf numFmtId="0" fontId="66" fillId="2" borderId="27" xfId="2" applyFont="1" applyFill="1" applyBorder="1" applyAlignment="1">
      <alignment horizontal="center" vertical="center"/>
    </xf>
    <xf numFmtId="0" fontId="66" fillId="2" borderId="22" xfId="2" applyFont="1" applyFill="1" applyBorder="1" applyAlignment="1">
      <alignment horizontal="center" vertical="center"/>
    </xf>
    <xf numFmtId="0" fontId="71" fillId="0" borderId="5" xfId="2" applyFont="1" applyBorder="1" applyAlignment="1">
      <alignment horizontal="center" vertical="center" wrapText="1"/>
    </xf>
    <xf numFmtId="0" fontId="71" fillId="0" borderId="0" xfId="2" applyFont="1" applyAlignment="1">
      <alignment horizontal="center" vertical="center" wrapText="1"/>
    </xf>
    <xf numFmtId="0" fontId="72" fillId="0" borderId="0" xfId="2" applyFont="1" applyAlignment="1">
      <alignment horizontal="left" vertical="center" wrapText="1"/>
    </xf>
    <xf numFmtId="0" fontId="57" fillId="0" borderId="32" xfId="2" applyFont="1" applyBorder="1" applyAlignment="1">
      <alignment horizontal="left" vertical="center" wrapText="1"/>
    </xf>
    <xf numFmtId="0" fontId="57" fillId="0" borderId="33" xfId="2" applyFont="1" applyBorder="1" applyAlignment="1">
      <alignment horizontal="left" vertical="center" wrapText="1"/>
    </xf>
    <xf numFmtId="0" fontId="57" fillId="0" borderId="130" xfId="2" applyFont="1" applyBorder="1" applyAlignment="1">
      <alignment horizontal="left" vertical="center" wrapText="1"/>
    </xf>
    <xf numFmtId="0" fontId="57" fillId="0" borderId="13" xfId="2" applyFont="1" applyBorder="1" applyAlignment="1">
      <alignment horizontal="left" vertical="center" wrapText="1"/>
    </xf>
    <xf numFmtId="0" fontId="57" fillId="0" borderId="14" xfId="2" applyFont="1" applyBorder="1" applyAlignment="1">
      <alignment horizontal="left" vertical="center" wrapText="1"/>
    </xf>
    <xf numFmtId="0" fontId="57" fillId="0" borderId="132" xfId="2" applyFont="1" applyBorder="1" applyAlignment="1">
      <alignment horizontal="left" vertical="center" wrapText="1"/>
    </xf>
    <xf numFmtId="0" fontId="69" fillId="2" borderId="33" xfId="2" applyFont="1" applyFill="1" applyBorder="1" applyAlignment="1">
      <alignment horizontal="center" vertical="center"/>
    </xf>
    <xf numFmtId="0" fontId="69" fillId="2" borderId="130" xfId="2" applyFont="1" applyFill="1" applyBorder="1" applyAlignment="1">
      <alignment horizontal="center" vertical="center"/>
    </xf>
    <xf numFmtId="0" fontId="69" fillId="2" borderId="14" xfId="2" applyFont="1" applyFill="1" applyBorder="1" applyAlignment="1">
      <alignment horizontal="center" vertical="center"/>
    </xf>
    <xf numFmtId="0" fontId="69" fillId="2" borderId="132" xfId="2" applyFont="1" applyFill="1" applyBorder="1" applyAlignment="1">
      <alignment horizontal="center" vertical="center"/>
    </xf>
    <xf numFmtId="0" fontId="57" fillId="0" borderId="131" xfId="2" applyFont="1" applyBorder="1" applyAlignment="1">
      <alignment horizontal="center" vertical="center"/>
    </xf>
    <xf numFmtId="0" fontId="57" fillId="0" borderId="33" xfId="2" applyFont="1" applyBorder="1" applyAlignment="1">
      <alignment horizontal="center" vertical="center"/>
    </xf>
    <xf numFmtId="0" fontId="57" fillId="0" borderId="44" xfId="2" applyFont="1" applyBorder="1" applyAlignment="1">
      <alignment horizontal="center" vertical="center"/>
    </xf>
    <xf numFmtId="0" fontId="57" fillId="0" borderId="133" xfId="2" applyFont="1" applyBorder="1" applyAlignment="1">
      <alignment horizontal="center" vertical="center"/>
    </xf>
    <xf numFmtId="0" fontId="57" fillId="0" borderId="14" xfId="2" applyFont="1" applyBorder="1" applyAlignment="1">
      <alignment horizontal="center" vertical="center"/>
    </xf>
    <xf numFmtId="0" fontId="57" fillId="0" borderId="29" xfId="2" applyFont="1" applyBorder="1" applyAlignment="1">
      <alignment horizontal="center" vertical="center"/>
    </xf>
    <xf numFmtId="0" fontId="49" fillId="0" borderId="44" xfId="2" applyFont="1" applyBorder="1" applyAlignment="1">
      <alignment horizontal="center" vertical="center"/>
    </xf>
    <xf numFmtId="0" fontId="49" fillId="0" borderId="5" xfId="2" applyFont="1" applyBorder="1" applyAlignment="1">
      <alignment horizontal="center" vertical="center"/>
    </xf>
    <xf numFmtId="0" fontId="49" fillId="0" borderId="0" xfId="2" applyFont="1" applyAlignment="1">
      <alignment horizontal="center" vertical="center"/>
    </xf>
    <xf numFmtId="0" fontId="49" fillId="0" borderId="30" xfId="2" applyFont="1" applyBorder="1" applyAlignment="1">
      <alignment horizontal="center" vertical="center"/>
    </xf>
    <xf numFmtId="0" fontId="49" fillId="0" borderId="22" xfId="2" applyFont="1" applyBorder="1" applyAlignment="1">
      <alignment horizontal="center" vertical="center"/>
    </xf>
    <xf numFmtId="0" fontId="57" fillId="0" borderId="32" xfId="2" applyFont="1" applyBorder="1" applyAlignment="1">
      <alignment horizontal="left" vertical="center"/>
    </xf>
    <xf numFmtId="0" fontId="57" fillId="0" borderId="33" xfId="2" applyFont="1" applyBorder="1" applyAlignment="1">
      <alignment horizontal="left" vertical="center"/>
    </xf>
    <xf numFmtId="0" fontId="57" fillId="0" borderId="130" xfId="2" applyFont="1" applyBorder="1" applyAlignment="1">
      <alignment horizontal="left" vertical="center"/>
    </xf>
    <xf numFmtId="0" fontId="57" fillId="0" borderId="5" xfId="2" applyFont="1" applyBorder="1" applyAlignment="1">
      <alignment horizontal="left" vertical="center"/>
    </xf>
    <xf numFmtId="0" fontId="57" fillId="0" borderId="0" xfId="2" applyFont="1" applyAlignment="1">
      <alignment horizontal="left" vertical="center"/>
    </xf>
    <xf numFmtId="0" fontId="57" fillId="0" borderId="128" xfId="2" applyFont="1" applyBorder="1" applyAlignment="1">
      <alignment horizontal="left" vertical="center"/>
    </xf>
    <xf numFmtId="0" fontId="69" fillId="2" borderId="27" xfId="2" applyFont="1" applyFill="1" applyBorder="1" applyAlignment="1">
      <alignment horizontal="center" vertical="center"/>
    </xf>
    <xf numFmtId="0" fontId="69" fillId="2" borderId="124" xfId="2" applyFont="1" applyFill="1" applyBorder="1" applyAlignment="1">
      <alignment horizontal="center" vertical="center"/>
    </xf>
    <xf numFmtId="0" fontId="57" fillId="0" borderId="120" xfId="2" applyFont="1" applyBorder="1" applyAlignment="1">
      <alignment horizontal="center" vertical="center"/>
    </xf>
    <xf numFmtId="0" fontId="57" fillId="0" borderId="27" xfId="2" applyFont="1" applyBorder="1" applyAlignment="1">
      <alignment horizontal="center" vertical="center"/>
    </xf>
    <xf numFmtId="0" fontId="57" fillId="0" borderId="22" xfId="2" applyFont="1" applyBorder="1" applyAlignment="1">
      <alignment horizontal="center" vertical="center"/>
    </xf>
    <xf numFmtId="0" fontId="26" fillId="0" borderId="0" xfId="2" applyFont="1" applyAlignment="1">
      <alignment horizontal="distributed"/>
    </xf>
    <xf numFmtId="0" fontId="60" fillId="0" borderId="0" xfId="2" applyFont="1" applyAlignment="1">
      <alignment horizontal="center" vertical="top"/>
    </xf>
    <xf numFmtId="0" fontId="40" fillId="0" borderId="32" xfId="2" applyFont="1" applyBorder="1" applyAlignment="1">
      <alignment horizontal="left" vertical="center"/>
    </xf>
    <xf numFmtId="0" fontId="40" fillId="0" borderId="33" xfId="2" applyFont="1" applyBorder="1" applyAlignment="1">
      <alignment horizontal="left" vertical="center"/>
    </xf>
    <xf numFmtId="0" fontId="29" fillId="0" borderId="0" xfId="2" applyFont="1" applyAlignment="1">
      <alignment horizontal="center" vertical="center"/>
    </xf>
    <xf numFmtId="0" fontId="29" fillId="0" borderId="27" xfId="2" applyFont="1" applyBorder="1" applyAlignment="1">
      <alignment horizontal="center" vertical="center"/>
    </xf>
    <xf numFmtId="0" fontId="62" fillId="2" borderId="0" xfId="2" applyFont="1" applyFill="1" applyAlignment="1">
      <alignment horizontal="center" vertical="center"/>
    </xf>
    <xf numFmtId="0" fontId="62" fillId="2" borderId="27" xfId="2" applyFont="1" applyFill="1" applyBorder="1" applyAlignment="1">
      <alignment horizontal="center" vertical="center"/>
    </xf>
    <xf numFmtId="0" fontId="57" fillId="0" borderId="5" xfId="2" applyFont="1" applyBorder="1" applyAlignment="1">
      <alignment horizontal="left" vertical="center" wrapText="1"/>
    </xf>
    <xf numFmtId="0" fontId="57" fillId="0" borderId="0" xfId="2" applyFont="1" applyAlignment="1">
      <alignment horizontal="left" vertical="center" wrapText="1"/>
    </xf>
    <xf numFmtId="0" fontId="57" fillId="0" borderId="128" xfId="2" applyFont="1" applyBorder="1" applyAlignment="1">
      <alignment horizontal="left" vertical="center" wrapText="1"/>
    </xf>
    <xf numFmtId="0" fontId="57" fillId="0" borderId="23" xfId="2" applyFont="1" applyBorder="1" applyAlignment="1">
      <alignment horizontal="left" vertical="center" wrapText="1"/>
    </xf>
    <xf numFmtId="0" fontId="57" fillId="0" borderId="27" xfId="2" applyFont="1" applyBorder="1" applyAlignment="1">
      <alignment horizontal="left" vertical="center" wrapText="1"/>
    </xf>
    <xf numFmtId="0" fontId="57" fillId="0" borderId="124" xfId="2" applyFont="1" applyBorder="1" applyAlignment="1">
      <alignment horizontal="left" vertical="center" wrapText="1"/>
    </xf>
    <xf numFmtId="0" fontId="62" fillId="2" borderId="129" xfId="2" applyFont="1" applyFill="1" applyBorder="1" applyAlignment="1">
      <alignment horizontal="center" vertical="center"/>
    </xf>
    <xf numFmtId="0" fontId="62" fillId="2" borderId="123" xfId="2" applyFont="1" applyFill="1" applyBorder="1" applyAlignment="1">
      <alignment horizontal="center" vertical="center"/>
    </xf>
    <xf numFmtId="0" fontId="25" fillId="0" borderId="116" xfId="2" applyBorder="1"/>
    <xf numFmtId="0" fontId="25" fillId="0" borderId="117" xfId="2" applyBorder="1"/>
    <xf numFmtId="0" fontId="25" fillId="0" borderId="118" xfId="2" applyBorder="1"/>
    <xf numFmtId="0" fontId="66" fillId="2" borderId="117" xfId="2" applyFont="1" applyFill="1" applyBorder="1" applyAlignment="1">
      <alignment horizontal="center" vertical="center"/>
    </xf>
    <xf numFmtId="0" fontId="57" fillId="0" borderId="113" xfId="2" applyFont="1" applyBorder="1" applyAlignment="1">
      <alignment horizontal="center" vertical="center"/>
    </xf>
    <xf numFmtId="0" fontId="25" fillId="0" borderId="114" xfId="2" applyBorder="1"/>
    <xf numFmtId="0" fontId="25" fillId="0" borderId="115" xfId="2" applyBorder="1"/>
    <xf numFmtId="0" fontId="62" fillId="2" borderId="114" xfId="2" applyFont="1" applyFill="1" applyBorder="1" applyAlignment="1">
      <alignment horizontal="center" vertical="center"/>
    </xf>
    <xf numFmtId="0" fontId="49" fillId="0" borderId="32" xfId="2" applyFont="1" applyBorder="1" applyAlignment="1">
      <alignment horizontal="center" vertical="center" textRotation="255"/>
    </xf>
    <xf numFmtId="0" fontId="34" fillId="0" borderId="32" xfId="2" applyFont="1" applyBorder="1" applyAlignment="1">
      <alignment horizontal="center" vertical="center"/>
    </xf>
    <xf numFmtId="0" fontId="63" fillId="0" borderId="129" xfId="2" applyFont="1" applyBorder="1" applyAlignment="1">
      <alignment horizontal="center" vertical="center"/>
    </xf>
    <xf numFmtId="0" fontId="63" fillId="0" borderId="123" xfId="2" applyFont="1" applyBorder="1" applyAlignment="1">
      <alignment horizontal="center" vertical="center"/>
    </xf>
    <xf numFmtId="0" fontId="25" fillId="0" borderId="33" xfId="2" applyBorder="1" applyAlignment="1">
      <alignment horizontal="center" vertical="center"/>
    </xf>
    <xf numFmtId="0" fontId="25" fillId="0" borderId="27" xfId="2" applyBorder="1" applyAlignment="1">
      <alignment horizontal="center" vertical="center"/>
    </xf>
    <xf numFmtId="0" fontId="25" fillId="2" borderId="33" xfId="2" applyFill="1" applyBorder="1" applyAlignment="1">
      <alignment horizontal="center" vertical="center"/>
    </xf>
    <xf numFmtId="0" fontId="25" fillId="2" borderId="27" xfId="2" applyFill="1" applyBorder="1" applyAlignment="1">
      <alignment horizontal="center" vertical="center"/>
    </xf>
    <xf numFmtId="0" fontId="34" fillId="0" borderId="32" xfId="2" applyFont="1" applyBorder="1" applyAlignment="1">
      <alignment horizontal="center" vertical="center" wrapText="1"/>
    </xf>
    <xf numFmtId="0" fontId="36" fillId="0" borderId="32" xfId="2" applyFont="1" applyBorder="1" applyAlignment="1">
      <alignment horizontal="center" vertical="center" wrapText="1"/>
    </xf>
    <xf numFmtId="0" fontId="36" fillId="0" borderId="33" xfId="2" applyFont="1" applyBorder="1" applyAlignment="1">
      <alignment horizontal="center" vertical="center" wrapText="1"/>
    </xf>
    <xf numFmtId="0" fontId="36" fillId="0" borderId="44" xfId="2" applyFont="1" applyBorder="1" applyAlignment="1">
      <alignment horizontal="center" vertical="center" wrapText="1"/>
    </xf>
    <xf numFmtId="0" fontId="36" fillId="0" borderId="23" xfId="2" applyFont="1" applyBorder="1" applyAlignment="1">
      <alignment horizontal="center" vertical="center" wrapText="1"/>
    </xf>
    <xf numFmtId="0" fontId="36" fillId="0" borderId="27" xfId="2" applyFont="1" applyBorder="1" applyAlignment="1">
      <alignment horizontal="center" vertical="center" wrapText="1"/>
    </xf>
    <xf numFmtId="0" fontId="36" fillId="0" borderId="22" xfId="2" applyFont="1" applyBorder="1" applyAlignment="1">
      <alignment horizontal="center" vertical="center" wrapText="1"/>
    </xf>
    <xf numFmtId="0" fontId="37" fillId="0" borderId="33" xfId="2" applyFont="1" applyBorder="1" applyAlignment="1">
      <alignment horizontal="right" vertical="center" wrapText="1"/>
    </xf>
    <xf numFmtId="0" fontId="37" fillId="0" borderId="27" xfId="2" applyFont="1" applyBorder="1" applyAlignment="1">
      <alignment horizontal="right" vertical="center" wrapText="1"/>
    </xf>
    <xf numFmtId="49" fontId="69" fillId="2" borderId="33" xfId="2" applyNumberFormat="1" applyFont="1" applyFill="1" applyBorder="1" applyAlignment="1">
      <alignment horizontal="left" vertical="center" wrapText="1"/>
    </xf>
    <xf numFmtId="49" fontId="69" fillId="2" borderId="27" xfId="2" applyNumberFormat="1" applyFont="1" applyFill="1" applyBorder="1" applyAlignment="1">
      <alignment horizontal="left" vertical="center" wrapText="1"/>
    </xf>
    <xf numFmtId="0" fontId="25" fillId="0" borderId="0" xfId="2" applyAlignment="1">
      <alignment horizontal="center" vertical="center"/>
    </xf>
    <xf numFmtId="49" fontId="69" fillId="2" borderId="33" xfId="2" applyNumberFormat="1" applyFont="1" applyFill="1" applyBorder="1" applyAlignment="1">
      <alignment horizontal="center" vertical="center" shrinkToFit="1"/>
    </xf>
    <xf numFmtId="49" fontId="69" fillId="2" borderId="0" xfId="2" applyNumberFormat="1" applyFont="1" applyFill="1" applyAlignment="1">
      <alignment horizontal="center" vertical="center" shrinkToFit="1"/>
    </xf>
    <xf numFmtId="49" fontId="69" fillId="2" borderId="27" xfId="2" applyNumberFormat="1" applyFont="1" applyFill="1" applyBorder="1" applyAlignment="1">
      <alignment horizontal="center" vertical="center" shrinkToFit="1"/>
    </xf>
    <xf numFmtId="0" fontId="69" fillId="2" borderId="0" xfId="2" applyFont="1" applyFill="1" applyAlignment="1">
      <alignment horizontal="center" vertical="center"/>
    </xf>
    <xf numFmtId="0" fontId="69" fillId="2" borderId="128" xfId="2" applyFont="1" applyFill="1" applyBorder="1" applyAlignment="1">
      <alignment horizontal="center" vertical="center"/>
    </xf>
    <xf numFmtId="0" fontId="57" fillId="0" borderId="134" xfId="2" applyFont="1" applyBorder="1" applyAlignment="1">
      <alignment horizontal="center" vertical="center"/>
    </xf>
    <xf numFmtId="0" fontId="57" fillId="0" borderId="0" xfId="2" applyFont="1" applyAlignment="1">
      <alignment horizontal="center" vertical="center"/>
    </xf>
    <xf numFmtId="0" fontId="57" fillId="0" borderId="30" xfId="2" applyFont="1" applyBorder="1" applyAlignment="1">
      <alignment horizontal="center" vertical="center"/>
    </xf>
    <xf numFmtId="0" fontId="38" fillId="0" borderId="33" xfId="2" applyFont="1" applyBorder="1" applyAlignment="1">
      <alignment horizontal="center" vertical="center"/>
    </xf>
    <xf numFmtId="49" fontId="67" fillId="2" borderId="33" xfId="2" applyNumberFormat="1" applyFont="1" applyFill="1" applyBorder="1" applyAlignment="1">
      <alignment horizontal="center" vertical="center"/>
    </xf>
    <xf numFmtId="0" fontId="57" fillId="0" borderId="13" xfId="2" applyFont="1" applyBorder="1" applyAlignment="1">
      <alignment horizontal="left" vertical="center"/>
    </xf>
    <xf numFmtId="0" fontId="57" fillId="0" borderId="14" xfId="2" applyFont="1" applyBorder="1" applyAlignment="1">
      <alignment horizontal="left" vertical="center"/>
    </xf>
    <xf numFmtId="0" fontId="57" fillId="0" borderId="132" xfId="2" applyFont="1" applyBorder="1" applyAlignment="1">
      <alignment horizontal="left" vertical="center"/>
    </xf>
    <xf numFmtId="0" fontId="57" fillId="0" borderId="32" xfId="2" applyFont="1" applyBorder="1" applyAlignment="1">
      <alignment horizontal="center" vertical="center" wrapText="1"/>
    </xf>
    <xf numFmtId="0" fontId="57" fillId="0" borderId="33" xfId="2" applyFont="1" applyBorder="1" applyAlignment="1">
      <alignment horizontal="center" vertical="center" wrapText="1"/>
    </xf>
    <xf numFmtId="0" fontId="57" fillId="0" borderId="44" xfId="2" applyFont="1" applyBorder="1" applyAlignment="1">
      <alignment horizontal="center" vertical="center" wrapText="1"/>
    </xf>
    <xf numFmtId="0" fontId="57" fillId="0" borderId="5" xfId="2" applyFont="1" applyBorder="1" applyAlignment="1">
      <alignment horizontal="center" vertical="center" wrapText="1"/>
    </xf>
    <xf numFmtId="0" fontId="57" fillId="0" borderId="0" xfId="2" applyFont="1" applyAlignment="1">
      <alignment horizontal="center" vertical="center" wrapText="1"/>
    </xf>
    <xf numFmtId="0" fontId="57" fillId="0" borderId="30" xfId="2" applyFont="1" applyBorder="1" applyAlignment="1">
      <alignment horizontal="center" vertical="center" wrapText="1"/>
    </xf>
    <xf numFmtId="0" fontId="57" fillId="0" borderId="23" xfId="2" applyFont="1" applyBorder="1" applyAlignment="1">
      <alignment horizontal="center" vertical="center" wrapText="1"/>
    </xf>
    <xf numFmtId="0" fontId="57" fillId="0" borderId="27" xfId="2" applyFont="1" applyBorder="1" applyAlignment="1">
      <alignment horizontal="center" vertical="center" wrapText="1"/>
    </xf>
    <xf numFmtId="0" fontId="57" fillId="0" borderId="22" xfId="2" applyFont="1" applyBorder="1" applyAlignment="1">
      <alignment horizontal="center" vertical="center" wrapText="1"/>
    </xf>
    <xf numFmtId="0" fontId="57" fillId="0" borderId="23" xfId="2" applyFont="1" applyBorder="1" applyAlignment="1">
      <alignment horizontal="left" vertical="center"/>
    </xf>
    <xf numFmtId="0" fontId="57" fillId="0" borderId="27" xfId="2" applyFont="1" applyBorder="1" applyAlignment="1">
      <alignment horizontal="left" vertical="center"/>
    </xf>
    <xf numFmtId="0" fontId="57" fillId="0" borderId="124" xfId="2" applyFont="1" applyBorder="1" applyAlignment="1">
      <alignment horizontal="left" vertical="center"/>
    </xf>
    <xf numFmtId="0" fontId="43" fillId="0" borderId="0" xfId="2" applyFont="1" applyAlignment="1">
      <alignment horizontal="left" vertical="center" wrapText="1"/>
    </xf>
    <xf numFmtId="0" fontId="43" fillId="0" borderId="139" xfId="2" applyFont="1" applyBorder="1" applyAlignment="1">
      <alignment horizontal="left" vertical="center" wrapText="1"/>
    </xf>
    <xf numFmtId="0" fontId="72" fillId="0" borderId="0" xfId="2" applyFont="1" applyAlignment="1">
      <alignment horizontal="left" vertical="top" wrapText="1"/>
    </xf>
    <xf numFmtId="0" fontId="43" fillId="0" borderId="136" xfId="2" applyFont="1" applyBorder="1" applyAlignment="1">
      <alignment horizontal="center" vertical="center" wrapText="1"/>
    </xf>
    <xf numFmtId="0" fontId="43" fillId="0" borderId="136" xfId="2" applyFont="1" applyBorder="1" applyAlignment="1">
      <alignment horizontal="left" vertical="center" wrapText="1"/>
    </xf>
    <xf numFmtId="0" fontId="80" fillId="2" borderId="8" xfId="2" applyFont="1" applyFill="1" applyBorder="1" applyAlignment="1">
      <alignment horizontal="center" vertical="center"/>
    </xf>
    <xf numFmtId="0" fontId="31" fillId="8" borderId="11" xfId="2" applyFont="1" applyFill="1" applyBorder="1" applyAlignment="1">
      <alignment horizontal="left" vertical="center"/>
    </xf>
    <xf numFmtId="0" fontId="31" fillId="8" borderId="24" xfId="2" applyFont="1" applyFill="1" applyBorder="1" applyAlignment="1">
      <alignment horizontal="left" vertical="center"/>
    </xf>
    <xf numFmtId="0" fontId="31" fillId="8" borderId="10" xfId="2" applyFont="1" applyFill="1" applyBorder="1" applyAlignment="1">
      <alignment horizontal="left" vertical="center"/>
    </xf>
    <xf numFmtId="0" fontId="31" fillId="0" borderId="32" xfId="2" applyFont="1" applyBorder="1" applyAlignment="1">
      <alignment horizontal="left" vertical="center"/>
    </xf>
    <xf numFmtId="0" fontId="31" fillId="0" borderId="33" xfId="2" applyFont="1" applyBorder="1" applyAlignment="1">
      <alignment horizontal="left" vertical="center"/>
    </xf>
    <xf numFmtId="0" fontId="31" fillId="0" borderId="23" xfId="2" applyFont="1" applyBorder="1" applyAlignment="1">
      <alignment horizontal="left" vertical="center"/>
    </xf>
    <xf numFmtId="0" fontId="31" fillId="0" borderId="27" xfId="2" applyFont="1" applyBorder="1" applyAlignment="1">
      <alignment horizontal="left" vertical="center"/>
    </xf>
    <xf numFmtId="0" fontId="75" fillId="0" borderId="0" xfId="2" applyFont="1" applyAlignment="1">
      <alignment horizontal="left" wrapText="1"/>
    </xf>
    <xf numFmtId="0" fontId="75" fillId="0" borderId="0" xfId="2" applyFont="1" applyAlignment="1">
      <alignment horizontal="left"/>
    </xf>
    <xf numFmtId="0" fontId="78" fillId="7" borderId="0" xfId="2" applyFont="1" applyFill="1" applyAlignment="1">
      <alignment horizontal="left" vertical="center"/>
    </xf>
    <xf numFmtId="0" fontId="65" fillId="0" borderId="27" xfId="2" applyFont="1" applyBorder="1" applyAlignment="1">
      <alignment horizontal="center" vertical="center" shrinkToFit="1"/>
    </xf>
    <xf numFmtId="0" fontId="31" fillId="0" borderId="5" xfId="2" applyFont="1" applyBorder="1" applyAlignment="1">
      <alignment horizontal="center" vertical="top" wrapText="1"/>
    </xf>
    <xf numFmtId="0" fontId="31" fillId="0" borderId="0" xfId="2" applyFont="1" applyAlignment="1">
      <alignment horizontal="center" vertical="top" wrapText="1"/>
    </xf>
    <xf numFmtId="0" fontId="31" fillId="0" borderId="0" xfId="2" applyFont="1" applyAlignment="1">
      <alignment horizontal="left" vertical="top" wrapText="1"/>
    </xf>
    <xf numFmtId="0" fontId="31" fillId="0" borderId="27" xfId="2" applyFont="1" applyBorder="1" applyAlignment="1">
      <alignment horizontal="left" vertical="top" wrapText="1"/>
    </xf>
    <xf numFmtId="0" fontId="43" fillId="0" borderId="141" xfId="2" applyFont="1" applyBorder="1" applyAlignment="1">
      <alignment horizontal="center" vertical="center" wrapText="1"/>
    </xf>
    <xf numFmtId="0" fontId="43" fillId="0" borderId="141" xfId="2" applyFont="1" applyBorder="1" applyAlignment="1">
      <alignment horizontal="left" vertical="center" wrapText="1"/>
    </xf>
    <xf numFmtId="0" fontId="31" fillId="0" borderId="5" xfId="2" applyFont="1" applyBorder="1" applyAlignment="1">
      <alignment horizontal="left" vertical="center"/>
    </xf>
    <xf numFmtId="0" fontId="31" fillId="0" borderId="0" xfId="2" applyFont="1" applyAlignment="1">
      <alignment horizontal="left" vertical="center"/>
    </xf>
    <xf numFmtId="0" fontId="43" fillId="0" borderId="5" xfId="2" applyFont="1" applyBorder="1" applyAlignment="1">
      <alignment horizontal="right" vertical="top" wrapText="1"/>
    </xf>
    <xf numFmtId="0" fontId="43" fillId="0" borderId="0" xfId="2" applyFont="1" applyAlignment="1">
      <alignment horizontal="right" vertical="top" wrapText="1"/>
    </xf>
    <xf numFmtId="0" fontId="43" fillId="0" borderId="0" xfId="2" applyFont="1" applyAlignment="1">
      <alignment horizontal="left" vertical="top" wrapText="1"/>
    </xf>
    <xf numFmtId="0" fontId="43" fillId="0" borderId="27" xfId="2" applyFont="1" applyBorder="1" applyAlignment="1">
      <alignment horizontal="left" vertical="top" wrapText="1"/>
    </xf>
    <xf numFmtId="0" fontId="31" fillId="0" borderId="5" xfId="2" applyFont="1" applyBorder="1" applyAlignment="1">
      <alignment horizontal="right" vertical="top" wrapText="1"/>
    </xf>
    <xf numFmtId="0" fontId="31" fillId="0" borderId="0" xfId="2" applyFont="1" applyAlignment="1">
      <alignment horizontal="right" vertical="top" wrapText="1"/>
    </xf>
    <xf numFmtId="0" fontId="40" fillId="0" borderId="0" xfId="2" applyFont="1" applyBorder="1" applyAlignment="1">
      <alignment horizontal="center" vertical="center"/>
    </xf>
    <xf numFmtId="0" fontId="31" fillId="0" borderId="0" xfId="2" applyFont="1" applyBorder="1" applyAlignment="1">
      <alignment horizontal="left" vertical="center"/>
    </xf>
    <xf numFmtId="0" fontId="80" fillId="2" borderId="0" xfId="2" applyFont="1" applyFill="1" applyBorder="1" applyAlignment="1">
      <alignment horizontal="center" vertical="center"/>
    </xf>
    <xf numFmtId="0" fontId="43" fillId="0" borderId="0" xfId="2" applyFont="1" applyBorder="1" applyAlignment="1">
      <alignment horizontal="right" vertical="top" wrapText="1"/>
    </xf>
    <xf numFmtId="0" fontId="43" fillId="0" borderId="0" xfId="2" applyFont="1" applyBorder="1" applyAlignment="1">
      <alignment horizontal="left" vertical="top" wrapText="1"/>
    </xf>
    <xf numFmtId="0" fontId="31" fillId="0" borderId="0" xfId="2" applyFont="1" applyBorder="1" applyAlignment="1">
      <alignment horizontal="left" vertical="center" wrapText="1"/>
    </xf>
    <xf numFmtId="0" fontId="81" fillId="0" borderId="32" xfId="2" applyFont="1" applyBorder="1" applyAlignment="1">
      <alignment horizontal="left" vertical="center" wrapText="1"/>
    </xf>
    <xf numFmtId="0" fontId="81" fillId="0" borderId="33" xfId="2" applyFont="1" applyBorder="1" applyAlignment="1">
      <alignment horizontal="left" vertical="center" wrapText="1"/>
    </xf>
    <xf numFmtId="0" fontId="81" fillId="0" borderId="5" xfId="2" applyFont="1" applyBorder="1" applyAlignment="1">
      <alignment horizontal="left" vertical="center" wrapText="1"/>
    </xf>
    <xf numFmtId="0" fontId="81" fillId="0" borderId="0" xfId="2" applyFont="1" applyAlignment="1">
      <alignment horizontal="left" vertical="center" wrapText="1"/>
    </xf>
    <xf numFmtId="0" fontId="81" fillId="0" borderId="23" xfId="2" applyFont="1" applyBorder="1" applyAlignment="1">
      <alignment horizontal="left" vertical="center" wrapText="1"/>
    </xf>
    <xf numFmtId="0" fontId="81" fillId="0" borderId="27" xfId="2" applyFont="1" applyBorder="1" applyAlignment="1">
      <alignment horizontal="left" vertical="center" wrapText="1"/>
    </xf>
    <xf numFmtId="0" fontId="40" fillId="0" borderId="32" xfId="2" applyFont="1" applyBorder="1" applyAlignment="1">
      <alignment horizontal="center" vertical="center" shrinkToFit="1"/>
    </xf>
    <xf numFmtId="0" fontId="40" fillId="0" borderId="33" xfId="2" applyFont="1" applyBorder="1" applyAlignment="1">
      <alignment horizontal="center" vertical="center" shrinkToFit="1"/>
    </xf>
    <xf numFmtId="0" fontId="40" fillId="0" borderId="44" xfId="2" applyFont="1" applyBorder="1" applyAlignment="1">
      <alignment horizontal="center" vertical="center" shrinkToFit="1"/>
    </xf>
    <xf numFmtId="0" fontId="40" fillId="0" borderId="5" xfId="2" applyFont="1" applyBorder="1" applyAlignment="1">
      <alignment horizontal="center" vertical="center" shrinkToFit="1"/>
    </xf>
    <xf numFmtId="0" fontId="40" fillId="0" borderId="0" xfId="2" applyFont="1" applyAlignment="1">
      <alignment horizontal="center" vertical="center" shrinkToFit="1"/>
    </xf>
    <xf numFmtId="0" fontId="40" fillId="0" borderId="30" xfId="2" applyFont="1" applyBorder="1" applyAlignment="1">
      <alignment horizontal="center" vertical="center" shrinkToFit="1"/>
    </xf>
    <xf numFmtId="0" fontId="40" fillId="0" borderId="23" xfId="2" applyFont="1" applyBorder="1" applyAlignment="1">
      <alignment horizontal="center" vertical="center" shrinkToFit="1"/>
    </xf>
    <xf numFmtId="0" fontId="40" fillId="0" borderId="27" xfId="2" applyFont="1" applyBorder="1" applyAlignment="1">
      <alignment horizontal="center" vertical="center" shrinkToFit="1"/>
    </xf>
    <xf numFmtId="0" fontId="40" fillId="0" borderId="22" xfId="2" applyFont="1" applyBorder="1" applyAlignment="1">
      <alignment horizontal="center" vertical="center" shrinkToFit="1"/>
    </xf>
    <xf numFmtId="0" fontId="43" fillId="0" borderId="5" xfId="2" applyFont="1" applyBorder="1" applyAlignment="1">
      <alignment horizontal="right" vertical="top"/>
    </xf>
    <xf numFmtId="0" fontId="43" fillId="0" borderId="0" xfId="2" applyFont="1" applyAlignment="1">
      <alignment horizontal="right" vertical="top"/>
    </xf>
    <xf numFmtId="0" fontId="0" fillId="0" borderId="33" xfId="0" applyBorder="1" applyAlignment="1">
      <alignment horizontal="left" vertical="center" wrapText="1"/>
    </xf>
    <xf numFmtId="0" fontId="0" fillId="0" borderId="5" xfId="0" applyBorder="1" applyAlignment="1">
      <alignment horizontal="left" vertical="center" wrapText="1"/>
    </xf>
    <xf numFmtId="0" fontId="43" fillId="0" borderId="5" xfId="2" applyFont="1" applyBorder="1" applyAlignment="1">
      <alignment horizontal="center" vertical="top" wrapText="1"/>
    </xf>
    <xf numFmtId="0" fontId="108" fillId="0" borderId="0" xfId="0" applyFont="1" applyBorder="1" applyAlignment="1">
      <alignment horizontal="center" vertical="top" wrapText="1"/>
    </xf>
    <xf numFmtId="0" fontId="108" fillId="0" borderId="5" xfId="0" applyFont="1" applyBorder="1" applyAlignment="1">
      <alignment horizontal="center" vertical="top" wrapText="1"/>
    </xf>
    <xf numFmtId="0" fontId="109" fillId="0" borderId="0" xfId="0" applyFont="1" applyBorder="1" applyAlignment="1">
      <alignment horizontal="left" vertical="center" wrapText="1"/>
    </xf>
    <xf numFmtId="0" fontId="0" fillId="0" borderId="23" xfId="0" applyBorder="1" applyAlignment="1">
      <alignment horizontal="center" vertical="center"/>
    </xf>
    <xf numFmtId="0" fontId="0" fillId="0" borderId="27" xfId="0" applyBorder="1" applyAlignment="1">
      <alignment horizontal="center" vertical="center"/>
    </xf>
    <xf numFmtId="0" fontId="0" fillId="0" borderId="22" xfId="0" applyBorder="1" applyAlignment="1">
      <alignment horizontal="center" vertical="center"/>
    </xf>
    <xf numFmtId="0" fontId="43" fillId="0" borderId="5" xfId="2" applyFont="1" applyBorder="1" applyAlignment="1">
      <alignment horizontal="right" vertical="center" wrapText="1"/>
    </xf>
    <xf numFmtId="0" fontId="43" fillId="0" borderId="0" xfId="2" applyFont="1" applyAlignment="1">
      <alignment horizontal="right" vertical="center" wrapText="1"/>
    </xf>
    <xf numFmtId="0" fontId="69" fillId="2" borderId="32" xfId="2" applyFont="1" applyFill="1" applyBorder="1" applyAlignment="1">
      <alignment horizontal="center" vertical="center"/>
    </xf>
    <xf numFmtId="0" fontId="69" fillId="2" borderId="44" xfId="2" applyFont="1" applyFill="1" applyBorder="1" applyAlignment="1">
      <alignment horizontal="center" vertical="center"/>
    </xf>
    <xf numFmtId="0" fontId="69" fillId="2" borderId="5" xfId="2" applyFont="1" applyFill="1" applyBorder="1" applyAlignment="1">
      <alignment horizontal="center" vertical="center"/>
    </xf>
    <xf numFmtId="0" fontId="69" fillId="2" borderId="30" xfId="2" applyFont="1" applyFill="1" applyBorder="1" applyAlignment="1">
      <alignment horizontal="center" vertical="center"/>
    </xf>
    <xf numFmtId="0" fontId="69" fillId="2" borderId="23" xfId="2" applyFont="1" applyFill="1" applyBorder="1" applyAlignment="1">
      <alignment horizontal="center" vertical="center"/>
    </xf>
    <xf numFmtId="0" fontId="69" fillId="2" borderId="22" xfId="2" applyFont="1" applyFill="1" applyBorder="1" applyAlignment="1">
      <alignment horizontal="center" vertical="center"/>
    </xf>
    <xf numFmtId="0" fontId="31" fillId="0" borderId="5" xfId="2" applyFont="1" applyBorder="1" applyAlignment="1">
      <alignment horizontal="right" vertical="top"/>
    </xf>
    <xf numFmtId="0" fontId="31" fillId="0" borderId="0" xfId="2" applyFont="1" applyAlignment="1">
      <alignment horizontal="right" vertical="top"/>
    </xf>
    <xf numFmtId="0" fontId="31" fillId="0" borderId="5" xfId="2" applyFont="1" applyBorder="1" applyAlignment="1">
      <alignment horizontal="right" vertical="center"/>
    </xf>
    <xf numFmtId="0" fontId="31" fillId="0" borderId="0" xfId="2" applyFont="1" applyAlignment="1">
      <alignment horizontal="right" vertical="center"/>
    </xf>
    <xf numFmtId="0" fontId="69" fillId="2" borderId="125" xfId="2" applyFont="1" applyFill="1" applyBorder="1" applyAlignment="1">
      <alignment horizontal="center" vertical="center"/>
    </xf>
    <xf numFmtId="0" fontId="69" fillId="2" borderId="110" xfId="2" applyFont="1" applyFill="1" applyBorder="1" applyAlignment="1">
      <alignment horizontal="center" vertical="center"/>
    </xf>
    <xf numFmtId="0" fontId="69" fillId="2" borderId="119" xfId="2" applyFont="1" applyFill="1" applyBorder="1" applyAlignment="1">
      <alignment horizontal="center" vertical="center"/>
    </xf>
    <xf numFmtId="0" fontId="31" fillId="0" borderId="109" xfId="2" applyFont="1" applyBorder="1" applyAlignment="1">
      <alignment horizontal="center" vertical="center" wrapText="1"/>
    </xf>
    <xf numFmtId="0" fontId="31" fillId="0" borderId="143" xfId="2" applyFont="1" applyBorder="1" applyAlignment="1">
      <alignment horizontal="center" vertical="center" wrapText="1"/>
    </xf>
    <xf numFmtId="0" fontId="31" fillId="0" borderId="114" xfId="2" applyFont="1" applyBorder="1" applyAlignment="1">
      <alignment horizontal="left" vertical="center" wrapText="1"/>
    </xf>
    <xf numFmtId="0" fontId="69" fillId="2" borderId="113" xfId="2" applyFont="1" applyFill="1" applyBorder="1" applyAlignment="1">
      <alignment horizontal="center" vertical="center"/>
    </xf>
    <xf numFmtId="0" fontId="69" fillId="2" borderId="114" xfId="2" applyFont="1" applyFill="1" applyBorder="1" applyAlignment="1">
      <alignment horizontal="center" vertical="center"/>
    </xf>
    <xf numFmtId="0" fontId="69" fillId="2" borderId="115" xfId="2" applyFont="1" applyFill="1" applyBorder="1" applyAlignment="1">
      <alignment horizontal="center" vertical="center"/>
    </xf>
    <xf numFmtId="0" fontId="31" fillId="0" borderId="120" xfId="2" applyFont="1" applyBorder="1" applyAlignment="1">
      <alignment horizontal="center" vertical="center" wrapText="1"/>
    </xf>
    <xf numFmtId="0" fontId="31" fillId="0" borderId="27" xfId="2" applyFont="1" applyBorder="1" applyAlignment="1">
      <alignment horizontal="center" vertical="center" wrapText="1"/>
    </xf>
    <xf numFmtId="0" fontId="31" fillId="0" borderId="134" xfId="2" applyFont="1" applyBorder="1" applyAlignment="1">
      <alignment horizontal="center" vertical="center" wrapText="1"/>
    </xf>
    <xf numFmtId="0" fontId="43" fillId="0" borderId="23" xfId="2" applyFont="1" applyBorder="1" applyAlignment="1">
      <alignment horizontal="right" vertical="top" wrapText="1"/>
    </xf>
    <xf numFmtId="0" fontId="43" fillId="0" borderId="27" xfId="2" applyFont="1" applyBorder="1" applyAlignment="1">
      <alignment horizontal="right" vertical="top" wrapText="1"/>
    </xf>
    <xf numFmtId="0" fontId="31" fillId="0" borderId="109" xfId="2" applyFont="1" applyBorder="1" applyAlignment="1">
      <alignment horizontal="center" vertical="center"/>
    </xf>
    <xf numFmtId="0" fontId="31" fillId="0" borderId="110" xfId="2" applyFont="1" applyBorder="1" applyAlignment="1">
      <alignment horizontal="center" vertical="center"/>
    </xf>
    <xf numFmtId="0" fontId="40" fillId="0" borderId="32" xfId="7" applyFont="1" applyBorder="1" applyAlignment="1">
      <alignment horizontal="center" vertical="center"/>
    </xf>
    <xf numFmtId="0" fontId="40" fillId="0" borderId="33" xfId="7" applyFont="1" applyBorder="1" applyAlignment="1">
      <alignment horizontal="center" vertical="center"/>
    </xf>
    <xf numFmtId="0" fontId="40" fillId="0" borderId="44" xfId="7" applyFont="1" applyBorder="1" applyAlignment="1">
      <alignment horizontal="center" vertical="center"/>
    </xf>
    <xf numFmtId="0" fontId="40" fillId="0" borderId="5" xfId="7" applyFont="1" applyBorder="1" applyAlignment="1">
      <alignment horizontal="center" vertical="center"/>
    </xf>
    <xf numFmtId="0" fontId="40" fillId="0" borderId="0" xfId="7" applyFont="1" applyAlignment="1">
      <alignment horizontal="center" vertical="center"/>
    </xf>
    <xf numFmtId="0" fontId="40" fillId="0" borderId="30" xfId="7" applyFont="1" applyBorder="1" applyAlignment="1">
      <alignment horizontal="center" vertical="center"/>
    </xf>
    <xf numFmtId="0" fontId="40" fillId="0" borderId="23" xfId="7" applyFont="1" applyBorder="1" applyAlignment="1">
      <alignment horizontal="center" vertical="center"/>
    </xf>
    <xf numFmtId="0" fontId="40" fillId="0" borderId="27" xfId="7" applyFont="1" applyBorder="1" applyAlignment="1">
      <alignment horizontal="center" vertical="center"/>
    </xf>
    <xf numFmtId="0" fontId="40" fillId="0" borderId="22" xfId="7" applyFont="1" applyBorder="1" applyAlignment="1">
      <alignment horizontal="center" vertical="center"/>
    </xf>
    <xf numFmtId="0" fontId="31" fillId="0" borderId="32" xfId="7" applyFont="1" applyBorder="1" applyAlignment="1">
      <alignment horizontal="left" vertical="center"/>
    </xf>
    <xf numFmtId="0" fontId="31" fillId="0" borderId="33" xfId="7" applyFont="1" applyBorder="1" applyAlignment="1">
      <alignment horizontal="left" vertical="center"/>
    </xf>
    <xf numFmtId="0" fontId="31" fillId="0" borderId="5" xfId="7" applyFont="1" applyBorder="1" applyAlignment="1">
      <alignment horizontal="left" vertical="center"/>
    </xf>
    <xf numFmtId="0" fontId="31" fillId="0" borderId="0" xfId="7" applyFont="1" applyAlignment="1">
      <alignment horizontal="left" vertical="center"/>
    </xf>
    <xf numFmtId="0" fontId="80" fillId="2" borderId="32" xfId="7" applyFont="1" applyFill="1" applyBorder="1" applyAlignment="1">
      <alignment horizontal="center" vertical="center"/>
    </xf>
    <xf numFmtId="0" fontId="80" fillId="2" borderId="33" xfId="7" applyFont="1" applyFill="1" applyBorder="1" applyAlignment="1">
      <alignment horizontal="center" vertical="center"/>
    </xf>
    <xf numFmtId="0" fontId="80" fillId="2" borderId="44" xfId="7" applyFont="1" applyFill="1" applyBorder="1" applyAlignment="1">
      <alignment horizontal="center" vertical="center"/>
    </xf>
    <xf numFmtId="0" fontId="80" fillId="2" borderId="5" xfId="7" applyFont="1" applyFill="1" applyBorder="1" applyAlignment="1">
      <alignment horizontal="center" vertical="center"/>
    </xf>
    <xf numFmtId="0" fontId="80" fillId="2" borderId="0" xfId="7" applyFont="1" applyFill="1" applyAlignment="1">
      <alignment horizontal="center" vertical="center"/>
    </xf>
    <xf numFmtId="0" fontId="80" fillId="2" borderId="30" xfId="7" applyFont="1" applyFill="1" applyBorder="1" applyAlignment="1">
      <alignment horizontal="center" vertical="center"/>
    </xf>
    <xf numFmtId="0" fontId="80" fillId="2" borderId="23" xfId="7" applyFont="1" applyFill="1" applyBorder="1" applyAlignment="1">
      <alignment horizontal="center" vertical="center"/>
    </xf>
    <xf numFmtId="0" fontId="80" fillId="2" borderId="27" xfId="7" applyFont="1" applyFill="1" applyBorder="1" applyAlignment="1">
      <alignment horizontal="center" vertical="center"/>
    </xf>
    <xf numFmtId="0" fontId="80" fillId="2" borderId="22" xfId="7" applyFont="1" applyFill="1" applyBorder="1" applyAlignment="1">
      <alignment horizontal="center" vertical="center"/>
    </xf>
    <xf numFmtId="0" fontId="25" fillId="0" borderId="109" xfId="2" applyBorder="1" applyAlignment="1">
      <alignment horizontal="center" vertical="center" wrapText="1"/>
    </xf>
    <xf numFmtId="0" fontId="25" fillId="0" borderId="110" xfId="2" applyBorder="1"/>
    <xf numFmtId="0" fontId="25" fillId="0" borderId="109" xfId="2" applyBorder="1"/>
    <xf numFmtId="0" fontId="29" fillId="2" borderId="110" xfId="2" applyFont="1" applyFill="1" applyBorder="1" applyAlignment="1">
      <alignment horizontal="center" vertical="center" shrinkToFit="1"/>
    </xf>
    <xf numFmtId="0" fontId="29" fillId="2" borderId="127" xfId="2" applyFont="1" applyFill="1" applyBorder="1" applyAlignment="1">
      <alignment horizontal="center" vertical="center" shrinkToFit="1"/>
    </xf>
    <xf numFmtId="0" fontId="25" fillId="0" borderId="110" xfId="2" applyBorder="1" applyAlignment="1">
      <alignment horizontal="center" vertical="center" wrapText="1"/>
    </xf>
    <xf numFmtId="0" fontId="31" fillId="0" borderId="32" xfId="7" applyFont="1" applyBorder="1" applyAlignment="1">
      <alignment vertical="center" wrapText="1"/>
    </xf>
    <xf numFmtId="0" fontId="31" fillId="0" borderId="33" xfId="7" applyFont="1" applyBorder="1" applyAlignment="1">
      <alignment vertical="center" wrapText="1"/>
    </xf>
    <xf numFmtId="0" fontId="31" fillId="0" borderId="33" xfId="2" applyFont="1" applyBorder="1" applyAlignment="1">
      <alignment vertical="center" wrapText="1"/>
    </xf>
    <xf numFmtId="0" fontId="31" fillId="0" borderId="23" xfId="2" applyFont="1" applyBorder="1" applyAlignment="1">
      <alignment vertical="center" wrapText="1"/>
    </xf>
    <xf numFmtId="0" fontId="31" fillId="0" borderId="27" xfId="2" applyFont="1" applyBorder="1" applyAlignment="1">
      <alignment vertical="center" wrapText="1"/>
    </xf>
    <xf numFmtId="0" fontId="29" fillId="0" borderId="0" xfId="2" applyFont="1" applyAlignment="1">
      <alignment wrapText="1"/>
    </xf>
    <xf numFmtId="0" fontId="25" fillId="0" borderId="5" xfId="2" applyBorder="1" applyAlignment="1">
      <alignment horizontal="center" vertical="center"/>
    </xf>
    <xf numFmtId="0" fontId="25" fillId="0" borderId="23" xfId="2" applyBorder="1" applyAlignment="1">
      <alignment horizontal="center" vertical="center"/>
    </xf>
    <xf numFmtId="0" fontId="25" fillId="0" borderId="30" xfId="2" applyBorder="1" applyAlignment="1">
      <alignment horizontal="center" vertical="center"/>
    </xf>
    <xf numFmtId="0" fontId="25" fillId="0" borderId="22" xfId="2" applyBorder="1" applyAlignment="1">
      <alignment horizontal="center" vertical="center"/>
    </xf>
    <xf numFmtId="0" fontId="31" fillId="0" borderId="116" xfId="2" applyFont="1" applyBorder="1" applyAlignment="1">
      <alignment horizontal="center" vertical="center" wrapText="1"/>
    </xf>
    <xf numFmtId="0" fontId="31" fillId="0" borderId="117" xfId="2" applyFont="1" applyBorder="1" applyAlignment="1">
      <alignment horizontal="center" vertical="center" wrapText="1"/>
    </xf>
    <xf numFmtId="0" fontId="31" fillId="0" borderId="5" xfId="2" applyFont="1" applyBorder="1" applyAlignment="1">
      <alignment horizontal="right" wrapText="1"/>
    </xf>
    <xf numFmtId="0" fontId="31" fillId="0" borderId="0" xfId="2" applyFont="1" applyAlignment="1">
      <alignment horizontal="right" wrapText="1"/>
    </xf>
    <xf numFmtId="0" fontId="31" fillId="0" borderId="0" xfId="2" applyFont="1" applyAlignment="1">
      <alignment horizontal="left" wrapText="1"/>
    </xf>
    <xf numFmtId="0" fontId="31" fillId="0" borderId="5" xfId="2" applyFont="1" applyBorder="1" applyAlignment="1">
      <alignment horizontal="right" vertical="center" wrapText="1"/>
    </xf>
    <xf numFmtId="0" fontId="31" fillId="0" borderId="0" xfId="2" applyFont="1" applyAlignment="1">
      <alignment horizontal="right" vertical="center" wrapText="1"/>
    </xf>
    <xf numFmtId="0" fontId="31" fillId="0" borderId="0" xfId="2" applyFont="1" applyBorder="1" applyAlignment="1">
      <alignment horizontal="center" vertical="center" wrapText="1"/>
    </xf>
    <xf numFmtId="0" fontId="31" fillId="0" borderId="23" xfId="2" applyFont="1" applyBorder="1" applyAlignment="1">
      <alignment horizontal="center" vertical="center" wrapText="1"/>
    </xf>
    <xf numFmtId="0" fontId="35" fillId="0" borderId="27" xfId="2" applyFont="1" applyBorder="1"/>
    <xf numFmtId="0" fontId="89" fillId="0" borderId="27" xfId="2" applyFont="1" applyBorder="1"/>
    <xf numFmtId="0" fontId="25" fillId="0" borderId="27" xfId="2" applyBorder="1" applyAlignment="1">
      <alignment horizontal="center" vertical="center" shrinkToFit="1"/>
    </xf>
    <xf numFmtId="0" fontId="31" fillId="0" borderId="117" xfId="2" applyFont="1" applyBorder="1" applyAlignment="1">
      <alignment horizontal="left" vertical="center" wrapText="1"/>
    </xf>
    <xf numFmtId="0" fontId="65" fillId="0" borderId="0" xfId="2" applyFont="1" applyAlignment="1">
      <alignment horizontal="left" vertical="center" wrapText="1"/>
    </xf>
    <xf numFmtId="0" fontId="31" fillId="0" borderId="27" xfId="2" applyFont="1" applyBorder="1" applyAlignment="1">
      <alignment horizontal="right" vertical="center" wrapText="1"/>
    </xf>
    <xf numFmtId="0" fontId="90" fillId="0" borderId="0" xfId="2" applyFont="1" applyAlignment="1">
      <alignment horizontal="left"/>
    </xf>
    <xf numFmtId="0" fontId="25" fillId="0" borderId="0" xfId="2" applyAlignment="1">
      <alignment horizontal="left" vertical="center" wrapText="1"/>
    </xf>
    <xf numFmtId="0" fontId="25" fillId="0" borderId="23" xfId="2" applyBorder="1" applyAlignment="1">
      <alignment wrapText="1"/>
    </xf>
    <xf numFmtId="0" fontId="25" fillId="0" borderId="27" xfId="2" applyBorder="1" applyAlignment="1">
      <alignment wrapText="1"/>
    </xf>
    <xf numFmtId="0" fontId="69" fillId="2" borderId="32" xfId="2" applyFont="1" applyFill="1" applyBorder="1" applyAlignment="1">
      <alignment horizontal="center" vertical="center" wrapText="1"/>
    </xf>
    <xf numFmtId="0" fontId="69" fillId="2" borderId="33" xfId="2" applyFont="1" applyFill="1" applyBorder="1" applyAlignment="1">
      <alignment horizontal="center" vertical="center" wrapText="1"/>
    </xf>
    <xf numFmtId="0" fontId="69" fillId="2" borderId="44" xfId="2" applyFont="1" applyFill="1" applyBorder="1" applyAlignment="1">
      <alignment horizontal="center" vertical="center" wrapText="1"/>
    </xf>
    <xf numFmtId="0" fontId="69" fillId="2" borderId="23" xfId="2" applyFont="1" applyFill="1" applyBorder="1" applyAlignment="1">
      <alignment horizontal="center" vertical="center" wrapText="1"/>
    </xf>
    <xf numFmtId="0" fontId="69" fillId="2" borderId="27" xfId="2" applyFont="1" applyFill="1" applyBorder="1" applyAlignment="1">
      <alignment horizontal="center" vertical="center" wrapText="1"/>
    </xf>
    <xf numFmtId="0" fontId="69" fillId="2" borderId="22" xfId="2" applyFont="1" applyFill="1" applyBorder="1" applyAlignment="1">
      <alignment horizontal="center" vertical="center" wrapText="1"/>
    </xf>
    <xf numFmtId="0" fontId="31" fillId="0" borderId="114" xfId="2" applyFont="1" applyBorder="1" applyAlignment="1">
      <alignment horizontal="left" vertical="top" wrapText="1"/>
    </xf>
    <xf numFmtId="0" fontId="31" fillId="0" borderId="117" xfId="2" applyFont="1" applyBorder="1" applyAlignment="1">
      <alignment horizontal="left" vertical="top" wrapText="1"/>
    </xf>
    <xf numFmtId="0" fontId="40" fillId="0" borderId="0" xfId="2" applyFont="1" applyBorder="1" applyAlignment="1">
      <alignment horizontal="center" vertical="center" shrinkToFit="1"/>
    </xf>
    <xf numFmtId="0" fontId="40" fillId="0" borderId="32" xfId="2" applyFont="1" applyBorder="1" applyAlignment="1">
      <alignment horizontal="center" vertical="center" wrapText="1"/>
    </xf>
    <xf numFmtId="0" fontId="40" fillId="0" borderId="33" xfId="2" applyFont="1" applyBorder="1" applyAlignment="1">
      <alignment horizontal="center" vertical="center" wrapText="1"/>
    </xf>
    <xf numFmtId="0" fontId="40" fillId="0" borderId="44" xfId="2" applyFont="1" applyBorder="1" applyAlignment="1">
      <alignment horizontal="center" vertical="center" wrapText="1"/>
    </xf>
    <xf numFmtId="0" fontId="40" fillId="0" borderId="5" xfId="2" applyFont="1" applyBorder="1" applyAlignment="1">
      <alignment horizontal="center" vertical="center" wrapText="1"/>
    </xf>
    <xf numFmtId="0" fontId="40" fillId="0" borderId="0" xfId="2" applyFont="1" applyAlignment="1">
      <alignment horizontal="center" vertical="center" wrapText="1"/>
    </xf>
    <xf numFmtId="0" fontId="40" fillId="0" borderId="30" xfId="2" applyFont="1" applyBorder="1" applyAlignment="1">
      <alignment horizontal="center" vertical="center" wrapText="1"/>
    </xf>
    <xf numFmtId="0" fontId="40" fillId="0" borderId="23" xfId="2" applyFont="1" applyBorder="1" applyAlignment="1">
      <alignment horizontal="center" vertical="center" wrapText="1"/>
    </xf>
    <xf numFmtId="0" fontId="40" fillId="0" borderId="27" xfId="2" applyFont="1" applyBorder="1" applyAlignment="1">
      <alignment horizontal="center" vertical="center" wrapText="1"/>
    </xf>
    <xf numFmtId="0" fontId="40" fillId="0" borderId="22" xfId="2" applyFont="1" applyBorder="1" applyAlignment="1">
      <alignment horizontal="center" vertical="center" wrapText="1"/>
    </xf>
    <xf numFmtId="0" fontId="88" fillId="2" borderId="32" xfId="2" applyFont="1" applyFill="1" applyBorder="1" applyAlignment="1">
      <alignment horizontal="center" vertical="center"/>
    </xf>
    <xf numFmtId="0" fontId="88" fillId="2" borderId="33" xfId="2" applyFont="1" applyFill="1" applyBorder="1" applyAlignment="1">
      <alignment horizontal="center" vertical="center"/>
    </xf>
    <xf numFmtId="0" fontId="88" fillId="2" borderId="44" xfId="2" applyFont="1" applyFill="1" applyBorder="1" applyAlignment="1">
      <alignment horizontal="center" vertical="center"/>
    </xf>
    <xf numFmtId="0" fontId="88" fillId="2" borderId="23" xfId="2" applyFont="1" applyFill="1" applyBorder="1" applyAlignment="1">
      <alignment horizontal="center" vertical="center"/>
    </xf>
    <xf numFmtId="0" fontId="88" fillId="2" borderId="27" xfId="2" applyFont="1" applyFill="1" applyBorder="1" applyAlignment="1">
      <alignment horizontal="center" vertical="center"/>
    </xf>
    <xf numFmtId="0" fontId="88" fillId="2" borderId="22" xfId="2" applyFont="1" applyFill="1" applyBorder="1" applyAlignment="1">
      <alignment horizontal="center" vertical="center"/>
    </xf>
    <xf numFmtId="0" fontId="88" fillId="2" borderId="5" xfId="2" applyFont="1" applyFill="1" applyBorder="1" applyAlignment="1">
      <alignment horizontal="center" vertical="center"/>
    </xf>
    <xf numFmtId="0" fontId="88" fillId="2" borderId="0" xfId="2" applyFont="1" applyFill="1" applyAlignment="1">
      <alignment horizontal="center" vertical="center"/>
    </xf>
    <xf numFmtId="0" fontId="88" fillId="2" borderId="30" xfId="2" applyFont="1" applyFill="1" applyBorder="1" applyAlignment="1">
      <alignment horizontal="center" vertical="center"/>
    </xf>
    <xf numFmtId="0" fontId="43" fillId="0" borderId="5" xfId="2" applyFont="1" applyBorder="1" applyAlignment="1">
      <alignment horizontal="right" vertical="center"/>
    </xf>
    <xf numFmtId="0" fontId="43" fillId="0" borderId="0" xfId="2" applyFont="1" applyAlignment="1">
      <alignment horizontal="right" vertical="center"/>
    </xf>
    <xf numFmtId="0" fontId="43" fillId="0" borderId="0" xfId="2" applyFont="1" applyAlignment="1">
      <alignment horizontal="left" vertical="center"/>
    </xf>
    <xf numFmtId="0" fontId="43" fillId="0" borderId="0" xfId="2" applyFont="1" applyAlignment="1">
      <alignment horizontal="left" vertical="center" shrinkToFit="1"/>
    </xf>
    <xf numFmtId="0" fontId="97" fillId="2" borderId="32" xfId="2" applyFont="1" applyFill="1" applyBorder="1" applyAlignment="1">
      <alignment horizontal="center" vertical="center"/>
    </xf>
    <xf numFmtId="0" fontId="97" fillId="2" borderId="33" xfId="2" applyFont="1" applyFill="1" applyBorder="1" applyAlignment="1">
      <alignment horizontal="center" vertical="center"/>
    </xf>
    <xf numFmtId="0" fontId="97" fillId="2" borderId="44" xfId="2" applyFont="1" applyFill="1" applyBorder="1" applyAlignment="1">
      <alignment horizontal="center" vertical="center"/>
    </xf>
    <xf numFmtId="0" fontId="97" fillId="2" borderId="5" xfId="2" applyFont="1" applyFill="1" applyBorder="1" applyAlignment="1">
      <alignment horizontal="center" vertical="center"/>
    </xf>
    <xf numFmtId="0" fontId="97" fillId="2" borderId="0" xfId="2" applyFont="1" applyFill="1" applyAlignment="1">
      <alignment horizontal="center" vertical="center"/>
    </xf>
    <xf numFmtId="0" fontId="97" fillId="2" borderId="30" xfId="2" applyFont="1" applyFill="1" applyBorder="1" applyAlignment="1">
      <alignment horizontal="center" vertical="center"/>
    </xf>
    <xf numFmtId="0" fontId="97" fillId="2" borderId="23" xfId="2" applyFont="1" applyFill="1" applyBorder="1" applyAlignment="1">
      <alignment horizontal="center" vertical="center"/>
    </xf>
    <xf numFmtId="0" fontId="97" fillId="2" borderId="27" xfId="2" applyFont="1" applyFill="1" applyBorder="1" applyAlignment="1">
      <alignment horizontal="center" vertical="center"/>
    </xf>
    <xf numFmtId="0" fontId="97" fillId="2" borderId="22" xfId="2" applyFont="1" applyFill="1" applyBorder="1" applyAlignment="1">
      <alignment horizontal="center" vertical="center"/>
    </xf>
    <xf numFmtId="0" fontId="43" fillId="0" borderId="23" xfId="2" applyFont="1" applyBorder="1" applyAlignment="1">
      <alignment horizontal="right" vertical="center"/>
    </xf>
    <xf numFmtId="0" fontId="43" fillId="0" borderId="27" xfId="2" applyFont="1" applyBorder="1" applyAlignment="1">
      <alignment horizontal="right" vertical="center"/>
    </xf>
    <xf numFmtId="0" fontId="97" fillId="2" borderId="0" xfId="2" applyFont="1" applyFill="1" applyBorder="1" applyAlignment="1">
      <alignment horizontal="center" vertical="center"/>
    </xf>
    <xf numFmtId="0" fontId="31" fillId="0" borderId="111" xfId="2" applyFont="1" applyBorder="1" applyAlignment="1">
      <alignment horizontal="center" vertical="center" wrapText="1"/>
    </xf>
    <xf numFmtId="0" fontId="31" fillId="0" borderId="112" xfId="2" applyFont="1" applyBorder="1" applyAlignment="1">
      <alignment horizontal="center" vertical="center" wrapText="1"/>
    </xf>
    <xf numFmtId="0" fontId="31" fillId="0" borderId="112" xfId="2" applyFont="1" applyBorder="1" applyAlignment="1">
      <alignment horizontal="left" vertical="center" wrapText="1"/>
    </xf>
    <xf numFmtId="0" fontId="69" fillId="2" borderId="126" xfId="2" applyFont="1" applyFill="1" applyBorder="1" applyAlignment="1">
      <alignment horizontal="center" vertical="center"/>
    </xf>
    <xf numFmtId="0" fontId="69" fillId="2" borderId="112" xfId="2" applyFont="1" applyFill="1" applyBorder="1" applyAlignment="1">
      <alignment horizontal="center" vertical="center"/>
    </xf>
    <xf numFmtId="0" fontId="69" fillId="2" borderId="121" xfId="2" applyFont="1" applyFill="1" applyBorder="1" applyAlignment="1">
      <alignment horizontal="center" vertical="center"/>
    </xf>
    <xf numFmtId="0" fontId="31" fillId="0" borderId="143" xfId="2" applyFont="1" applyBorder="1" applyAlignment="1">
      <alignment horizontal="center" vertical="center"/>
    </xf>
    <xf numFmtId="0" fontId="31" fillId="0" borderId="114" xfId="2" applyFont="1" applyBorder="1" applyAlignment="1">
      <alignment horizontal="center" vertical="center"/>
    </xf>
    <xf numFmtId="0" fontId="31" fillId="0" borderId="153" xfId="2" applyFont="1" applyBorder="1" applyAlignment="1">
      <alignment horizontal="center" vertical="center"/>
    </xf>
    <xf numFmtId="0" fontId="31" fillId="0" borderId="117" xfId="2" applyFont="1"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118" xfId="0" applyBorder="1" applyAlignment="1">
      <alignment horizontal="center" vertical="center"/>
    </xf>
    <xf numFmtId="0" fontId="90" fillId="0" borderId="27" xfId="2" applyFont="1" applyBorder="1" applyAlignment="1">
      <alignment horizontal="left" vertical="center" wrapText="1"/>
    </xf>
    <xf numFmtId="0" fontId="90" fillId="0" borderId="27" xfId="2" applyFont="1" applyBorder="1" applyAlignment="1">
      <alignment horizontal="right" vertical="center" wrapText="1"/>
    </xf>
    <xf numFmtId="0" fontId="31" fillId="0" borderId="8" xfId="2" applyFont="1" applyBorder="1" applyAlignment="1">
      <alignment horizontal="left" vertical="center" wrapText="1"/>
    </xf>
    <xf numFmtId="0" fontId="88" fillId="2" borderId="8" xfId="2" applyFont="1" applyFill="1" applyBorder="1" applyAlignment="1">
      <alignment horizontal="center" vertical="center"/>
    </xf>
    <xf numFmtId="0" fontId="88" fillId="2" borderId="0" xfId="2" applyFont="1" applyFill="1" applyBorder="1" applyAlignment="1">
      <alignment horizontal="center" vertical="center"/>
    </xf>
    <xf numFmtId="0" fontId="37" fillId="2" borderId="32" xfId="2" applyFont="1" applyFill="1" applyBorder="1" applyAlignment="1">
      <alignment horizontal="center" vertical="center" wrapText="1"/>
    </xf>
    <xf numFmtId="0" fontId="37" fillId="2" borderId="33" xfId="2" applyFont="1" applyFill="1" applyBorder="1" applyAlignment="1">
      <alignment horizontal="center" vertical="center" wrapText="1"/>
    </xf>
    <xf numFmtId="0" fontId="37" fillId="2" borderId="44" xfId="2" applyFont="1" applyFill="1" applyBorder="1" applyAlignment="1">
      <alignment horizontal="center" vertical="center" wrapText="1"/>
    </xf>
    <xf numFmtId="0" fontId="37" fillId="2" borderId="23" xfId="2" applyFont="1" applyFill="1" applyBorder="1" applyAlignment="1">
      <alignment horizontal="center" vertical="center" wrapText="1"/>
    </xf>
    <xf numFmtId="0" fontId="37" fillId="2" borderId="27" xfId="2" applyFont="1" applyFill="1" applyBorder="1" applyAlignment="1">
      <alignment horizontal="center" vertical="center" wrapText="1"/>
    </xf>
    <xf numFmtId="0" fontId="37" fillId="2" borderId="22" xfId="2" applyFont="1" applyFill="1" applyBorder="1" applyAlignment="1">
      <alignment horizontal="center" vertical="center" wrapText="1"/>
    </xf>
    <xf numFmtId="0" fontId="31" fillId="0" borderId="152" xfId="2" applyFont="1" applyBorder="1" applyAlignment="1">
      <alignment horizontal="left" vertical="center" wrapText="1"/>
    </xf>
    <xf numFmtId="0" fontId="31" fillId="0" borderId="151" xfId="2" applyFont="1" applyBorder="1" applyAlignment="1">
      <alignment horizontal="center" vertical="center" wrapText="1"/>
    </xf>
    <xf numFmtId="0" fontId="31" fillId="0" borderId="152" xfId="2" applyFont="1" applyBorder="1" applyAlignment="1">
      <alignment horizontal="center" vertical="center" wrapText="1"/>
    </xf>
    <xf numFmtId="0" fontId="31" fillId="0" borderId="150" xfId="2" applyFont="1" applyBorder="1" applyAlignment="1">
      <alignment horizontal="left" vertical="center" wrapText="1"/>
    </xf>
    <xf numFmtId="0" fontId="31" fillId="0" borderId="149" xfId="2" applyFont="1" applyBorder="1" applyAlignment="1">
      <alignment horizontal="center" vertical="center" wrapText="1"/>
    </xf>
    <xf numFmtId="0" fontId="31" fillId="0" borderId="150" xfId="2" applyFont="1" applyBorder="1" applyAlignment="1">
      <alignment horizontal="center" vertical="center" wrapText="1"/>
    </xf>
    <xf numFmtId="0" fontId="0" fillId="0" borderId="27" xfId="0" applyBorder="1" applyAlignment="1">
      <alignment horizontal="left" vertical="center" wrapText="1"/>
    </xf>
    <xf numFmtId="0" fontId="31" fillId="0" borderId="30" xfId="2" applyFont="1" applyBorder="1" applyAlignment="1">
      <alignment horizontal="left" vertical="center" wrapText="1"/>
    </xf>
    <xf numFmtId="0" fontId="31" fillId="0" borderId="113" xfId="2" applyFont="1" applyBorder="1" applyAlignment="1">
      <alignment horizontal="right" vertical="center" wrapText="1"/>
    </xf>
    <xf numFmtId="0" fontId="31" fillId="0" borderId="114" xfId="2" applyFont="1" applyBorder="1" applyAlignment="1">
      <alignment horizontal="right" vertical="center" wrapText="1"/>
    </xf>
    <xf numFmtId="0" fontId="31" fillId="0" borderId="116" xfId="2" applyFont="1" applyBorder="1" applyAlignment="1">
      <alignment horizontal="right" vertical="center" wrapText="1"/>
    </xf>
    <xf numFmtId="0" fontId="31" fillId="0" borderId="117" xfId="2" applyFont="1" applyBorder="1" applyAlignment="1">
      <alignment horizontal="right" vertical="center" wrapText="1"/>
    </xf>
    <xf numFmtId="0" fontId="88" fillId="2" borderId="113" xfId="2" applyFont="1" applyFill="1" applyBorder="1" applyAlignment="1">
      <alignment horizontal="center" vertical="center"/>
    </xf>
    <xf numFmtId="0" fontId="88" fillId="2" borderId="114" xfId="2" applyFont="1" applyFill="1" applyBorder="1" applyAlignment="1">
      <alignment horizontal="center" vertical="center"/>
    </xf>
    <xf numFmtId="0" fontId="88" fillId="2" borderId="115" xfId="2" applyFont="1" applyFill="1" applyBorder="1" applyAlignment="1">
      <alignment horizontal="center" vertical="center"/>
    </xf>
    <xf numFmtId="0" fontId="88" fillId="2" borderId="116" xfId="2" applyFont="1" applyFill="1" applyBorder="1" applyAlignment="1">
      <alignment horizontal="center" vertical="center"/>
    </xf>
    <xf numFmtId="0" fontId="88" fillId="2" borderId="117" xfId="2" applyFont="1" applyFill="1" applyBorder="1" applyAlignment="1">
      <alignment horizontal="center" vertical="center"/>
    </xf>
    <xf numFmtId="0" fontId="88" fillId="2" borderId="118" xfId="2" applyFont="1" applyFill="1" applyBorder="1" applyAlignment="1">
      <alignment horizontal="center" vertical="center"/>
    </xf>
    <xf numFmtId="0" fontId="31" fillId="0" borderId="44" xfId="2" applyFont="1" applyBorder="1" applyAlignment="1">
      <alignment horizontal="left" vertical="center" wrapText="1"/>
    </xf>
    <xf numFmtId="0" fontId="31" fillId="0" borderId="149" xfId="2" applyFont="1" applyBorder="1" applyAlignment="1">
      <alignment horizontal="right" vertical="center" wrapText="1"/>
    </xf>
    <xf numFmtId="0" fontId="31" fillId="0" borderId="150" xfId="2" applyFont="1" applyBorder="1" applyAlignment="1">
      <alignment horizontal="right" vertical="center" wrapText="1"/>
    </xf>
    <xf numFmtId="0" fontId="31" fillId="0" borderId="0" xfId="2" applyFont="1" applyBorder="1" applyAlignment="1">
      <alignment horizontal="right" vertical="center" wrapText="1"/>
    </xf>
    <xf numFmtId="0" fontId="31" fillId="0" borderId="23" xfId="2" applyFont="1" applyBorder="1" applyAlignment="1">
      <alignment horizontal="right" vertical="center" wrapText="1"/>
    </xf>
    <xf numFmtId="0" fontId="31" fillId="0" borderId="125" xfId="2" applyFont="1" applyBorder="1" applyAlignment="1">
      <alignment horizontal="right" vertical="center" wrapText="1"/>
    </xf>
    <xf numFmtId="0" fontId="31" fillId="0" borderId="110" xfId="2" applyFont="1" applyBorder="1" applyAlignment="1">
      <alignment horizontal="right" vertical="center" wrapText="1"/>
    </xf>
    <xf numFmtId="0" fontId="88" fillId="2" borderId="125" xfId="2" applyFont="1" applyFill="1" applyBorder="1" applyAlignment="1">
      <alignment horizontal="center" vertical="center"/>
    </xf>
    <xf numFmtId="0" fontId="88" fillId="2" borderId="110" xfId="2" applyFont="1" applyFill="1" applyBorder="1" applyAlignment="1">
      <alignment horizontal="center" vertical="center"/>
    </xf>
    <xf numFmtId="0" fontId="88" fillId="2" borderId="119" xfId="2" applyFont="1" applyFill="1" applyBorder="1" applyAlignment="1">
      <alignment horizontal="center" vertical="center"/>
    </xf>
    <xf numFmtId="0" fontId="37" fillId="2" borderId="125" xfId="2" applyFont="1" applyFill="1" applyBorder="1" applyAlignment="1">
      <alignment horizontal="center" vertical="center"/>
    </xf>
    <xf numFmtId="0" fontId="37" fillId="2" borderId="110" xfId="2" applyFont="1" applyFill="1" applyBorder="1" applyAlignment="1">
      <alignment horizontal="center" vertical="center"/>
    </xf>
    <xf numFmtId="0" fontId="37" fillId="2" borderId="119" xfId="2" applyFont="1" applyFill="1" applyBorder="1" applyAlignment="1">
      <alignment horizontal="center" vertical="center"/>
    </xf>
    <xf numFmtId="0" fontId="0" fillId="0" borderId="5" xfId="0" applyBorder="1" applyAlignment="1">
      <alignment horizontal="right" vertical="center" wrapText="1"/>
    </xf>
    <xf numFmtId="0" fontId="0" fillId="0" borderId="0" xfId="0" applyAlignment="1">
      <alignment horizontal="right" vertical="center" wrapText="1"/>
    </xf>
    <xf numFmtId="0" fontId="86" fillId="2" borderId="32" xfId="2" applyFont="1" applyFill="1" applyBorder="1" applyAlignment="1">
      <alignment horizontal="center" vertical="center"/>
    </xf>
    <xf numFmtId="0" fontId="86" fillId="2" borderId="33" xfId="2" applyFont="1" applyFill="1" applyBorder="1" applyAlignment="1">
      <alignment horizontal="center" vertical="center"/>
    </xf>
    <xf numFmtId="0" fontId="86" fillId="2" borderId="44" xfId="2" applyFont="1" applyFill="1" applyBorder="1" applyAlignment="1">
      <alignment horizontal="center" vertical="center"/>
    </xf>
    <xf numFmtId="0" fontId="86" fillId="2" borderId="5" xfId="2" applyFont="1" applyFill="1" applyBorder="1" applyAlignment="1">
      <alignment horizontal="center" vertical="center"/>
    </xf>
    <xf numFmtId="0" fontId="86" fillId="2" borderId="0" xfId="2" applyFont="1" applyFill="1" applyAlignment="1">
      <alignment horizontal="center" vertical="center"/>
    </xf>
    <xf numFmtId="0" fontId="86" fillId="2" borderId="30" xfId="2" applyFont="1" applyFill="1" applyBorder="1" applyAlignment="1">
      <alignment horizontal="center" vertical="center"/>
    </xf>
    <xf numFmtId="0" fontId="86" fillId="2" borderId="23" xfId="2" applyFont="1" applyFill="1" applyBorder="1" applyAlignment="1">
      <alignment horizontal="center" vertical="center"/>
    </xf>
    <xf numFmtId="0" fontId="86" fillId="2" borderId="27" xfId="2" applyFont="1" applyFill="1" applyBorder="1" applyAlignment="1">
      <alignment horizontal="center" vertical="center"/>
    </xf>
    <xf numFmtId="0" fontId="86" fillId="2" borderId="22" xfId="2" applyFont="1" applyFill="1" applyBorder="1" applyAlignment="1">
      <alignment horizontal="center" vertical="center"/>
    </xf>
    <xf numFmtId="0" fontId="108" fillId="0" borderId="0" xfId="0" applyFont="1" applyAlignment="1">
      <alignment horizontal="left" vertical="center" wrapText="1"/>
    </xf>
    <xf numFmtId="0" fontId="25" fillId="0" borderId="44" xfId="2" applyBorder="1" applyAlignment="1">
      <alignment horizontal="center" vertical="center"/>
    </xf>
    <xf numFmtId="0" fontId="0" fillId="0" borderId="0" xfId="0" applyBorder="1" applyAlignment="1">
      <alignment horizontal="right" vertical="center" wrapText="1"/>
    </xf>
    <xf numFmtId="0" fontId="0" fillId="0" borderId="116" xfId="0" applyBorder="1" applyAlignment="1">
      <alignment horizontal="right" vertical="center" wrapText="1"/>
    </xf>
    <xf numFmtId="0" fontId="0" fillId="0" borderId="117" xfId="0" applyBorder="1" applyAlignment="1">
      <alignment horizontal="right" vertical="center" wrapText="1"/>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44" xfId="0" applyFont="1" applyBorder="1" applyAlignment="1">
      <alignment horizontal="center" vertical="center"/>
    </xf>
    <xf numFmtId="0" fontId="40" fillId="0" borderId="5" xfId="0" applyFont="1" applyBorder="1" applyAlignment="1">
      <alignment horizontal="center" vertical="center"/>
    </xf>
    <xf numFmtId="0" fontId="40" fillId="0" borderId="0" xfId="0" applyFont="1" applyAlignment="1">
      <alignment horizontal="center" vertical="center"/>
    </xf>
    <xf numFmtId="0" fontId="40" fillId="0" borderId="30" xfId="0" applyFont="1" applyBorder="1" applyAlignment="1">
      <alignment horizontal="center" vertical="center"/>
    </xf>
    <xf numFmtId="0" fontId="40" fillId="0" borderId="23" xfId="0" applyFont="1" applyBorder="1" applyAlignment="1">
      <alignment horizontal="center" vertical="center"/>
    </xf>
    <xf numFmtId="0" fontId="40" fillId="0" borderId="27" xfId="0" applyFont="1" applyBorder="1" applyAlignment="1">
      <alignment horizontal="center" vertical="center"/>
    </xf>
    <xf numFmtId="0" fontId="40" fillId="0" borderId="22" xfId="0" applyFont="1" applyBorder="1" applyAlignment="1">
      <alignment horizontal="center" vertical="center"/>
    </xf>
    <xf numFmtId="0" fontId="31" fillId="0" borderId="32" xfId="0" applyFont="1" applyBorder="1" applyAlignment="1">
      <alignment horizontal="left" vertical="center" wrapText="1"/>
    </xf>
    <xf numFmtId="0" fontId="31" fillId="0" borderId="33" xfId="0" applyFont="1" applyBorder="1" applyAlignment="1">
      <alignment horizontal="left" vertical="center" wrapText="1"/>
    </xf>
    <xf numFmtId="0" fontId="31" fillId="0" borderId="5" xfId="0" applyFont="1" applyBorder="1" applyAlignment="1">
      <alignment horizontal="left" vertical="center" wrapText="1"/>
    </xf>
    <xf numFmtId="0" fontId="31" fillId="0" borderId="0" xfId="0" applyFont="1" applyAlignment="1">
      <alignment horizontal="left" vertical="center" wrapText="1"/>
    </xf>
    <xf numFmtId="0" fontId="31" fillId="0" borderId="23" xfId="0" applyFont="1" applyBorder="1" applyAlignment="1">
      <alignment horizontal="left" vertical="center" wrapText="1"/>
    </xf>
    <xf numFmtId="0" fontId="31" fillId="0" borderId="27" xfId="0" applyFont="1" applyBorder="1" applyAlignment="1">
      <alignment horizontal="left" vertical="center" wrapText="1"/>
    </xf>
    <xf numFmtId="0" fontId="86" fillId="2" borderId="32" xfId="0" applyFont="1" applyFill="1" applyBorder="1" applyAlignment="1">
      <alignment horizontal="center" vertical="center"/>
    </xf>
    <xf numFmtId="0" fontId="86" fillId="2" borderId="33" xfId="0" applyFont="1" applyFill="1" applyBorder="1" applyAlignment="1">
      <alignment horizontal="center" vertical="center"/>
    </xf>
    <xf numFmtId="0" fontId="86" fillId="2" borderId="44" xfId="0" applyFont="1" applyFill="1" applyBorder="1" applyAlignment="1">
      <alignment horizontal="center" vertical="center"/>
    </xf>
    <xf numFmtId="0" fontId="86" fillId="2" borderId="5" xfId="0" applyFont="1" applyFill="1" applyBorder="1" applyAlignment="1">
      <alignment horizontal="center" vertical="center"/>
    </xf>
    <xf numFmtId="0" fontId="86" fillId="2" borderId="0" xfId="0" applyFont="1" applyFill="1" applyAlignment="1">
      <alignment horizontal="center" vertical="center"/>
    </xf>
    <xf numFmtId="0" fontId="86" fillId="2" borderId="30" xfId="0" applyFont="1" applyFill="1" applyBorder="1" applyAlignment="1">
      <alignment horizontal="center" vertical="center"/>
    </xf>
    <xf numFmtId="0" fontId="86" fillId="2" borderId="23" xfId="0" applyFont="1" applyFill="1" applyBorder="1" applyAlignment="1">
      <alignment horizontal="center" vertical="center"/>
    </xf>
    <xf numFmtId="0" fontId="86" fillId="2" borderId="27" xfId="0" applyFont="1" applyFill="1" applyBorder="1" applyAlignment="1">
      <alignment horizontal="center" vertical="center"/>
    </xf>
    <xf numFmtId="0" fontId="86" fillId="2" borderId="22" xfId="0" applyFont="1" applyFill="1" applyBorder="1" applyAlignment="1">
      <alignment horizontal="center" vertical="center"/>
    </xf>
    <xf numFmtId="0" fontId="31" fillId="0" borderId="5" xfId="2" applyFont="1" applyBorder="1" applyAlignment="1">
      <alignment horizontal="right"/>
    </xf>
    <xf numFmtId="0" fontId="31" fillId="0" borderId="0" xfId="2" applyFont="1" applyAlignment="1">
      <alignment horizontal="right"/>
    </xf>
    <xf numFmtId="0" fontId="40" fillId="0" borderId="8" xfId="2" applyFont="1" applyBorder="1" applyAlignment="1">
      <alignment horizontal="center" vertical="center"/>
    </xf>
    <xf numFmtId="0" fontId="25" fillId="0" borderId="33" xfId="2" applyBorder="1" applyAlignment="1">
      <alignment vertical="center"/>
    </xf>
    <xf numFmtId="0" fontId="25" fillId="0" borderId="0" xfId="2" applyBorder="1" applyAlignment="1">
      <alignment vertical="center"/>
    </xf>
    <xf numFmtId="0" fontId="25" fillId="0" borderId="5" xfId="2" applyBorder="1" applyAlignment="1">
      <alignment vertical="center"/>
    </xf>
    <xf numFmtId="0" fontId="25" fillId="0" borderId="116" xfId="2" applyBorder="1" applyAlignment="1">
      <alignment vertical="center"/>
    </xf>
    <xf numFmtId="0" fontId="25" fillId="0" borderId="117" xfId="2" applyBorder="1" applyAlignment="1">
      <alignment vertical="center"/>
    </xf>
    <xf numFmtId="0" fontId="57" fillId="0" borderId="27" xfId="5" applyFont="1" applyBorder="1" applyAlignment="1">
      <alignment horizontal="center" vertical="center"/>
    </xf>
    <xf numFmtId="0" fontId="29" fillId="0" borderId="27" xfId="5" applyFont="1" applyBorder="1" applyAlignment="1">
      <alignment horizontal="center" vertical="center"/>
    </xf>
    <xf numFmtId="0" fontId="53" fillId="2" borderId="32" xfId="5" applyFont="1" applyFill="1" applyBorder="1" applyAlignment="1">
      <alignment horizontal="left" vertical="center" wrapText="1"/>
    </xf>
    <xf numFmtId="0" fontId="57" fillId="2" borderId="44" xfId="5" applyFont="1" applyFill="1" applyBorder="1" applyAlignment="1">
      <alignment horizontal="left" wrapText="1"/>
    </xf>
    <xf numFmtId="0" fontId="57" fillId="2" borderId="23" xfId="5" applyFont="1" applyFill="1" applyBorder="1" applyAlignment="1">
      <alignment horizontal="left" wrapText="1"/>
    </xf>
    <xf numFmtId="0" fontId="57" fillId="2" borderId="22" xfId="5" applyFont="1" applyFill="1" applyBorder="1" applyAlignment="1">
      <alignment horizontal="left" wrapText="1"/>
    </xf>
    <xf numFmtId="0" fontId="57" fillId="2" borderId="11" xfId="5" applyFont="1" applyFill="1" applyBorder="1" applyAlignment="1">
      <alignment horizontal="center" vertical="center"/>
    </xf>
    <xf numFmtId="0" fontId="57" fillId="2" borderId="24" xfId="5" applyFont="1" applyFill="1" applyBorder="1" applyAlignment="1">
      <alignment horizontal="center" vertical="center"/>
    </xf>
    <xf numFmtId="0" fontId="57" fillId="2" borderId="10" xfId="5" applyFont="1" applyFill="1" applyBorder="1" applyAlignment="1">
      <alignment horizontal="center" vertical="center"/>
    </xf>
    <xf numFmtId="0" fontId="57" fillId="2" borderId="8" xfId="5" applyFont="1" applyFill="1" applyBorder="1" applyAlignment="1">
      <alignment horizontal="center" vertical="center"/>
    </xf>
    <xf numFmtId="0" fontId="57" fillId="2" borderId="58" xfId="5" applyFont="1" applyFill="1" applyBorder="1" applyAlignment="1">
      <alignment horizontal="center" vertical="center" wrapText="1"/>
    </xf>
    <xf numFmtId="0" fontId="57" fillId="2" borderId="64" xfId="5" applyFont="1" applyFill="1" applyBorder="1" applyAlignment="1">
      <alignment horizontal="center" vertical="center"/>
    </xf>
    <xf numFmtId="0" fontId="105" fillId="0" borderId="11" xfId="5" applyFont="1" applyBorder="1" applyAlignment="1">
      <alignment horizontal="left" vertical="center" wrapText="1"/>
    </xf>
    <xf numFmtId="0" fontId="38" fillId="0" borderId="10" xfId="5" applyFont="1" applyBorder="1" applyAlignment="1">
      <alignment horizontal="left" vertical="center" wrapText="1"/>
    </xf>
    <xf numFmtId="0" fontId="57" fillId="0" borderId="11" xfId="5" applyFont="1" applyBorder="1" applyAlignment="1">
      <alignment horizontal="right" vertical="center"/>
    </xf>
    <xf numFmtId="0" fontId="57" fillId="0" borderId="24" xfId="5" applyFont="1" applyBorder="1" applyAlignment="1">
      <alignment horizontal="right" vertical="center"/>
    </xf>
    <xf numFmtId="0" fontId="98" fillId="2" borderId="32" xfId="5" applyFont="1" applyFill="1" applyBorder="1" applyAlignment="1">
      <alignment horizontal="left" vertical="center" wrapText="1"/>
    </xf>
    <xf numFmtId="0" fontId="57" fillId="2" borderId="44" xfId="5" applyFont="1" applyFill="1" applyBorder="1" applyAlignment="1">
      <alignment horizontal="left" vertical="center" wrapText="1"/>
    </xf>
    <xf numFmtId="0" fontId="57" fillId="2" borderId="23" xfId="5" applyFont="1" applyFill="1" applyBorder="1" applyAlignment="1">
      <alignment horizontal="left" vertical="center" wrapText="1"/>
    </xf>
    <xf numFmtId="0" fontId="57" fillId="2" borderId="22" xfId="5" applyFont="1" applyFill="1" applyBorder="1" applyAlignment="1">
      <alignment horizontal="left" vertical="center" wrapText="1"/>
    </xf>
    <xf numFmtId="0" fontId="1" fillId="5" borderId="11" xfId="0" applyFont="1" applyFill="1" applyBorder="1" applyAlignment="1" applyProtection="1">
      <alignment horizontal="center" vertical="center"/>
      <protection locked="0"/>
    </xf>
    <xf numFmtId="0" fontId="1" fillId="5" borderId="10" xfId="0" applyFont="1" applyFill="1" applyBorder="1" applyAlignment="1" applyProtection="1">
      <alignment horizontal="center" vertical="center"/>
      <protection locked="0"/>
    </xf>
    <xf numFmtId="0" fontId="1" fillId="3" borderId="11"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8" fillId="2" borderId="4" xfId="0" applyFont="1" applyFill="1" applyBorder="1" applyAlignment="1" applyProtection="1">
      <alignment horizontal="center" vertical="center" shrinkToFit="1"/>
      <protection locked="0"/>
    </xf>
    <xf numFmtId="0" fontId="8" fillId="2" borderId="31" xfId="0" applyFont="1" applyFill="1" applyBorder="1" applyAlignment="1" applyProtection="1">
      <alignment horizontal="center" vertical="center" shrinkToFit="1"/>
      <protection locked="0"/>
    </xf>
    <xf numFmtId="0" fontId="8" fillId="2" borderId="12" xfId="0" applyFont="1" applyFill="1" applyBorder="1" applyAlignment="1" applyProtection="1">
      <alignment horizontal="center" vertical="center" shrinkToFit="1"/>
      <protection locked="0"/>
    </xf>
    <xf numFmtId="0" fontId="8" fillId="2" borderId="30" xfId="0" applyFont="1" applyFill="1" applyBorder="1" applyAlignment="1" applyProtection="1">
      <alignment horizontal="center" vertical="center" shrinkToFit="1"/>
      <protection locked="0"/>
    </xf>
    <xf numFmtId="0" fontId="8" fillId="2" borderId="43" xfId="0" applyFont="1" applyFill="1" applyBorder="1" applyAlignment="1" applyProtection="1">
      <alignment horizontal="center" vertical="center" shrinkToFit="1"/>
      <protection locked="0"/>
    </xf>
    <xf numFmtId="0" fontId="8" fillId="2" borderId="44" xfId="0" applyFont="1" applyFill="1" applyBorder="1" applyAlignment="1" applyProtection="1">
      <alignment horizontal="center" vertical="center" shrinkToFit="1"/>
      <protection locked="0"/>
    </xf>
    <xf numFmtId="0" fontId="8" fillId="5" borderId="11" xfId="0" applyFont="1" applyFill="1" applyBorder="1" applyAlignment="1" applyProtection="1">
      <alignment horizontal="center" vertical="center"/>
      <protection locked="0"/>
    </xf>
    <xf numFmtId="0" fontId="8" fillId="5" borderId="10"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9" fillId="2" borderId="0" xfId="0" applyFont="1" applyFill="1" applyAlignment="1" applyProtection="1">
      <alignment horizontal="center" vertical="center" shrinkToFit="1"/>
      <protection locked="0"/>
    </xf>
    <xf numFmtId="0" fontId="9" fillId="4" borderId="0" xfId="0" applyFont="1" applyFill="1" applyAlignment="1" applyProtection="1">
      <alignment horizontal="center" vertical="center" shrinkToFit="1"/>
      <protection locked="0"/>
    </xf>
    <xf numFmtId="0" fontId="9" fillId="5" borderId="0" xfId="0" applyFont="1" applyFill="1" applyAlignment="1" applyProtection="1">
      <alignment horizontal="center" vertical="center"/>
      <protection locked="0"/>
    </xf>
    <xf numFmtId="0" fontId="9" fillId="0" borderId="0" xfId="0" applyFont="1" applyFill="1" applyAlignment="1">
      <alignment horizontal="center" vertical="center"/>
    </xf>
    <xf numFmtId="0" fontId="8" fillId="2" borderId="11" xfId="0" applyFont="1" applyFill="1" applyBorder="1" applyAlignment="1" applyProtection="1">
      <alignment horizontal="center" vertical="center"/>
      <protection locked="0"/>
    </xf>
    <xf numFmtId="0" fontId="8" fillId="4" borderId="24" xfId="0" applyFont="1" applyFill="1" applyBorder="1" applyAlignment="1" applyProtection="1">
      <alignment horizontal="center" vertical="center"/>
      <protection locked="0"/>
    </xf>
    <xf numFmtId="0" fontId="8" fillId="4" borderId="10" xfId="0" applyFont="1" applyFill="1" applyBorder="1" applyAlignment="1" applyProtection="1">
      <alignment horizontal="center" vertical="center"/>
      <protection locked="0"/>
    </xf>
    <xf numFmtId="0" fontId="5" fillId="0" borderId="3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6"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4"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26" xfId="0" applyFont="1" applyFill="1" applyBorder="1" applyAlignment="1">
      <alignment horizontal="center" vertical="center"/>
    </xf>
    <xf numFmtId="0" fontId="8" fillId="0" borderId="61" xfId="0" applyFont="1" applyBorder="1" applyAlignment="1">
      <alignment horizontal="center" vertical="center"/>
    </xf>
    <xf numFmtId="0" fontId="8" fillId="0" borderId="62" xfId="0" applyFont="1" applyBorder="1" applyAlignment="1">
      <alignment horizontal="center" vertical="center"/>
    </xf>
    <xf numFmtId="0" fontId="8" fillId="0" borderId="63" xfId="0" applyFont="1" applyBorder="1" applyAlignment="1">
      <alignment horizontal="center" vertical="center"/>
    </xf>
    <xf numFmtId="0" fontId="10" fillId="0" borderId="58"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2" xfId="0" applyFont="1" applyBorder="1" applyAlignment="1">
      <alignment horizontal="center" vertical="center"/>
    </xf>
    <xf numFmtId="0" fontId="8" fillId="0" borderId="0" xfId="0" applyFont="1" applyBorder="1" applyAlignment="1">
      <alignment horizontal="center" vertical="center"/>
    </xf>
    <xf numFmtId="0" fontId="8" fillId="0" borderId="6" xfId="0" applyFont="1" applyBorder="1" applyAlignment="1">
      <alignment horizontal="center" vertical="center"/>
    </xf>
    <xf numFmtId="0" fontId="8" fillId="0" borderId="20"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31"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2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9" xfId="0" applyFont="1" applyBorder="1" applyAlignment="1">
      <alignment horizontal="center" vertical="center"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 xfId="0" quotePrefix="1" applyFont="1" applyBorder="1" applyAlignment="1">
      <alignment horizontal="center" vertical="center"/>
    </xf>
    <xf numFmtId="0" fontId="8" fillId="5" borderId="4" xfId="0" applyFont="1" applyFill="1" applyBorder="1" applyAlignment="1" applyProtection="1">
      <alignment horizontal="left" vertical="center" wrapText="1"/>
      <protection locked="0"/>
    </xf>
    <xf numFmtId="0" fontId="8" fillId="5" borderId="2" xfId="0" applyFont="1" applyFill="1" applyBorder="1" applyAlignment="1" applyProtection="1">
      <alignment horizontal="left" vertical="center" wrapText="1"/>
      <protection locked="0"/>
    </xf>
    <xf numFmtId="0" fontId="8" fillId="5" borderId="3" xfId="0" applyFont="1" applyFill="1" applyBorder="1" applyAlignment="1" applyProtection="1">
      <alignment horizontal="left" vertical="center" wrapText="1"/>
      <protection locked="0"/>
    </xf>
    <xf numFmtId="0" fontId="8" fillId="5" borderId="1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6" xfId="0" applyFont="1" applyFill="1" applyBorder="1" applyAlignment="1" applyProtection="1">
      <alignment horizontal="left" vertical="center" wrapText="1"/>
      <protection locked="0"/>
    </xf>
    <xf numFmtId="180" fontId="8" fillId="0" borderId="85" xfId="0" applyNumberFormat="1" applyFont="1" applyBorder="1" applyAlignment="1">
      <alignment horizontal="center" vertical="center" wrapText="1"/>
    </xf>
    <xf numFmtId="180" fontId="8" fillId="0" borderId="70" xfId="0" applyNumberFormat="1" applyFont="1" applyBorder="1" applyAlignment="1">
      <alignment horizontal="center" vertical="center" wrapText="1"/>
    </xf>
    <xf numFmtId="180" fontId="8" fillId="0" borderId="86" xfId="0" applyNumberFormat="1" applyFont="1" applyBorder="1" applyAlignment="1">
      <alignment horizontal="center" vertical="center" wrapText="1"/>
    </xf>
    <xf numFmtId="0" fontId="8" fillId="2" borderId="62" xfId="0" applyFont="1" applyFill="1" applyBorder="1" applyAlignment="1" applyProtection="1">
      <alignment horizontal="center" vertical="center"/>
      <protection locked="0"/>
    </xf>
    <xf numFmtId="0" fontId="8" fillId="4" borderId="62" xfId="0" applyFont="1" applyFill="1" applyBorder="1" applyAlignment="1" applyProtection="1">
      <alignment horizontal="center" vertical="center"/>
      <protection locked="0"/>
    </xf>
    <xf numFmtId="0" fontId="8" fillId="2" borderId="26" xfId="0" applyFont="1" applyFill="1" applyBorder="1" applyAlignment="1" applyProtection="1">
      <alignment horizontal="center" vertical="center"/>
      <protection locked="0"/>
    </xf>
    <xf numFmtId="0" fontId="8" fillId="4" borderId="25" xfId="0" applyFont="1" applyFill="1" applyBorder="1" applyAlignment="1" applyProtection="1">
      <alignment horizontal="center" vertical="center"/>
      <protection locked="0"/>
    </xf>
    <xf numFmtId="0" fontId="8" fillId="4" borderId="26" xfId="0" applyFont="1" applyFill="1" applyBorder="1" applyAlignment="1" applyProtection="1">
      <alignment horizontal="center" vertical="center"/>
      <protection locked="0"/>
    </xf>
    <xf numFmtId="0" fontId="8" fillId="0" borderId="92" xfId="0" applyFont="1" applyBorder="1" applyAlignment="1">
      <alignment horizontal="center" vertical="center" wrapText="1"/>
    </xf>
    <xf numFmtId="0" fontId="8" fillId="0" borderId="93" xfId="0" applyFont="1" applyBorder="1" applyAlignment="1">
      <alignment horizontal="center" vertical="center" wrapText="1"/>
    </xf>
    <xf numFmtId="1" fontId="8" fillId="0" borderId="94" xfId="0" applyNumberFormat="1" applyFont="1" applyBorder="1" applyAlignment="1">
      <alignment horizontal="center" vertical="center" wrapText="1"/>
    </xf>
    <xf numFmtId="1" fontId="8" fillId="0" borderId="93" xfId="0" applyNumberFormat="1" applyFont="1" applyBorder="1" applyAlignment="1">
      <alignment horizontal="center" vertical="center" wrapText="1"/>
    </xf>
    <xf numFmtId="0" fontId="8" fillId="2" borderId="61" xfId="0" applyFont="1" applyFill="1" applyBorder="1" applyAlignment="1" applyProtection="1">
      <alignment horizontal="center" vertical="center"/>
      <protection locked="0"/>
    </xf>
    <xf numFmtId="0" fontId="8" fillId="2" borderId="76" xfId="0" applyFont="1" applyFill="1" applyBorder="1" applyAlignment="1" applyProtection="1">
      <alignment horizontal="center" vertical="center"/>
      <protection locked="0"/>
    </xf>
    <xf numFmtId="0" fontId="8" fillId="4" borderId="77" xfId="0" applyFont="1" applyFill="1" applyBorder="1" applyAlignment="1" applyProtection="1">
      <alignment horizontal="center" vertical="center"/>
      <protection locked="0"/>
    </xf>
    <xf numFmtId="0" fontId="8" fillId="4" borderId="78" xfId="0" applyFont="1" applyFill="1" applyBorder="1" applyAlignment="1" applyProtection="1">
      <alignment horizontal="center" vertical="center"/>
      <protection locked="0"/>
    </xf>
    <xf numFmtId="0" fontId="8" fillId="0" borderId="89" xfId="0" applyFont="1" applyBorder="1" applyAlignment="1">
      <alignment horizontal="center" vertical="center" wrapText="1"/>
    </xf>
    <xf numFmtId="0" fontId="8" fillId="0" borderId="90" xfId="0" applyFont="1" applyBorder="1" applyAlignment="1">
      <alignment horizontal="center" vertical="center" wrapText="1"/>
    </xf>
    <xf numFmtId="1" fontId="8" fillId="0" borderId="91" xfId="0" applyNumberFormat="1" applyFont="1" applyBorder="1" applyAlignment="1">
      <alignment horizontal="center" vertical="center" wrapText="1"/>
    </xf>
    <xf numFmtId="1" fontId="8" fillId="0" borderId="90" xfId="0" applyNumberFormat="1" applyFont="1" applyBorder="1" applyAlignment="1">
      <alignment horizontal="center" vertical="center" wrapText="1"/>
    </xf>
    <xf numFmtId="0" fontId="8" fillId="2" borderId="1" xfId="0" applyFont="1" applyFill="1" applyBorder="1" applyAlignment="1" applyProtection="1">
      <alignment horizontal="center" vertical="center" wrapText="1"/>
      <protection locked="0"/>
    </xf>
    <xf numFmtId="0" fontId="8" fillId="2" borderId="31"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30" xfId="0" applyFont="1" applyFill="1" applyBorder="1" applyAlignment="1" applyProtection="1">
      <alignment horizontal="center" vertical="center" wrapText="1"/>
      <protection locked="0"/>
    </xf>
    <xf numFmtId="0" fontId="8" fillId="2" borderId="32" xfId="0" applyFont="1" applyFill="1" applyBorder="1" applyAlignment="1" applyProtection="1">
      <alignment horizontal="center" vertical="center" wrapText="1"/>
      <protection locked="0"/>
    </xf>
    <xf numFmtId="0" fontId="8" fillId="2" borderId="44"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shrinkToFit="1"/>
      <protection locked="0"/>
    </xf>
    <xf numFmtId="0" fontId="8" fillId="2" borderId="5" xfId="0" applyFont="1" applyFill="1" applyBorder="1" applyAlignment="1" applyProtection="1">
      <alignment horizontal="center" vertical="center" shrinkToFit="1"/>
      <protection locked="0"/>
    </xf>
    <xf numFmtId="0" fontId="8" fillId="2" borderId="0" xfId="0" applyFont="1" applyFill="1" applyBorder="1" applyAlignment="1" applyProtection="1">
      <alignment horizontal="center" vertical="center" shrinkToFit="1"/>
      <protection locked="0"/>
    </xf>
    <xf numFmtId="0" fontId="8" fillId="2" borderId="32" xfId="0" applyFont="1" applyFill="1" applyBorder="1" applyAlignment="1" applyProtection="1">
      <alignment horizontal="center" vertical="center" shrinkToFit="1"/>
      <protection locked="0"/>
    </xf>
    <xf numFmtId="0" fontId="8" fillId="2" borderId="33" xfId="0" applyFont="1" applyFill="1" applyBorder="1" applyAlignment="1" applyProtection="1">
      <alignment horizontal="center" vertical="center" shrinkToFit="1"/>
      <protection locked="0"/>
    </xf>
    <xf numFmtId="0" fontId="8" fillId="5" borderId="43" xfId="0" applyFont="1" applyFill="1" applyBorder="1" applyAlignment="1" applyProtection="1">
      <alignment horizontal="left" vertical="center" wrapText="1"/>
      <protection locked="0"/>
    </xf>
    <xf numFmtId="0" fontId="8" fillId="5" borderId="33" xfId="0" applyFont="1" applyFill="1" applyBorder="1" applyAlignment="1" applyProtection="1">
      <alignment horizontal="left" vertical="center" wrapText="1"/>
      <protection locked="0"/>
    </xf>
    <xf numFmtId="0" fontId="8" fillId="5" borderId="46" xfId="0" applyFont="1" applyFill="1" applyBorder="1" applyAlignment="1" applyProtection="1">
      <alignment horizontal="left" vertical="center" wrapText="1"/>
      <protection locked="0"/>
    </xf>
    <xf numFmtId="0" fontId="8" fillId="4" borderId="63" xfId="0" applyFont="1" applyFill="1" applyBorder="1" applyAlignment="1" applyProtection="1">
      <alignment horizontal="center" vertical="center"/>
      <protection locked="0"/>
    </xf>
    <xf numFmtId="0" fontId="8" fillId="4" borderId="79" xfId="0" applyFont="1" applyFill="1" applyBorder="1" applyAlignment="1" applyProtection="1">
      <alignment horizontal="center" vertical="center"/>
      <protection locked="0"/>
    </xf>
    <xf numFmtId="0" fontId="8" fillId="4" borderId="80" xfId="0" applyFont="1" applyFill="1" applyBorder="1" applyAlignment="1" applyProtection="1">
      <alignment horizontal="center" vertical="center"/>
      <protection locked="0"/>
    </xf>
    <xf numFmtId="0" fontId="8" fillId="4" borderId="81" xfId="0" applyFont="1" applyFill="1" applyBorder="1" applyAlignment="1" applyProtection="1">
      <alignment horizontal="center" vertical="center"/>
      <protection locked="0"/>
    </xf>
    <xf numFmtId="0" fontId="8" fillId="5" borderId="20" xfId="0" applyFont="1" applyFill="1" applyBorder="1" applyAlignment="1" applyProtection="1">
      <alignment horizontal="left" vertical="center" wrapText="1"/>
      <protection locked="0"/>
    </xf>
    <xf numFmtId="0" fontId="8" fillId="5" borderId="14" xfId="0" applyFont="1" applyFill="1" applyBorder="1" applyAlignment="1" applyProtection="1">
      <alignment horizontal="left" vertical="center" wrapText="1"/>
      <protection locked="0"/>
    </xf>
    <xf numFmtId="0" fontId="8" fillId="5" borderId="15" xfId="0" applyFont="1" applyFill="1" applyBorder="1" applyAlignment="1" applyProtection="1">
      <alignment horizontal="left" vertical="center" wrapText="1"/>
      <protection locked="0"/>
    </xf>
    <xf numFmtId="180" fontId="8" fillId="0" borderId="95" xfId="0" applyNumberFormat="1" applyFont="1" applyBorder="1" applyAlignment="1">
      <alignment horizontal="center" vertical="center" wrapText="1"/>
    </xf>
    <xf numFmtId="180" fontId="8" fillId="0" borderId="96" xfId="0" applyNumberFormat="1" applyFont="1" applyBorder="1" applyAlignment="1">
      <alignment horizontal="center" vertical="center" wrapText="1"/>
    </xf>
    <xf numFmtId="180" fontId="8" fillId="0" borderId="97" xfId="0" applyNumberFormat="1" applyFont="1" applyBorder="1" applyAlignment="1">
      <alignment horizontal="center" vertical="center" wrapText="1"/>
    </xf>
    <xf numFmtId="0" fontId="5"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27" xfId="0" applyFont="1" applyFill="1" applyBorder="1" applyAlignment="1">
      <alignment horizontal="center" vertical="center"/>
    </xf>
    <xf numFmtId="0" fontId="8" fillId="2" borderId="20" xfId="0" applyFont="1" applyFill="1" applyBorder="1" applyAlignment="1" applyProtection="1">
      <alignment horizontal="center" vertical="center" shrinkToFit="1"/>
      <protection locked="0"/>
    </xf>
    <xf numFmtId="0" fontId="8" fillId="2" borderId="29" xfId="0" applyFont="1" applyFill="1" applyBorder="1" applyAlignment="1" applyProtection="1">
      <alignment horizontal="center" vertical="center" shrinkToFit="1"/>
      <protection locked="0"/>
    </xf>
    <xf numFmtId="0" fontId="8" fillId="2" borderId="13" xfId="0" applyFont="1" applyFill="1" applyBorder="1" applyAlignment="1" applyProtection="1">
      <alignment horizontal="center" vertical="center" wrapText="1"/>
      <protection locked="0"/>
    </xf>
    <xf numFmtId="0" fontId="8" fillId="2" borderId="29" xfId="0" applyFont="1" applyFill="1" applyBorder="1" applyAlignment="1" applyProtection="1">
      <alignment horizontal="center" vertical="center" wrapText="1"/>
      <protection locked="0"/>
    </xf>
    <xf numFmtId="0" fontId="8" fillId="2" borderId="13" xfId="0" applyFont="1" applyFill="1" applyBorder="1" applyAlignment="1" applyProtection="1">
      <alignment horizontal="center" vertical="center" shrinkToFit="1"/>
      <protection locked="0"/>
    </xf>
    <xf numFmtId="0" fontId="8" fillId="2" borderId="14" xfId="0" applyFont="1" applyFill="1" applyBorder="1" applyAlignment="1" applyProtection="1">
      <alignment horizontal="center" vertical="center" shrinkToFit="1"/>
      <protection locked="0"/>
    </xf>
    <xf numFmtId="0" fontId="8" fillId="5" borderId="11" xfId="0" applyFont="1" applyFill="1" applyBorder="1" applyAlignment="1" applyProtection="1">
      <alignment horizontal="center" vertical="center" shrinkToFit="1"/>
      <protection locked="0"/>
    </xf>
    <xf numFmtId="0" fontId="8" fillId="5" borderId="24" xfId="0" applyFont="1" applyFill="1" applyBorder="1" applyAlignment="1" applyProtection="1">
      <alignment horizontal="center" vertical="center" shrinkToFit="1"/>
      <protection locked="0"/>
    </xf>
    <xf numFmtId="0" fontId="8" fillId="5" borderId="10" xfId="0" applyFont="1" applyFill="1" applyBorder="1" applyAlignment="1" applyProtection="1">
      <alignment horizontal="center" vertical="center" shrinkToFit="1"/>
      <protection locked="0"/>
    </xf>
    <xf numFmtId="0" fontId="8" fillId="5" borderId="103" xfId="0" applyFont="1" applyFill="1" applyBorder="1" applyAlignment="1" applyProtection="1">
      <alignment horizontal="center" vertical="center" shrinkToFit="1"/>
      <protection locked="0"/>
    </xf>
    <xf numFmtId="0" fontId="8" fillId="5" borderId="80" xfId="0" applyFont="1" applyFill="1" applyBorder="1" applyAlignment="1" applyProtection="1">
      <alignment horizontal="center" vertical="center" shrinkToFit="1"/>
      <protection locked="0"/>
    </xf>
    <xf numFmtId="0" fontId="8" fillId="5" borderId="19" xfId="0" applyFont="1" applyFill="1" applyBorder="1" applyAlignment="1" applyProtection="1">
      <alignment horizontal="center" vertical="center" shrinkToFit="1"/>
      <protection locked="0"/>
    </xf>
    <xf numFmtId="179" fontId="1" fillId="5" borderId="8" xfId="0" applyNumberFormat="1" applyFont="1" applyFill="1" applyBorder="1" applyAlignment="1" applyProtection="1">
      <alignment horizontal="right" vertical="center"/>
      <protection locked="0"/>
    </xf>
    <xf numFmtId="179" fontId="1" fillId="5" borderId="11" xfId="0" applyNumberFormat="1" applyFont="1" applyFill="1" applyBorder="1" applyAlignment="1" applyProtection="1">
      <alignment horizontal="right" vertical="center"/>
      <protection locked="0"/>
    </xf>
    <xf numFmtId="179" fontId="1" fillId="5" borderId="10" xfId="0" applyNumberFormat="1" applyFont="1" applyFill="1" applyBorder="1" applyAlignment="1" applyProtection="1">
      <alignment horizontal="right" vertical="center"/>
      <protection locked="0"/>
    </xf>
    <xf numFmtId="177" fontId="1" fillId="0" borderId="8" xfId="0" applyNumberFormat="1" applyFont="1" applyFill="1" applyBorder="1" applyAlignment="1">
      <alignment horizontal="center" vertical="center"/>
    </xf>
    <xf numFmtId="0" fontId="1" fillId="0" borderId="8" xfId="0" applyFont="1" applyFill="1" applyBorder="1" applyAlignment="1">
      <alignment horizontal="center" vertical="center"/>
    </xf>
    <xf numFmtId="0" fontId="1" fillId="0" borderId="8" xfId="0" applyNumberFormat="1" applyFont="1" applyFill="1" applyBorder="1" applyAlignment="1">
      <alignment horizontal="center" vertical="center"/>
    </xf>
    <xf numFmtId="177" fontId="1" fillId="3" borderId="8" xfId="0" applyNumberFormat="1" applyFont="1" applyFill="1" applyBorder="1" applyAlignment="1">
      <alignment horizontal="center" vertical="center"/>
    </xf>
    <xf numFmtId="179" fontId="1" fillId="0" borderId="8" xfId="0" applyNumberFormat="1" applyFont="1" applyFill="1" applyBorder="1" applyAlignment="1">
      <alignment horizontal="right" vertical="center"/>
    </xf>
    <xf numFmtId="179" fontId="1" fillId="0" borderId="8" xfId="1" applyNumberFormat="1" applyFont="1" applyFill="1" applyBorder="1" applyAlignment="1">
      <alignment horizontal="right" vertical="center"/>
    </xf>
    <xf numFmtId="179" fontId="1" fillId="5" borderId="8" xfId="1" applyNumberFormat="1" applyFont="1" applyFill="1" applyBorder="1" applyAlignment="1" applyProtection="1">
      <alignment horizontal="right" vertical="center"/>
      <protection locked="0"/>
    </xf>
    <xf numFmtId="179" fontId="1" fillId="0" borderId="11" xfId="0" applyNumberFormat="1" applyFont="1" applyFill="1" applyBorder="1" applyAlignment="1">
      <alignment horizontal="center" vertical="center"/>
    </xf>
    <xf numFmtId="179" fontId="1" fillId="0" borderId="10" xfId="0" applyNumberFormat="1" applyFont="1" applyFill="1" applyBorder="1" applyAlignment="1">
      <alignment horizontal="center" vertical="center"/>
    </xf>
    <xf numFmtId="179" fontId="1" fillId="0" borderId="11" xfId="0" applyNumberFormat="1" applyFont="1" applyFill="1" applyBorder="1" applyAlignment="1">
      <alignment horizontal="right" vertical="center"/>
    </xf>
    <xf numFmtId="179" fontId="1" fillId="0" borderId="10" xfId="0" applyNumberFormat="1" applyFont="1" applyFill="1" applyBorder="1" applyAlignment="1">
      <alignment horizontal="right" vertical="center"/>
    </xf>
    <xf numFmtId="176" fontId="1" fillId="0" borderId="8" xfId="0" applyNumberFormat="1" applyFont="1" applyFill="1" applyBorder="1" applyAlignment="1">
      <alignment horizontal="center" vertical="center"/>
    </xf>
    <xf numFmtId="0" fontId="1" fillId="3" borderId="8" xfId="0" applyFont="1" applyFill="1" applyBorder="1" applyAlignment="1">
      <alignment horizontal="center" vertical="center"/>
    </xf>
    <xf numFmtId="176" fontId="1" fillId="3" borderId="8" xfId="0" applyNumberFormat="1" applyFont="1" applyFill="1" applyBorder="1" applyAlignment="1">
      <alignment horizontal="center" vertical="center"/>
    </xf>
    <xf numFmtId="179" fontId="1" fillId="0" borderId="8" xfId="0" applyNumberFormat="1" applyFont="1" applyFill="1" applyBorder="1" applyAlignment="1">
      <alignment horizontal="center" vertical="center"/>
    </xf>
    <xf numFmtId="0" fontId="8" fillId="2" borderId="39" xfId="0" applyFont="1" applyFill="1" applyBorder="1" applyAlignment="1" applyProtection="1">
      <alignment horizontal="center" vertical="center" shrinkToFit="1"/>
      <protection locked="0"/>
    </xf>
    <xf numFmtId="0" fontId="8" fillId="2" borderId="22" xfId="0" applyFont="1" applyFill="1" applyBorder="1" applyAlignment="1" applyProtection="1">
      <alignment horizontal="center" vertical="center" shrinkToFit="1"/>
      <protection locked="0"/>
    </xf>
    <xf numFmtId="0" fontId="8" fillId="2" borderId="23"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2" borderId="23" xfId="0" applyFont="1" applyFill="1" applyBorder="1" applyAlignment="1" applyProtection="1">
      <alignment horizontal="center" vertical="center" shrinkToFit="1"/>
      <protection locked="0"/>
    </xf>
    <xf numFmtId="0" fontId="8" fillId="2" borderId="27" xfId="0" applyFont="1" applyFill="1" applyBorder="1" applyAlignment="1" applyProtection="1">
      <alignment horizontal="center" vertical="center" shrinkToFit="1"/>
      <protection locked="0"/>
    </xf>
    <xf numFmtId="0" fontId="8" fillId="5" borderId="39" xfId="0" applyFont="1" applyFill="1" applyBorder="1" applyAlignment="1" applyProtection="1">
      <alignment horizontal="left" vertical="center" wrapText="1"/>
      <protection locked="0"/>
    </xf>
    <xf numFmtId="0" fontId="8" fillId="5" borderId="27" xfId="0" applyFont="1" applyFill="1" applyBorder="1" applyAlignment="1" applyProtection="1">
      <alignment horizontal="left" vertical="center" wrapText="1"/>
      <protection locked="0"/>
    </xf>
    <xf numFmtId="0" fontId="8" fillId="5" borderId="40" xfId="0" applyFont="1" applyFill="1" applyBorder="1" applyAlignment="1" applyProtection="1">
      <alignment horizontal="left" vertical="center" wrapText="1"/>
      <protection locked="0"/>
    </xf>
    <xf numFmtId="180" fontId="8" fillId="0" borderId="87" xfId="0" applyNumberFormat="1" applyFont="1" applyBorder="1" applyAlignment="1">
      <alignment horizontal="center" vertical="center" wrapText="1"/>
    </xf>
    <xf numFmtId="180" fontId="8" fillId="0" borderId="71" xfId="0" applyNumberFormat="1" applyFont="1" applyBorder="1" applyAlignment="1">
      <alignment horizontal="center" vertical="center" wrapText="1"/>
    </xf>
    <xf numFmtId="180" fontId="8" fillId="0" borderId="88" xfId="0" applyNumberFormat="1" applyFont="1" applyBorder="1" applyAlignment="1">
      <alignment horizontal="center" vertical="center" wrapText="1"/>
    </xf>
    <xf numFmtId="0" fontId="5" fillId="0" borderId="0" xfId="0" applyFont="1" applyFill="1" applyBorder="1" applyAlignment="1">
      <alignment horizontal="center" vertical="center"/>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8" fillId="0" borderId="65" xfId="0" applyFont="1" applyBorder="1" applyAlignment="1">
      <alignment horizontal="center" vertical="center"/>
    </xf>
    <xf numFmtId="0" fontId="8" fillId="0" borderId="64" xfId="0" applyFont="1" applyBorder="1" applyAlignment="1">
      <alignment horizontal="center" vertical="center"/>
    </xf>
    <xf numFmtId="0" fontId="8" fillId="0" borderId="60" xfId="0" applyFont="1" applyBorder="1" applyAlignment="1">
      <alignment horizontal="center" vertical="center"/>
    </xf>
    <xf numFmtId="0" fontId="8" fillId="5" borderId="102" xfId="0" applyFont="1" applyFill="1" applyBorder="1" applyAlignment="1" applyProtection="1">
      <alignment horizontal="center" vertical="center" shrinkToFit="1"/>
      <protection locked="0"/>
    </xf>
    <xf numFmtId="0" fontId="8" fillId="5" borderId="77" xfId="0" applyFont="1" applyFill="1" applyBorder="1" applyAlignment="1" applyProtection="1">
      <alignment horizontal="center" vertical="center" shrinkToFit="1"/>
      <protection locked="0"/>
    </xf>
    <xf numFmtId="0" fontId="8" fillId="5" borderId="38" xfId="0" applyFont="1" applyFill="1" applyBorder="1" applyAlignment="1" applyProtection="1">
      <alignment horizontal="center" vertical="center" shrinkToFit="1"/>
      <protection locked="0"/>
    </xf>
    <xf numFmtId="0" fontId="20" fillId="3" borderId="8" xfId="0" applyFont="1" applyFill="1" applyBorder="1" applyAlignment="1" applyProtection="1">
      <alignment horizontal="center" vertical="center"/>
    </xf>
    <xf numFmtId="0" fontId="5" fillId="3" borderId="0" xfId="0" applyFont="1" applyFill="1" applyBorder="1" applyAlignment="1">
      <alignment horizontal="left" vertical="center" indent="1"/>
    </xf>
    <xf numFmtId="0" fontId="0" fillId="3" borderId="58" xfId="0" applyFill="1" applyBorder="1" applyAlignment="1">
      <alignment horizontal="center" vertical="center"/>
    </xf>
    <xf numFmtId="0" fontId="0" fillId="3" borderId="59" xfId="0" applyFill="1" applyBorder="1" applyAlignment="1">
      <alignment horizontal="center" vertical="center"/>
    </xf>
    <xf numFmtId="0" fontId="0" fillId="3" borderId="60" xfId="0" applyFill="1" applyBorder="1" applyAlignment="1">
      <alignment horizontal="center" vertical="center"/>
    </xf>
  </cellXfs>
  <cellStyles count="8">
    <cellStyle name="どちらでもない 2" xfId="6" xr:uid="{ABBE7A96-D5F2-4C9D-BE93-40C6DF863A38}"/>
    <cellStyle name="桁区切り" xfId="1" builtinId="6"/>
    <cellStyle name="標準" xfId="0" builtinId="0"/>
    <cellStyle name="標準 2" xfId="2" xr:uid="{00000000-0005-0000-0000-000002000000}"/>
    <cellStyle name="標準 2 2" xfId="4" xr:uid="{00000000-0005-0000-0000-000003000000}"/>
    <cellStyle name="標準 3" xfId="3" xr:uid="{00000000-0005-0000-0000-000004000000}"/>
    <cellStyle name="標準_コピーCT279ID2202N16" xfId="7" xr:uid="{3ADBAB29-377E-4967-AC8B-858F3B037C5B}"/>
    <cellStyle name="標準_入所者数・利用者数一覧表(老福＆併設短期)" xfId="5" xr:uid="{00000000-0005-0000-0000-000006000000}"/>
  </cellStyles>
  <dxfs count="254">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s>
  <tableStyles count="0" defaultTableStyle="TableStyleMedium2" defaultPivotStyle="PivotStyleLight16"/>
  <colors>
    <mruColors>
      <color rgb="FFCCFFCC"/>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47625</xdr:colOff>
      <xdr:row>182</xdr:row>
      <xdr:rowOff>3175</xdr:rowOff>
    </xdr:from>
    <xdr:to>
      <xdr:col>61</xdr:col>
      <xdr:colOff>82553</xdr:colOff>
      <xdr:row>185</xdr:row>
      <xdr:rowOff>142909</xdr:rowOff>
    </xdr:to>
    <xdr:sp macro="" textlink="">
      <xdr:nvSpPr>
        <xdr:cNvPr id="2" name="角丸四角形 21">
          <a:extLst>
            <a:ext uri="{FF2B5EF4-FFF2-40B4-BE49-F238E27FC236}">
              <a16:creationId xmlns:a16="http://schemas.microsoft.com/office/drawing/2014/main" id="{B81C1CEE-D64D-41CC-8BE0-B45DAA554432}"/>
            </a:ext>
          </a:extLst>
        </xdr:cNvPr>
        <xdr:cNvSpPr/>
      </xdr:nvSpPr>
      <xdr:spPr>
        <a:xfrm>
          <a:off x="161925" y="32978725"/>
          <a:ext cx="7121528" cy="625509"/>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介護職員、看護職員、介護支援専門員が基準で定められている配置を下回る場合、減算が必要になることがあります。</a:t>
          </a:r>
        </a:p>
      </xdr:txBody>
    </xdr:sp>
    <xdr:clientData/>
  </xdr:twoCellAnchor>
  <xdr:oneCellAnchor>
    <xdr:from>
      <xdr:col>34</xdr:col>
      <xdr:colOff>19050</xdr:colOff>
      <xdr:row>664</xdr:row>
      <xdr:rowOff>0</xdr:rowOff>
    </xdr:from>
    <xdr:ext cx="184731" cy="264560"/>
    <xdr:sp macro="" textlink="">
      <xdr:nvSpPr>
        <xdr:cNvPr id="3" name="テキスト ボックス 2">
          <a:extLst>
            <a:ext uri="{FF2B5EF4-FFF2-40B4-BE49-F238E27FC236}">
              <a16:creationId xmlns:a16="http://schemas.microsoft.com/office/drawing/2014/main" id="{81F39B86-ED87-4F13-98D7-DE71927A34C5}"/>
            </a:ext>
          </a:extLst>
        </xdr:cNvPr>
        <xdr:cNvSpPr txBox="1"/>
      </xdr:nvSpPr>
      <xdr:spPr>
        <a:xfrm>
          <a:off x="3905250" y="11187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xdr:col>
      <xdr:colOff>104775</xdr:colOff>
      <xdr:row>2480</xdr:row>
      <xdr:rowOff>38100</xdr:rowOff>
    </xdr:from>
    <xdr:to>
      <xdr:col>61</xdr:col>
      <xdr:colOff>28575</xdr:colOff>
      <xdr:row>2483</xdr:row>
      <xdr:rowOff>57150</xdr:rowOff>
    </xdr:to>
    <xdr:sp macro="" textlink="">
      <xdr:nvSpPr>
        <xdr:cNvPr id="4" name="角丸四角形 26">
          <a:extLst>
            <a:ext uri="{FF2B5EF4-FFF2-40B4-BE49-F238E27FC236}">
              <a16:creationId xmlns:a16="http://schemas.microsoft.com/office/drawing/2014/main" id="{D984D9AF-0148-4F03-A9AE-83C199AAA944}"/>
            </a:ext>
          </a:extLst>
        </xdr:cNvPr>
        <xdr:cNvSpPr/>
      </xdr:nvSpPr>
      <xdr:spPr>
        <a:xfrm>
          <a:off x="219075" y="406917525"/>
          <a:ext cx="7010400" cy="504825"/>
        </a:xfrm>
        <a:prstGeom prst="roundRect">
          <a:avLst/>
        </a:prstGeom>
        <a:solidFill>
          <a:srgbClr val="FFCCCC"/>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加算の算定要件を満たしていない場合、加算の取り下げが必要です。</a:t>
          </a:r>
          <a:endParaRPr lang="ja-JP"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editAs="oneCell">
    <xdr:from>
      <xdr:col>4</xdr:col>
      <xdr:colOff>85725</xdr:colOff>
      <xdr:row>2538</xdr:row>
      <xdr:rowOff>3175</xdr:rowOff>
    </xdr:from>
    <xdr:to>
      <xdr:col>58</xdr:col>
      <xdr:colOff>104775</xdr:colOff>
      <xdr:row>2540</xdr:row>
      <xdr:rowOff>152433</xdr:rowOff>
    </xdr:to>
    <xdr:sp macro="" textlink="">
      <xdr:nvSpPr>
        <xdr:cNvPr id="5" name="PubCross">
          <a:extLst>
            <a:ext uri="{FF2B5EF4-FFF2-40B4-BE49-F238E27FC236}">
              <a16:creationId xmlns:a16="http://schemas.microsoft.com/office/drawing/2014/main" id="{C15BCDB8-111E-41CF-B235-D0A96B094036}"/>
            </a:ext>
          </a:extLst>
        </xdr:cNvPr>
        <xdr:cNvSpPr>
          <a:spLocks noEditPoints="1" noChangeArrowheads="1"/>
        </xdr:cNvSpPr>
      </xdr:nvSpPr>
      <xdr:spPr bwMode="auto">
        <a:xfrm>
          <a:off x="542925" y="416560000"/>
          <a:ext cx="6191250" cy="606458"/>
        </a:xfrm>
        <a:prstGeom prst="roundRect">
          <a:avLst/>
        </a:prstGeom>
        <a:solidFill>
          <a:schemeClr val="accent5">
            <a:lumMod val="20000"/>
            <a:lumOff val="80000"/>
          </a:schemeClr>
        </a:solidFill>
        <a:ln w="19050">
          <a:solidFill>
            <a:schemeClr val="accent5">
              <a:lumMod val="75000"/>
            </a:schemeClr>
          </a:solidFill>
          <a:miter lim="800000"/>
          <a:headEnd/>
          <a:tailEnd/>
        </a:ln>
        <a:effectLst>
          <a:innerShdw blurRad="63500" dist="50800" dir="2700000">
            <a:prstClr val="black">
              <a:alpha val="50000"/>
            </a:prstClr>
          </a:innerShdw>
        </a:effectLst>
        <a:scene3d>
          <a:camera prst="orthographicFront">
            <a:rot lat="0" lon="0" rev="0"/>
          </a:camera>
          <a:lightRig rig="balanced" dir="t">
            <a:rot lat="0" lon="0" rev="8700000"/>
          </a:lightRig>
        </a:scene3d>
        <a:sp3d/>
      </xdr:spPr>
      <xdr:txBody>
        <a:bodyPr vertOverflow="clip" wrap="square" lIns="90000" tIns="72000" rIns="90000" bIns="46800" anchor="ctr" upright="1"/>
        <a:lstStyle/>
        <a:p>
          <a:pPr algn="ctr" rtl="0">
            <a:defRPr sz="1000"/>
          </a:pPr>
          <a:r>
            <a:rPr lang="ja-JP" altLang="en-US" sz="1800" b="0" i="0" u="none" strike="noStrike" baseline="0">
              <a:solidFill>
                <a:srgbClr val="000000"/>
              </a:solidFill>
              <a:latin typeface="HG丸ｺﾞｼｯｸM-PRO" pitchFamily="50" charset="-128"/>
              <a:ea typeface="HG丸ｺﾞｼｯｸM-PRO" pitchFamily="50" charset="-128"/>
            </a:rPr>
            <a:t>以上で点検は終了です。お疲れさまでした。</a:t>
          </a:r>
        </a:p>
      </xdr:txBody>
    </xdr:sp>
    <xdr:clientData/>
  </xdr:twoCellAnchor>
  <xdr:twoCellAnchor>
    <xdr:from>
      <xdr:col>64</xdr:col>
      <xdr:colOff>66675</xdr:colOff>
      <xdr:row>1</xdr:row>
      <xdr:rowOff>212724</xdr:rowOff>
    </xdr:from>
    <xdr:to>
      <xdr:col>85</xdr:col>
      <xdr:colOff>59267</xdr:colOff>
      <xdr:row>3</xdr:row>
      <xdr:rowOff>361949</xdr:rowOff>
    </xdr:to>
    <xdr:sp macro="" textlink="">
      <xdr:nvSpPr>
        <xdr:cNvPr id="6" name="テキスト ボックス 5">
          <a:extLst>
            <a:ext uri="{FF2B5EF4-FFF2-40B4-BE49-F238E27FC236}">
              <a16:creationId xmlns:a16="http://schemas.microsoft.com/office/drawing/2014/main" id="{D9C85DC1-4D93-43D7-8A28-4A9059CB69ED}"/>
            </a:ext>
          </a:extLst>
        </xdr:cNvPr>
        <xdr:cNvSpPr txBox="1"/>
      </xdr:nvSpPr>
      <xdr:spPr>
        <a:xfrm>
          <a:off x="7658100" y="374649"/>
          <a:ext cx="2392892" cy="82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rgbClr val="FF0000"/>
              </a:solidFill>
            </a:rPr>
            <a:t>市に提出する際は、カラーで出力する必要はありません。（両面出力で可）</a:t>
          </a:r>
          <a:endParaRPr kumimoji="1" lang="en-US" altLang="ja-JP" sz="1100" b="1">
            <a:solidFill>
              <a:srgbClr val="FF0000"/>
            </a:solidFill>
          </a:endParaRPr>
        </a:p>
        <a:p>
          <a:pPr>
            <a:lnSpc>
              <a:spcPts val="1300"/>
            </a:lnSpc>
          </a:pPr>
          <a:r>
            <a:rPr kumimoji="1" lang="ja-JP" altLang="en-US" sz="1100" b="1">
              <a:solidFill>
                <a:srgbClr val="FF0000"/>
              </a:solidFill>
            </a:rPr>
            <a:t>電子メールでの提出でも結構です。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16</xdr:row>
      <xdr:rowOff>0</xdr:rowOff>
    </xdr:from>
    <xdr:to>
      <xdr:col>0</xdr:col>
      <xdr:colOff>9525</xdr:colOff>
      <xdr:row>16</xdr:row>
      <xdr:rowOff>0</xdr:rowOff>
    </xdr:to>
    <xdr:sp macro="" textlink="">
      <xdr:nvSpPr>
        <xdr:cNvPr id="2" name="Text Box 1">
          <a:extLst>
            <a:ext uri="{FF2B5EF4-FFF2-40B4-BE49-F238E27FC236}">
              <a16:creationId xmlns:a16="http://schemas.microsoft.com/office/drawing/2014/main" id="{C544D9B9-566C-442C-90E2-50EE0EB99A65}"/>
            </a:ext>
          </a:extLst>
        </xdr:cNvPr>
        <xdr:cNvSpPr txBox="1">
          <a:spLocks noChangeArrowheads="1"/>
        </xdr:cNvSpPr>
      </xdr:nvSpPr>
      <xdr:spPr bwMode="auto">
        <a:xfrm>
          <a:off x="0" y="4752975"/>
          <a:ext cx="9525"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0</xdr:col>
      <xdr:colOff>38099</xdr:colOff>
      <xdr:row>0</xdr:row>
      <xdr:rowOff>36597</xdr:rowOff>
    </xdr:from>
    <xdr:ext cx="2643970" cy="368524"/>
    <xdr:sp macro="" textlink="">
      <xdr:nvSpPr>
        <xdr:cNvPr id="3" name="Rectangle 2">
          <a:extLst>
            <a:ext uri="{FF2B5EF4-FFF2-40B4-BE49-F238E27FC236}">
              <a16:creationId xmlns:a16="http://schemas.microsoft.com/office/drawing/2014/main" id="{C30A8DCB-5C10-4424-8D38-98681448932E}"/>
            </a:ext>
          </a:extLst>
        </xdr:cNvPr>
        <xdr:cNvSpPr>
          <a:spLocks noChangeArrowheads="1"/>
        </xdr:cNvSpPr>
      </xdr:nvSpPr>
      <xdr:spPr bwMode="auto">
        <a:xfrm>
          <a:off x="38099" y="36597"/>
          <a:ext cx="2643970" cy="368524"/>
        </a:xfrm>
        <a:prstGeom prst="rect">
          <a:avLst/>
        </a:prstGeom>
        <a:solidFill>
          <a:srgbClr val="FFFFFF"/>
        </a:solidFill>
        <a:ln w="9525">
          <a:solidFill>
            <a:srgbClr val="000000"/>
          </a:solidFill>
          <a:miter lim="800000"/>
          <a:headEnd/>
          <a:tailEnd/>
        </a:ln>
      </xdr:spPr>
      <xdr:txBody>
        <a:bodyPr wrap="none" lIns="90000" tIns="54000" rIns="90000" bIns="46800" anchor="ctr" anchorCtr="0" upright="1">
          <a:spAutoFit/>
        </a:bodyPr>
        <a:lstStyle/>
        <a:p>
          <a:pPr algn="l" rtl="0">
            <a:defRPr sz="1000"/>
          </a:pPr>
          <a:r>
            <a:rPr lang="ja-JP" altLang="en-US" sz="1600" b="0" i="0" u="none" strike="noStrike" baseline="0">
              <a:solidFill>
                <a:srgbClr val="000000"/>
              </a:solidFill>
              <a:latin typeface="HGS創英角ｺﾞｼｯｸUB" pitchFamily="50" charset="-128"/>
              <a:ea typeface="HGS創英角ｺﾞｼｯｸUB" pitchFamily="50" charset="-128"/>
            </a:rPr>
            <a:t>入所者数・利用者数一覧表</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292100</xdr:colOff>
      <xdr:row>2</xdr:row>
      <xdr:rowOff>88900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0" y="254000"/>
          <a:ext cx="12446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00000000-0008-0000-0600-000002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71</xdr:row>
      <xdr:rowOff>123825</xdr:rowOff>
    </xdr:from>
    <xdr:to>
      <xdr:col>15</xdr:col>
      <xdr:colOff>561975</xdr:colOff>
      <xdr:row>80</xdr:row>
      <xdr:rowOff>161925</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95250" y="16478250"/>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81</xdr:row>
      <xdr:rowOff>95250</xdr:rowOff>
    </xdr:from>
    <xdr:to>
      <xdr:col>15</xdr:col>
      <xdr:colOff>590550</xdr:colOff>
      <xdr:row>90</xdr:row>
      <xdr:rowOff>133350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23825" y="18983325"/>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514350</xdr:colOff>
      <xdr:row>2</xdr:row>
      <xdr:rowOff>9525</xdr:rowOff>
    </xdr:from>
    <xdr:to>
      <xdr:col>5</xdr:col>
      <xdr:colOff>1085850</xdr:colOff>
      <xdr:row>6</xdr:row>
      <xdr:rowOff>85725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4629150" y="485775"/>
          <a:ext cx="6762750" cy="10287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91E4F-7C90-4C19-9792-71D4A6B06B0D}">
  <sheetPr>
    <tabColor rgb="FFFFFF00"/>
    <outlinePr summaryBelow="0" summaryRight="0"/>
  </sheetPr>
  <dimension ref="A2:EJ2682"/>
  <sheetViews>
    <sheetView showGridLines="0" tabSelected="1" view="pageBreakPreview" topLeftCell="A1230" zoomScale="190" zoomScaleNormal="100" zoomScaleSheetLayoutView="190" workbookViewId="0">
      <selection activeCell="E1244" sqref="E1244:BF1246"/>
    </sheetView>
  </sheetViews>
  <sheetFormatPr defaultColWidth="3.125" defaultRowHeight="12.75" customHeight="1"/>
  <cols>
    <col min="1" max="58" width="1.5" style="225" customWidth="1"/>
    <col min="59" max="63" width="1.5" style="230" customWidth="1"/>
    <col min="64" max="64" width="2.125" style="228" customWidth="1"/>
    <col min="65" max="79" width="1.5" style="228" customWidth="1"/>
    <col min="80" max="140" width="1.5" style="225" customWidth="1"/>
    <col min="141" max="16384" width="3.125" style="225"/>
  </cols>
  <sheetData>
    <row r="2" spans="1:65" ht="40.5" customHeight="1">
      <c r="A2" s="224"/>
      <c r="B2" s="224"/>
      <c r="C2" s="224"/>
      <c r="D2" s="224"/>
      <c r="E2" s="224"/>
      <c r="F2" s="224"/>
      <c r="G2" s="224"/>
      <c r="I2" s="226"/>
      <c r="J2" s="566" t="s">
        <v>1186</v>
      </c>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226"/>
      <c r="BD2" s="226"/>
      <c r="BE2" s="224"/>
      <c r="BF2" s="226"/>
      <c r="BG2" s="227"/>
      <c r="BH2" s="227"/>
      <c r="BI2" s="227"/>
      <c r="BJ2" s="227"/>
      <c r="BK2" s="227"/>
    </row>
    <row r="3" spans="1:65" ht="12.75" customHeight="1">
      <c r="A3" s="224"/>
      <c r="B3" s="224"/>
      <c r="C3" s="224"/>
      <c r="D3" s="224"/>
      <c r="E3" s="224"/>
      <c r="F3" s="224"/>
      <c r="G3" s="224"/>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4"/>
      <c r="BF3" s="229"/>
      <c r="BG3" s="227"/>
      <c r="BH3" s="227"/>
      <c r="BI3" s="227"/>
      <c r="BJ3" s="227"/>
      <c r="BK3" s="227"/>
    </row>
    <row r="4" spans="1:65" ht="29.25" customHeight="1">
      <c r="A4" s="567" t="s">
        <v>322</v>
      </c>
      <c r="B4" s="567"/>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c r="BI4" s="567"/>
      <c r="BJ4" s="567"/>
      <c r="BK4" s="567"/>
    </row>
    <row r="6" spans="1:65" ht="13.5" customHeight="1">
      <c r="A6" s="568" t="s">
        <v>378</v>
      </c>
      <c r="B6" s="569"/>
      <c r="C6" s="569"/>
      <c r="D6" s="569"/>
      <c r="E6" s="569"/>
      <c r="F6" s="569"/>
      <c r="G6" s="569"/>
      <c r="H6" s="569"/>
      <c r="I6" s="569"/>
      <c r="J6" s="569"/>
      <c r="K6" s="569"/>
      <c r="L6" s="569"/>
      <c r="M6" s="569"/>
      <c r="N6" s="569"/>
      <c r="O6" s="569"/>
      <c r="P6" s="231"/>
      <c r="Q6" s="231"/>
      <c r="R6" s="231"/>
      <c r="S6" s="231"/>
      <c r="T6" s="231"/>
      <c r="U6" s="231"/>
      <c r="V6" s="231"/>
      <c r="W6" s="232"/>
      <c r="X6" s="233" t="s">
        <v>379</v>
      </c>
      <c r="Y6" s="234"/>
      <c r="Z6" s="234"/>
      <c r="AA6" s="234"/>
      <c r="AB6" s="234"/>
      <c r="AC6" s="234"/>
      <c r="AD6" s="234"/>
      <c r="AE6" s="234"/>
      <c r="AF6" s="234"/>
      <c r="AG6" s="234"/>
      <c r="AH6" s="234"/>
      <c r="AI6" s="234"/>
      <c r="AJ6" s="234"/>
      <c r="AK6" s="234"/>
      <c r="AL6" s="234"/>
      <c r="AM6" s="234"/>
      <c r="AN6" s="234"/>
      <c r="AO6" s="234"/>
      <c r="AP6" s="231"/>
      <c r="AQ6" s="231"/>
      <c r="AR6" s="231"/>
      <c r="AS6" s="231"/>
      <c r="AT6" s="231"/>
      <c r="AU6" s="235"/>
      <c r="AV6" s="235"/>
      <c r="AW6" s="235"/>
      <c r="AX6" s="235"/>
      <c r="AY6" s="235"/>
      <c r="AZ6" s="235"/>
      <c r="BA6" s="235"/>
      <c r="BB6" s="235"/>
      <c r="BC6" s="235"/>
      <c r="BD6" s="235"/>
      <c r="BE6" s="235"/>
      <c r="BF6" s="235"/>
      <c r="BG6" s="236"/>
      <c r="BH6" s="236"/>
      <c r="BI6" s="236"/>
      <c r="BJ6" s="236"/>
      <c r="BK6" s="237"/>
    </row>
    <row r="7" spans="1:65" ht="13.5" customHeight="1">
      <c r="A7" s="238"/>
      <c r="B7" s="570" t="s">
        <v>380</v>
      </c>
      <c r="C7" s="570"/>
      <c r="D7" s="570"/>
      <c r="E7" s="570"/>
      <c r="F7" s="572"/>
      <c r="G7" s="572"/>
      <c r="H7" s="572"/>
      <c r="I7" s="570" t="s">
        <v>381</v>
      </c>
      <c r="J7" s="570"/>
      <c r="K7" s="572"/>
      <c r="L7" s="572"/>
      <c r="M7" s="572"/>
      <c r="N7" s="570" t="s">
        <v>382</v>
      </c>
      <c r="O7" s="570"/>
      <c r="P7" s="572"/>
      <c r="Q7" s="572"/>
      <c r="R7" s="572"/>
      <c r="S7" s="570" t="s">
        <v>383</v>
      </c>
      <c r="T7" s="570"/>
      <c r="U7" s="239"/>
      <c r="V7" s="239"/>
      <c r="W7" s="240"/>
      <c r="X7" s="241"/>
      <c r="Y7" s="24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243"/>
      <c r="BK7" s="244"/>
    </row>
    <row r="8" spans="1:65" ht="11.25" customHeight="1">
      <c r="A8" s="245"/>
      <c r="B8" s="571"/>
      <c r="C8" s="571"/>
      <c r="D8" s="571"/>
      <c r="E8" s="571"/>
      <c r="F8" s="573"/>
      <c r="G8" s="573"/>
      <c r="H8" s="573"/>
      <c r="I8" s="571"/>
      <c r="J8" s="571"/>
      <c r="K8" s="573"/>
      <c r="L8" s="573"/>
      <c r="M8" s="573"/>
      <c r="N8" s="571"/>
      <c r="O8" s="571"/>
      <c r="P8" s="573"/>
      <c r="Q8" s="573"/>
      <c r="R8" s="573"/>
      <c r="S8" s="571"/>
      <c r="T8" s="571"/>
      <c r="U8" s="246"/>
      <c r="V8" s="246"/>
      <c r="W8" s="247"/>
      <c r="X8" s="248"/>
      <c r="Y8" s="249"/>
      <c r="Z8" s="573"/>
      <c r="AA8" s="573"/>
      <c r="AB8" s="573"/>
      <c r="AC8" s="573"/>
      <c r="AD8" s="573"/>
      <c r="AE8" s="573"/>
      <c r="AF8" s="573"/>
      <c r="AG8" s="573"/>
      <c r="AH8" s="573"/>
      <c r="AI8" s="573"/>
      <c r="AJ8" s="573"/>
      <c r="AK8" s="573"/>
      <c r="AL8" s="573"/>
      <c r="AM8" s="573"/>
      <c r="AN8" s="573"/>
      <c r="AO8" s="573"/>
      <c r="AP8" s="573"/>
      <c r="AQ8" s="573"/>
      <c r="AR8" s="573"/>
      <c r="AS8" s="573"/>
      <c r="AT8" s="573"/>
      <c r="AU8" s="573"/>
      <c r="AV8" s="573"/>
      <c r="AW8" s="573"/>
      <c r="AX8" s="573"/>
      <c r="AY8" s="573"/>
      <c r="AZ8" s="573"/>
      <c r="BA8" s="573"/>
      <c r="BB8" s="573"/>
      <c r="BC8" s="573"/>
      <c r="BD8" s="573"/>
      <c r="BE8" s="573"/>
      <c r="BF8" s="573"/>
      <c r="BG8" s="573"/>
      <c r="BH8" s="573"/>
      <c r="BI8" s="573"/>
      <c r="BJ8" s="250"/>
      <c r="BK8" s="251"/>
    </row>
    <row r="9" spans="1:65" ht="17.25" customHeight="1">
      <c r="A9" s="252" t="s">
        <v>323</v>
      </c>
      <c r="B9" s="252"/>
      <c r="C9" s="252"/>
    </row>
    <row r="10" spans="1:65" ht="13.5" customHeight="1">
      <c r="A10" s="590" t="s">
        <v>384</v>
      </c>
      <c r="B10" s="487"/>
      <c r="C10" s="488"/>
      <c r="D10" s="591" t="s">
        <v>385</v>
      </c>
      <c r="E10" s="487"/>
      <c r="F10" s="487"/>
      <c r="G10" s="487"/>
      <c r="H10" s="487"/>
      <c r="I10" s="487"/>
      <c r="J10" s="487"/>
      <c r="K10" s="487"/>
      <c r="L10" s="487"/>
      <c r="M10" s="487"/>
      <c r="N10" s="488"/>
      <c r="O10" s="253"/>
      <c r="P10" s="254"/>
      <c r="Q10" s="254"/>
      <c r="R10" s="254"/>
      <c r="S10" s="254"/>
      <c r="T10" s="592">
        <v>1</v>
      </c>
      <c r="U10" s="592"/>
      <c r="V10" s="592"/>
      <c r="W10" s="592"/>
      <c r="X10" s="592">
        <v>4</v>
      </c>
      <c r="Y10" s="592"/>
      <c r="Z10" s="592"/>
      <c r="AA10" s="592"/>
      <c r="AB10" s="580"/>
      <c r="AC10" s="580"/>
      <c r="AD10" s="580"/>
      <c r="AE10" s="580"/>
      <c r="AF10" s="580"/>
      <c r="AG10" s="580"/>
      <c r="AH10" s="580"/>
      <c r="AI10" s="580"/>
      <c r="AJ10" s="580"/>
      <c r="AK10" s="580"/>
      <c r="AL10" s="580"/>
      <c r="AM10" s="580"/>
      <c r="AN10" s="580"/>
      <c r="AO10" s="580"/>
      <c r="AP10" s="580"/>
      <c r="AQ10" s="580"/>
      <c r="AR10" s="580"/>
      <c r="AS10" s="580"/>
      <c r="AT10" s="580"/>
      <c r="AU10" s="580"/>
      <c r="AV10" s="580"/>
      <c r="AW10" s="580"/>
      <c r="AX10" s="580"/>
      <c r="AY10" s="580"/>
      <c r="AZ10" s="580"/>
      <c r="BA10" s="580"/>
      <c r="BB10" s="580"/>
      <c r="BC10" s="580"/>
      <c r="BD10" s="580"/>
      <c r="BE10" s="580"/>
      <c r="BF10" s="580"/>
      <c r="BG10" s="255"/>
      <c r="BH10" s="256"/>
      <c r="BI10" s="256"/>
      <c r="BJ10" s="256"/>
      <c r="BK10" s="257"/>
      <c r="BM10" s="258" t="s">
        <v>386</v>
      </c>
    </row>
    <row r="11" spans="1:65" ht="11.25" customHeight="1">
      <c r="A11" s="489"/>
      <c r="B11" s="490"/>
      <c r="C11" s="491"/>
      <c r="D11" s="492"/>
      <c r="E11" s="493"/>
      <c r="F11" s="493"/>
      <c r="G11" s="493"/>
      <c r="H11" s="493"/>
      <c r="I11" s="493"/>
      <c r="J11" s="493"/>
      <c r="K11" s="493"/>
      <c r="L11" s="493"/>
      <c r="M11" s="493"/>
      <c r="N11" s="494"/>
      <c r="O11" s="260"/>
      <c r="P11" s="261"/>
      <c r="Q11" s="261"/>
      <c r="R11" s="261"/>
      <c r="S11" s="261"/>
      <c r="T11" s="593"/>
      <c r="U11" s="593"/>
      <c r="V11" s="593"/>
      <c r="W11" s="593"/>
      <c r="X11" s="593"/>
      <c r="Y11" s="593"/>
      <c r="Z11" s="593"/>
      <c r="AA11" s="593"/>
      <c r="AB11" s="581"/>
      <c r="AC11" s="581"/>
      <c r="AD11" s="581"/>
      <c r="AE11" s="581"/>
      <c r="AF11" s="581"/>
      <c r="AG11" s="581"/>
      <c r="AH11" s="581"/>
      <c r="AI11" s="581"/>
      <c r="AJ11" s="581"/>
      <c r="AK11" s="581"/>
      <c r="AL11" s="581"/>
      <c r="AM11" s="581"/>
      <c r="AN11" s="581"/>
      <c r="AO11" s="581"/>
      <c r="AP11" s="581"/>
      <c r="AQ11" s="581"/>
      <c r="AR11" s="581"/>
      <c r="AS11" s="581"/>
      <c r="AT11" s="581"/>
      <c r="AU11" s="581"/>
      <c r="AV11" s="581"/>
      <c r="AW11" s="581"/>
      <c r="AX11" s="581"/>
      <c r="AY11" s="581"/>
      <c r="AZ11" s="581"/>
      <c r="BA11" s="581"/>
      <c r="BB11" s="581"/>
      <c r="BC11" s="581"/>
      <c r="BD11" s="581"/>
      <c r="BE11" s="581"/>
      <c r="BF11" s="581"/>
      <c r="BG11" s="262"/>
      <c r="BH11" s="263"/>
      <c r="BI11" s="263"/>
      <c r="BJ11" s="263"/>
      <c r="BK11" s="251"/>
    </row>
    <row r="12" spans="1:65" ht="9.75" customHeight="1">
      <c r="A12" s="489"/>
      <c r="B12" s="490"/>
      <c r="C12" s="491"/>
      <c r="D12" s="486" t="s">
        <v>387</v>
      </c>
      <c r="E12" s="487"/>
      <c r="F12" s="487"/>
      <c r="G12" s="487"/>
      <c r="H12" s="487"/>
      <c r="I12" s="487"/>
      <c r="J12" s="487"/>
      <c r="K12" s="487"/>
      <c r="L12" s="487"/>
      <c r="M12" s="487"/>
      <c r="N12" s="488"/>
      <c r="O12" s="253"/>
      <c r="P12" s="526"/>
      <c r="Q12" s="526"/>
      <c r="R12" s="526"/>
      <c r="S12" s="526"/>
      <c r="T12" s="526"/>
      <c r="U12" s="526"/>
      <c r="V12" s="526"/>
      <c r="W12" s="526"/>
      <c r="X12" s="526"/>
      <c r="Y12" s="526"/>
      <c r="Z12" s="526"/>
      <c r="AA12" s="526"/>
      <c r="AB12" s="526"/>
      <c r="AC12" s="526"/>
      <c r="AD12" s="526"/>
      <c r="AE12" s="526"/>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c r="BG12" s="526"/>
      <c r="BH12" s="526"/>
      <c r="BI12" s="526"/>
      <c r="BJ12" s="526"/>
      <c r="BK12" s="257"/>
    </row>
    <row r="13" spans="1:65" ht="9.75" customHeight="1">
      <c r="A13" s="489"/>
      <c r="B13" s="490"/>
      <c r="C13" s="491"/>
      <c r="D13" s="582"/>
      <c r="E13" s="583"/>
      <c r="F13" s="583"/>
      <c r="G13" s="583"/>
      <c r="H13" s="583"/>
      <c r="I13" s="583"/>
      <c r="J13" s="583"/>
      <c r="K13" s="583"/>
      <c r="L13" s="583"/>
      <c r="M13" s="583"/>
      <c r="N13" s="584"/>
      <c r="O13" s="264"/>
      <c r="P13" s="585"/>
      <c r="Q13" s="585"/>
      <c r="R13" s="585"/>
      <c r="S13" s="585"/>
      <c r="T13" s="585"/>
      <c r="U13" s="585"/>
      <c r="V13" s="585"/>
      <c r="W13" s="585"/>
      <c r="X13" s="585"/>
      <c r="Y13" s="585"/>
      <c r="Z13" s="585"/>
      <c r="AA13" s="585"/>
      <c r="AB13" s="585"/>
      <c r="AC13" s="585"/>
      <c r="AD13" s="585"/>
      <c r="AE13" s="585"/>
      <c r="AF13" s="585"/>
      <c r="AG13" s="585"/>
      <c r="AH13" s="585"/>
      <c r="AI13" s="585"/>
      <c r="AJ13" s="585"/>
      <c r="AK13" s="585"/>
      <c r="AL13" s="585"/>
      <c r="AM13" s="585"/>
      <c r="AN13" s="585"/>
      <c r="AO13" s="585"/>
      <c r="AP13" s="585"/>
      <c r="AQ13" s="585"/>
      <c r="AR13" s="585"/>
      <c r="AS13" s="585"/>
      <c r="AT13" s="585"/>
      <c r="AU13" s="585"/>
      <c r="AV13" s="585"/>
      <c r="AW13" s="585"/>
      <c r="AX13" s="585"/>
      <c r="AY13" s="585"/>
      <c r="AZ13" s="585"/>
      <c r="BA13" s="585"/>
      <c r="BB13" s="585"/>
      <c r="BC13" s="585"/>
      <c r="BD13" s="585"/>
      <c r="BE13" s="585"/>
      <c r="BF13" s="585"/>
      <c r="BG13" s="585"/>
      <c r="BH13" s="585"/>
      <c r="BI13" s="585"/>
      <c r="BJ13" s="585"/>
      <c r="BK13" s="265"/>
    </row>
    <row r="14" spans="1:65" ht="13.5" customHeight="1">
      <c r="A14" s="489"/>
      <c r="B14" s="490"/>
      <c r="C14" s="491"/>
      <c r="D14" s="586" t="s">
        <v>388</v>
      </c>
      <c r="E14" s="587"/>
      <c r="F14" s="587"/>
      <c r="G14" s="587"/>
      <c r="H14" s="587"/>
      <c r="I14" s="587"/>
      <c r="J14" s="587"/>
      <c r="K14" s="587"/>
      <c r="L14" s="587"/>
      <c r="M14" s="587"/>
      <c r="N14" s="588"/>
      <c r="O14" s="266"/>
      <c r="P14" s="589"/>
      <c r="Q14" s="589"/>
      <c r="R14" s="589"/>
      <c r="S14" s="589"/>
      <c r="T14" s="589"/>
      <c r="U14" s="589"/>
      <c r="V14" s="589"/>
      <c r="W14" s="589"/>
      <c r="X14" s="589"/>
      <c r="Y14" s="589"/>
      <c r="Z14" s="589"/>
      <c r="AA14" s="589"/>
      <c r="AB14" s="589"/>
      <c r="AC14" s="589"/>
      <c r="AD14" s="589"/>
      <c r="AE14" s="589"/>
      <c r="AF14" s="589"/>
      <c r="AG14" s="589"/>
      <c r="AH14" s="589"/>
      <c r="AI14" s="589"/>
      <c r="AJ14" s="589"/>
      <c r="AK14" s="589"/>
      <c r="AL14" s="589"/>
      <c r="AM14" s="589"/>
      <c r="AN14" s="589"/>
      <c r="AO14" s="589"/>
      <c r="AP14" s="589"/>
      <c r="AQ14" s="589"/>
      <c r="AR14" s="589"/>
      <c r="AS14" s="589"/>
      <c r="AT14" s="589"/>
      <c r="AU14" s="589"/>
      <c r="AV14" s="589"/>
      <c r="AW14" s="589"/>
      <c r="AX14" s="589"/>
      <c r="AY14" s="589"/>
      <c r="AZ14" s="589"/>
      <c r="BA14" s="589"/>
      <c r="BB14" s="589"/>
      <c r="BC14" s="589"/>
      <c r="BD14" s="589"/>
      <c r="BE14" s="589"/>
      <c r="BF14" s="589"/>
      <c r="BG14" s="589"/>
      <c r="BH14" s="589"/>
      <c r="BI14" s="589"/>
      <c r="BJ14" s="589"/>
      <c r="BK14" s="244"/>
    </row>
    <row r="15" spans="1:65" ht="13.5" customHeight="1">
      <c r="A15" s="489"/>
      <c r="B15" s="490"/>
      <c r="C15" s="491"/>
      <c r="D15" s="489"/>
      <c r="E15" s="490"/>
      <c r="F15" s="490"/>
      <c r="G15" s="490"/>
      <c r="H15" s="490"/>
      <c r="I15" s="490"/>
      <c r="J15" s="490"/>
      <c r="K15" s="490"/>
      <c r="L15" s="490"/>
      <c r="M15" s="490"/>
      <c r="N15" s="491"/>
      <c r="O15" s="267"/>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72"/>
      <c r="AO15" s="572"/>
      <c r="AP15" s="572"/>
      <c r="AQ15" s="572"/>
      <c r="AR15" s="572"/>
      <c r="AS15" s="572"/>
      <c r="AT15" s="572"/>
      <c r="AU15" s="572"/>
      <c r="AV15" s="572"/>
      <c r="AW15" s="572"/>
      <c r="AX15" s="572"/>
      <c r="AY15" s="572"/>
      <c r="AZ15" s="572"/>
      <c r="BA15" s="572"/>
      <c r="BB15" s="572"/>
      <c r="BC15" s="572"/>
      <c r="BD15" s="572"/>
      <c r="BE15" s="572"/>
      <c r="BF15" s="572"/>
      <c r="BG15" s="572"/>
      <c r="BH15" s="572"/>
      <c r="BI15" s="572"/>
      <c r="BJ15" s="572"/>
      <c r="BK15" s="244"/>
    </row>
    <row r="16" spans="1:65" ht="11.25" customHeight="1">
      <c r="A16" s="489"/>
      <c r="B16" s="490"/>
      <c r="C16" s="491"/>
      <c r="D16" s="492"/>
      <c r="E16" s="493"/>
      <c r="F16" s="493"/>
      <c r="G16" s="493"/>
      <c r="H16" s="493"/>
      <c r="I16" s="493"/>
      <c r="J16" s="493"/>
      <c r="K16" s="493"/>
      <c r="L16" s="493"/>
      <c r="M16" s="493"/>
      <c r="N16" s="494"/>
      <c r="O16" s="260"/>
      <c r="P16" s="573"/>
      <c r="Q16" s="573"/>
      <c r="R16" s="573"/>
      <c r="S16" s="573"/>
      <c r="T16" s="573"/>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c r="AT16" s="573"/>
      <c r="AU16" s="573"/>
      <c r="AV16" s="573"/>
      <c r="AW16" s="573"/>
      <c r="AX16" s="573"/>
      <c r="AY16" s="573"/>
      <c r="AZ16" s="573"/>
      <c r="BA16" s="573"/>
      <c r="BB16" s="573"/>
      <c r="BC16" s="573"/>
      <c r="BD16" s="573"/>
      <c r="BE16" s="573"/>
      <c r="BF16" s="573"/>
      <c r="BG16" s="573"/>
      <c r="BH16" s="573"/>
      <c r="BI16" s="573"/>
      <c r="BJ16" s="573"/>
      <c r="BK16" s="251"/>
    </row>
    <row r="17" spans="1:71" ht="13.5" customHeight="1">
      <c r="A17" s="489"/>
      <c r="B17" s="490"/>
      <c r="C17" s="491"/>
      <c r="D17" s="486" t="s">
        <v>389</v>
      </c>
      <c r="E17" s="487"/>
      <c r="F17" s="487"/>
      <c r="G17" s="487"/>
      <c r="H17" s="487"/>
      <c r="I17" s="487"/>
      <c r="J17" s="487"/>
      <c r="K17" s="487"/>
      <c r="L17" s="487"/>
      <c r="M17" s="487"/>
      <c r="N17" s="488"/>
      <c r="O17" s="253"/>
      <c r="P17" s="618" t="s">
        <v>324</v>
      </c>
      <c r="Q17" s="618"/>
      <c r="R17" s="619"/>
      <c r="S17" s="619"/>
      <c r="T17" s="619"/>
      <c r="U17" s="268" t="s">
        <v>390</v>
      </c>
      <c r="V17" s="268"/>
      <c r="W17" s="619"/>
      <c r="X17" s="619"/>
      <c r="Y17" s="619"/>
      <c r="Z17" s="619"/>
      <c r="AA17" s="619"/>
      <c r="AB17" s="269"/>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1"/>
      <c r="BH17" s="271"/>
      <c r="BI17" s="271"/>
      <c r="BJ17" s="271"/>
      <c r="BK17" s="272"/>
    </row>
    <row r="18" spans="1:71" ht="13.5" customHeight="1">
      <c r="A18" s="489"/>
      <c r="B18" s="490"/>
      <c r="C18" s="491"/>
      <c r="D18" s="489"/>
      <c r="E18" s="490"/>
      <c r="F18" s="490"/>
      <c r="G18" s="490"/>
      <c r="H18" s="490"/>
      <c r="I18" s="490"/>
      <c r="J18" s="490"/>
      <c r="K18" s="490"/>
      <c r="L18" s="490"/>
      <c r="M18" s="490"/>
      <c r="N18" s="491"/>
      <c r="O18" s="267"/>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244"/>
    </row>
    <row r="19" spans="1:71" ht="11.25" customHeight="1">
      <c r="A19" s="489"/>
      <c r="B19" s="490"/>
      <c r="C19" s="491"/>
      <c r="D19" s="492"/>
      <c r="E19" s="493"/>
      <c r="F19" s="493"/>
      <c r="G19" s="493"/>
      <c r="H19" s="493"/>
      <c r="I19" s="493"/>
      <c r="J19" s="493"/>
      <c r="K19" s="493"/>
      <c r="L19" s="493"/>
      <c r="M19" s="493"/>
      <c r="N19" s="494"/>
      <c r="O19" s="260"/>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251"/>
    </row>
    <row r="20" spans="1:71" ht="13.5" customHeight="1">
      <c r="A20" s="489"/>
      <c r="B20" s="490"/>
      <c r="C20" s="491"/>
      <c r="D20" s="486" t="s">
        <v>391</v>
      </c>
      <c r="E20" s="487"/>
      <c r="F20" s="487"/>
      <c r="G20" s="487"/>
      <c r="H20" s="487"/>
      <c r="I20" s="487"/>
      <c r="J20" s="487"/>
      <c r="K20" s="487"/>
      <c r="L20" s="487"/>
      <c r="M20" s="487"/>
      <c r="N20" s="488"/>
      <c r="O20" s="599" t="s">
        <v>392</v>
      </c>
      <c r="P20" s="600"/>
      <c r="Q20" s="600"/>
      <c r="R20" s="600"/>
      <c r="S20" s="600"/>
      <c r="T20" s="601"/>
      <c r="U20" s="273"/>
      <c r="V20" s="610"/>
      <c r="W20" s="610"/>
      <c r="X20" s="610"/>
      <c r="Y20" s="610"/>
      <c r="Z20" s="594" t="s">
        <v>390</v>
      </c>
      <c r="AA20" s="594"/>
      <c r="AB20" s="610"/>
      <c r="AC20" s="610"/>
      <c r="AD20" s="610"/>
      <c r="AE20" s="610"/>
      <c r="AF20" s="594" t="s">
        <v>390</v>
      </c>
      <c r="AG20" s="594"/>
      <c r="AH20" s="610"/>
      <c r="AI20" s="610"/>
      <c r="AJ20" s="610"/>
      <c r="AK20" s="610"/>
      <c r="AL20" s="274"/>
      <c r="AM20" s="599" t="s">
        <v>393</v>
      </c>
      <c r="AN20" s="600"/>
      <c r="AO20" s="600"/>
      <c r="AP20" s="600"/>
      <c r="AQ20" s="600"/>
      <c r="AR20" s="601"/>
      <c r="AS20" s="275"/>
      <c r="AT20" s="610"/>
      <c r="AU20" s="610"/>
      <c r="AV20" s="610"/>
      <c r="AW20" s="610"/>
      <c r="AX20" s="594" t="s">
        <v>390</v>
      </c>
      <c r="AY20" s="594"/>
      <c r="AZ20" s="610"/>
      <c r="BA20" s="610"/>
      <c r="BB20" s="610"/>
      <c r="BC20" s="610"/>
      <c r="BD20" s="594" t="s">
        <v>390</v>
      </c>
      <c r="BE20" s="594"/>
      <c r="BF20" s="596"/>
      <c r="BG20" s="594"/>
      <c r="BH20" s="594"/>
      <c r="BI20" s="594"/>
      <c r="BJ20" s="271"/>
      <c r="BK20" s="272"/>
    </row>
    <row r="21" spans="1:71" ht="11.25" customHeight="1">
      <c r="A21" s="489"/>
      <c r="B21" s="490"/>
      <c r="C21" s="491"/>
      <c r="D21" s="492"/>
      <c r="E21" s="493"/>
      <c r="F21" s="493"/>
      <c r="G21" s="493"/>
      <c r="H21" s="493"/>
      <c r="I21" s="493"/>
      <c r="J21" s="493"/>
      <c r="K21" s="493"/>
      <c r="L21" s="493"/>
      <c r="M21" s="493"/>
      <c r="N21" s="494"/>
      <c r="O21" s="602"/>
      <c r="P21" s="603"/>
      <c r="Q21" s="603"/>
      <c r="R21" s="603"/>
      <c r="S21" s="603"/>
      <c r="T21" s="604"/>
      <c r="U21" s="273"/>
      <c r="V21" s="611"/>
      <c r="W21" s="611"/>
      <c r="X21" s="611"/>
      <c r="Y21" s="611"/>
      <c r="Z21" s="609"/>
      <c r="AA21" s="609"/>
      <c r="AB21" s="611"/>
      <c r="AC21" s="611"/>
      <c r="AD21" s="611"/>
      <c r="AE21" s="611"/>
      <c r="AF21" s="609"/>
      <c r="AG21" s="609"/>
      <c r="AH21" s="611"/>
      <c r="AI21" s="611"/>
      <c r="AJ21" s="611"/>
      <c r="AK21" s="611"/>
      <c r="AL21" s="276"/>
      <c r="AM21" s="602"/>
      <c r="AN21" s="603"/>
      <c r="AO21" s="603"/>
      <c r="AP21" s="603"/>
      <c r="AQ21" s="603"/>
      <c r="AR21" s="604"/>
      <c r="AS21" s="277"/>
      <c r="AT21" s="612"/>
      <c r="AU21" s="612"/>
      <c r="AV21" s="612"/>
      <c r="AW21" s="612"/>
      <c r="AX21" s="595"/>
      <c r="AY21" s="595"/>
      <c r="AZ21" s="612"/>
      <c r="BA21" s="612"/>
      <c r="BB21" s="612"/>
      <c r="BC21" s="612"/>
      <c r="BD21" s="595"/>
      <c r="BE21" s="595"/>
      <c r="BF21" s="597"/>
      <c r="BG21" s="595"/>
      <c r="BH21" s="595"/>
      <c r="BI21" s="595"/>
      <c r="BJ21" s="271"/>
      <c r="BK21" s="272"/>
    </row>
    <row r="22" spans="1:71" ht="13.5" customHeight="1">
      <c r="A22" s="489"/>
      <c r="B22" s="490"/>
      <c r="C22" s="491"/>
      <c r="D22" s="598" t="s">
        <v>325</v>
      </c>
      <c r="E22" s="487"/>
      <c r="F22" s="487"/>
      <c r="G22" s="487"/>
      <c r="H22" s="487"/>
      <c r="I22" s="487"/>
      <c r="J22" s="487"/>
      <c r="K22" s="487"/>
      <c r="L22" s="487"/>
      <c r="M22" s="487"/>
      <c r="N22" s="488"/>
      <c r="O22" s="599" t="s">
        <v>394</v>
      </c>
      <c r="P22" s="600"/>
      <c r="Q22" s="600"/>
      <c r="R22" s="600"/>
      <c r="S22" s="600"/>
      <c r="T22" s="601"/>
      <c r="U22" s="278"/>
      <c r="V22" s="605">
        <v>14</v>
      </c>
      <c r="W22" s="605"/>
      <c r="X22" s="605"/>
      <c r="Y22" s="605"/>
      <c r="Z22" s="607"/>
      <c r="AA22" s="607"/>
      <c r="AB22" s="607"/>
      <c r="AC22" s="607"/>
      <c r="AD22" s="607"/>
      <c r="AE22" s="607"/>
      <c r="AF22" s="607"/>
      <c r="AG22" s="607"/>
      <c r="AH22" s="607"/>
      <c r="AI22" s="607"/>
      <c r="AJ22" s="607"/>
      <c r="AK22" s="607"/>
      <c r="AL22" s="279"/>
      <c r="AM22" s="599" t="s">
        <v>326</v>
      </c>
      <c r="AN22" s="600"/>
      <c r="AO22" s="600"/>
      <c r="AP22" s="600"/>
      <c r="AQ22" s="600"/>
      <c r="AR22" s="601"/>
      <c r="AS22" s="280"/>
      <c r="AT22" s="540"/>
      <c r="AU22" s="540"/>
      <c r="AV22" s="540"/>
      <c r="AW22" s="540"/>
      <c r="AX22" s="540"/>
      <c r="AY22" s="540"/>
      <c r="AZ22" s="540"/>
      <c r="BA22" s="540"/>
      <c r="BB22" s="540"/>
      <c r="BC22" s="540"/>
      <c r="BD22" s="540"/>
      <c r="BE22" s="540"/>
      <c r="BF22" s="540"/>
      <c r="BG22" s="540"/>
      <c r="BH22" s="540"/>
      <c r="BI22" s="540"/>
      <c r="BJ22" s="281"/>
      <c r="BK22" s="257"/>
    </row>
    <row r="23" spans="1:71" ht="11.25" customHeight="1">
      <c r="A23" s="492"/>
      <c r="B23" s="493"/>
      <c r="C23" s="494"/>
      <c r="D23" s="492"/>
      <c r="E23" s="493"/>
      <c r="F23" s="493"/>
      <c r="G23" s="493"/>
      <c r="H23" s="493"/>
      <c r="I23" s="493"/>
      <c r="J23" s="493"/>
      <c r="K23" s="493"/>
      <c r="L23" s="493"/>
      <c r="M23" s="493"/>
      <c r="N23" s="494"/>
      <c r="O23" s="602"/>
      <c r="P23" s="603"/>
      <c r="Q23" s="603"/>
      <c r="R23" s="603"/>
      <c r="S23" s="603"/>
      <c r="T23" s="604"/>
      <c r="U23" s="282"/>
      <c r="V23" s="606"/>
      <c r="W23" s="606"/>
      <c r="X23" s="606"/>
      <c r="Y23" s="606"/>
      <c r="Z23" s="608"/>
      <c r="AA23" s="608"/>
      <c r="AB23" s="608"/>
      <c r="AC23" s="608"/>
      <c r="AD23" s="608"/>
      <c r="AE23" s="608"/>
      <c r="AF23" s="608"/>
      <c r="AG23" s="608"/>
      <c r="AH23" s="608"/>
      <c r="AI23" s="608"/>
      <c r="AJ23" s="608"/>
      <c r="AK23" s="608"/>
      <c r="AL23" s="283"/>
      <c r="AM23" s="602"/>
      <c r="AN23" s="603"/>
      <c r="AO23" s="603"/>
      <c r="AP23" s="603"/>
      <c r="AQ23" s="603"/>
      <c r="AR23" s="604"/>
      <c r="AS23" s="284"/>
      <c r="AT23" s="561"/>
      <c r="AU23" s="561"/>
      <c r="AV23" s="561"/>
      <c r="AW23" s="561"/>
      <c r="AX23" s="561"/>
      <c r="AY23" s="561"/>
      <c r="AZ23" s="561"/>
      <c r="BA23" s="561"/>
      <c r="BB23" s="561"/>
      <c r="BC23" s="561"/>
      <c r="BD23" s="561"/>
      <c r="BE23" s="561"/>
      <c r="BF23" s="561"/>
      <c r="BG23" s="561"/>
      <c r="BH23" s="561"/>
      <c r="BI23" s="561"/>
      <c r="BJ23" s="285"/>
      <c r="BK23" s="251"/>
    </row>
    <row r="24" spans="1:71" ht="24.75" customHeight="1"/>
    <row r="25" spans="1:71" ht="13.5" customHeight="1">
      <c r="A25" s="521" t="s">
        <v>327</v>
      </c>
      <c r="B25" s="522"/>
      <c r="C25" s="522"/>
      <c r="D25" s="522"/>
      <c r="E25" s="522"/>
      <c r="F25" s="522"/>
      <c r="G25" s="522"/>
      <c r="H25" s="550"/>
      <c r="I25" s="555" t="s">
        <v>395</v>
      </c>
      <c r="J25" s="556"/>
      <c r="K25" s="556"/>
      <c r="L25" s="556"/>
      <c r="M25" s="556"/>
      <c r="N25" s="556"/>
      <c r="O25" s="556"/>
      <c r="P25" s="556"/>
      <c r="Q25" s="556"/>
      <c r="R25" s="556"/>
      <c r="S25" s="557"/>
      <c r="T25" s="540"/>
      <c r="U25" s="540"/>
      <c r="V25" s="540"/>
      <c r="W25" s="540"/>
      <c r="X25" s="540"/>
      <c r="Y25" s="540"/>
      <c r="Z25" s="540"/>
      <c r="AA25" s="541"/>
      <c r="AB25" s="544" t="s">
        <v>328</v>
      </c>
      <c r="AC25" s="545"/>
      <c r="AD25" s="545"/>
      <c r="AE25" s="546"/>
      <c r="AG25" s="623" t="s">
        <v>396</v>
      </c>
      <c r="AH25" s="624"/>
      <c r="AI25" s="624"/>
      <c r="AJ25" s="624"/>
      <c r="AK25" s="624"/>
      <c r="AL25" s="624"/>
      <c r="AM25" s="624"/>
      <c r="AN25" s="625"/>
      <c r="AO25" s="534" t="s">
        <v>397</v>
      </c>
      <c r="AP25" s="535"/>
      <c r="AQ25" s="535"/>
      <c r="AR25" s="535"/>
      <c r="AS25" s="535"/>
      <c r="AT25" s="535"/>
      <c r="AU25" s="535"/>
      <c r="AV25" s="535"/>
      <c r="AW25" s="535"/>
      <c r="AX25" s="535"/>
      <c r="AY25" s="536"/>
      <c r="AZ25" s="540"/>
      <c r="BA25" s="540"/>
      <c r="BB25" s="540"/>
      <c r="BC25" s="540"/>
      <c r="BD25" s="540"/>
      <c r="BE25" s="540"/>
      <c r="BF25" s="540"/>
      <c r="BG25" s="541"/>
      <c r="BH25" s="544" t="s">
        <v>328</v>
      </c>
      <c r="BI25" s="545"/>
      <c r="BJ25" s="545"/>
      <c r="BK25" s="546"/>
    </row>
    <row r="26" spans="1:71" ht="11.25" customHeight="1">
      <c r="A26" s="551"/>
      <c r="B26" s="552"/>
      <c r="C26" s="552"/>
      <c r="D26" s="552"/>
      <c r="E26" s="552"/>
      <c r="F26" s="552"/>
      <c r="G26" s="552"/>
      <c r="H26" s="553"/>
      <c r="I26" s="558"/>
      <c r="J26" s="559"/>
      <c r="K26" s="559"/>
      <c r="L26" s="559"/>
      <c r="M26" s="559"/>
      <c r="N26" s="559"/>
      <c r="O26" s="559"/>
      <c r="P26" s="559"/>
      <c r="Q26" s="559"/>
      <c r="R26" s="559"/>
      <c r="S26" s="560"/>
      <c r="T26" s="561"/>
      <c r="U26" s="561"/>
      <c r="V26" s="561"/>
      <c r="W26" s="561"/>
      <c r="X26" s="561"/>
      <c r="Y26" s="561"/>
      <c r="Z26" s="561"/>
      <c r="AA26" s="562"/>
      <c r="AB26" s="563"/>
      <c r="AC26" s="564"/>
      <c r="AD26" s="564"/>
      <c r="AE26" s="565"/>
      <c r="AG26" s="626"/>
      <c r="AH26" s="627"/>
      <c r="AI26" s="627"/>
      <c r="AJ26" s="627"/>
      <c r="AK26" s="627"/>
      <c r="AL26" s="627"/>
      <c r="AM26" s="627"/>
      <c r="AN26" s="628"/>
      <c r="AO26" s="574"/>
      <c r="AP26" s="575"/>
      <c r="AQ26" s="575"/>
      <c r="AR26" s="575"/>
      <c r="AS26" s="575"/>
      <c r="AT26" s="575"/>
      <c r="AU26" s="575"/>
      <c r="AV26" s="575"/>
      <c r="AW26" s="575"/>
      <c r="AX26" s="575"/>
      <c r="AY26" s="576"/>
      <c r="AZ26" s="561"/>
      <c r="BA26" s="561"/>
      <c r="BB26" s="561"/>
      <c r="BC26" s="561"/>
      <c r="BD26" s="561"/>
      <c r="BE26" s="561"/>
      <c r="BF26" s="561"/>
      <c r="BG26" s="562"/>
      <c r="BH26" s="563"/>
      <c r="BI26" s="564"/>
      <c r="BJ26" s="564"/>
      <c r="BK26" s="565"/>
    </row>
    <row r="27" spans="1:71" ht="13.5" customHeight="1">
      <c r="A27" s="551"/>
      <c r="B27" s="552"/>
      <c r="C27" s="552"/>
      <c r="D27" s="552"/>
      <c r="E27" s="552"/>
      <c r="F27" s="552"/>
      <c r="G27" s="552"/>
      <c r="H27" s="553"/>
      <c r="I27" s="555" t="s">
        <v>398</v>
      </c>
      <c r="J27" s="556"/>
      <c r="K27" s="556"/>
      <c r="L27" s="556"/>
      <c r="M27" s="556"/>
      <c r="N27" s="556"/>
      <c r="O27" s="556"/>
      <c r="P27" s="556"/>
      <c r="Q27" s="556"/>
      <c r="R27" s="556"/>
      <c r="S27" s="557"/>
      <c r="T27" s="540"/>
      <c r="U27" s="540"/>
      <c r="V27" s="540"/>
      <c r="W27" s="540"/>
      <c r="X27" s="540"/>
      <c r="Y27" s="540"/>
      <c r="Z27" s="540"/>
      <c r="AA27" s="541"/>
      <c r="AB27" s="544" t="s">
        <v>328</v>
      </c>
      <c r="AC27" s="545"/>
      <c r="AD27" s="545"/>
      <c r="AE27" s="546"/>
      <c r="AG27" s="626"/>
      <c r="AH27" s="627"/>
      <c r="AI27" s="627"/>
      <c r="AJ27" s="627"/>
      <c r="AK27" s="627"/>
      <c r="AL27" s="627"/>
      <c r="AM27" s="627"/>
      <c r="AN27" s="628"/>
      <c r="AO27" s="534" t="s">
        <v>399</v>
      </c>
      <c r="AP27" s="535"/>
      <c r="AQ27" s="535"/>
      <c r="AR27" s="535"/>
      <c r="AS27" s="535"/>
      <c r="AT27" s="535"/>
      <c r="AU27" s="535"/>
      <c r="AV27" s="535"/>
      <c r="AW27" s="535"/>
      <c r="AX27" s="535"/>
      <c r="AY27" s="536"/>
      <c r="AZ27" s="540"/>
      <c r="BA27" s="540"/>
      <c r="BB27" s="540"/>
      <c r="BC27" s="540"/>
      <c r="BD27" s="540"/>
      <c r="BE27" s="540"/>
      <c r="BF27" s="540"/>
      <c r="BG27" s="541"/>
      <c r="BH27" s="544" t="s">
        <v>328</v>
      </c>
      <c r="BI27" s="545"/>
      <c r="BJ27" s="545"/>
      <c r="BK27" s="546"/>
    </row>
    <row r="28" spans="1:71" ht="11.25" customHeight="1" thickBot="1">
      <c r="A28" s="551"/>
      <c r="B28" s="552"/>
      <c r="C28" s="552"/>
      <c r="D28" s="552"/>
      <c r="E28" s="552"/>
      <c r="F28" s="552"/>
      <c r="G28" s="552"/>
      <c r="H28" s="553"/>
      <c r="I28" s="620"/>
      <c r="J28" s="621"/>
      <c r="K28" s="621"/>
      <c r="L28" s="621"/>
      <c r="M28" s="621"/>
      <c r="N28" s="621"/>
      <c r="O28" s="621"/>
      <c r="P28" s="621"/>
      <c r="Q28" s="621"/>
      <c r="R28" s="621"/>
      <c r="S28" s="622"/>
      <c r="T28" s="542"/>
      <c r="U28" s="542"/>
      <c r="V28" s="542"/>
      <c r="W28" s="542"/>
      <c r="X28" s="542"/>
      <c r="Y28" s="542"/>
      <c r="Z28" s="542"/>
      <c r="AA28" s="543"/>
      <c r="AB28" s="547"/>
      <c r="AC28" s="548"/>
      <c r="AD28" s="548"/>
      <c r="AE28" s="549"/>
      <c r="AG28" s="626"/>
      <c r="AH28" s="627"/>
      <c r="AI28" s="627"/>
      <c r="AJ28" s="627"/>
      <c r="AK28" s="627"/>
      <c r="AL28" s="627"/>
      <c r="AM28" s="627"/>
      <c r="AN28" s="628"/>
      <c r="AO28" s="537"/>
      <c r="AP28" s="538"/>
      <c r="AQ28" s="538"/>
      <c r="AR28" s="538"/>
      <c r="AS28" s="538"/>
      <c r="AT28" s="538"/>
      <c r="AU28" s="538"/>
      <c r="AV28" s="538"/>
      <c r="AW28" s="538"/>
      <c r="AX28" s="538"/>
      <c r="AY28" s="539"/>
      <c r="AZ28" s="542"/>
      <c r="BA28" s="542"/>
      <c r="BB28" s="542"/>
      <c r="BC28" s="542"/>
      <c r="BD28" s="542"/>
      <c r="BE28" s="542"/>
      <c r="BF28" s="542"/>
      <c r="BG28" s="543"/>
      <c r="BH28" s="547"/>
      <c r="BI28" s="548"/>
      <c r="BJ28" s="548"/>
      <c r="BK28" s="549"/>
    </row>
    <row r="29" spans="1:71" ht="13.5" customHeight="1">
      <c r="A29" s="551"/>
      <c r="B29" s="552"/>
      <c r="C29" s="552"/>
      <c r="D29" s="552"/>
      <c r="E29" s="552"/>
      <c r="F29" s="552"/>
      <c r="G29" s="552"/>
      <c r="H29" s="553"/>
      <c r="I29" s="558" t="s">
        <v>400</v>
      </c>
      <c r="J29" s="559"/>
      <c r="K29" s="559"/>
      <c r="L29" s="559"/>
      <c r="M29" s="559"/>
      <c r="N29" s="559"/>
      <c r="O29" s="559"/>
      <c r="P29" s="559"/>
      <c r="Q29" s="559"/>
      <c r="R29" s="559"/>
      <c r="S29" s="560"/>
      <c r="T29" s="613"/>
      <c r="U29" s="613"/>
      <c r="V29" s="613"/>
      <c r="W29" s="613"/>
      <c r="X29" s="613"/>
      <c r="Y29" s="613"/>
      <c r="Z29" s="613"/>
      <c r="AA29" s="614"/>
      <c r="AB29" s="615" t="s">
        <v>328</v>
      </c>
      <c r="AC29" s="616"/>
      <c r="AD29" s="616"/>
      <c r="AE29" s="617"/>
      <c r="AG29" s="626"/>
      <c r="AH29" s="627"/>
      <c r="AI29" s="627"/>
      <c r="AJ29" s="627"/>
      <c r="AK29" s="627"/>
      <c r="AL29" s="627"/>
      <c r="AM29" s="627"/>
      <c r="AN29" s="628"/>
      <c r="AO29" s="574" t="s">
        <v>401</v>
      </c>
      <c r="AP29" s="575"/>
      <c r="AQ29" s="575"/>
      <c r="AR29" s="575"/>
      <c r="AS29" s="575"/>
      <c r="AT29" s="575"/>
      <c r="AU29" s="575"/>
      <c r="AV29" s="575"/>
      <c r="AW29" s="575"/>
      <c r="AX29" s="575"/>
      <c r="AY29" s="576"/>
      <c r="AZ29" s="613"/>
      <c r="BA29" s="613"/>
      <c r="BB29" s="613"/>
      <c r="BC29" s="613"/>
      <c r="BD29" s="613"/>
      <c r="BE29" s="613"/>
      <c r="BF29" s="613"/>
      <c r="BG29" s="614"/>
      <c r="BH29" s="615" t="s">
        <v>328</v>
      </c>
      <c r="BI29" s="616"/>
      <c r="BJ29" s="616"/>
      <c r="BK29" s="617"/>
    </row>
    <row r="30" spans="1:71" ht="11.25" customHeight="1">
      <c r="A30" s="523"/>
      <c r="B30" s="524"/>
      <c r="C30" s="524"/>
      <c r="D30" s="524"/>
      <c r="E30" s="524"/>
      <c r="F30" s="524"/>
      <c r="G30" s="524"/>
      <c r="H30" s="554"/>
      <c r="I30" s="632"/>
      <c r="J30" s="633"/>
      <c r="K30" s="633"/>
      <c r="L30" s="633"/>
      <c r="M30" s="633"/>
      <c r="N30" s="633"/>
      <c r="O30" s="633"/>
      <c r="P30" s="633"/>
      <c r="Q30" s="633"/>
      <c r="R30" s="633"/>
      <c r="S30" s="634"/>
      <c r="T30" s="561"/>
      <c r="U30" s="561"/>
      <c r="V30" s="561"/>
      <c r="W30" s="561"/>
      <c r="X30" s="561"/>
      <c r="Y30" s="561"/>
      <c r="Z30" s="561"/>
      <c r="AA30" s="562"/>
      <c r="AB30" s="563"/>
      <c r="AC30" s="564"/>
      <c r="AD30" s="564"/>
      <c r="AE30" s="565"/>
      <c r="AG30" s="629"/>
      <c r="AH30" s="630"/>
      <c r="AI30" s="630"/>
      <c r="AJ30" s="630"/>
      <c r="AK30" s="630"/>
      <c r="AL30" s="630"/>
      <c r="AM30" s="630"/>
      <c r="AN30" s="631"/>
      <c r="AO30" s="577"/>
      <c r="AP30" s="578"/>
      <c r="AQ30" s="578"/>
      <c r="AR30" s="578"/>
      <c r="AS30" s="578"/>
      <c r="AT30" s="578"/>
      <c r="AU30" s="578"/>
      <c r="AV30" s="578"/>
      <c r="AW30" s="578"/>
      <c r="AX30" s="578"/>
      <c r="AY30" s="579"/>
      <c r="AZ30" s="561"/>
      <c r="BA30" s="561"/>
      <c r="BB30" s="561"/>
      <c r="BC30" s="561"/>
      <c r="BD30" s="561"/>
      <c r="BE30" s="561"/>
      <c r="BF30" s="561"/>
      <c r="BG30" s="562"/>
      <c r="BH30" s="563"/>
      <c r="BI30" s="564"/>
      <c r="BJ30" s="564"/>
      <c r="BK30" s="565"/>
    </row>
    <row r="31" spans="1:71" ht="12.75" customHeight="1">
      <c r="A31" s="286"/>
      <c r="B31" s="286"/>
      <c r="C31" s="286"/>
      <c r="D31" s="286"/>
      <c r="E31" s="286"/>
      <c r="F31" s="286"/>
      <c r="G31" s="286"/>
      <c r="H31" s="286"/>
      <c r="I31" s="286"/>
      <c r="J31" s="287"/>
      <c r="K31" s="287"/>
      <c r="L31" s="287"/>
      <c r="M31" s="287"/>
      <c r="N31" s="287"/>
      <c r="O31" s="288"/>
      <c r="P31" s="288"/>
      <c r="Q31" s="288"/>
      <c r="R31" s="288"/>
      <c r="S31" s="288"/>
      <c r="T31" s="288"/>
      <c r="U31" s="288"/>
      <c r="V31" s="288"/>
      <c r="W31" s="288"/>
      <c r="X31" s="287"/>
      <c r="Y31" s="287"/>
      <c r="Z31" s="287"/>
      <c r="AA31" s="287"/>
      <c r="AB31" s="287"/>
      <c r="AC31" s="287"/>
      <c r="AD31" s="287"/>
      <c r="AE31" s="287"/>
      <c r="AF31" s="286"/>
      <c r="AG31" s="289"/>
      <c r="AH31" s="289"/>
      <c r="AI31" s="289"/>
      <c r="AJ31" s="289"/>
      <c r="AK31" s="289"/>
      <c r="AL31" s="289"/>
      <c r="AM31" s="289"/>
      <c r="AN31" s="289"/>
      <c r="AO31" s="289"/>
      <c r="AP31" s="289"/>
      <c r="AQ31" s="290"/>
      <c r="AR31" s="290"/>
      <c r="AS31" s="290"/>
      <c r="AT31" s="290"/>
      <c r="AU31" s="291"/>
      <c r="AV31" s="291"/>
      <c r="AW31" s="291"/>
      <c r="AX31" s="291"/>
      <c r="AY31" s="291"/>
      <c r="AZ31" s="291"/>
      <c r="BA31" s="291"/>
      <c r="BB31" s="291"/>
      <c r="BC31" s="291"/>
      <c r="BD31" s="291"/>
      <c r="BE31" s="291"/>
      <c r="BF31" s="291"/>
      <c r="BG31" s="292"/>
      <c r="BH31" s="292"/>
      <c r="BI31" s="292"/>
      <c r="BJ31" s="292"/>
      <c r="BK31" s="292"/>
    </row>
    <row r="32" spans="1:71" ht="12.75" customHeight="1">
      <c r="A32" s="521" t="s">
        <v>402</v>
      </c>
      <c r="B32" s="522"/>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5"/>
      <c r="AH32" s="526"/>
      <c r="AI32" s="526"/>
      <c r="AJ32" s="526"/>
      <c r="AK32" s="526"/>
      <c r="AL32" s="526"/>
      <c r="AM32" s="526"/>
      <c r="AN32" s="527"/>
      <c r="AO32" s="531"/>
      <c r="AP32" s="532"/>
      <c r="AQ32" s="532"/>
      <c r="AR32" s="532"/>
      <c r="AS32" s="532"/>
      <c r="AT32" s="532"/>
      <c r="AU32" s="532"/>
      <c r="AV32" s="532"/>
      <c r="AW32" s="532"/>
      <c r="AX32" s="532"/>
      <c r="AY32" s="532"/>
      <c r="AZ32" s="291"/>
      <c r="BA32" s="291"/>
      <c r="BB32" s="291"/>
      <c r="BC32" s="291"/>
      <c r="BD32" s="291"/>
      <c r="BE32" s="291"/>
      <c r="BF32" s="291"/>
      <c r="BG32" s="292"/>
      <c r="BH32" s="292"/>
      <c r="BI32" s="292"/>
      <c r="BJ32" s="292"/>
      <c r="BK32" s="292"/>
      <c r="BL32" s="258"/>
      <c r="BM32" s="258" t="s">
        <v>403</v>
      </c>
      <c r="BN32" s="258"/>
      <c r="BO32" s="258"/>
      <c r="BP32" s="258"/>
      <c r="BQ32" s="258"/>
      <c r="BR32" s="258"/>
      <c r="BS32" s="258"/>
    </row>
    <row r="33" spans="1:88" ht="11.25" customHeight="1">
      <c r="A33" s="523"/>
      <c r="B33" s="524"/>
      <c r="C33" s="524"/>
      <c r="D33" s="524"/>
      <c r="E33" s="524"/>
      <c r="F33" s="524"/>
      <c r="G33" s="524"/>
      <c r="H33" s="524"/>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8"/>
      <c r="AH33" s="529"/>
      <c r="AI33" s="529"/>
      <c r="AJ33" s="529"/>
      <c r="AK33" s="529"/>
      <c r="AL33" s="529"/>
      <c r="AM33" s="529"/>
      <c r="AN33" s="530"/>
      <c r="AO33" s="531"/>
      <c r="AP33" s="532"/>
      <c r="AQ33" s="532"/>
      <c r="AR33" s="532"/>
      <c r="AS33" s="532"/>
      <c r="AT33" s="532"/>
      <c r="AU33" s="532"/>
      <c r="AV33" s="532"/>
      <c r="AW33" s="532"/>
      <c r="AX33" s="532"/>
      <c r="AY33" s="532"/>
      <c r="AZ33" s="291"/>
      <c r="BA33" s="291"/>
      <c r="BB33" s="291"/>
      <c r="BC33" s="291"/>
      <c r="BD33" s="291"/>
      <c r="BE33" s="291"/>
      <c r="BF33" s="291"/>
      <c r="BG33" s="292"/>
      <c r="BH33" s="292"/>
      <c r="BI33" s="292"/>
      <c r="BJ33" s="292"/>
      <c r="BK33" s="292"/>
      <c r="BM33" s="258" t="s">
        <v>404</v>
      </c>
    </row>
    <row r="34" spans="1:88" ht="12.75" customHeight="1">
      <c r="A34" s="286"/>
      <c r="B34" s="286"/>
      <c r="C34" s="286"/>
      <c r="D34" s="286"/>
      <c r="E34" s="286"/>
      <c r="F34" s="286"/>
      <c r="G34" s="286"/>
      <c r="H34" s="286"/>
      <c r="I34" s="286"/>
      <c r="J34" s="287"/>
      <c r="K34" s="287"/>
      <c r="L34" s="287"/>
      <c r="M34" s="287"/>
      <c r="N34" s="287"/>
      <c r="O34" s="288"/>
      <c r="P34" s="288"/>
      <c r="Q34" s="288"/>
      <c r="R34" s="288"/>
      <c r="S34" s="288"/>
      <c r="T34" s="288"/>
      <c r="U34" s="288"/>
      <c r="V34" s="288"/>
      <c r="W34" s="288"/>
      <c r="X34" s="287"/>
      <c r="Y34" s="287"/>
      <c r="Z34" s="287"/>
      <c r="AA34" s="287"/>
      <c r="AB34" s="287"/>
      <c r="AC34" s="287"/>
      <c r="AD34" s="287"/>
      <c r="AE34" s="287"/>
      <c r="AF34" s="286"/>
      <c r="AG34" s="289"/>
      <c r="AH34" s="289"/>
      <c r="AI34" s="289"/>
      <c r="AJ34" s="289"/>
      <c r="AK34" s="289"/>
      <c r="AL34" s="289"/>
      <c r="AM34" s="289"/>
      <c r="AN34" s="289"/>
      <c r="AO34" s="289"/>
      <c r="AP34" s="289"/>
      <c r="AQ34" s="290"/>
      <c r="AR34" s="290"/>
      <c r="AS34" s="290"/>
      <c r="AT34" s="290"/>
      <c r="AU34" s="291"/>
      <c r="AV34" s="291"/>
      <c r="AW34" s="291"/>
      <c r="AX34" s="291"/>
      <c r="AY34" s="291"/>
      <c r="AZ34" s="291"/>
      <c r="BA34" s="291"/>
      <c r="BB34" s="291"/>
      <c r="BC34" s="291"/>
      <c r="BD34" s="291"/>
      <c r="BE34" s="291"/>
      <c r="BF34" s="291"/>
      <c r="BG34" s="292"/>
      <c r="BH34" s="292"/>
      <c r="BI34" s="292"/>
      <c r="BJ34" s="292"/>
      <c r="BK34" s="292"/>
    </row>
    <row r="35" spans="1:88" s="294" customFormat="1" ht="16.5" customHeight="1">
      <c r="A35" s="533" t="s">
        <v>405</v>
      </c>
      <c r="B35" s="533"/>
      <c r="C35" s="533"/>
      <c r="D35" s="533"/>
      <c r="E35" s="533"/>
      <c r="F35" s="533"/>
      <c r="G35" s="533"/>
      <c r="H35" s="533"/>
      <c r="I35" s="533"/>
      <c r="J35" s="533"/>
      <c r="K35" s="533"/>
      <c r="L35" s="533"/>
      <c r="M35" s="533"/>
      <c r="N35" s="533"/>
      <c r="O35" s="533"/>
      <c r="P35" s="533"/>
      <c r="Q35" s="533"/>
      <c r="R35" s="533"/>
      <c r="S35" s="533"/>
      <c r="T35" s="533"/>
      <c r="U35" s="533"/>
      <c r="V35" s="533"/>
      <c r="W35" s="533"/>
      <c r="X35" s="533"/>
      <c r="Y35" s="533"/>
      <c r="Z35" s="533"/>
      <c r="AA35" s="533"/>
      <c r="AB35" s="533"/>
      <c r="AC35" s="533"/>
      <c r="AD35" s="533"/>
      <c r="AE35" s="533"/>
      <c r="AF35" s="533"/>
      <c r="AG35" s="533"/>
      <c r="AH35" s="533"/>
      <c r="AI35" s="533"/>
      <c r="AJ35" s="533"/>
      <c r="AK35" s="533"/>
      <c r="AL35" s="533"/>
      <c r="AM35" s="533"/>
      <c r="AN35" s="533"/>
      <c r="AO35" s="533"/>
      <c r="AP35" s="533"/>
      <c r="AQ35" s="533"/>
      <c r="AR35" s="533"/>
      <c r="AS35" s="533"/>
      <c r="AT35" s="533"/>
      <c r="AU35" s="533"/>
      <c r="AV35" s="533"/>
      <c r="AW35" s="533"/>
      <c r="AX35" s="533"/>
      <c r="AY35" s="533"/>
      <c r="AZ35" s="533"/>
      <c r="BA35" s="533"/>
      <c r="BB35" s="533"/>
      <c r="BC35" s="533"/>
      <c r="BD35" s="533"/>
      <c r="BE35" s="533"/>
      <c r="BF35" s="533"/>
      <c r="BG35" s="533"/>
      <c r="BH35" s="533"/>
      <c r="BI35" s="533"/>
      <c r="BJ35" s="533"/>
      <c r="BK35" s="533"/>
      <c r="BL35" s="293"/>
      <c r="BM35" s="293"/>
      <c r="BN35" s="293"/>
      <c r="BO35" s="293"/>
      <c r="BP35" s="293"/>
      <c r="BQ35" s="293"/>
      <c r="BR35" s="293"/>
      <c r="BS35" s="293"/>
      <c r="BT35" s="293"/>
      <c r="BU35" s="293"/>
      <c r="BV35" s="293"/>
      <c r="BW35" s="293"/>
      <c r="BX35" s="293"/>
      <c r="BY35" s="293"/>
      <c r="BZ35" s="293"/>
      <c r="CA35" s="293"/>
    </row>
    <row r="36" spans="1:88" s="294" customFormat="1" ht="16.5" customHeight="1">
      <c r="A36" s="533"/>
      <c r="B36" s="533"/>
      <c r="C36" s="533"/>
      <c r="D36" s="533"/>
      <c r="E36" s="533"/>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3"/>
      <c r="AY36" s="533"/>
      <c r="AZ36" s="533"/>
      <c r="BA36" s="533"/>
      <c r="BB36" s="533"/>
      <c r="BC36" s="533"/>
      <c r="BD36" s="533"/>
      <c r="BE36" s="533"/>
      <c r="BF36" s="533"/>
      <c r="BG36" s="533"/>
      <c r="BH36" s="533"/>
      <c r="BI36" s="533"/>
      <c r="BJ36" s="533"/>
      <c r="BK36" s="533"/>
      <c r="BL36" s="293"/>
      <c r="BM36" s="293"/>
      <c r="BN36" s="293"/>
      <c r="BO36" s="293"/>
      <c r="BP36" s="293"/>
      <c r="BQ36" s="293"/>
      <c r="BR36" s="293"/>
      <c r="BS36" s="293"/>
      <c r="BT36" s="293"/>
      <c r="BU36" s="293"/>
      <c r="BV36" s="293"/>
      <c r="BW36" s="293"/>
      <c r="BX36" s="293"/>
      <c r="BY36" s="293"/>
      <c r="BZ36" s="293"/>
      <c r="CA36" s="293"/>
    </row>
    <row r="37" spans="1:88" s="294" customFormat="1" ht="16.5" customHeight="1">
      <c r="A37" s="637" t="s">
        <v>1187</v>
      </c>
      <c r="B37" s="637"/>
      <c r="C37" s="637"/>
      <c r="D37" s="637"/>
      <c r="E37" s="637"/>
      <c r="F37" s="637"/>
      <c r="G37" s="637"/>
      <c r="H37" s="637"/>
      <c r="I37" s="637"/>
      <c r="J37" s="637"/>
      <c r="K37" s="637"/>
      <c r="L37" s="637"/>
      <c r="M37" s="637"/>
      <c r="N37" s="637"/>
      <c r="O37" s="637"/>
      <c r="P37" s="637"/>
      <c r="Q37" s="637"/>
      <c r="R37" s="637"/>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37"/>
      <c r="AY37" s="637"/>
      <c r="AZ37" s="637"/>
      <c r="BA37" s="637"/>
      <c r="BB37" s="637"/>
      <c r="BC37" s="637"/>
      <c r="BD37" s="637"/>
      <c r="BE37" s="637"/>
      <c r="BF37" s="637"/>
      <c r="BG37" s="637"/>
      <c r="BH37" s="637"/>
      <c r="BI37" s="637"/>
      <c r="BJ37" s="637"/>
      <c r="BK37" s="637"/>
      <c r="BL37" s="293"/>
      <c r="BM37" s="293"/>
      <c r="BN37" s="293"/>
      <c r="BO37" s="293"/>
      <c r="BP37" s="293"/>
      <c r="BQ37" s="293"/>
      <c r="BR37" s="293"/>
      <c r="BS37" s="293"/>
      <c r="BT37" s="293"/>
      <c r="BU37" s="293"/>
      <c r="BV37" s="293"/>
      <c r="BW37" s="293"/>
      <c r="BX37" s="293"/>
      <c r="BY37" s="293"/>
      <c r="BZ37" s="293"/>
      <c r="CA37" s="293"/>
    </row>
    <row r="38" spans="1:88" ht="23.25" customHeight="1">
      <c r="A38" s="295"/>
      <c r="B38" s="295"/>
      <c r="C38" s="295"/>
      <c r="D38" s="296"/>
      <c r="E38" s="286"/>
      <c r="F38" s="286"/>
      <c r="G38" s="286"/>
      <c r="H38" s="286"/>
      <c r="I38" s="286"/>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6"/>
      <c r="AG38" s="286"/>
      <c r="AH38" s="286"/>
      <c r="AI38" s="286"/>
      <c r="AJ38" s="286"/>
      <c r="AK38" s="286"/>
      <c r="AL38" s="297"/>
      <c r="AM38" s="297"/>
      <c r="AN38" s="297"/>
      <c r="AO38" s="297"/>
      <c r="AQ38" s="270"/>
      <c r="AR38" s="270"/>
      <c r="AS38" s="270"/>
    </row>
    <row r="39" spans="1:88" s="304" customFormat="1" ht="22.5" customHeight="1">
      <c r="A39" s="298"/>
      <c r="B39" s="299"/>
      <c r="C39" s="638" t="s">
        <v>406</v>
      </c>
      <c r="D39" s="638"/>
      <c r="E39" s="639" t="s">
        <v>407</v>
      </c>
      <c r="F39" s="639"/>
      <c r="G39" s="639"/>
      <c r="H39" s="639"/>
      <c r="I39" s="639"/>
      <c r="J39" s="639"/>
      <c r="K39" s="639"/>
      <c r="L39" s="639"/>
      <c r="M39" s="639"/>
      <c r="N39" s="639"/>
      <c r="O39" s="639"/>
      <c r="P39" s="639"/>
      <c r="Q39" s="639"/>
      <c r="R39" s="639"/>
      <c r="S39" s="639"/>
      <c r="T39" s="639"/>
      <c r="U39" s="639"/>
      <c r="V39" s="639"/>
      <c r="W39" s="639"/>
      <c r="X39" s="639"/>
      <c r="Y39" s="639"/>
      <c r="Z39" s="639"/>
      <c r="AA39" s="639"/>
      <c r="AB39" s="639"/>
      <c r="AC39" s="639"/>
      <c r="AD39" s="639"/>
      <c r="AE39" s="639"/>
      <c r="AF39" s="639"/>
      <c r="AG39" s="639"/>
      <c r="AH39" s="639"/>
      <c r="AI39" s="639"/>
      <c r="AJ39" s="639"/>
      <c r="AK39" s="639"/>
      <c r="AL39" s="639"/>
      <c r="AM39" s="639"/>
      <c r="AN39" s="639"/>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300"/>
      <c r="BK39" s="301"/>
      <c r="BL39" s="302"/>
      <c r="BM39" s="302"/>
      <c r="BN39" s="302"/>
      <c r="BO39" s="302"/>
      <c r="BP39" s="302"/>
      <c r="BQ39" s="302"/>
      <c r="BR39" s="302"/>
      <c r="BS39" s="302"/>
      <c r="BT39" s="302"/>
      <c r="BU39" s="302"/>
      <c r="BV39" s="302"/>
      <c r="BW39" s="302"/>
      <c r="BX39" s="302"/>
      <c r="BY39" s="302"/>
      <c r="BZ39" s="302"/>
      <c r="CA39" s="302"/>
      <c r="CB39" s="302"/>
      <c r="CC39" s="302"/>
      <c r="CD39" s="302"/>
      <c r="CE39" s="302"/>
      <c r="CF39" s="302"/>
      <c r="CG39" s="303"/>
      <c r="CI39" s="305"/>
      <c r="CJ39" s="305"/>
    </row>
    <row r="40" spans="1:88" s="304" customFormat="1" ht="12.75" customHeight="1">
      <c r="A40" s="298"/>
      <c r="B40" s="306"/>
      <c r="C40" s="302"/>
      <c r="D40" s="302"/>
      <c r="E40" s="307" t="s">
        <v>408</v>
      </c>
      <c r="F40" s="635" t="s">
        <v>409</v>
      </c>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308"/>
      <c r="BK40" s="309"/>
      <c r="BL40" s="310"/>
      <c r="BM40" s="310"/>
      <c r="BN40" s="310"/>
      <c r="BO40" s="310"/>
      <c r="BP40" s="310"/>
      <c r="BQ40" s="310"/>
      <c r="BR40" s="310"/>
      <c r="BS40" s="310"/>
      <c r="BT40" s="310"/>
      <c r="BU40" s="310"/>
      <c r="BV40" s="310"/>
      <c r="BW40" s="310"/>
      <c r="BX40" s="310"/>
      <c r="BY40" s="310"/>
      <c r="BZ40" s="310"/>
      <c r="CA40" s="310"/>
      <c r="CB40" s="310"/>
      <c r="CC40" s="310"/>
      <c r="CD40" s="310"/>
      <c r="CE40" s="310"/>
      <c r="CF40" s="311"/>
      <c r="CG40" s="303"/>
      <c r="CI40" s="305"/>
      <c r="CJ40" s="305"/>
    </row>
    <row r="41" spans="1:88" s="304" customFormat="1" ht="12.75" customHeight="1">
      <c r="A41" s="298"/>
      <c r="B41" s="306"/>
      <c r="C41" s="302"/>
      <c r="D41" s="302"/>
      <c r="E41" s="310" t="s">
        <v>408</v>
      </c>
      <c r="F41" s="635" t="s">
        <v>410</v>
      </c>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308"/>
      <c r="BK41" s="309"/>
      <c r="BL41" s="310"/>
      <c r="BM41" s="310"/>
      <c r="BN41" s="310"/>
      <c r="BO41" s="310"/>
      <c r="BP41" s="310"/>
      <c r="BQ41" s="310"/>
      <c r="BR41" s="310"/>
      <c r="BS41" s="310"/>
      <c r="BT41" s="310"/>
      <c r="BU41" s="310"/>
      <c r="BV41" s="310"/>
      <c r="BW41" s="310"/>
      <c r="BX41" s="310"/>
      <c r="BY41" s="310"/>
      <c r="BZ41" s="310"/>
      <c r="CA41" s="310"/>
      <c r="CB41" s="310"/>
      <c r="CC41" s="310"/>
      <c r="CD41" s="310"/>
      <c r="CE41" s="310"/>
      <c r="CF41" s="311"/>
      <c r="CG41" s="303"/>
      <c r="CI41" s="305"/>
      <c r="CJ41" s="305"/>
    </row>
    <row r="42" spans="1:88" s="304" customFormat="1" ht="12.75" customHeight="1">
      <c r="A42" s="298"/>
      <c r="B42" s="306"/>
      <c r="C42" s="302"/>
      <c r="D42" s="302"/>
      <c r="E42" s="310" t="s">
        <v>408</v>
      </c>
      <c r="F42" s="635" t="s">
        <v>411</v>
      </c>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c r="AZ42" s="635"/>
      <c r="BA42" s="635"/>
      <c r="BB42" s="635"/>
      <c r="BC42" s="635"/>
      <c r="BD42" s="635"/>
      <c r="BE42" s="635"/>
      <c r="BF42" s="635"/>
      <c r="BG42" s="635"/>
      <c r="BH42" s="635"/>
      <c r="BI42" s="635"/>
      <c r="BJ42" s="636"/>
      <c r="BK42" s="309"/>
      <c r="BL42" s="310"/>
      <c r="BM42" s="310"/>
      <c r="BN42" s="310"/>
      <c r="BO42" s="310"/>
      <c r="BP42" s="310"/>
      <c r="BQ42" s="310"/>
      <c r="BR42" s="310"/>
      <c r="BS42" s="310"/>
      <c r="BT42" s="310"/>
      <c r="BU42" s="310"/>
      <c r="BV42" s="310"/>
      <c r="BW42" s="310"/>
      <c r="BX42" s="310"/>
      <c r="BY42" s="310"/>
      <c r="BZ42" s="310"/>
      <c r="CA42" s="310"/>
      <c r="CB42" s="310"/>
      <c r="CC42" s="310"/>
      <c r="CD42" s="310"/>
      <c r="CE42" s="310"/>
      <c r="CF42" s="311"/>
      <c r="CG42" s="303"/>
      <c r="CI42" s="305"/>
      <c r="CJ42" s="305"/>
    </row>
    <row r="43" spans="1:88" s="304" customFormat="1" ht="12.75" customHeight="1">
      <c r="A43" s="298"/>
      <c r="B43" s="306"/>
      <c r="C43" s="302"/>
      <c r="D43" s="302"/>
      <c r="E43" s="310" t="s">
        <v>408</v>
      </c>
      <c r="F43" s="635" t="s">
        <v>412</v>
      </c>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5"/>
      <c r="AV43" s="635"/>
      <c r="AW43" s="635"/>
      <c r="AX43" s="635"/>
      <c r="AY43" s="635"/>
      <c r="AZ43" s="635"/>
      <c r="BA43" s="635"/>
      <c r="BB43" s="635"/>
      <c r="BC43" s="635"/>
      <c r="BD43" s="635"/>
      <c r="BE43" s="635"/>
      <c r="BF43" s="635"/>
      <c r="BG43" s="635"/>
      <c r="BH43" s="635"/>
      <c r="BI43" s="635"/>
      <c r="BJ43" s="308"/>
      <c r="BK43" s="309"/>
      <c r="BL43" s="310"/>
      <c r="BM43" s="310"/>
      <c r="BN43" s="310"/>
      <c r="BO43" s="310"/>
      <c r="BP43" s="310"/>
      <c r="BQ43" s="310"/>
      <c r="BR43" s="310"/>
      <c r="BS43" s="310"/>
      <c r="BT43" s="310"/>
      <c r="BU43" s="310"/>
      <c r="BV43" s="310"/>
      <c r="BW43" s="310"/>
      <c r="BX43" s="310"/>
      <c r="BY43" s="310"/>
      <c r="BZ43" s="310"/>
      <c r="CA43" s="310"/>
      <c r="CB43" s="310"/>
      <c r="CC43" s="310"/>
      <c r="CD43" s="310"/>
      <c r="CE43" s="310"/>
      <c r="CF43" s="311"/>
      <c r="CG43" s="303"/>
      <c r="CI43" s="305"/>
      <c r="CJ43" s="305"/>
    </row>
    <row r="44" spans="1:88" s="304" customFormat="1" ht="12.75" customHeight="1">
      <c r="A44" s="298"/>
      <c r="B44" s="306"/>
      <c r="C44" s="302"/>
      <c r="D44" s="302"/>
      <c r="E44" s="310" t="s">
        <v>408</v>
      </c>
      <c r="F44" s="635" t="s">
        <v>413</v>
      </c>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308"/>
      <c r="BK44" s="309"/>
      <c r="BL44" s="310"/>
      <c r="BM44" s="310"/>
      <c r="BN44" s="310"/>
      <c r="BO44" s="310"/>
      <c r="BP44" s="310"/>
      <c r="BQ44" s="310"/>
      <c r="BR44" s="310"/>
      <c r="BS44" s="310"/>
      <c r="BT44" s="310"/>
      <c r="BU44" s="310"/>
      <c r="BV44" s="310"/>
      <c r="BW44" s="310"/>
      <c r="BX44" s="310"/>
      <c r="BY44" s="310"/>
      <c r="BZ44" s="310"/>
      <c r="CA44" s="310"/>
      <c r="CB44" s="310"/>
      <c r="CC44" s="310"/>
      <c r="CD44" s="310"/>
      <c r="CE44" s="310"/>
      <c r="CF44" s="311"/>
      <c r="CG44" s="303"/>
      <c r="CI44" s="305"/>
      <c r="CJ44" s="305"/>
    </row>
    <row r="45" spans="1:88" s="304" customFormat="1" ht="12.75" customHeight="1">
      <c r="A45" s="298"/>
      <c r="B45" s="306"/>
      <c r="C45" s="302"/>
      <c r="D45" s="302"/>
      <c r="E45" s="310" t="s">
        <v>408</v>
      </c>
      <c r="F45" s="635" t="s">
        <v>414</v>
      </c>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308"/>
      <c r="BK45" s="309"/>
      <c r="BL45" s="310"/>
      <c r="BM45" s="310"/>
      <c r="BN45" s="310"/>
      <c r="BO45" s="310"/>
      <c r="BP45" s="310"/>
      <c r="BQ45" s="310"/>
      <c r="BR45" s="310"/>
      <c r="BS45" s="310"/>
      <c r="BT45" s="310"/>
      <c r="BU45" s="310"/>
      <c r="BV45" s="310"/>
      <c r="BW45" s="310"/>
      <c r="BX45" s="310"/>
      <c r="BY45" s="310"/>
      <c r="BZ45" s="310"/>
      <c r="CA45" s="310"/>
      <c r="CB45" s="310"/>
      <c r="CC45" s="310"/>
      <c r="CD45" s="310"/>
      <c r="CE45" s="310"/>
      <c r="CF45" s="311"/>
      <c r="CG45" s="303"/>
      <c r="CI45" s="305"/>
      <c r="CJ45" s="305"/>
    </row>
    <row r="46" spans="1:88" s="304" customFormat="1" ht="12.75" customHeight="1">
      <c r="A46" s="298"/>
      <c r="B46" s="306"/>
      <c r="C46" s="302"/>
      <c r="D46" s="302"/>
      <c r="E46" s="310" t="s">
        <v>408</v>
      </c>
      <c r="F46" s="635" t="s">
        <v>415</v>
      </c>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308"/>
      <c r="BK46" s="309"/>
      <c r="BL46" s="310"/>
      <c r="BM46" s="310"/>
      <c r="BN46" s="310"/>
      <c r="BO46" s="310"/>
      <c r="BP46" s="310"/>
      <c r="BQ46" s="310"/>
      <c r="BR46" s="310"/>
      <c r="BS46" s="310"/>
      <c r="BT46" s="310"/>
      <c r="BU46" s="310"/>
      <c r="BV46" s="310"/>
      <c r="BW46" s="310"/>
      <c r="BX46" s="310"/>
      <c r="BY46" s="310"/>
      <c r="BZ46" s="310"/>
      <c r="CA46" s="310"/>
      <c r="CB46" s="310"/>
      <c r="CC46" s="310"/>
      <c r="CD46" s="310"/>
      <c r="CE46" s="310"/>
      <c r="CF46" s="311"/>
      <c r="CG46" s="303"/>
      <c r="CI46" s="305"/>
      <c r="CJ46" s="305"/>
    </row>
    <row r="47" spans="1:88" s="304" customFormat="1" ht="12.75" customHeight="1">
      <c r="A47" s="298"/>
      <c r="B47" s="306"/>
      <c r="C47" s="302"/>
      <c r="D47" s="302"/>
      <c r="E47" s="310" t="s">
        <v>408</v>
      </c>
      <c r="F47" s="635" t="s">
        <v>416</v>
      </c>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5"/>
      <c r="AV47" s="635"/>
      <c r="AW47" s="635"/>
      <c r="AX47" s="635"/>
      <c r="AY47" s="635"/>
      <c r="AZ47" s="635"/>
      <c r="BA47" s="635"/>
      <c r="BB47" s="635"/>
      <c r="BC47" s="635"/>
      <c r="BD47" s="635"/>
      <c r="BE47" s="635"/>
      <c r="BF47" s="635"/>
      <c r="BG47" s="635"/>
      <c r="BH47" s="635"/>
      <c r="BI47" s="635"/>
      <c r="BJ47" s="308"/>
      <c r="BK47" s="309"/>
      <c r="BL47" s="310"/>
      <c r="BM47" s="310"/>
      <c r="BN47" s="310"/>
      <c r="BO47" s="310"/>
      <c r="BP47" s="310"/>
      <c r="BQ47" s="310"/>
      <c r="BR47" s="310"/>
      <c r="BS47" s="310"/>
      <c r="BT47" s="310"/>
      <c r="BU47" s="310"/>
      <c r="BV47" s="310"/>
      <c r="BW47" s="310"/>
      <c r="BX47" s="310"/>
      <c r="BY47" s="310"/>
      <c r="BZ47" s="310"/>
      <c r="CA47" s="310"/>
      <c r="CB47" s="310"/>
      <c r="CC47" s="310"/>
      <c r="CD47" s="310"/>
      <c r="CE47" s="310"/>
      <c r="CF47" s="311"/>
      <c r="CG47" s="303"/>
      <c r="CI47" s="305"/>
      <c r="CJ47" s="305"/>
    </row>
    <row r="48" spans="1:88" s="304" customFormat="1" ht="24" customHeight="1">
      <c r="A48" s="298"/>
      <c r="B48" s="306"/>
      <c r="C48" s="302"/>
      <c r="D48" s="302"/>
      <c r="E48" s="310" t="s">
        <v>408</v>
      </c>
      <c r="F48" s="635" t="s">
        <v>417</v>
      </c>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c r="BD48" s="635"/>
      <c r="BE48" s="635"/>
      <c r="BF48" s="635"/>
      <c r="BG48" s="635"/>
      <c r="BH48" s="635"/>
      <c r="BI48" s="635"/>
      <c r="BJ48" s="308"/>
      <c r="BK48" s="309"/>
      <c r="BL48" s="310"/>
      <c r="BM48" s="310"/>
      <c r="BN48" s="310"/>
      <c r="BO48" s="310"/>
      <c r="BP48" s="310"/>
      <c r="BQ48" s="310"/>
      <c r="BR48" s="310"/>
      <c r="BS48" s="310"/>
      <c r="BT48" s="310"/>
      <c r="BU48" s="310"/>
      <c r="BV48" s="310"/>
      <c r="BW48" s="310"/>
      <c r="BX48" s="310"/>
      <c r="BY48" s="310"/>
      <c r="BZ48" s="310"/>
      <c r="CA48" s="310"/>
      <c r="CB48" s="310"/>
      <c r="CC48" s="310"/>
      <c r="CD48" s="310"/>
      <c r="CE48" s="310"/>
      <c r="CF48" s="311"/>
      <c r="CG48" s="303"/>
      <c r="CI48" s="305"/>
      <c r="CJ48" s="305"/>
    </row>
    <row r="49" spans="1:92" s="304" customFormat="1" ht="12.75" customHeight="1">
      <c r="A49" s="298"/>
      <c r="B49" s="306"/>
      <c r="C49" s="302"/>
      <c r="D49" s="302"/>
      <c r="E49" s="310" t="s">
        <v>408</v>
      </c>
      <c r="F49" s="635" t="s">
        <v>418</v>
      </c>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308"/>
      <c r="BK49" s="309"/>
      <c r="BL49" s="310"/>
      <c r="BM49" s="310"/>
      <c r="BN49" s="310"/>
      <c r="BO49" s="310"/>
      <c r="BP49" s="310"/>
      <c r="BQ49" s="310"/>
      <c r="BR49" s="310"/>
      <c r="BS49" s="310"/>
      <c r="BT49" s="310"/>
      <c r="BU49" s="310"/>
      <c r="BV49" s="310"/>
      <c r="BW49" s="310"/>
      <c r="BX49" s="310"/>
      <c r="BY49" s="310"/>
      <c r="BZ49" s="310"/>
      <c r="CA49" s="310"/>
      <c r="CB49" s="310"/>
      <c r="CC49" s="310"/>
      <c r="CD49" s="310"/>
      <c r="CE49" s="310"/>
      <c r="CF49" s="311"/>
      <c r="CG49" s="303"/>
      <c r="CI49" s="305"/>
      <c r="CJ49" s="305"/>
      <c r="CN49" s="312"/>
    </row>
    <row r="50" spans="1:92" s="304" customFormat="1" ht="12.75" customHeight="1">
      <c r="A50" s="298"/>
      <c r="B50" s="306"/>
      <c r="C50" s="302"/>
      <c r="D50" s="302"/>
      <c r="E50" s="310" t="s">
        <v>408</v>
      </c>
      <c r="F50" s="635" t="s">
        <v>419</v>
      </c>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308"/>
      <c r="BK50" s="309"/>
      <c r="BL50" s="310"/>
      <c r="BM50" s="310"/>
      <c r="BN50" s="310"/>
      <c r="BO50" s="310"/>
      <c r="BP50" s="310"/>
      <c r="BQ50" s="310"/>
      <c r="BR50" s="310"/>
      <c r="BS50" s="310"/>
      <c r="BT50" s="310"/>
      <c r="BU50" s="310"/>
      <c r="BV50" s="310"/>
      <c r="BW50" s="310"/>
      <c r="BX50" s="310"/>
      <c r="BY50" s="310"/>
      <c r="BZ50" s="310"/>
      <c r="CA50" s="310"/>
      <c r="CB50" s="310"/>
      <c r="CC50" s="310"/>
      <c r="CD50" s="310"/>
      <c r="CE50" s="310"/>
      <c r="CF50" s="311"/>
      <c r="CG50" s="303"/>
      <c r="CI50" s="305"/>
      <c r="CJ50" s="305"/>
      <c r="CN50" s="312"/>
    </row>
    <row r="51" spans="1:92" s="304" customFormat="1" ht="12.75" customHeight="1">
      <c r="A51" s="298"/>
      <c r="B51" s="306"/>
      <c r="C51" s="302"/>
      <c r="D51" s="302"/>
      <c r="E51" s="310" t="s">
        <v>408</v>
      </c>
      <c r="F51" s="635" t="s">
        <v>420</v>
      </c>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6"/>
      <c r="BK51" s="309"/>
      <c r="BL51" s="310"/>
      <c r="BM51" s="310"/>
      <c r="BN51" s="310"/>
      <c r="BO51" s="310"/>
      <c r="BP51" s="310"/>
      <c r="BQ51" s="310"/>
      <c r="BR51" s="310"/>
      <c r="BS51" s="310"/>
      <c r="BT51" s="310"/>
      <c r="BU51" s="310"/>
      <c r="BV51" s="310"/>
      <c r="BW51" s="310"/>
      <c r="BX51" s="310"/>
      <c r="BY51" s="310"/>
      <c r="BZ51" s="310"/>
      <c r="CA51" s="310"/>
      <c r="CB51" s="310"/>
      <c r="CC51" s="310"/>
      <c r="CD51" s="310"/>
      <c r="CE51" s="310"/>
      <c r="CF51" s="311"/>
      <c r="CG51" s="303"/>
      <c r="CI51" s="305"/>
      <c r="CJ51" s="305"/>
      <c r="CN51" s="312"/>
    </row>
    <row r="52" spans="1:92" s="304" customFormat="1" ht="36" customHeight="1">
      <c r="A52" s="298"/>
      <c r="B52" s="306"/>
      <c r="C52" s="302"/>
      <c r="D52" s="302"/>
      <c r="E52" s="310" t="s">
        <v>408</v>
      </c>
      <c r="F52" s="635" t="s">
        <v>421</v>
      </c>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308"/>
      <c r="BK52" s="309"/>
      <c r="BL52" s="310"/>
      <c r="BM52" s="310"/>
      <c r="BN52" s="310"/>
      <c r="BO52" s="310"/>
      <c r="BP52" s="310"/>
      <c r="BQ52" s="310"/>
      <c r="BR52" s="310"/>
      <c r="BS52" s="310"/>
      <c r="BT52" s="310"/>
      <c r="BU52" s="310"/>
      <c r="BV52" s="310"/>
      <c r="BW52" s="310"/>
      <c r="BX52" s="310"/>
      <c r="BY52" s="310"/>
      <c r="BZ52" s="310"/>
      <c r="CA52" s="310"/>
      <c r="CB52" s="310"/>
      <c r="CC52" s="310"/>
      <c r="CD52" s="310"/>
      <c r="CE52" s="310"/>
      <c r="CF52" s="302"/>
      <c r="CG52" s="303"/>
      <c r="CI52" s="305"/>
      <c r="CJ52" s="305"/>
    </row>
    <row r="53" spans="1:92" s="304" customFormat="1" ht="24" customHeight="1">
      <c r="A53" s="298"/>
      <c r="B53" s="306"/>
      <c r="C53" s="302"/>
      <c r="D53" s="302"/>
      <c r="E53" s="310" t="s">
        <v>408</v>
      </c>
      <c r="F53" s="635" t="s">
        <v>422</v>
      </c>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c r="AZ53" s="635"/>
      <c r="BA53" s="635"/>
      <c r="BB53" s="635"/>
      <c r="BC53" s="635"/>
      <c r="BD53" s="635"/>
      <c r="BE53" s="635"/>
      <c r="BF53" s="635"/>
      <c r="BG53" s="635"/>
      <c r="BH53" s="635"/>
      <c r="BI53" s="635"/>
      <c r="BJ53" s="308"/>
      <c r="BK53" s="309"/>
      <c r="BL53" s="310"/>
      <c r="BM53" s="310"/>
      <c r="BN53" s="310"/>
      <c r="BO53" s="310"/>
      <c r="BP53" s="310"/>
      <c r="BQ53" s="310"/>
      <c r="BR53" s="310"/>
      <c r="BS53" s="310"/>
      <c r="BT53" s="310"/>
      <c r="BU53" s="310"/>
      <c r="BV53" s="310"/>
      <c r="BW53" s="310"/>
      <c r="BX53" s="310"/>
      <c r="BY53" s="310"/>
      <c r="BZ53" s="310"/>
      <c r="CA53" s="310"/>
      <c r="CB53" s="310"/>
      <c r="CC53" s="310"/>
      <c r="CD53" s="310"/>
      <c r="CE53" s="310"/>
      <c r="CF53" s="302"/>
      <c r="CG53" s="303"/>
      <c r="CI53" s="305"/>
      <c r="CJ53" s="305"/>
    </row>
    <row r="54" spans="1:92" s="304" customFormat="1" ht="24" customHeight="1">
      <c r="A54" s="298"/>
      <c r="B54" s="306"/>
      <c r="C54" s="302"/>
      <c r="D54" s="302"/>
      <c r="E54" s="310" t="s">
        <v>408</v>
      </c>
      <c r="F54" s="635" t="s">
        <v>423</v>
      </c>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308"/>
      <c r="BK54" s="309"/>
      <c r="BL54" s="310"/>
      <c r="BM54" s="310"/>
      <c r="BN54" s="310"/>
      <c r="BO54" s="310"/>
      <c r="BP54" s="310"/>
      <c r="BQ54" s="310"/>
      <c r="BR54" s="310"/>
      <c r="BS54" s="310"/>
      <c r="BT54" s="310"/>
      <c r="BU54" s="310"/>
      <c r="BV54" s="310"/>
      <c r="BW54" s="310"/>
      <c r="BX54" s="310"/>
      <c r="BY54" s="310"/>
      <c r="BZ54" s="310"/>
      <c r="CA54" s="310"/>
      <c r="CB54" s="310"/>
      <c r="CC54" s="310"/>
      <c r="CD54" s="310"/>
      <c r="CE54" s="310"/>
      <c r="CF54" s="311"/>
      <c r="CG54" s="303"/>
      <c r="CI54" s="305"/>
      <c r="CJ54" s="305"/>
    </row>
    <row r="55" spans="1:92" s="304" customFormat="1" ht="12.75" customHeight="1">
      <c r="A55" s="298"/>
      <c r="B55" s="306"/>
      <c r="C55" s="302"/>
      <c r="D55" s="302"/>
      <c r="E55" s="310" t="s">
        <v>408</v>
      </c>
      <c r="F55" s="635" t="s">
        <v>424</v>
      </c>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308"/>
      <c r="BK55" s="309"/>
      <c r="BL55" s="310"/>
      <c r="BM55" s="310"/>
      <c r="BN55" s="310"/>
      <c r="BO55" s="310"/>
      <c r="BP55" s="310"/>
      <c r="BQ55" s="310"/>
      <c r="BR55" s="310"/>
      <c r="BS55" s="310"/>
      <c r="BT55" s="310"/>
      <c r="BU55" s="310"/>
      <c r="BV55" s="310"/>
      <c r="BW55" s="310"/>
      <c r="BX55" s="310"/>
      <c r="BY55" s="310"/>
      <c r="BZ55" s="310"/>
      <c r="CA55" s="310"/>
      <c r="CB55" s="310"/>
      <c r="CC55" s="310"/>
      <c r="CD55" s="310"/>
      <c r="CE55" s="310"/>
      <c r="CF55" s="311"/>
      <c r="CG55" s="303"/>
      <c r="CI55" s="305"/>
      <c r="CJ55" s="305"/>
    </row>
    <row r="56" spans="1:92" s="304" customFormat="1" ht="12.75" customHeight="1">
      <c r="A56" s="298"/>
      <c r="B56" s="306"/>
      <c r="C56" s="302"/>
      <c r="D56" s="302"/>
      <c r="E56" s="310" t="s">
        <v>408</v>
      </c>
      <c r="F56" s="635" t="s">
        <v>425</v>
      </c>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308"/>
      <c r="BK56" s="309"/>
      <c r="BL56" s="310"/>
      <c r="BM56" s="310"/>
      <c r="BN56" s="310"/>
      <c r="BO56" s="310"/>
      <c r="BP56" s="310"/>
      <c r="BQ56" s="310"/>
      <c r="BR56" s="310"/>
      <c r="BS56" s="310"/>
      <c r="BT56" s="310"/>
      <c r="BU56" s="310"/>
      <c r="BV56" s="310"/>
      <c r="BW56" s="310"/>
      <c r="BX56" s="310"/>
      <c r="BY56" s="310"/>
      <c r="BZ56" s="310"/>
      <c r="CA56" s="310"/>
      <c r="CB56" s="310"/>
      <c r="CC56" s="310"/>
      <c r="CD56" s="310"/>
      <c r="CE56" s="310"/>
      <c r="CF56" s="311"/>
      <c r="CG56" s="303"/>
      <c r="CI56" s="305"/>
      <c r="CJ56" s="305"/>
    </row>
    <row r="57" spans="1:92" s="304" customFormat="1" ht="12.75" customHeight="1">
      <c r="A57" s="298"/>
      <c r="B57" s="306"/>
      <c r="C57" s="302"/>
      <c r="D57" s="302"/>
      <c r="E57" s="310" t="s">
        <v>408</v>
      </c>
      <c r="F57" s="635" t="s">
        <v>426</v>
      </c>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308"/>
      <c r="BK57" s="309"/>
      <c r="BL57" s="310"/>
      <c r="BM57" s="310"/>
      <c r="BN57" s="310"/>
      <c r="BO57" s="310"/>
      <c r="BP57" s="310"/>
      <c r="BQ57" s="310"/>
      <c r="BR57" s="310"/>
      <c r="BS57" s="310"/>
      <c r="BT57" s="310"/>
      <c r="BU57" s="310"/>
      <c r="BV57" s="310"/>
      <c r="BW57" s="310"/>
      <c r="BX57" s="310"/>
      <c r="BY57" s="310"/>
      <c r="BZ57" s="310"/>
      <c r="CA57" s="310"/>
      <c r="CB57" s="310"/>
      <c r="CC57" s="310"/>
      <c r="CD57" s="310"/>
      <c r="CE57" s="310"/>
      <c r="CF57" s="311"/>
      <c r="CG57" s="303"/>
      <c r="CI57" s="305"/>
      <c r="CJ57" s="305"/>
    </row>
    <row r="58" spans="1:92" s="304" customFormat="1" ht="12.75" customHeight="1">
      <c r="A58" s="298"/>
      <c r="B58" s="306"/>
      <c r="C58" s="302"/>
      <c r="D58" s="302"/>
      <c r="E58" s="310" t="s">
        <v>408</v>
      </c>
      <c r="F58" s="635" t="s">
        <v>1337</v>
      </c>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308"/>
      <c r="BK58" s="309"/>
      <c r="BL58" s="310"/>
      <c r="BM58" s="310"/>
      <c r="BN58" s="310"/>
      <c r="BO58" s="310"/>
      <c r="BP58" s="310"/>
      <c r="BQ58" s="310"/>
      <c r="BR58" s="310"/>
      <c r="BS58" s="310"/>
      <c r="BT58" s="310"/>
      <c r="BU58" s="310"/>
      <c r="BV58" s="310"/>
      <c r="BW58" s="310"/>
      <c r="BX58" s="310"/>
      <c r="BY58" s="310"/>
      <c r="BZ58" s="310"/>
      <c r="CA58" s="310"/>
      <c r="CB58" s="310"/>
      <c r="CC58" s="310"/>
      <c r="CD58" s="310"/>
      <c r="CE58" s="310"/>
      <c r="CF58" s="311"/>
      <c r="CG58" s="303"/>
      <c r="CI58" s="305"/>
      <c r="CJ58" s="305"/>
    </row>
    <row r="59" spans="1:92" s="304" customFormat="1" ht="22.5" customHeight="1">
      <c r="A59" s="298"/>
      <c r="B59" s="313"/>
      <c r="C59" s="656" t="s">
        <v>406</v>
      </c>
      <c r="D59" s="656"/>
      <c r="E59" s="657" t="s">
        <v>1297</v>
      </c>
      <c r="F59" s="657"/>
      <c r="G59" s="657"/>
      <c r="H59" s="657"/>
      <c r="I59" s="657"/>
      <c r="J59" s="657"/>
      <c r="K59" s="657"/>
      <c r="L59" s="657"/>
      <c r="M59" s="657"/>
      <c r="N59" s="657"/>
      <c r="O59" s="657"/>
      <c r="P59" s="657"/>
      <c r="Q59" s="657"/>
      <c r="R59" s="657"/>
      <c r="S59" s="657"/>
      <c r="T59" s="657"/>
      <c r="U59" s="657"/>
      <c r="V59" s="657"/>
      <c r="W59" s="657"/>
      <c r="X59" s="657"/>
      <c r="Y59" s="657"/>
      <c r="Z59" s="657"/>
      <c r="AA59" s="657"/>
      <c r="AB59" s="657"/>
      <c r="AC59" s="657"/>
      <c r="AD59" s="657"/>
      <c r="AE59" s="657"/>
      <c r="AF59" s="657"/>
      <c r="AG59" s="657"/>
      <c r="AH59" s="657"/>
      <c r="AI59" s="657"/>
      <c r="AJ59" s="657"/>
      <c r="AK59" s="657"/>
      <c r="AL59" s="657"/>
      <c r="AM59" s="657"/>
      <c r="AN59" s="657"/>
      <c r="AO59" s="657"/>
      <c r="AP59" s="657"/>
      <c r="AQ59" s="657"/>
      <c r="AR59" s="657"/>
      <c r="AS59" s="657"/>
      <c r="AT59" s="657"/>
      <c r="AU59" s="657"/>
      <c r="AV59" s="657"/>
      <c r="AW59" s="657"/>
      <c r="AX59" s="657"/>
      <c r="AY59" s="657"/>
      <c r="AZ59" s="657"/>
      <c r="BA59" s="657"/>
      <c r="BB59" s="657"/>
      <c r="BC59" s="657"/>
      <c r="BD59" s="657"/>
      <c r="BE59" s="657"/>
      <c r="BF59" s="657"/>
      <c r="BG59" s="657"/>
      <c r="BH59" s="657"/>
      <c r="BI59" s="657"/>
      <c r="BJ59" s="314"/>
      <c r="BK59" s="306"/>
      <c r="BL59" s="302"/>
      <c r="BM59" s="302"/>
      <c r="BN59" s="302"/>
      <c r="BO59" s="302"/>
      <c r="BP59" s="302"/>
      <c r="BQ59" s="302"/>
      <c r="BR59" s="302"/>
      <c r="BS59" s="302"/>
      <c r="BT59" s="302"/>
      <c r="BU59" s="302"/>
      <c r="BV59" s="302"/>
      <c r="BW59" s="302"/>
      <c r="BX59" s="302"/>
      <c r="BY59" s="302"/>
      <c r="BZ59" s="302"/>
      <c r="CA59" s="302"/>
      <c r="CB59" s="302"/>
      <c r="CC59" s="302"/>
      <c r="CD59" s="302"/>
      <c r="CE59" s="302"/>
      <c r="CF59" s="302"/>
      <c r="CG59" s="303"/>
      <c r="CI59" s="305"/>
      <c r="CJ59" s="305"/>
    </row>
    <row r="60" spans="1:92" s="297" customFormat="1" ht="12" customHeight="1">
      <c r="A60" s="295"/>
      <c r="B60" s="295"/>
      <c r="C60" s="291"/>
      <c r="D60" s="291"/>
      <c r="E60" s="288"/>
      <c r="F60" s="288"/>
      <c r="G60" s="288"/>
      <c r="H60" s="288"/>
      <c r="I60" s="288"/>
      <c r="J60" s="288"/>
      <c r="K60" s="288"/>
      <c r="L60" s="288"/>
      <c r="M60" s="288"/>
      <c r="N60" s="291"/>
      <c r="O60" s="291"/>
      <c r="P60" s="291"/>
      <c r="Q60" s="315"/>
      <c r="R60" s="316"/>
      <c r="S60" s="317"/>
      <c r="T60" s="316"/>
      <c r="U60" s="316"/>
      <c r="V60" s="316"/>
      <c r="W60" s="316"/>
      <c r="X60" s="316"/>
      <c r="Y60" s="318"/>
      <c r="Z60" s="318"/>
      <c r="AA60" s="318"/>
      <c r="AB60" s="316"/>
      <c r="AC60" s="316"/>
      <c r="AD60" s="316"/>
      <c r="AE60" s="316"/>
      <c r="AF60" s="316"/>
      <c r="AG60" s="316"/>
      <c r="AH60" s="316"/>
      <c r="AI60" s="316"/>
      <c r="AJ60" s="316"/>
      <c r="AK60" s="316"/>
      <c r="AL60" s="316"/>
      <c r="AM60" s="316"/>
      <c r="AN60" s="316"/>
      <c r="AO60" s="316"/>
      <c r="AP60" s="316"/>
      <c r="AQ60" s="316"/>
      <c r="AR60" s="316"/>
      <c r="AS60" s="316"/>
      <c r="AT60" s="316"/>
      <c r="AU60" s="316"/>
      <c r="AV60" s="316"/>
      <c r="AW60" s="316"/>
      <c r="AX60" s="316"/>
      <c r="AY60" s="316"/>
      <c r="AZ60" s="316"/>
      <c r="BA60" s="316"/>
      <c r="BB60" s="316"/>
      <c r="BC60" s="316"/>
      <c r="BD60" s="316"/>
      <c r="BE60" s="316"/>
      <c r="BF60" s="316"/>
      <c r="BG60" s="316"/>
      <c r="BH60" s="316"/>
      <c r="BI60" s="316"/>
      <c r="BJ60" s="316"/>
      <c r="BK60" s="316"/>
      <c r="BL60" s="316"/>
      <c r="BM60" s="316"/>
      <c r="BN60" s="316"/>
      <c r="BO60" s="316"/>
      <c r="BP60" s="316"/>
      <c r="BQ60" s="316"/>
      <c r="BR60" s="316"/>
      <c r="BS60" s="316"/>
      <c r="BT60" s="316"/>
      <c r="BU60" s="316"/>
      <c r="BV60" s="316"/>
      <c r="BW60" s="316"/>
      <c r="BX60" s="316"/>
      <c r="BY60" s="316"/>
      <c r="BZ60" s="316"/>
      <c r="CA60" s="316"/>
      <c r="CB60" s="316"/>
      <c r="CC60" s="316"/>
      <c r="CD60" s="316"/>
      <c r="CE60" s="316"/>
      <c r="CF60" s="316"/>
      <c r="CG60" s="316"/>
      <c r="CH60" s="316"/>
      <c r="CI60" s="316"/>
      <c r="CJ60" s="316"/>
    </row>
    <row r="61" spans="1:92" ht="57.75" customHeight="1">
      <c r="A61" s="648" t="s">
        <v>427</v>
      </c>
      <c r="B61" s="649"/>
      <c r="C61" s="649"/>
      <c r="D61" s="649"/>
      <c r="E61" s="649"/>
      <c r="F61" s="649"/>
      <c r="G61" s="649"/>
      <c r="H61" s="649"/>
      <c r="I61" s="649"/>
      <c r="J61" s="649"/>
      <c r="K61" s="649"/>
      <c r="L61" s="649"/>
      <c r="M61" s="649"/>
      <c r="N61" s="649"/>
      <c r="O61" s="649"/>
      <c r="P61" s="649"/>
      <c r="Q61" s="649"/>
      <c r="R61" s="649"/>
      <c r="S61" s="649"/>
      <c r="T61" s="649"/>
      <c r="U61" s="649"/>
      <c r="V61" s="649"/>
      <c r="W61" s="649"/>
      <c r="X61" s="649"/>
      <c r="Y61" s="649"/>
      <c r="Z61" s="649"/>
      <c r="AA61" s="649"/>
      <c r="AB61" s="649"/>
      <c r="AC61" s="649"/>
      <c r="AD61" s="649"/>
      <c r="AE61" s="649"/>
      <c r="AF61" s="649"/>
      <c r="AG61" s="649"/>
      <c r="AH61" s="649"/>
      <c r="AI61" s="649"/>
      <c r="AJ61" s="649"/>
      <c r="AK61" s="649"/>
      <c r="AL61" s="649"/>
      <c r="AM61" s="649"/>
      <c r="AN61" s="649"/>
      <c r="AO61" s="649"/>
      <c r="AP61" s="649"/>
      <c r="AQ61" s="649"/>
      <c r="AR61" s="649"/>
      <c r="AS61" s="649"/>
      <c r="AT61" s="649"/>
      <c r="AU61" s="649"/>
      <c r="AV61" s="649"/>
      <c r="AW61" s="649"/>
      <c r="AX61" s="649"/>
      <c r="AY61" s="649"/>
      <c r="AZ61" s="649"/>
      <c r="BA61" s="649"/>
      <c r="BB61" s="649"/>
      <c r="BC61" s="649"/>
      <c r="BD61" s="649"/>
      <c r="BE61" s="649"/>
      <c r="BF61" s="649"/>
      <c r="BG61" s="649"/>
      <c r="BH61" s="649"/>
      <c r="BI61" s="649"/>
      <c r="BJ61" s="649"/>
      <c r="BK61" s="649"/>
    </row>
    <row r="62" spans="1:92" ht="5.25" customHeight="1">
      <c r="B62" s="319"/>
      <c r="C62" s="319"/>
      <c r="D62" s="319"/>
      <c r="E62" s="319"/>
      <c r="F62" s="319"/>
      <c r="G62" s="319"/>
      <c r="H62" s="319"/>
      <c r="I62" s="319"/>
      <c r="J62" s="319"/>
      <c r="K62" s="319"/>
      <c r="L62" s="319"/>
      <c r="M62" s="320"/>
      <c r="N62" s="320"/>
      <c r="O62" s="320"/>
      <c r="P62" s="321"/>
      <c r="Q62" s="321"/>
      <c r="R62" s="321"/>
      <c r="S62" s="321"/>
      <c r="T62" s="321"/>
      <c r="U62" s="321"/>
      <c r="V62" s="321"/>
      <c r="AV62" s="322"/>
      <c r="AW62" s="322"/>
      <c r="AX62" s="322"/>
      <c r="AY62" s="322"/>
      <c r="AZ62" s="322"/>
      <c r="BA62" s="322"/>
      <c r="BB62" s="322"/>
      <c r="BC62" s="322"/>
      <c r="BD62" s="322"/>
      <c r="BE62" s="322"/>
      <c r="BF62" s="322"/>
      <c r="BG62" s="292"/>
      <c r="BH62" s="292"/>
      <c r="BI62" s="292"/>
      <c r="BJ62" s="292"/>
      <c r="BK62" s="292"/>
    </row>
    <row r="63" spans="1:92" ht="12.75" customHeight="1">
      <c r="A63" s="650" t="s">
        <v>428</v>
      </c>
      <c r="B63" s="650"/>
      <c r="C63" s="650"/>
      <c r="D63" s="650"/>
      <c r="E63" s="650"/>
      <c r="F63" s="650"/>
      <c r="G63" s="650"/>
      <c r="H63" s="650"/>
      <c r="I63" s="650"/>
      <c r="J63" s="650"/>
      <c r="K63" s="650"/>
      <c r="L63" s="650"/>
      <c r="M63" s="650"/>
      <c r="N63" s="650"/>
      <c r="O63" s="650"/>
      <c r="P63" s="650"/>
      <c r="Q63" s="650"/>
      <c r="R63" s="650"/>
      <c r="S63" s="650"/>
      <c r="T63" s="650"/>
      <c r="U63" s="650"/>
      <c r="V63" s="650"/>
      <c r="W63" s="650"/>
      <c r="X63" s="650"/>
      <c r="Y63" s="650"/>
      <c r="Z63" s="650"/>
      <c r="AA63" s="650"/>
      <c r="AB63" s="650"/>
      <c r="AC63" s="650"/>
      <c r="AD63" s="650"/>
      <c r="AE63" s="650"/>
      <c r="AF63" s="650"/>
      <c r="AG63" s="650"/>
      <c r="AH63" s="650"/>
      <c r="AI63" s="650"/>
      <c r="AJ63" s="650"/>
      <c r="AK63" s="650"/>
      <c r="AL63" s="650"/>
      <c r="AM63" s="650"/>
      <c r="AN63" s="650"/>
      <c r="AO63" s="650"/>
      <c r="AP63" s="650"/>
      <c r="AQ63" s="650"/>
      <c r="AR63" s="650"/>
      <c r="AS63" s="650"/>
      <c r="AT63" s="650"/>
      <c r="AU63" s="650"/>
      <c r="AV63" s="650"/>
      <c r="AW63" s="650"/>
      <c r="AX63" s="650"/>
      <c r="AY63" s="650"/>
      <c r="AZ63" s="650"/>
      <c r="BA63" s="650"/>
      <c r="BB63" s="650"/>
      <c r="BC63" s="650"/>
      <c r="BD63" s="650"/>
      <c r="BE63" s="650"/>
      <c r="BF63" s="650"/>
      <c r="BG63" s="650"/>
      <c r="BH63" s="650"/>
      <c r="BI63" s="650"/>
      <c r="BJ63" s="650"/>
      <c r="BK63" s="650"/>
    </row>
    <row r="64" spans="1:92" ht="12.75" customHeight="1">
      <c r="A64" s="650"/>
      <c r="B64" s="650"/>
      <c r="C64" s="650"/>
      <c r="D64" s="650"/>
      <c r="E64" s="650"/>
      <c r="F64" s="650"/>
      <c r="G64" s="650"/>
      <c r="H64" s="650"/>
      <c r="I64" s="650"/>
      <c r="J64" s="650"/>
      <c r="K64" s="650"/>
      <c r="L64" s="650"/>
      <c r="M64" s="650"/>
      <c r="N64" s="650"/>
      <c r="O64" s="650"/>
      <c r="P64" s="650"/>
      <c r="Q64" s="650"/>
      <c r="R64" s="650"/>
      <c r="S64" s="650"/>
      <c r="T64" s="650"/>
      <c r="U64" s="650"/>
      <c r="V64" s="650"/>
      <c r="W64" s="650"/>
      <c r="X64" s="650"/>
      <c r="Y64" s="650"/>
      <c r="Z64" s="650"/>
      <c r="AA64" s="650"/>
      <c r="AB64" s="650"/>
      <c r="AC64" s="650"/>
      <c r="AD64" s="650"/>
      <c r="AE64" s="650"/>
      <c r="AF64" s="650"/>
      <c r="AG64" s="650"/>
      <c r="AH64" s="650"/>
      <c r="AI64" s="650"/>
      <c r="AJ64" s="650"/>
      <c r="AK64" s="650"/>
      <c r="AL64" s="650"/>
      <c r="AM64" s="650"/>
      <c r="AN64" s="650"/>
      <c r="AO64" s="650"/>
      <c r="AP64" s="650"/>
      <c r="AQ64" s="650"/>
      <c r="AR64" s="650"/>
      <c r="AS64" s="650"/>
      <c r="AT64" s="650"/>
      <c r="AU64" s="650"/>
      <c r="AV64" s="650"/>
      <c r="AW64" s="650"/>
      <c r="AX64" s="650"/>
      <c r="AY64" s="650"/>
      <c r="AZ64" s="650"/>
      <c r="BA64" s="650"/>
      <c r="BB64" s="650"/>
      <c r="BC64" s="650"/>
      <c r="BD64" s="650"/>
      <c r="BE64" s="650"/>
      <c r="BF64" s="650"/>
      <c r="BG64" s="650"/>
      <c r="BH64" s="650"/>
      <c r="BI64" s="650"/>
      <c r="BJ64" s="650"/>
      <c r="BK64" s="650"/>
    </row>
    <row r="65" spans="1:84" ht="12.75" customHeight="1">
      <c r="A65" s="323"/>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4"/>
      <c r="BH65" s="324"/>
      <c r="BI65" s="324"/>
      <c r="BJ65" s="324"/>
      <c r="BK65" s="324"/>
    </row>
    <row r="66" spans="1:84" ht="20.100000000000001" customHeight="1">
      <c r="A66" s="239" t="s">
        <v>429</v>
      </c>
      <c r="B66" s="239"/>
      <c r="C66" s="239"/>
      <c r="D66" s="298"/>
      <c r="E66" s="291"/>
      <c r="F66" s="291"/>
      <c r="G66" s="291"/>
      <c r="H66" s="291"/>
      <c r="I66" s="291"/>
      <c r="J66" s="291"/>
      <c r="K66" s="291"/>
      <c r="L66" s="291"/>
      <c r="M66" s="291"/>
      <c r="N66" s="291"/>
      <c r="O66" s="321"/>
      <c r="P66" s="321"/>
      <c r="Q66" s="321"/>
      <c r="R66" s="321"/>
      <c r="S66" s="321"/>
      <c r="T66" s="321"/>
      <c r="U66" s="321"/>
      <c r="V66" s="321"/>
      <c r="AU66" s="325"/>
      <c r="AV66" s="325"/>
      <c r="AW66" s="325"/>
      <c r="AX66" s="325"/>
      <c r="AY66" s="325"/>
      <c r="AZ66" s="325"/>
      <c r="BA66" s="325"/>
      <c r="BB66" s="325"/>
      <c r="BC66" s="325"/>
      <c r="BD66" s="325"/>
      <c r="BE66" s="325"/>
      <c r="BF66" s="325"/>
      <c r="BG66" s="651" t="s">
        <v>430</v>
      </c>
      <c r="BH66" s="651"/>
      <c r="BI66" s="651"/>
      <c r="BJ66" s="651"/>
      <c r="BK66" s="651"/>
    </row>
    <row r="67" spans="1:84" ht="12.75" customHeight="1">
      <c r="A67" s="321"/>
      <c r="B67" s="495" t="s">
        <v>431</v>
      </c>
      <c r="C67" s="496"/>
      <c r="D67" s="497"/>
      <c r="E67" s="501" t="s">
        <v>432</v>
      </c>
      <c r="F67" s="502"/>
      <c r="G67" s="502"/>
      <c r="H67" s="502"/>
      <c r="I67" s="502"/>
      <c r="J67" s="502"/>
      <c r="K67" s="502"/>
      <c r="L67" s="502"/>
      <c r="M67" s="502"/>
      <c r="N67" s="502"/>
      <c r="O67" s="502"/>
      <c r="P67" s="502"/>
      <c r="Q67" s="502"/>
      <c r="R67" s="502"/>
      <c r="S67" s="502"/>
      <c r="T67" s="502"/>
      <c r="U67" s="502"/>
      <c r="V67" s="502"/>
      <c r="W67" s="502"/>
      <c r="X67" s="502"/>
      <c r="Y67" s="502"/>
      <c r="Z67" s="502"/>
      <c r="AA67" s="502"/>
      <c r="AB67" s="502"/>
      <c r="AC67" s="502"/>
      <c r="AD67" s="502"/>
      <c r="AE67" s="502"/>
      <c r="AF67" s="502"/>
      <c r="AG67" s="502"/>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5"/>
      <c r="BH67" s="506"/>
      <c r="BI67" s="506"/>
      <c r="BJ67" s="506"/>
      <c r="BK67" s="507"/>
      <c r="BM67" s="258" t="s">
        <v>433</v>
      </c>
      <c r="BN67" s="258"/>
      <c r="BO67" s="258"/>
      <c r="BP67" s="258"/>
      <c r="BQ67" s="258"/>
      <c r="BR67" s="258"/>
      <c r="BS67" s="258"/>
      <c r="BT67" s="258"/>
      <c r="BU67" s="258"/>
      <c r="BV67" s="258"/>
      <c r="BW67" s="258"/>
      <c r="BX67" s="258"/>
      <c r="BY67" s="258"/>
      <c r="BZ67" s="258"/>
      <c r="CA67" s="258"/>
      <c r="CB67" s="258"/>
      <c r="CC67" s="258"/>
      <c r="CD67" s="258"/>
      <c r="CE67" s="258"/>
      <c r="CF67" s="258"/>
    </row>
    <row r="68" spans="1:84" ht="12.75" customHeight="1">
      <c r="A68" s="321"/>
      <c r="B68" s="511"/>
      <c r="C68" s="512"/>
      <c r="D68" s="513"/>
      <c r="E68" s="514"/>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C68" s="482"/>
      <c r="BD68" s="482"/>
      <c r="BE68" s="482"/>
      <c r="BF68" s="482"/>
      <c r="BG68" s="515"/>
      <c r="BH68" s="516"/>
      <c r="BI68" s="516"/>
      <c r="BJ68" s="516"/>
      <c r="BK68" s="517"/>
    </row>
    <row r="69" spans="1:84" ht="12.75" customHeight="1">
      <c r="A69" s="321"/>
      <c r="B69" s="511"/>
      <c r="C69" s="512"/>
      <c r="D69" s="513"/>
      <c r="E69" s="652" t="s">
        <v>434</v>
      </c>
      <c r="F69" s="653"/>
      <c r="G69" s="654" t="s">
        <v>435</v>
      </c>
      <c r="H69" s="654"/>
      <c r="I69" s="654"/>
      <c r="J69" s="654"/>
      <c r="K69" s="654"/>
      <c r="L69" s="654"/>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c r="AO69" s="654"/>
      <c r="AP69" s="654"/>
      <c r="AQ69" s="654"/>
      <c r="AR69" s="654"/>
      <c r="AS69" s="654"/>
      <c r="AT69" s="654"/>
      <c r="AU69" s="654"/>
      <c r="AV69" s="654"/>
      <c r="AW69" s="654"/>
      <c r="AX69" s="654"/>
      <c r="AY69" s="654"/>
      <c r="AZ69" s="654"/>
      <c r="BA69" s="654"/>
      <c r="BB69" s="654"/>
      <c r="BC69" s="654"/>
      <c r="BD69" s="654"/>
      <c r="BE69" s="654"/>
      <c r="BF69" s="654"/>
      <c r="BG69" s="515"/>
      <c r="BH69" s="516"/>
      <c r="BI69" s="516"/>
      <c r="BJ69" s="516"/>
      <c r="BK69" s="517"/>
    </row>
    <row r="70" spans="1:84" ht="12.75" customHeight="1">
      <c r="A70" s="321"/>
      <c r="B70" s="511"/>
      <c r="C70" s="512"/>
      <c r="D70" s="513"/>
      <c r="E70" s="652"/>
      <c r="F70" s="653"/>
      <c r="G70" s="654"/>
      <c r="H70" s="654"/>
      <c r="I70" s="654"/>
      <c r="J70" s="654"/>
      <c r="K70" s="654"/>
      <c r="L70" s="654"/>
      <c r="M70" s="654"/>
      <c r="N70" s="654"/>
      <c r="O70" s="654"/>
      <c r="P70" s="654"/>
      <c r="Q70" s="654"/>
      <c r="R70" s="654"/>
      <c r="S70" s="654"/>
      <c r="T70" s="654"/>
      <c r="U70" s="654"/>
      <c r="V70" s="654"/>
      <c r="W70" s="654"/>
      <c r="X70" s="654"/>
      <c r="Y70" s="654"/>
      <c r="Z70" s="654"/>
      <c r="AA70" s="654"/>
      <c r="AB70" s="654"/>
      <c r="AC70" s="654"/>
      <c r="AD70" s="654"/>
      <c r="AE70" s="654"/>
      <c r="AF70" s="654"/>
      <c r="AG70" s="654"/>
      <c r="AH70" s="654"/>
      <c r="AI70" s="654"/>
      <c r="AJ70" s="654"/>
      <c r="AK70" s="654"/>
      <c r="AL70" s="654"/>
      <c r="AM70" s="654"/>
      <c r="AN70" s="654"/>
      <c r="AO70" s="654"/>
      <c r="AP70" s="654"/>
      <c r="AQ70" s="654"/>
      <c r="AR70" s="654"/>
      <c r="AS70" s="654"/>
      <c r="AT70" s="654"/>
      <c r="AU70" s="654"/>
      <c r="AV70" s="654"/>
      <c r="AW70" s="654"/>
      <c r="AX70" s="654"/>
      <c r="AY70" s="654"/>
      <c r="AZ70" s="654"/>
      <c r="BA70" s="654"/>
      <c r="BB70" s="654"/>
      <c r="BC70" s="654"/>
      <c r="BD70" s="654"/>
      <c r="BE70" s="654"/>
      <c r="BF70" s="654"/>
      <c r="BG70" s="515"/>
      <c r="BH70" s="516"/>
      <c r="BI70" s="516"/>
      <c r="BJ70" s="516"/>
      <c r="BK70" s="517"/>
    </row>
    <row r="71" spans="1:84" ht="5.25" customHeight="1">
      <c r="A71" s="321"/>
      <c r="B71" s="498"/>
      <c r="C71" s="499"/>
      <c r="D71" s="500"/>
      <c r="E71" s="326"/>
      <c r="F71" s="327"/>
      <c r="G71" s="655"/>
      <c r="H71" s="655"/>
      <c r="I71" s="655"/>
      <c r="J71" s="655"/>
      <c r="K71" s="655"/>
      <c r="L71" s="655"/>
      <c r="M71" s="655"/>
      <c r="N71" s="655"/>
      <c r="O71" s="655"/>
      <c r="P71" s="655"/>
      <c r="Q71" s="655"/>
      <c r="R71" s="655"/>
      <c r="S71" s="655"/>
      <c r="T71" s="655"/>
      <c r="U71" s="655"/>
      <c r="V71" s="655"/>
      <c r="W71" s="655"/>
      <c r="X71" s="655"/>
      <c r="Y71" s="655"/>
      <c r="Z71" s="655"/>
      <c r="AA71" s="655"/>
      <c r="AB71" s="655"/>
      <c r="AC71" s="655"/>
      <c r="AD71" s="655"/>
      <c r="AE71" s="655"/>
      <c r="AF71" s="655"/>
      <c r="AG71" s="655"/>
      <c r="AH71" s="655"/>
      <c r="AI71" s="655"/>
      <c r="AJ71" s="655"/>
      <c r="AK71" s="655"/>
      <c r="AL71" s="655"/>
      <c r="AM71" s="655"/>
      <c r="AN71" s="655"/>
      <c r="AO71" s="655"/>
      <c r="AP71" s="655"/>
      <c r="AQ71" s="655"/>
      <c r="AR71" s="655"/>
      <c r="AS71" s="655"/>
      <c r="AT71" s="655"/>
      <c r="AU71" s="655"/>
      <c r="AV71" s="655"/>
      <c r="AW71" s="655"/>
      <c r="AX71" s="655"/>
      <c r="AY71" s="655"/>
      <c r="AZ71" s="655"/>
      <c r="BA71" s="655"/>
      <c r="BB71" s="655"/>
      <c r="BC71" s="655"/>
      <c r="BD71" s="655"/>
      <c r="BE71" s="655"/>
      <c r="BF71" s="655"/>
      <c r="BG71" s="508"/>
      <c r="BH71" s="509"/>
      <c r="BI71" s="509"/>
      <c r="BJ71" s="509"/>
      <c r="BK71" s="510"/>
    </row>
    <row r="72" spans="1:84" ht="12.75" customHeight="1">
      <c r="A72" s="321"/>
      <c r="B72" s="495" t="s">
        <v>436</v>
      </c>
      <c r="C72" s="496"/>
      <c r="D72" s="497"/>
      <c r="E72" s="501" t="s">
        <v>437</v>
      </c>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502"/>
      <c r="AK72" s="502"/>
      <c r="AL72" s="502"/>
      <c r="AM72" s="502"/>
      <c r="AN72" s="502"/>
      <c r="AO72" s="502"/>
      <c r="AP72" s="502"/>
      <c r="AQ72" s="502"/>
      <c r="AR72" s="502"/>
      <c r="AS72" s="502"/>
      <c r="AT72" s="502"/>
      <c r="AU72" s="502"/>
      <c r="AV72" s="502"/>
      <c r="AW72" s="502"/>
      <c r="AX72" s="502"/>
      <c r="AY72" s="502"/>
      <c r="AZ72" s="502"/>
      <c r="BA72" s="502"/>
      <c r="BB72" s="502"/>
      <c r="BC72" s="502"/>
      <c r="BD72" s="502"/>
      <c r="BE72" s="502"/>
      <c r="BF72" s="502"/>
      <c r="BG72" s="640"/>
      <c r="BH72" s="640"/>
      <c r="BI72" s="640"/>
      <c r="BJ72" s="640"/>
      <c r="BK72" s="640"/>
    </row>
    <row r="73" spans="1:84" ht="12.75" customHeight="1">
      <c r="A73" s="321"/>
      <c r="B73" s="511"/>
      <c r="C73" s="512"/>
      <c r="D73" s="513"/>
      <c r="E73" s="514"/>
      <c r="F73" s="482"/>
      <c r="G73" s="48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c r="BE73" s="482"/>
      <c r="BF73" s="482"/>
      <c r="BG73" s="640"/>
      <c r="BH73" s="640"/>
      <c r="BI73" s="640"/>
      <c r="BJ73" s="640"/>
      <c r="BK73" s="640"/>
    </row>
    <row r="74" spans="1:84" ht="12" customHeight="1">
      <c r="A74" s="321"/>
      <c r="B74" s="498"/>
      <c r="C74" s="499"/>
      <c r="D74" s="500"/>
      <c r="E74" s="503"/>
      <c r="F74" s="504"/>
      <c r="G74" s="504"/>
      <c r="H74" s="504"/>
      <c r="I74" s="504"/>
      <c r="J74" s="504"/>
      <c r="K74" s="504"/>
      <c r="L74" s="504"/>
      <c r="M74" s="504"/>
      <c r="N74" s="504"/>
      <c r="O74" s="504"/>
      <c r="P74" s="504"/>
      <c r="Q74" s="504"/>
      <c r="R74" s="504"/>
      <c r="S74" s="504"/>
      <c r="T74" s="504"/>
      <c r="U74" s="504"/>
      <c r="V74" s="504"/>
      <c r="W74" s="504"/>
      <c r="X74" s="504"/>
      <c r="Y74" s="504"/>
      <c r="Z74" s="504"/>
      <c r="AA74" s="504"/>
      <c r="AB74" s="504"/>
      <c r="AC74" s="504"/>
      <c r="AD74" s="504"/>
      <c r="AE74" s="504"/>
      <c r="AF74" s="504"/>
      <c r="AG74" s="504"/>
      <c r="AH74" s="504"/>
      <c r="AI74" s="504"/>
      <c r="AJ74" s="504"/>
      <c r="AK74" s="504"/>
      <c r="AL74" s="504"/>
      <c r="AM74" s="504"/>
      <c r="AN74" s="504"/>
      <c r="AO74" s="504"/>
      <c r="AP74" s="504"/>
      <c r="AQ74" s="504"/>
      <c r="AR74" s="504"/>
      <c r="AS74" s="504"/>
      <c r="AT74" s="504"/>
      <c r="AU74" s="504"/>
      <c r="AV74" s="504"/>
      <c r="AW74" s="504"/>
      <c r="AX74" s="504"/>
      <c r="AY74" s="504"/>
      <c r="AZ74" s="504"/>
      <c r="BA74" s="504"/>
      <c r="BB74" s="504"/>
      <c r="BC74" s="504"/>
      <c r="BD74" s="504"/>
      <c r="BE74" s="504"/>
      <c r="BF74" s="504"/>
      <c r="BG74" s="640"/>
      <c r="BH74" s="640"/>
      <c r="BI74" s="640"/>
      <c r="BJ74" s="640"/>
      <c r="BK74" s="640"/>
    </row>
    <row r="75" spans="1:84" ht="12" customHeight="1">
      <c r="A75" s="321"/>
      <c r="B75" s="321"/>
      <c r="C75" s="321"/>
      <c r="D75" s="286"/>
      <c r="E75" s="321"/>
      <c r="F75" s="321"/>
      <c r="G75" s="321"/>
      <c r="H75" s="321"/>
      <c r="I75" s="321"/>
      <c r="J75" s="321"/>
      <c r="K75" s="321"/>
      <c r="L75" s="321"/>
      <c r="M75" s="321"/>
      <c r="N75" s="321"/>
      <c r="O75" s="321"/>
      <c r="P75" s="321"/>
      <c r="Q75" s="321"/>
      <c r="R75" s="321"/>
      <c r="S75" s="321"/>
      <c r="T75" s="321"/>
      <c r="U75" s="321"/>
      <c r="V75" s="321"/>
      <c r="AV75" s="322"/>
      <c r="AW75" s="322"/>
      <c r="AX75" s="322"/>
      <c r="AY75" s="322"/>
      <c r="AZ75" s="322"/>
      <c r="BA75" s="322"/>
      <c r="BB75" s="322"/>
      <c r="BC75" s="322"/>
      <c r="BD75" s="322"/>
      <c r="BE75" s="322"/>
      <c r="BF75" s="322"/>
      <c r="BG75" s="328"/>
      <c r="BH75" s="328"/>
      <c r="BI75" s="328"/>
      <c r="BJ75" s="328"/>
      <c r="BK75" s="328"/>
    </row>
    <row r="76" spans="1:84" ht="20.100000000000001" customHeight="1">
      <c r="A76" s="239" t="s">
        <v>438</v>
      </c>
      <c r="B76" s="329"/>
      <c r="C76" s="329"/>
      <c r="D76" s="286"/>
      <c r="E76" s="321"/>
      <c r="F76" s="321"/>
      <c r="G76" s="321"/>
      <c r="H76" s="321"/>
      <c r="I76" s="321"/>
      <c r="J76" s="321"/>
      <c r="K76" s="321"/>
      <c r="L76" s="321"/>
      <c r="M76" s="321"/>
      <c r="N76" s="321"/>
      <c r="O76" s="321"/>
      <c r="P76" s="321"/>
      <c r="Q76" s="321"/>
      <c r="R76" s="321"/>
      <c r="S76" s="321"/>
      <c r="T76" s="321"/>
      <c r="U76" s="321"/>
      <c r="V76" s="321"/>
      <c r="AU76" s="595"/>
      <c r="AV76" s="595"/>
      <c r="AW76" s="595"/>
      <c r="AX76" s="595"/>
      <c r="AY76" s="595"/>
      <c r="AZ76" s="595"/>
      <c r="BA76" s="595"/>
      <c r="BB76" s="595"/>
      <c r="BC76" s="595"/>
      <c r="BD76" s="595"/>
      <c r="BE76" s="595"/>
      <c r="BF76" s="595"/>
      <c r="BG76" s="595"/>
      <c r="BH76" s="595"/>
      <c r="BI76" s="595"/>
      <c r="BJ76" s="595"/>
      <c r="BK76" s="595"/>
    </row>
    <row r="77" spans="1:84" s="331" customFormat="1" ht="15.75" customHeight="1">
      <c r="A77" s="239"/>
      <c r="B77" s="641" t="s">
        <v>439</v>
      </c>
      <c r="C77" s="642"/>
      <c r="D77" s="642"/>
      <c r="E77" s="642"/>
      <c r="F77" s="642"/>
      <c r="G77" s="642"/>
      <c r="H77" s="642"/>
      <c r="I77" s="642"/>
      <c r="J77" s="642"/>
      <c r="K77" s="642"/>
      <c r="L77" s="642"/>
      <c r="M77" s="642"/>
      <c r="N77" s="642"/>
      <c r="O77" s="642"/>
      <c r="P77" s="642"/>
      <c r="Q77" s="642"/>
      <c r="R77" s="642"/>
      <c r="S77" s="642"/>
      <c r="T77" s="642"/>
      <c r="U77" s="642"/>
      <c r="V77" s="642"/>
      <c r="W77" s="642"/>
      <c r="X77" s="642"/>
      <c r="Y77" s="642"/>
      <c r="Z77" s="642"/>
      <c r="AA77" s="642"/>
      <c r="AB77" s="642"/>
      <c r="AC77" s="642"/>
      <c r="AD77" s="642"/>
      <c r="AE77" s="642"/>
      <c r="AF77" s="642"/>
      <c r="AG77" s="642"/>
      <c r="AH77" s="642"/>
      <c r="AI77" s="642"/>
      <c r="AJ77" s="642"/>
      <c r="AK77" s="642"/>
      <c r="AL77" s="642"/>
      <c r="AM77" s="642"/>
      <c r="AN77" s="642"/>
      <c r="AO77" s="642"/>
      <c r="AP77" s="642"/>
      <c r="AQ77" s="642"/>
      <c r="AR77" s="642"/>
      <c r="AS77" s="642"/>
      <c r="AT77" s="642"/>
      <c r="AU77" s="642"/>
      <c r="AV77" s="642"/>
      <c r="AW77" s="642"/>
      <c r="AX77" s="642"/>
      <c r="AY77" s="642"/>
      <c r="AZ77" s="642"/>
      <c r="BA77" s="642"/>
      <c r="BB77" s="642"/>
      <c r="BC77" s="642"/>
      <c r="BD77" s="642"/>
      <c r="BE77" s="642"/>
      <c r="BF77" s="642"/>
      <c r="BG77" s="642"/>
      <c r="BH77" s="642"/>
      <c r="BI77" s="642"/>
      <c r="BJ77" s="642"/>
      <c r="BK77" s="643"/>
      <c r="BL77" s="330"/>
      <c r="BM77" s="330"/>
      <c r="BN77" s="330"/>
      <c r="BO77" s="330"/>
      <c r="BP77" s="330"/>
      <c r="BQ77" s="330"/>
      <c r="BR77" s="330"/>
      <c r="BS77" s="330"/>
      <c r="BT77" s="330"/>
    </row>
    <row r="78" spans="1:84" ht="12.75" customHeight="1">
      <c r="A78" s="321"/>
      <c r="B78" s="495" t="s">
        <v>431</v>
      </c>
      <c r="C78" s="496"/>
      <c r="D78" s="497"/>
      <c r="E78" s="644" t="s">
        <v>329</v>
      </c>
      <c r="F78" s="645"/>
      <c r="G78" s="645"/>
      <c r="H78" s="645"/>
      <c r="I78" s="645"/>
      <c r="J78" s="645"/>
      <c r="K78" s="645"/>
      <c r="L78" s="645"/>
      <c r="M78" s="645"/>
      <c r="N78" s="645"/>
      <c r="O78" s="645"/>
      <c r="P78" s="645"/>
      <c r="Q78" s="645"/>
      <c r="R78" s="645"/>
      <c r="S78" s="645"/>
      <c r="T78" s="645"/>
      <c r="U78" s="645"/>
      <c r="V78" s="645"/>
      <c r="W78" s="645"/>
      <c r="X78" s="645"/>
      <c r="Y78" s="645"/>
      <c r="Z78" s="645"/>
      <c r="AA78" s="645"/>
      <c r="AB78" s="645"/>
      <c r="AC78" s="645"/>
      <c r="AD78" s="645"/>
      <c r="AE78" s="645"/>
      <c r="AF78" s="645"/>
      <c r="AG78" s="645"/>
      <c r="AH78" s="645"/>
      <c r="AI78" s="645"/>
      <c r="AJ78" s="645"/>
      <c r="AK78" s="645"/>
      <c r="AL78" s="645"/>
      <c r="AM78" s="645"/>
      <c r="AN78" s="645"/>
      <c r="AO78" s="645"/>
      <c r="AP78" s="645"/>
      <c r="AQ78" s="645"/>
      <c r="AR78" s="645"/>
      <c r="AS78" s="645"/>
      <c r="AT78" s="645"/>
      <c r="AU78" s="645"/>
      <c r="AV78" s="645"/>
      <c r="AW78" s="645"/>
      <c r="AX78" s="645"/>
      <c r="AY78" s="645"/>
      <c r="AZ78" s="645"/>
      <c r="BA78" s="645"/>
      <c r="BB78" s="645"/>
      <c r="BC78" s="645"/>
      <c r="BD78" s="645"/>
      <c r="BE78" s="645"/>
      <c r="BF78" s="645"/>
      <c r="BG78" s="640"/>
      <c r="BH78" s="640"/>
      <c r="BI78" s="640"/>
      <c r="BJ78" s="640"/>
      <c r="BK78" s="640"/>
    </row>
    <row r="79" spans="1:84" ht="12.75" customHeight="1">
      <c r="A79" s="321"/>
      <c r="B79" s="498"/>
      <c r="C79" s="499"/>
      <c r="D79" s="500"/>
      <c r="E79" s="646"/>
      <c r="F79" s="647"/>
      <c r="G79" s="647"/>
      <c r="H79" s="647"/>
      <c r="I79" s="647"/>
      <c r="J79" s="647"/>
      <c r="K79" s="647"/>
      <c r="L79" s="647"/>
      <c r="M79" s="647"/>
      <c r="N79" s="647"/>
      <c r="O79" s="647"/>
      <c r="P79" s="647"/>
      <c r="Q79" s="647"/>
      <c r="R79" s="647"/>
      <c r="S79" s="647"/>
      <c r="T79" s="647"/>
      <c r="U79" s="647"/>
      <c r="V79" s="647"/>
      <c r="W79" s="647"/>
      <c r="X79" s="647"/>
      <c r="Y79" s="647"/>
      <c r="Z79" s="647"/>
      <c r="AA79" s="647"/>
      <c r="AB79" s="647"/>
      <c r="AC79" s="647"/>
      <c r="AD79" s="647"/>
      <c r="AE79" s="647"/>
      <c r="AF79" s="647"/>
      <c r="AG79" s="647"/>
      <c r="AH79" s="647"/>
      <c r="AI79" s="647"/>
      <c r="AJ79" s="647"/>
      <c r="AK79" s="647"/>
      <c r="AL79" s="647"/>
      <c r="AM79" s="647"/>
      <c r="AN79" s="647"/>
      <c r="AO79" s="647"/>
      <c r="AP79" s="647"/>
      <c r="AQ79" s="647"/>
      <c r="AR79" s="647"/>
      <c r="AS79" s="647"/>
      <c r="AT79" s="647"/>
      <c r="AU79" s="647"/>
      <c r="AV79" s="647"/>
      <c r="AW79" s="647"/>
      <c r="AX79" s="647"/>
      <c r="AY79" s="647"/>
      <c r="AZ79" s="647"/>
      <c r="BA79" s="647"/>
      <c r="BB79" s="647"/>
      <c r="BC79" s="647"/>
      <c r="BD79" s="647"/>
      <c r="BE79" s="647"/>
      <c r="BF79" s="647"/>
      <c r="BG79" s="640"/>
      <c r="BH79" s="640"/>
      <c r="BI79" s="640"/>
      <c r="BJ79" s="640"/>
      <c r="BK79" s="640"/>
    </row>
    <row r="80" spans="1:84" s="331" customFormat="1" ht="15.75" customHeight="1">
      <c r="A80" s="239"/>
      <c r="B80" s="641" t="s">
        <v>440</v>
      </c>
      <c r="C80" s="642"/>
      <c r="D80" s="642"/>
      <c r="E80" s="642"/>
      <c r="F80" s="642"/>
      <c r="G80" s="642"/>
      <c r="H80" s="642"/>
      <c r="I80" s="642"/>
      <c r="J80" s="642"/>
      <c r="K80" s="642"/>
      <c r="L80" s="642"/>
      <c r="M80" s="642"/>
      <c r="N80" s="642"/>
      <c r="O80" s="642"/>
      <c r="P80" s="642"/>
      <c r="Q80" s="642"/>
      <c r="R80" s="642"/>
      <c r="S80" s="642"/>
      <c r="T80" s="642"/>
      <c r="U80" s="642"/>
      <c r="V80" s="642"/>
      <c r="W80" s="642"/>
      <c r="X80" s="642"/>
      <c r="Y80" s="642"/>
      <c r="Z80" s="642"/>
      <c r="AA80" s="642"/>
      <c r="AB80" s="642"/>
      <c r="AC80" s="642"/>
      <c r="AD80" s="642"/>
      <c r="AE80" s="642"/>
      <c r="AF80" s="642"/>
      <c r="AG80" s="642"/>
      <c r="AH80" s="642"/>
      <c r="AI80" s="642"/>
      <c r="AJ80" s="642"/>
      <c r="AK80" s="642"/>
      <c r="AL80" s="642"/>
      <c r="AM80" s="642"/>
      <c r="AN80" s="642"/>
      <c r="AO80" s="642"/>
      <c r="AP80" s="642"/>
      <c r="AQ80" s="642"/>
      <c r="AR80" s="642"/>
      <c r="AS80" s="642"/>
      <c r="AT80" s="642"/>
      <c r="AU80" s="642"/>
      <c r="AV80" s="642"/>
      <c r="AW80" s="642"/>
      <c r="AX80" s="642"/>
      <c r="AY80" s="642"/>
      <c r="AZ80" s="642"/>
      <c r="BA80" s="642"/>
      <c r="BB80" s="642"/>
      <c r="BC80" s="642"/>
      <c r="BD80" s="642"/>
      <c r="BE80" s="642"/>
      <c r="BF80" s="642"/>
      <c r="BG80" s="642"/>
      <c r="BH80" s="642"/>
      <c r="BI80" s="642"/>
      <c r="BJ80" s="642"/>
      <c r="BK80" s="643"/>
      <c r="BL80" s="330"/>
      <c r="BM80" s="330"/>
      <c r="BN80" s="330"/>
      <c r="BO80" s="330"/>
      <c r="BP80" s="330"/>
      <c r="BQ80" s="330"/>
      <c r="BR80" s="330"/>
      <c r="BS80" s="330"/>
      <c r="BT80" s="330"/>
    </row>
    <row r="81" spans="1:83" ht="12.75" customHeight="1">
      <c r="A81" s="321"/>
      <c r="B81" s="495" t="s">
        <v>436</v>
      </c>
      <c r="C81" s="496"/>
      <c r="D81" s="497"/>
      <c r="E81" s="644" t="s">
        <v>441</v>
      </c>
      <c r="F81" s="645"/>
      <c r="G81" s="645"/>
      <c r="H81" s="645"/>
      <c r="I81" s="645"/>
      <c r="J81" s="645"/>
      <c r="K81" s="645"/>
      <c r="L81" s="645"/>
      <c r="M81" s="645"/>
      <c r="N81" s="645"/>
      <c r="O81" s="645"/>
      <c r="P81" s="645"/>
      <c r="Q81" s="645"/>
      <c r="R81" s="645"/>
      <c r="S81" s="645"/>
      <c r="T81" s="645"/>
      <c r="U81" s="645"/>
      <c r="V81" s="645"/>
      <c r="W81" s="645"/>
      <c r="X81" s="645"/>
      <c r="Y81" s="645"/>
      <c r="Z81" s="645"/>
      <c r="AA81" s="645"/>
      <c r="AB81" s="645"/>
      <c r="AC81" s="645"/>
      <c r="AD81" s="645"/>
      <c r="AE81" s="645"/>
      <c r="AF81" s="645"/>
      <c r="AG81" s="645"/>
      <c r="AH81" s="645"/>
      <c r="AI81" s="645"/>
      <c r="AJ81" s="645"/>
      <c r="AK81" s="645"/>
      <c r="AL81" s="645"/>
      <c r="AM81" s="645"/>
      <c r="AN81" s="645"/>
      <c r="AO81" s="645"/>
      <c r="AP81" s="645"/>
      <c r="AQ81" s="645"/>
      <c r="AR81" s="645"/>
      <c r="AS81" s="645"/>
      <c r="AT81" s="645"/>
      <c r="AU81" s="645"/>
      <c r="AV81" s="645"/>
      <c r="AW81" s="645"/>
      <c r="AX81" s="645"/>
      <c r="AY81" s="645"/>
      <c r="AZ81" s="645"/>
      <c r="BA81" s="645"/>
      <c r="BB81" s="645"/>
      <c r="BC81" s="645"/>
      <c r="BD81" s="645"/>
      <c r="BE81" s="645"/>
      <c r="BF81" s="645"/>
      <c r="BG81" s="640"/>
      <c r="BH81" s="640"/>
      <c r="BI81" s="640"/>
      <c r="BJ81" s="640"/>
      <c r="BK81" s="640"/>
    </row>
    <row r="82" spans="1:83" ht="12.75" customHeight="1">
      <c r="A82" s="321"/>
      <c r="B82" s="498"/>
      <c r="C82" s="499"/>
      <c r="D82" s="500"/>
      <c r="E82" s="646"/>
      <c r="F82" s="647"/>
      <c r="G82" s="647"/>
      <c r="H82" s="647"/>
      <c r="I82" s="647"/>
      <c r="J82" s="647"/>
      <c r="K82" s="647"/>
      <c r="L82" s="647"/>
      <c r="M82" s="647"/>
      <c r="N82" s="647"/>
      <c r="O82" s="647"/>
      <c r="P82" s="647"/>
      <c r="Q82" s="647"/>
      <c r="R82" s="647"/>
      <c r="S82" s="647"/>
      <c r="T82" s="647"/>
      <c r="U82" s="647"/>
      <c r="V82" s="647"/>
      <c r="W82" s="647"/>
      <c r="X82" s="647"/>
      <c r="Y82" s="647"/>
      <c r="Z82" s="647"/>
      <c r="AA82" s="647"/>
      <c r="AB82" s="647"/>
      <c r="AC82" s="647"/>
      <c r="AD82" s="647"/>
      <c r="AE82" s="647"/>
      <c r="AF82" s="647"/>
      <c r="AG82" s="647"/>
      <c r="AH82" s="647"/>
      <c r="AI82" s="647"/>
      <c r="AJ82" s="647"/>
      <c r="AK82" s="647"/>
      <c r="AL82" s="647"/>
      <c r="AM82" s="647"/>
      <c r="AN82" s="647"/>
      <c r="AO82" s="647"/>
      <c r="AP82" s="647"/>
      <c r="AQ82" s="647"/>
      <c r="AR82" s="647"/>
      <c r="AS82" s="647"/>
      <c r="AT82" s="647"/>
      <c r="AU82" s="647"/>
      <c r="AV82" s="647"/>
      <c r="AW82" s="647"/>
      <c r="AX82" s="647"/>
      <c r="AY82" s="647"/>
      <c r="AZ82" s="647"/>
      <c r="BA82" s="647"/>
      <c r="BB82" s="647"/>
      <c r="BC82" s="647"/>
      <c r="BD82" s="647"/>
      <c r="BE82" s="647"/>
      <c r="BF82" s="647"/>
      <c r="BG82" s="640"/>
      <c r="BH82" s="640"/>
      <c r="BI82" s="640"/>
      <c r="BJ82" s="640"/>
      <c r="BK82" s="640"/>
    </row>
    <row r="83" spans="1:83" ht="12" customHeight="1">
      <c r="A83" s="321"/>
      <c r="B83" s="321"/>
      <c r="C83" s="321"/>
      <c r="D83" s="286"/>
      <c r="E83" s="321"/>
      <c r="F83" s="321"/>
      <c r="G83" s="321"/>
      <c r="H83" s="321"/>
      <c r="I83" s="321"/>
      <c r="J83" s="321"/>
      <c r="K83" s="321"/>
      <c r="L83" s="321"/>
      <c r="M83" s="321"/>
      <c r="N83" s="321"/>
      <c r="O83" s="321"/>
      <c r="P83" s="321"/>
      <c r="Q83" s="321"/>
      <c r="R83" s="321"/>
      <c r="S83" s="321"/>
      <c r="T83" s="321"/>
      <c r="U83" s="321"/>
      <c r="V83" s="321"/>
      <c r="BG83" s="243"/>
      <c r="BH83" s="243"/>
      <c r="BI83" s="243"/>
      <c r="BJ83" s="243"/>
      <c r="BK83" s="243"/>
    </row>
    <row r="84" spans="1:83" ht="20.100000000000001" customHeight="1">
      <c r="A84" s="239" t="s">
        <v>442</v>
      </c>
      <c r="B84" s="329"/>
      <c r="C84" s="329"/>
      <c r="D84" s="286"/>
      <c r="E84" s="321"/>
      <c r="F84" s="321"/>
      <c r="G84" s="321"/>
      <c r="H84" s="321"/>
      <c r="I84" s="321"/>
      <c r="J84" s="321"/>
      <c r="K84" s="321"/>
      <c r="L84" s="321"/>
      <c r="M84" s="321"/>
      <c r="N84" s="321"/>
      <c r="O84" s="321"/>
      <c r="P84" s="321"/>
      <c r="Q84" s="321"/>
      <c r="R84" s="321"/>
      <c r="S84" s="321"/>
      <c r="T84" s="321"/>
      <c r="U84" s="321"/>
      <c r="V84" s="321"/>
      <c r="BG84" s="243"/>
      <c r="BH84" s="243"/>
      <c r="BI84" s="243"/>
      <c r="BJ84" s="243"/>
      <c r="BK84" s="243"/>
    </row>
    <row r="85" spans="1:83" ht="12.75" customHeight="1">
      <c r="A85" s="321"/>
      <c r="B85" s="495" t="s">
        <v>431</v>
      </c>
      <c r="C85" s="496"/>
      <c r="D85" s="497"/>
      <c r="E85" s="501" t="s">
        <v>443</v>
      </c>
      <c r="F85" s="502"/>
      <c r="G85" s="502"/>
      <c r="H85" s="502"/>
      <c r="I85" s="502"/>
      <c r="J85" s="502"/>
      <c r="K85" s="502"/>
      <c r="L85" s="502"/>
      <c r="M85" s="502"/>
      <c r="N85" s="502"/>
      <c r="O85" s="502"/>
      <c r="P85" s="502"/>
      <c r="Q85" s="502"/>
      <c r="R85" s="502"/>
      <c r="S85" s="502"/>
      <c r="T85" s="502"/>
      <c r="U85" s="502"/>
      <c r="V85" s="502"/>
      <c r="W85" s="502"/>
      <c r="X85" s="502"/>
      <c r="Y85" s="502"/>
      <c r="Z85" s="502"/>
      <c r="AA85" s="502"/>
      <c r="AB85" s="502"/>
      <c r="AC85" s="502"/>
      <c r="AD85" s="502"/>
      <c r="AE85" s="502"/>
      <c r="AF85" s="502"/>
      <c r="AG85" s="502"/>
      <c r="AH85" s="502"/>
      <c r="AI85" s="502"/>
      <c r="AJ85" s="502"/>
      <c r="AK85" s="502"/>
      <c r="AL85" s="502"/>
      <c r="AM85" s="502"/>
      <c r="AN85" s="502"/>
      <c r="AO85" s="502"/>
      <c r="AP85" s="502"/>
      <c r="AQ85" s="502"/>
      <c r="AR85" s="502"/>
      <c r="AS85" s="502"/>
      <c r="AT85" s="502"/>
      <c r="AU85" s="502"/>
      <c r="AV85" s="502"/>
      <c r="AW85" s="502"/>
      <c r="AX85" s="502"/>
      <c r="AY85" s="502"/>
      <c r="AZ85" s="502"/>
      <c r="BA85" s="502"/>
      <c r="BB85" s="502"/>
      <c r="BC85" s="502"/>
      <c r="BD85" s="502"/>
      <c r="BE85" s="502"/>
      <c r="BF85" s="502"/>
      <c r="BG85" s="640"/>
      <c r="BH85" s="640"/>
      <c r="BI85" s="640"/>
      <c r="BJ85" s="640"/>
      <c r="BK85" s="640"/>
    </row>
    <row r="86" spans="1:83" ht="12.75" customHeight="1">
      <c r="A86" s="321"/>
      <c r="B86" s="498"/>
      <c r="C86" s="499"/>
      <c r="D86" s="500"/>
      <c r="E86" s="503"/>
      <c r="F86" s="504"/>
      <c r="G86" s="504"/>
      <c r="H86" s="504"/>
      <c r="I86" s="504"/>
      <c r="J86" s="504"/>
      <c r="K86" s="504"/>
      <c r="L86" s="504"/>
      <c r="M86" s="504"/>
      <c r="N86" s="504"/>
      <c r="O86" s="504"/>
      <c r="P86" s="504"/>
      <c r="Q86" s="504"/>
      <c r="R86" s="504"/>
      <c r="S86" s="504"/>
      <c r="T86" s="504"/>
      <c r="U86" s="504"/>
      <c r="V86" s="504"/>
      <c r="W86" s="504"/>
      <c r="X86" s="504"/>
      <c r="Y86" s="504"/>
      <c r="Z86" s="504"/>
      <c r="AA86" s="504"/>
      <c r="AB86" s="504"/>
      <c r="AC86" s="504"/>
      <c r="AD86" s="504"/>
      <c r="AE86" s="504"/>
      <c r="AF86" s="504"/>
      <c r="AG86" s="504"/>
      <c r="AH86" s="504"/>
      <c r="AI86" s="504"/>
      <c r="AJ86" s="504"/>
      <c r="AK86" s="504"/>
      <c r="AL86" s="504"/>
      <c r="AM86" s="504"/>
      <c r="AN86" s="504"/>
      <c r="AO86" s="504"/>
      <c r="AP86" s="504"/>
      <c r="AQ86" s="504"/>
      <c r="AR86" s="504"/>
      <c r="AS86" s="504"/>
      <c r="AT86" s="504"/>
      <c r="AU86" s="504"/>
      <c r="AV86" s="504"/>
      <c r="AW86" s="504"/>
      <c r="AX86" s="504"/>
      <c r="AY86" s="504"/>
      <c r="AZ86" s="504"/>
      <c r="BA86" s="504"/>
      <c r="BB86" s="504"/>
      <c r="BC86" s="504"/>
      <c r="BD86" s="504"/>
      <c r="BE86" s="504"/>
      <c r="BF86" s="504"/>
      <c r="BG86" s="640"/>
      <c r="BH86" s="640"/>
      <c r="BI86" s="640"/>
      <c r="BJ86" s="640"/>
      <c r="BK86" s="640"/>
    </row>
    <row r="87" spans="1:83" ht="12.75" customHeight="1">
      <c r="A87" s="321"/>
      <c r="B87" s="495" t="s">
        <v>436</v>
      </c>
      <c r="C87" s="496"/>
      <c r="D87" s="497"/>
      <c r="E87" s="501" t="s">
        <v>444</v>
      </c>
      <c r="F87" s="502"/>
      <c r="G87" s="502"/>
      <c r="H87" s="502"/>
      <c r="I87" s="502"/>
      <c r="J87" s="502"/>
      <c r="K87" s="502"/>
      <c r="L87" s="502"/>
      <c r="M87" s="502"/>
      <c r="N87" s="502"/>
      <c r="O87" s="502"/>
      <c r="P87" s="502"/>
      <c r="Q87" s="502"/>
      <c r="R87" s="502"/>
      <c r="S87" s="502"/>
      <c r="T87" s="502"/>
      <c r="U87" s="502"/>
      <c r="V87" s="502"/>
      <c r="W87" s="502"/>
      <c r="X87" s="502"/>
      <c r="Y87" s="502"/>
      <c r="Z87" s="502"/>
      <c r="AA87" s="502"/>
      <c r="AB87" s="502"/>
      <c r="AC87" s="502"/>
      <c r="AD87" s="502"/>
      <c r="AE87" s="502"/>
      <c r="AF87" s="502"/>
      <c r="AG87" s="502"/>
      <c r="AH87" s="502"/>
      <c r="AI87" s="502"/>
      <c r="AJ87" s="502"/>
      <c r="AK87" s="502"/>
      <c r="AL87" s="502"/>
      <c r="AM87" s="502"/>
      <c r="AN87" s="502"/>
      <c r="AO87" s="502"/>
      <c r="AP87" s="502"/>
      <c r="AQ87" s="502"/>
      <c r="AR87" s="502"/>
      <c r="AS87" s="502"/>
      <c r="AT87" s="502"/>
      <c r="AU87" s="502"/>
      <c r="AV87" s="502"/>
      <c r="AW87" s="502"/>
      <c r="AX87" s="502"/>
      <c r="AY87" s="502"/>
      <c r="AZ87" s="502"/>
      <c r="BA87" s="502"/>
      <c r="BB87" s="502"/>
      <c r="BC87" s="502"/>
      <c r="BD87" s="502"/>
      <c r="BE87" s="502"/>
      <c r="BF87" s="502"/>
      <c r="BG87" s="505"/>
      <c r="BH87" s="506"/>
      <c r="BI87" s="506"/>
      <c r="BJ87" s="506"/>
      <c r="BK87" s="507"/>
    </row>
    <row r="88" spans="1:83" ht="12.75" customHeight="1">
      <c r="A88" s="321"/>
      <c r="B88" s="511"/>
      <c r="C88" s="512"/>
      <c r="D88" s="513"/>
      <c r="E88" s="514"/>
      <c r="F88" s="482"/>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c r="AO88" s="482"/>
      <c r="AP88" s="482"/>
      <c r="AQ88" s="482"/>
      <c r="AR88" s="482"/>
      <c r="AS88" s="482"/>
      <c r="AT88" s="482"/>
      <c r="AU88" s="482"/>
      <c r="AV88" s="482"/>
      <c r="AW88" s="482"/>
      <c r="AX88" s="482"/>
      <c r="AY88" s="482"/>
      <c r="AZ88" s="482"/>
      <c r="BA88" s="482"/>
      <c r="BB88" s="482"/>
      <c r="BC88" s="482"/>
      <c r="BD88" s="482"/>
      <c r="BE88" s="482"/>
      <c r="BF88" s="482"/>
      <c r="BG88" s="515"/>
      <c r="BH88" s="516"/>
      <c r="BI88" s="516"/>
      <c r="BJ88" s="516"/>
      <c r="BK88" s="517"/>
    </row>
    <row r="89" spans="1:83" ht="12.75" customHeight="1">
      <c r="A89" s="321"/>
      <c r="B89" s="511"/>
      <c r="C89" s="512"/>
      <c r="D89" s="513"/>
      <c r="E89" s="660" t="s">
        <v>434</v>
      </c>
      <c r="F89" s="661"/>
      <c r="G89" s="662" t="s">
        <v>445</v>
      </c>
      <c r="H89" s="662"/>
      <c r="I89" s="662"/>
      <c r="J89" s="662"/>
      <c r="K89" s="662"/>
      <c r="L89" s="662"/>
      <c r="M89" s="662"/>
      <c r="N89" s="662"/>
      <c r="O89" s="662"/>
      <c r="P89" s="662"/>
      <c r="Q89" s="662"/>
      <c r="R89" s="662"/>
      <c r="S89" s="662"/>
      <c r="T89" s="662"/>
      <c r="U89" s="662"/>
      <c r="V89" s="662"/>
      <c r="W89" s="662"/>
      <c r="X89" s="662"/>
      <c r="Y89" s="662"/>
      <c r="Z89" s="662"/>
      <c r="AA89" s="662"/>
      <c r="AB89" s="662"/>
      <c r="AC89" s="662"/>
      <c r="AD89" s="662"/>
      <c r="AE89" s="662"/>
      <c r="AF89" s="662"/>
      <c r="AG89" s="662"/>
      <c r="AH89" s="662"/>
      <c r="AI89" s="662"/>
      <c r="AJ89" s="662"/>
      <c r="AK89" s="662"/>
      <c r="AL89" s="662"/>
      <c r="AM89" s="662"/>
      <c r="AN89" s="662"/>
      <c r="AO89" s="662"/>
      <c r="AP89" s="662"/>
      <c r="AQ89" s="662"/>
      <c r="AR89" s="662"/>
      <c r="AS89" s="662"/>
      <c r="AT89" s="662"/>
      <c r="AU89" s="662"/>
      <c r="AV89" s="662"/>
      <c r="AW89" s="662"/>
      <c r="AX89" s="662"/>
      <c r="AY89" s="662"/>
      <c r="AZ89" s="662"/>
      <c r="BA89" s="662"/>
      <c r="BB89" s="662"/>
      <c r="BC89" s="662"/>
      <c r="BD89" s="662"/>
      <c r="BE89" s="662"/>
      <c r="BF89" s="662"/>
      <c r="BG89" s="515"/>
      <c r="BH89" s="516"/>
      <c r="BI89" s="516"/>
      <c r="BJ89" s="516"/>
      <c r="BK89" s="517"/>
    </row>
    <row r="90" spans="1:83" ht="12.75" customHeight="1">
      <c r="A90" s="321"/>
      <c r="B90" s="511"/>
      <c r="C90" s="512"/>
      <c r="D90" s="513"/>
      <c r="E90" s="660" t="s">
        <v>434</v>
      </c>
      <c r="F90" s="661"/>
      <c r="G90" s="662" t="s">
        <v>446</v>
      </c>
      <c r="H90" s="662"/>
      <c r="I90" s="662"/>
      <c r="J90" s="662"/>
      <c r="K90" s="662"/>
      <c r="L90" s="662"/>
      <c r="M90" s="662"/>
      <c r="N90" s="662"/>
      <c r="O90" s="662"/>
      <c r="P90" s="662"/>
      <c r="Q90" s="662"/>
      <c r="R90" s="662"/>
      <c r="S90" s="662"/>
      <c r="T90" s="662"/>
      <c r="U90" s="662"/>
      <c r="V90" s="662"/>
      <c r="W90" s="662"/>
      <c r="X90" s="662"/>
      <c r="Y90" s="662"/>
      <c r="Z90" s="662"/>
      <c r="AA90" s="662"/>
      <c r="AB90" s="662"/>
      <c r="AC90" s="662"/>
      <c r="AD90" s="662"/>
      <c r="AE90" s="662"/>
      <c r="AF90" s="662"/>
      <c r="AG90" s="662"/>
      <c r="AH90" s="662"/>
      <c r="AI90" s="662"/>
      <c r="AJ90" s="662"/>
      <c r="AK90" s="662"/>
      <c r="AL90" s="662"/>
      <c r="AM90" s="662"/>
      <c r="AN90" s="662"/>
      <c r="AO90" s="662"/>
      <c r="AP90" s="662"/>
      <c r="AQ90" s="662"/>
      <c r="AR90" s="662"/>
      <c r="AS90" s="662"/>
      <c r="AT90" s="662"/>
      <c r="AU90" s="662"/>
      <c r="AV90" s="662"/>
      <c r="AW90" s="662"/>
      <c r="AX90" s="662"/>
      <c r="AY90" s="662"/>
      <c r="AZ90" s="662"/>
      <c r="BA90" s="662"/>
      <c r="BB90" s="662"/>
      <c r="BC90" s="662"/>
      <c r="BD90" s="662"/>
      <c r="BE90" s="662"/>
      <c r="BF90" s="662"/>
      <c r="BG90" s="515"/>
      <c r="BH90" s="516"/>
      <c r="BI90" s="516"/>
      <c r="BJ90" s="516"/>
      <c r="BK90" s="517"/>
    </row>
    <row r="91" spans="1:83" ht="12.75" customHeight="1">
      <c r="A91" s="321"/>
      <c r="B91" s="511"/>
      <c r="C91" s="512"/>
      <c r="D91" s="513"/>
      <c r="E91" s="462"/>
      <c r="F91" s="461"/>
      <c r="G91" s="662"/>
      <c r="H91" s="662"/>
      <c r="I91" s="662"/>
      <c r="J91" s="662"/>
      <c r="K91" s="662"/>
      <c r="L91" s="662"/>
      <c r="M91" s="662"/>
      <c r="N91" s="662"/>
      <c r="O91" s="662"/>
      <c r="P91" s="662"/>
      <c r="Q91" s="662"/>
      <c r="R91" s="662"/>
      <c r="S91" s="662"/>
      <c r="T91" s="662"/>
      <c r="U91" s="662"/>
      <c r="V91" s="662"/>
      <c r="W91" s="662"/>
      <c r="X91" s="662"/>
      <c r="Y91" s="662"/>
      <c r="Z91" s="662"/>
      <c r="AA91" s="662"/>
      <c r="AB91" s="662"/>
      <c r="AC91" s="662"/>
      <c r="AD91" s="662"/>
      <c r="AE91" s="662"/>
      <c r="AF91" s="662"/>
      <c r="AG91" s="662"/>
      <c r="AH91" s="662"/>
      <c r="AI91" s="662"/>
      <c r="AJ91" s="662"/>
      <c r="AK91" s="662"/>
      <c r="AL91" s="662"/>
      <c r="AM91" s="662"/>
      <c r="AN91" s="662"/>
      <c r="AO91" s="662"/>
      <c r="AP91" s="662"/>
      <c r="AQ91" s="662"/>
      <c r="AR91" s="662"/>
      <c r="AS91" s="662"/>
      <c r="AT91" s="662"/>
      <c r="AU91" s="662"/>
      <c r="AV91" s="662"/>
      <c r="AW91" s="662"/>
      <c r="AX91" s="662"/>
      <c r="AY91" s="662"/>
      <c r="AZ91" s="662"/>
      <c r="BA91" s="662"/>
      <c r="BB91" s="662"/>
      <c r="BC91" s="662"/>
      <c r="BD91" s="662"/>
      <c r="BE91" s="662"/>
      <c r="BF91" s="662"/>
      <c r="BG91" s="515"/>
      <c r="BH91" s="516"/>
      <c r="BI91" s="516"/>
      <c r="BJ91" s="516"/>
      <c r="BK91" s="517"/>
    </row>
    <row r="92" spans="1:83" ht="5.25" customHeight="1">
      <c r="A92" s="321"/>
      <c r="B92" s="498"/>
      <c r="C92" s="499"/>
      <c r="D92" s="500"/>
      <c r="E92" s="463"/>
      <c r="F92" s="464"/>
      <c r="G92" s="663"/>
      <c r="H92" s="663"/>
      <c r="I92" s="663"/>
      <c r="J92" s="663"/>
      <c r="K92" s="663"/>
      <c r="L92" s="663"/>
      <c r="M92" s="663"/>
      <c r="N92" s="663"/>
      <c r="O92" s="663"/>
      <c r="P92" s="663"/>
      <c r="Q92" s="663"/>
      <c r="R92" s="663"/>
      <c r="S92" s="663"/>
      <c r="T92" s="663"/>
      <c r="U92" s="663"/>
      <c r="V92" s="663"/>
      <c r="W92" s="663"/>
      <c r="X92" s="663"/>
      <c r="Y92" s="663"/>
      <c r="Z92" s="663"/>
      <c r="AA92" s="663"/>
      <c r="AB92" s="663"/>
      <c r="AC92" s="663"/>
      <c r="AD92" s="663"/>
      <c r="AE92" s="663"/>
      <c r="AF92" s="663"/>
      <c r="AG92" s="663"/>
      <c r="AH92" s="663"/>
      <c r="AI92" s="663"/>
      <c r="AJ92" s="663"/>
      <c r="AK92" s="663"/>
      <c r="AL92" s="663"/>
      <c r="AM92" s="663"/>
      <c r="AN92" s="663"/>
      <c r="AO92" s="663"/>
      <c r="AP92" s="663"/>
      <c r="AQ92" s="663"/>
      <c r="AR92" s="663"/>
      <c r="AS92" s="663"/>
      <c r="AT92" s="663"/>
      <c r="AU92" s="663"/>
      <c r="AV92" s="663"/>
      <c r="AW92" s="663"/>
      <c r="AX92" s="663"/>
      <c r="AY92" s="663"/>
      <c r="AZ92" s="663"/>
      <c r="BA92" s="663"/>
      <c r="BB92" s="663"/>
      <c r="BC92" s="663"/>
      <c r="BD92" s="663"/>
      <c r="BE92" s="663"/>
      <c r="BF92" s="663"/>
      <c r="BG92" s="508"/>
      <c r="BH92" s="509"/>
      <c r="BI92" s="509"/>
      <c r="BJ92" s="509"/>
      <c r="BK92" s="510"/>
    </row>
    <row r="93" spans="1:83" ht="12"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BG93" s="292"/>
      <c r="BH93" s="292"/>
      <c r="BI93" s="292"/>
      <c r="BJ93" s="292"/>
      <c r="BK93" s="292"/>
    </row>
    <row r="94" spans="1:83" ht="20.100000000000001" customHeight="1">
      <c r="A94" s="239" t="s">
        <v>447</v>
      </c>
      <c r="B94" s="329"/>
      <c r="C94" s="329"/>
      <c r="D94" s="321"/>
      <c r="E94" s="321"/>
      <c r="F94" s="321"/>
      <c r="G94" s="321"/>
      <c r="H94" s="321"/>
      <c r="I94" s="321"/>
      <c r="J94" s="321"/>
      <c r="K94" s="321"/>
      <c r="L94" s="321"/>
      <c r="M94" s="321"/>
      <c r="N94" s="321"/>
      <c r="O94" s="321"/>
      <c r="P94" s="321"/>
      <c r="Q94" s="321"/>
      <c r="R94" s="321"/>
      <c r="S94" s="321"/>
      <c r="T94" s="321"/>
      <c r="U94" s="321"/>
      <c r="V94" s="321"/>
      <c r="BG94" s="243"/>
      <c r="BH94" s="243"/>
      <c r="BI94" s="243"/>
      <c r="BJ94" s="243"/>
      <c r="BK94" s="243"/>
    </row>
    <row r="95" spans="1:83" ht="12.75" customHeight="1">
      <c r="A95" s="321"/>
      <c r="B95" s="495" t="s">
        <v>431</v>
      </c>
      <c r="C95" s="496"/>
      <c r="D95" s="497"/>
      <c r="E95" s="501" t="s">
        <v>448</v>
      </c>
      <c r="F95" s="645"/>
      <c r="G95" s="645"/>
      <c r="H95" s="645"/>
      <c r="I95" s="645"/>
      <c r="J95" s="645"/>
      <c r="K95" s="645"/>
      <c r="L95" s="645"/>
      <c r="M95" s="645"/>
      <c r="N95" s="645"/>
      <c r="O95" s="645"/>
      <c r="P95" s="645"/>
      <c r="Q95" s="645"/>
      <c r="R95" s="645"/>
      <c r="S95" s="645"/>
      <c r="T95" s="645"/>
      <c r="U95" s="645"/>
      <c r="V95" s="645"/>
      <c r="W95" s="645"/>
      <c r="X95" s="645"/>
      <c r="Y95" s="645"/>
      <c r="Z95" s="645"/>
      <c r="AA95" s="645"/>
      <c r="AB95" s="645"/>
      <c r="AC95" s="645"/>
      <c r="AD95" s="645"/>
      <c r="AE95" s="645"/>
      <c r="AF95" s="645"/>
      <c r="AG95" s="645"/>
      <c r="AH95" s="645"/>
      <c r="AI95" s="645"/>
      <c r="AJ95" s="645"/>
      <c r="AK95" s="645"/>
      <c r="AL95" s="645"/>
      <c r="AM95" s="645"/>
      <c r="AN95" s="645"/>
      <c r="AO95" s="645"/>
      <c r="AP95" s="645"/>
      <c r="AQ95" s="645"/>
      <c r="AR95" s="645"/>
      <c r="AS95" s="645"/>
      <c r="AT95" s="645"/>
      <c r="AU95" s="645"/>
      <c r="AV95" s="645"/>
      <c r="AW95" s="645"/>
      <c r="AX95" s="645"/>
      <c r="AY95" s="645"/>
      <c r="AZ95" s="645"/>
      <c r="BA95" s="645"/>
      <c r="BB95" s="645"/>
      <c r="BC95" s="645"/>
      <c r="BD95" s="645"/>
      <c r="BE95" s="645"/>
      <c r="BF95" s="645"/>
      <c r="BG95" s="505"/>
      <c r="BH95" s="506"/>
      <c r="BI95" s="506"/>
      <c r="BJ95" s="506"/>
      <c r="BK95" s="507"/>
      <c r="BN95" s="334"/>
      <c r="BO95" s="334"/>
      <c r="BP95" s="334"/>
      <c r="BQ95" s="334"/>
      <c r="BR95" s="335"/>
      <c r="BS95" s="335"/>
      <c r="BT95" s="335"/>
      <c r="BU95" s="335"/>
      <c r="BV95" s="335"/>
      <c r="BW95" s="335"/>
      <c r="BX95" s="335"/>
      <c r="BY95" s="335"/>
      <c r="BZ95" s="335"/>
      <c r="CA95" s="335"/>
      <c r="CB95" s="321"/>
      <c r="CC95" s="321"/>
      <c r="CD95" s="321"/>
      <c r="CE95" s="321"/>
    </row>
    <row r="96" spans="1:83" ht="12.75" customHeight="1">
      <c r="A96" s="321"/>
      <c r="B96" s="511"/>
      <c r="C96" s="512"/>
      <c r="D96" s="513"/>
      <c r="E96" s="658"/>
      <c r="F96" s="659"/>
      <c r="G96" s="659"/>
      <c r="H96" s="659"/>
      <c r="I96" s="659"/>
      <c r="J96" s="659"/>
      <c r="K96" s="659"/>
      <c r="L96" s="659"/>
      <c r="M96" s="659"/>
      <c r="N96" s="659"/>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515"/>
      <c r="BH96" s="516"/>
      <c r="BI96" s="516"/>
      <c r="BJ96" s="516"/>
      <c r="BK96" s="517"/>
      <c r="BN96" s="334"/>
      <c r="BO96" s="334"/>
      <c r="BP96" s="334"/>
      <c r="BQ96" s="334"/>
      <c r="BR96" s="335"/>
      <c r="BS96" s="335"/>
      <c r="BT96" s="335"/>
      <c r="BU96" s="335"/>
      <c r="BV96" s="334"/>
      <c r="BW96" s="334"/>
      <c r="BX96" s="335"/>
      <c r="BY96" s="335"/>
      <c r="BZ96" s="335"/>
      <c r="CA96" s="335"/>
      <c r="CB96" s="321"/>
      <c r="CC96" s="321"/>
      <c r="CD96" s="321"/>
      <c r="CE96" s="321"/>
    </row>
    <row r="97" spans="1:83" ht="12.75" customHeight="1">
      <c r="A97" s="321"/>
      <c r="B97" s="511"/>
      <c r="C97" s="512"/>
      <c r="D97" s="513"/>
      <c r="E97" s="658"/>
      <c r="F97" s="659"/>
      <c r="G97" s="659"/>
      <c r="H97" s="659"/>
      <c r="I97" s="659"/>
      <c r="J97" s="659"/>
      <c r="K97" s="659"/>
      <c r="L97" s="659"/>
      <c r="M97" s="659"/>
      <c r="N97" s="659"/>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515"/>
      <c r="BH97" s="516"/>
      <c r="BI97" s="516"/>
      <c r="BJ97" s="516"/>
      <c r="BK97" s="517"/>
      <c r="BN97" s="334"/>
      <c r="BO97" s="334"/>
      <c r="BP97" s="334"/>
      <c r="BQ97" s="334"/>
      <c r="BR97" s="335"/>
      <c r="BS97" s="335"/>
      <c r="BT97" s="335"/>
      <c r="BU97" s="335"/>
      <c r="BV97" s="334" t="s">
        <v>330</v>
      </c>
      <c r="BW97" s="334"/>
      <c r="BX97" s="335"/>
      <c r="BY97" s="335"/>
      <c r="BZ97" s="335"/>
      <c r="CA97" s="335"/>
      <c r="CB97" s="321"/>
      <c r="CC97" s="321"/>
      <c r="CD97" s="321"/>
      <c r="CE97" s="321"/>
    </row>
    <row r="98" spans="1:83" ht="12.75" customHeight="1">
      <c r="A98" s="321"/>
      <c r="B98" s="511"/>
      <c r="C98" s="512"/>
      <c r="D98" s="513"/>
      <c r="E98" s="658"/>
      <c r="F98" s="659"/>
      <c r="G98" s="659"/>
      <c r="H98" s="659"/>
      <c r="I98" s="659"/>
      <c r="J98" s="659"/>
      <c r="K98" s="659"/>
      <c r="L98" s="659"/>
      <c r="M98" s="659"/>
      <c r="N98" s="659"/>
      <c r="O98" s="659"/>
      <c r="P98" s="659"/>
      <c r="Q98" s="659"/>
      <c r="R98" s="659"/>
      <c r="S98" s="659"/>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c r="AS98" s="659"/>
      <c r="AT98" s="659"/>
      <c r="AU98" s="659"/>
      <c r="AV98" s="659"/>
      <c r="AW98" s="659"/>
      <c r="AX98" s="659"/>
      <c r="AY98" s="659"/>
      <c r="AZ98" s="659"/>
      <c r="BA98" s="659"/>
      <c r="BB98" s="659"/>
      <c r="BC98" s="659"/>
      <c r="BD98" s="659"/>
      <c r="BE98" s="659"/>
      <c r="BF98" s="659"/>
      <c r="BG98" s="515"/>
      <c r="BH98" s="516"/>
      <c r="BI98" s="516"/>
      <c r="BJ98" s="516"/>
      <c r="BK98" s="517"/>
      <c r="BN98" s="335"/>
      <c r="BO98" s="335"/>
      <c r="BP98" s="335"/>
      <c r="BQ98" s="335"/>
      <c r="BR98" s="335"/>
      <c r="BS98" s="335"/>
      <c r="BT98" s="335"/>
      <c r="BU98" s="335"/>
      <c r="BV98" s="334" t="s">
        <v>330</v>
      </c>
      <c r="BW98" s="334"/>
      <c r="BY98" s="335"/>
      <c r="BZ98" s="335"/>
      <c r="CA98" s="335"/>
      <c r="CB98" s="321"/>
      <c r="CC98" s="321"/>
      <c r="CD98" s="321"/>
      <c r="CE98" s="321"/>
    </row>
    <row r="99" spans="1:83" ht="12.75" customHeight="1">
      <c r="A99" s="321"/>
      <c r="B99" s="498"/>
      <c r="C99" s="499"/>
      <c r="D99" s="500"/>
      <c r="E99" s="646"/>
      <c r="F99" s="647"/>
      <c r="G99" s="647"/>
      <c r="H99" s="647"/>
      <c r="I99" s="647"/>
      <c r="J99" s="647"/>
      <c r="K99" s="647"/>
      <c r="L99" s="647"/>
      <c r="M99" s="647"/>
      <c r="N99" s="647"/>
      <c r="O99" s="647"/>
      <c r="P99" s="647"/>
      <c r="Q99" s="647"/>
      <c r="R99" s="647"/>
      <c r="S99" s="647"/>
      <c r="T99" s="647"/>
      <c r="U99" s="647"/>
      <c r="V99" s="647"/>
      <c r="W99" s="647"/>
      <c r="X99" s="647"/>
      <c r="Y99" s="647"/>
      <c r="Z99" s="647"/>
      <c r="AA99" s="647"/>
      <c r="AB99" s="647"/>
      <c r="AC99" s="647"/>
      <c r="AD99" s="647"/>
      <c r="AE99" s="647"/>
      <c r="AF99" s="647"/>
      <c r="AG99" s="647"/>
      <c r="AH99" s="647"/>
      <c r="AI99" s="647"/>
      <c r="AJ99" s="647"/>
      <c r="AK99" s="647"/>
      <c r="AL99" s="647"/>
      <c r="AM99" s="647"/>
      <c r="AN99" s="647"/>
      <c r="AO99" s="647"/>
      <c r="AP99" s="647"/>
      <c r="AQ99" s="647"/>
      <c r="AR99" s="647"/>
      <c r="AS99" s="647"/>
      <c r="AT99" s="647"/>
      <c r="AU99" s="647"/>
      <c r="AV99" s="647"/>
      <c r="AW99" s="647"/>
      <c r="AX99" s="647"/>
      <c r="AY99" s="647"/>
      <c r="AZ99" s="647"/>
      <c r="BA99" s="647"/>
      <c r="BB99" s="647"/>
      <c r="BC99" s="647"/>
      <c r="BD99" s="647"/>
      <c r="BE99" s="647"/>
      <c r="BF99" s="647"/>
      <c r="BG99" s="508"/>
      <c r="BH99" s="509"/>
      <c r="BI99" s="509"/>
      <c r="BJ99" s="509"/>
      <c r="BK99" s="510"/>
    </row>
    <row r="100" spans="1:83" ht="12.75" customHeight="1">
      <c r="A100" s="321"/>
      <c r="B100" s="495" t="s">
        <v>436</v>
      </c>
      <c r="C100" s="496"/>
      <c r="D100" s="497"/>
      <c r="E100" s="644" t="s">
        <v>449</v>
      </c>
      <c r="F100" s="645"/>
      <c r="G100" s="645"/>
      <c r="H100" s="645"/>
      <c r="I100" s="645"/>
      <c r="J100" s="645"/>
      <c r="K100" s="645"/>
      <c r="L100" s="645"/>
      <c r="M100" s="645"/>
      <c r="N100" s="645"/>
      <c r="O100" s="645"/>
      <c r="P100" s="645"/>
      <c r="Q100" s="645"/>
      <c r="R100" s="645"/>
      <c r="S100" s="645"/>
      <c r="T100" s="645"/>
      <c r="U100" s="645"/>
      <c r="V100" s="645"/>
      <c r="W100" s="645"/>
      <c r="X100" s="645"/>
      <c r="Y100" s="645"/>
      <c r="Z100" s="645"/>
      <c r="AA100" s="645"/>
      <c r="AB100" s="645"/>
      <c r="AC100" s="645"/>
      <c r="AD100" s="645"/>
      <c r="AE100" s="645"/>
      <c r="AF100" s="645"/>
      <c r="AG100" s="645"/>
      <c r="AH100" s="645"/>
      <c r="AI100" s="645"/>
      <c r="AJ100" s="645"/>
      <c r="AK100" s="645"/>
      <c r="AL100" s="645"/>
      <c r="AM100" s="645"/>
      <c r="AN100" s="645"/>
      <c r="AO100" s="645"/>
      <c r="AP100" s="645"/>
      <c r="AQ100" s="645"/>
      <c r="AR100" s="645"/>
      <c r="AS100" s="645"/>
      <c r="AT100" s="645"/>
      <c r="AU100" s="645"/>
      <c r="AV100" s="645"/>
      <c r="AW100" s="645"/>
      <c r="AX100" s="645"/>
      <c r="AY100" s="645"/>
      <c r="AZ100" s="645"/>
      <c r="BA100" s="645"/>
      <c r="BB100" s="645"/>
      <c r="BC100" s="645"/>
      <c r="BD100" s="645"/>
      <c r="BE100" s="645"/>
      <c r="BF100" s="645"/>
      <c r="BG100" s="640"/>
      <c r="BH100" s="640"/>
      <c r="BI100" s="640"/>
      <c r="BJ100" s="640"/>
      <c r="BK100" s="640"/>
    </row>
    <row r="101" spans="1:83" ht="12.75" customHeight="1">
      <c r="A101" s="321"/>
      <c r="B101" s="498"/>
      <c r="C101" s="499"/>
      <c r="D101" s="500"/>
      <c r="E101" s="646"/>
      <c r="F101" s="647"/>
      <c r="G101" s="647"/>
      <c r="H101" s="647"/>
      <c r="I101" s="647"/>
      <c r="J101" s="647"/>
      <c r="K101" s="647"/>
      <c r="L101" s="647"/>
      <c r="M101" s="647"/>
      <c r="N101" s="647"/>
      <c r="O101" s="647"/>
      <c r="P101" s="647"/>
      <c r="Q101" s="647"/>
      <c r="R101" s="647"/>
      <c r="S101" s="647"/>
      <c r="T101" s="647"/>
      <c r="U101" s="647"/>
      <c r="V101" s="647"/>
      <c r="W101" s="647"/>
      <c r="X101" s="647"/>
      <c r="Y101" s="647"/>
      <c r="Z101" s="647"/>
      <c r="AA101" s="647"/>
      <c r="AB101" s="647"/>
      <c r="AC101" s="647"/>
      <c r="AD101" s="647"/>
      <c r="AE101" s="647"/>
      <c r="AF101" s="647"/>
      <c r="AG101" s="647"/>
      <c r="AH101" s="647"/>
      <c r="AI101" s="647"/>
      <c r="AJ101" s="647"/>
      <c r="AK101" s="647"/>
      <c r="AL101" s="647"/>
      <c r="AM101" s="647"/>
      <c r="AN101" s="647"/>
      <c r="AO101" s="647"/>
      <c r="AP101" s="647"/>
      <c r="AQ101" s="647"/>
      <c r="AR101" s="647"/>
      <c r="AS101" s="647"/>
      <c r="AT101" s="647"/>
      <c r="AU101" s="647"/>
      <c r="AV101" s="647"/>
      <c r="AW101" s="647"/>
      <c r="AX101" s="647"/>
      <c r="AY101" s="647"/>
      <c r="AZ101" s="647"/>
      <c r="BA101" s="647"/>
      <c r="BB101" s="647"/>
      <c r="BC101" s="647"/>
      <c r="BD101" s="647"/>
      <c r="BE101" s="647"/>
      <c r="BF101" s="647"/>
      <c r="BG101" s="640"/>
      <c r="BH101" s="640"/>
      <c r="BI101" s="640"/>
      <c r="BJ101" s="640"/>
      <c r="BK101" s="640"/>
    </row>
    <row r="102" spans="1:83" s="331" customFormat="1" ht="15.75" customHeight="1">
      <c r="A102" s="239"/>
      <c r="B102" s="641" t="s">
        <v>440</v>
      </c>
      <c r="C102" s="642"/>
      <c r="D102" s="642"/>
      <c r="E102" s="642"/>
      <c r="F102" s="642"/>
      <c r="G102" s="642"/>
      <c r="H102" s="642"/>
      <c r="I102" s="642"/>
      <c r="J102" s="642"/>
      <c r="K102" s="642"/>
      <c r="L102" s="642"/>
      <c r="M102" s="642"/>
      <c r="N102" s="642"/>
      <c r="O102" s="642"/>
      <c r="P102" s="642"/>
      <c r="Q102" s="642"/>
      <c r="R102" s="642"/>
      <c r="S102" s="642"/>
      <c r="T102" s="642"/>
      <c r="U102" s="642"/>
      <c r="V102" s="642"/>
      <c r="W102" s="642"/>
      <c r="X102" s="642"/>
      <c r="Y102" s="642"/>
      <c r="Z102" s="642"/>
      <c r="AA102" s="642"/>
      <c r="AB102" s="642"/>
      <c r="AC102" s="642"/>
      <c r="AD102" s="642"/>
      <c r="AE102" s="642"/>
      <c r="AF102" s="642"/>
      <c r="AG102" s="642"/>
      <c r="AH102" s="642"/>
      <c r="AI102" s="642"/>
      <c r="AJ102" s="642"/>
      <c r="AK102" s="642"/>
      <c r="AL102" s="642"/>
      <c r="AM102" s="642"/>
      <c r="AN102" s="642"/>
      <c r="AO102" s="642"/>
      <c r="AP102" s="642"/>
      <c r="AQ102" s="642"/>
      <c r="AR102" s="642"/>
      <c r="AS102" s="642"/>
      <c r="AT102" s="642"/>
      <c r="AU102" s="642"/>
      <c r="AV102" s="642"/>
      <c r="AW102" s="642"/>
      <c r="AX102" s="642"/>
      <c r="AY102" s="642"/>
      <c r="AZ102" s="642"/>
      <c r="BA102" s="642"/>
      <c r="BB102" s="642"/>
      <c r="BC102" s="642"/>
      <c r="BD102" s="642"/>
      <c r="BE102" s="642"/>
      <c r="BF102" s="642"/>
      <c r="BG102" s="642"/>
      <c r="BH102" s="642"/>
      <c r="BI102" s="642"/>
      <c r="BJ102" s="642"/>
      <c r="BK102" s="643"/>
      <c r="BL102" s="330"/>
      <c r="BM102" s="330"/>
      <c r="BN102" s="330"/>
      <c r="BO102" s="330"/>
      <c r="BP102" s="330"/>
      <c r="BQ102" s="330"/>
      <c r="BR102" s="330"/>
      <c r="BS102" s="330"/>
      <c r="BT102" s="330"/>
    </row>
    <row r="103" spans="1:83" ht="12.75" customHeight="1">
      <c r="A103" s="321"/>
      <c r="B103" s="495" t="s">
        <v>450</v>
      </c>
      <c r="C103" s="496"/>
      <c r="D103" s="497"/>
      <c r="E103" s="501" t="s">
        <v>451</v>
      </c>
      <c r="F103" s="502"/>
      <c r="G103" s="502"/>
      <c r="H103" s="502"/>
      <c r="I103" s="502"/>
      <c r="J103" s="502"/>
      <c r="K103" s="502"/>
      <c r="L103" s="502"/>
      <c r="M103" s="502"/>
      <c r="N103" s="502"/>
      <c r="O103" s="502"/>
      <c r="P103" s="502"/>
      <c r="Q103" s="502"/>
      <c r="R103" s="502"/>
      <c r="S103" s="502"/>
      <c r="T103" s="502"/>
      <c r="U103" s="502"/>
      <c r="V103" s="502"/>
      <c r="W103" s="502"/>
      <c r="X103" s="502"/>
      <c r="Y103" s="502"/>
      <c r="Z103" s="502"/>
      <c r="AA103" s="502"/>
      <c r="AB103" s="502"/>
      <c r="AC103" s="502"/>
      <c r="AD103" s="502"/>
      <c r="AE103" s="502"/>
      <c r="AF103" s="502"/>
      <c r="AG103" s="502"/>
      <c r="AH103" s="502"/>
      <c r="AI103" s="502"/>
      <c r="AJ103" s="502"/>
      <c r="AK103" s="502"/>
      <c r="AL103" s="502"/>
      <c r="AM103" s="502"/>
      <c r="AN103" s="502"/>
      <c r="AO103" s="502"/>
      <c r="AP103" s="502"/>
      <c r="AQ103" s="502"/>
      <c r="AR103" s="502"/>
      <c r="AS103" s="502"/>
      <c r="AT103" s="502"/>
      <c r="AU103" s="502"/>
      <c r="AV103" s="502"/>
      <c r="AW103" s="502"/>
      <c r="AX103" s="502"/>
      <c r="AY103" s="502"/>
      <c r="AZ103" s="502"/>
      <c r="BA103" s="502"/>
      <c r="BB103" s="502"/>
      <c r="BC103" s="502"/>
      <c r="BD103" s="502"/>
      <c r="BE103" s="502"/>
      <c r="BF103" s="502"/>
      <c r="BG103" s="640"/>
      <c r="BH103" s="640"/>
      <c r="BI103" s="640"/>
      <c r="BJ103" s="640"/>
      <c r="BK103" s="640"/>
    </row>
    <row r="104" spans="1:83" ht="12.75" customHeight="1">
      <c r="A104" s="321"/>
      <c r="B104" s="511"/>
      <c r="C104" s="512"/>
      <c r="D104" s="513"/>
      <c r="E104" s="514"/>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c r="AS104" s="482"/>
      <c r="AT104" s="482"/>
      <c r="AU104" s="482"/>
      <c r="AV104" s="482"/>
      <c r="AW104" s="482"/>
      <c r="AX104" s="482"/>
      <c r="AY104" s="482"/>
      <c r="AZ104" s="482"/>
      <c r="BA104" s="482"/>
      <c r="BB104" s="482"/>
      <c r="BC104" s="482"/>
      <c r="BD104" s="482"/>
      <c r="BE104" s="482"/>
      <c r="BF104" s="482"/>
      <c r="BG104" s="640"/>
      <c r="BH104" s="640"/>
      <c r="BI104" s="640"/>
      <c r="BJ104" s="640"/>
      <c r="BK104" s="640"/>
    </row>
    <row r="105" spans="1:83" ht="12" customHeight="1">
      <c r="A105" s="321"/>
      <c r="B105" s="498"/>
      <c r="C105" s="499"/>
      <c r="D105" s="500"/>
      <c r="E105" s="503"/>
      <c r="F105" s="504"/>
      <c r="G105" s="504"/>
      <c r="H105" s="504"/>
      <c r="I105" s="504"/>
      <c r="J105" s="504"/>
      <c r="K105" s="504"/>
      <c r="L105" s="504"/>
      <c r="M105" s="504"/>
      <c r="N105" s="504"/>
      <c r="O105" s="504"/>
      <c r="P105" s="504"/>
      <c r="Q105" s="504"/>
      <c r="R105" s="504"/>
      <c r="S105" s="504"/>
      <c r="T105" s="504"/>
      <c r="U105" s="504"/>
      <c r="V105" s="504"/>
      <c r="W105" s="504"/>
      <c r="X105" s="504"/>
      <c r="Y105" s="504"/>
      <c r="Z105" s="504"/>
      <c r="AA105" s="504"/>
      <c r="AB105" s="504"/>
      <c r="AC105" s="504"/>
      <c r="AD105" s="504"/>
      <c r="AE105" s="504"/>
      <c r="AF105" s="504"/>
      <c r="AG105" s="504"/>
      <c r="AH105" s="504"/>
      <c r="AI105" s="504"/>
      <c r="AJ105" s="504"/>
      <c r="AK105" s="504"/>
      <c r="AL105" s="504"/>
      <c r="AM105" s="504"/>
      <c r="AN105" s="504"/>
      <c r="AO105" s="504"/>
      <c r="AP105" s="504"/>
      <c r="AQ105" s="504"/>
      <c r="AR105" s="504"/>
      <c r="AS105" s="504"/>
      <c r="AT105" s="504"/>
      <c r="AU105" s="504"/>
      <c r="AV105" s="504"/>
      <c r="AW105" s="504"/>
      <c r="AX105" s="504"/>
      <c r="AY105" s="504"/>
      <c r="AZ105" s="504"/>
      <c r="BA105" s="504"/>
      <c r="BB105" s="504"/>
      <c r="BC105" s="504"/>
      <c r="BD105" s="504"/>
      <c r="BE105" s="504"/>
      <c r="BF105" s="504"/>
      <c r="BG105" s="640"/>
      <c r="BH105" s="640"/>
      <c r="BI105" s="640"/>
      <c r="BJ105" s="640"/>
      <c r="BK105" s="640"/>
    </row>
    <row r="106" spans="1:83" ht="12" customHeight="1">
      <c r="BG106" s="243"/>
      <c r="BH106" s="243"/>
      <c r="BI106" s="243"/>
      <c r="BJ106" s="243"/>
      <c r="BK106" s="243"/>
    </row>
    <row r="107" spans="1:83" ht="20.100000000000001" customHeight="1">
      <c r="A107" s="336" t="s">
        <v>452</v>
      </c>
      <c r="B107" s="337"/>
      <c r="C107" s="337"/>
      <c r="D107" s="321"/>
      <c r="E107" s="338"/>
      <c r="F107" s="338"/>
      <c r="G107" s="338"/>
      <c r="H107" s="338"/>
      <c r="I107" s="321"/>
      <c r="J107" s="321"/>
      <c r="K107" s="321"/>
      <c r="L107" s="321"/>
      <c r="M107" s="321"/>
      <c r="N107" s="321"/>
      <c r="O107" s="321"/>
      <c r="P107" s="321"/>
      <c r="Q107" s="321"/>
      <c r="R107" s="321"/>
      <c r="S107" s="321"/>
      <c r="T107" s="321"/>
      <c r="U107" s="321"/>
      <c r="V107" s="321"/>
      <c r="BG107" s="292"/>
      <c r="BH107" s="292"/>
      <c r="BI107" s="292"/>
      <c r="BJ107" s="292"/>
      <c r="BK107" s="292"/>
    </row>
    <row r="108" spans="1:83" ht="12.75" customHeight="1">
      <c r="A108" s="321"/>
      <c r="B108" s="495" t="s">
        <v>431</v>
      </c>
      <c r="C108" s="496"/>
      <c r="D108" s="497"/>
      <c r="E108" s="501" t="s">
        <v>453</v>
      </c>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502"/>
      <c r="AL108" s="502"/>
      <c r="AM108" s="502"/>
      <c r="AN108" s="502"/>
      <c r="AO108" s="502"/>
      <c r="AP108" s="502"/>
      <c r="AQ108" s="502"/>
      <c r="AR108" s="502"/>
      <c r="AS108" s="502"/>
      <c r="AT108" s="502"/>
      <c r="AU108" s="502"/>
      <c r="AV108" s="502"/>
      <c r="AW108" s="502"/>
      <c r="AX108" s="502"/>
      <c r="AY108" s="502"/>
      <c r="AZ108" s="502"/>
      <c r="BA108" s="502"/>
      <c r="BB108" s="502"/>
      <c r="BC108" s="502"/>
      <c r="BD108" s="502"/>
      <c r="BE108" s="502"/>
      <c r="BF108" s="502"/>
      <c r="BG108" s="505"/>
      <c r="BH108" s="506"/>
      <c r="BI108" s="506"/>
      <c r="BJ108" s="506"/>
      <c r="BK108" s="507"/>
    </row>
    <row r="109" spans="1:83" ht="12.75" customHeight="1">
      <c r="A109" s="321"/>
      <c r="B109" s="511"/>
      <c r="C109" s="512"/>
      <c r="D109" s="513"/>
      <c r="E109" s="514"/>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c r="AE109" s="482"/>
      <c r="AF109" s="482"/>
      <c r="AG109" s="482"/>
      <c r="AH109" s="482"/>
      <c r="AI109" s="482"/>
      <c r="AJ109" s="482"/>
      <c r="AK109" s="482"/>
      <c r="AL109" s="482"/>
      <c r="AM109" s="482"/>
      <c r="AN109" s="482"/>
      <c r="AO109" s="482"/>
      <c r="AP109" s="482"/>
      <c r="AQ109" s="482"/>
      <c r="AR109" s="482"/>
      <c r="AS109" s="482"/>
      <c r="AT109" s="482"/>
      <c r="AU109" s="482"/>
      <c r="AV109" s="482"/>
      <c r="AW109" s="482"/>
      <c r="AX109" s="482"/>
      <c r="AY109" s="482"/>
      <c r="AZ109" s="482"/>
      <c r="BA109" s="482"/>
      <c r="BB109" s="482"/>
      <c r="BC109" s="482"/>
      <c r="BD109" s="482"/>
      <c r="BE109" s="482"/>
      <c r="BF109" s="482"/>
      <c r="BG109" s="515"/>
      <c r="BH109" s="516"/>
      <c r="BI109" s="516"/>
      <c r="BJ109" s="516"/>
      <c r="BK109" s="517"/>
    </row>
    <row r="110" spans="1:83" ht="12" customHeight="1">
      <c r="A110" s="321"/>
      <c r="B110" s="511"/>
      <c r="C110" s="512"/>
      <c r="D110" s="513"/>
      <c r="E110" s="514"/>
      <c r="F110" s="482"/>
      <c r="G110" s="482"/>
      <c r="H110" s="482"/>
      <c r="I110" s="482"/>
      <c r="J110" s="482"/>
      <c r="K110" s="482"/>
      <c r="L110" s="482"/>
      <c r="M110" s="482"/>
      <c r="N110" s="482"/>
      <c r="O110" s="482"/>
      <c r="P110" s="482"/>
      <c r="Q110" s="482"/>
      <c r="R110" s="482"/>
      <c r="S110" s="482"/>
      <c r="T110" s="482"/>
      <c r="U110" s="482"/>
      <c r="V110" s="482"/>
      <c r="W110" s="482"/>
      <c r="X110" s="482"/>
      <c r="Y110" s="482"/>
      <c r="Z110" s="482"/>
      <c r="AA110" s="482"/>
      <c r="AB110" s="482"/>
      <c r="AC110" s="482"/>
      <c r="AD110" s="482"/>
      <c r="AE110" s="482"/>
      <c r="AF110" s="482"/>
      <c r="AG110" s="482"/>
      <c r="AH110" s="482"/>
      <c r="AI110" s="482"/>
      <c r="AJ110" s="482"/>
      <c r="AK110" s="482"/>
      <c r="AL110" s="482"/>
      <c r="AM110" s="482"/>
      <c r="AN110" s="482"/>
      <c r="AO110" s="482"/>
      <c r="AP110" s="482"/>
      <c r="AQ110" s="482"/>
      <c r="AR110" s="482"/>
      <c r="AS110" s="482"/>
      <c r="AT110" s="482"/>
      <c r="AU110" s="482"/>
      <c r="AV110" s="482"/>
      <c r="AW110" s="482"/>
      <c r="AX110" s="482"/>
      <c r="AY110" s="482"/>
      <c r="AZ110" s="482"/>
      <c r="BA110" s="482"/>
      <c r="BB110" s="482"/>
      <c r="BC110" s="482"/>
      <c r="BD110" s="482"/>
      <c r="BE110" s="482"/>
      <c r="BF110" s="482"/>
      <c r="BG110" s="515"/>
      <c r="BH110" s="516"/>
      <c r="BI110" s="516"/>
      <c r="BJ110" s="516"/>
      <c r="BK110" s="517"/>
      <c r="BM110" s="225"/>
      <c r="BN110" s="225"/>
      <c r="BO110" s="225"/>
      <c r="BP110" s="225"/>
    </row>
    <row r="111" spans="1:83" ht="12.75" customHeight="1">
      <c r="A111" s="321"/>
      <c r="B111" s="511"/>
      <c r="C111" s="512"/>
      <c r="D111" s="513"/>
      <c r="E111" s="664" t="s">
        <v>434</v>
      </c>
      <c r="F111" s="665"/>
      <c r="G111" s="654" t="s">
        <v>454</v>
      </c>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339"/>
      <c r="BG111" s="515"/>
      <c r="BH111" s="516"/>
      <c r="BI111" s="516"/>
      <c r="BJ111" s="516"/>
      <c r="BK111" s="517"/>
      <c r="BM111" s="225"/>
      <c r="BN111" s="225"/>
      <c r="BO111" s="225"/>
      <c r="BP111" s="225"/>
    </row>
    <row r="112" spans="1:83" ht="12.75" customHeight="1">
      <c r="A112" s="321"/>
      <c r="B112" s="511"/>
      <c r="C112" s="512"/>
      <c r="D112" s="513"/>
      <c r="E112" s="340"/>
      <c r="F112" s="341"/>
      <c r="G112" s="654"/>
      <c r="H112" s="654"/>
      <c r="I112" s="654"/>
      <c r="J112" s="654"/>
      <c r="K112" s="654"/>
      <c r="L112" s="654"/>
      <c r="M112" s="654"/>
      <c r="N112" s="654"/>
      <c r="O112" s="654"/>
      <c r="P112" s="654"/>
      <c r="Q112" s="654"/>
      <c r="R112" s="654"/>
      <c r="S112" s="654"/>
      <c r="T112" s="654"/>
      <c r="U112" s="654"/>
      <c r="V112" s="654"/>
      <c r="W112" s="654"/>
      <c r="X112" s="654"/>
      <c r="Y112" s="654"/>
      <c r="Z112" s="654"/>
      <c r="AA112" s="654"/>
      <c r="AB112" s="654"/>
      <c r="AC112" s="654"/>
      <c r="AD112" s="654"/>
      <c r="AE112" s="654"/>
      <c r="AF112" s="654"/>
      <c r="AG112" s="654"/>
      <c r="AH112" s="654"/>
      <c r="AI112" s="654"/>
      <c r="AJ112" s="654"/>
      <c r="AK112" s="654"/>
      <c r="AL112" s="654"/>
      <c r="AM112" s="654"/>
      <c r="AN112" s="654"/>
      <c r="AO112" s="654"/>
      <c r="AP112" s="654"/>
      <c r="AQ112" s="654"/>
      <c r="AR112" s="654"/>
      <c r="AS112" s="654"/>
      <c r="AT112" s="654"/>
      <c r="AU112" s="654"/>
      <c r="AV112" s="654"/>
      <c r="AW112" s="654"/>
      <c r="AX112" s="654"/>
      <c r="AY112" s="654"/>
      <c r="AZ112" s="654"/>
      <c r="BA112" s="654"/>
      <c r="BB112" s="654"/>
      <c r="BC112" s="654"/>
      <c r="BD112" s="654"/>
      <c r="BE112" s="654"/>
      <c r="BF112" s="339"/>
      <c r="BG112" s="515"/>
      <c r="BH112" s="516"/>
      <c r="BI112" s="516"/>
      <c r="BJ112" s="516"/>
      <c r="BK112" s="517"/>
      <c r="BM112" s="225"/>
      <c r="BN112" s="225"/>
      <c r="BO112" s="225"/>
      <c r="BP112" s="225"/>
    </row>
    <row r="113" spans="1:84" ht="5.25" customHeight="1">
      <c r="A113" s="321"/>
      <c r="B113" s="511"/>
      <c r="C113" s="512"/>
      <c r="D113" s="513"/>
      <c r="E113" s="340"/>
      <c r="F113" s="341"/>
      <c r="G113" s="654"/>
      <c r="H113" s="654"/>
      <c r="I113" s="654"/>
      <c r="J113" s="654"/>
      <c r="K113" s="654"/>
      <c r="L113" s="654"/>
      <c r="M113" s="654"/>
      <c r="N113" s="654"/>
      <c r="O113" s="654"/>
      <c r="P113" s="654"/>
      <c r="Q113" s="654"/>
      <c r="R113" s="654"/>
      <c r="S113" s="654"/>
      <c r="T113" s="654"/>
      <c r="U113" s="654"/>
      <c r="V113" s="654"/>
      <c r="W113" s="654"/>
      <c r="X113" s="654"/>
      <c r="Y113" s="654"/>
      <c r="Z113" s="654"/>
      <c r="AA113" s="654"/>
      <c r="AB113" s="654"/>
      <c r="AC113" s="654"/>
      <c r="AD113" s="654"/>
      <c r="AE113" s="654"/>
      <c r="AF113" s="654"/>
      <c r="AG113" s="654"/>
      <c r="AH113" s="654"/>
      <c r="AI113" s="654"/>
      <c r="AJ113" s="654"/>
      <c r="AK113" s="654"/>
      <c r="AL113" s="654"/>
      <c r="AM113" s="654"/>
      <c r="AN113" s="654"/>
      <c r="AO113" s="654"/>
      <c r="AP113" s="654"/>
      <c r="AQ113" s="654"/>
      <c r="AR113" s="654"/>
      <c r="AS113" s="654"/>
      <c r="AT113" s="654"/>
      <c r="AU113" s="654"/>
      <c r="AV113" s="654"/>
      <c r="AW113" s="654"/>
      <c r="AX113" s="654"/>
      <c r="AY113" s="654"/>
      <c r="AZ113" s="654"/>
      <c r="BA113" s="654"/>
      <c r="BB113" s="654"/>
      <c r="BC113" s="654"/>
      <c r="BD113" s="654"/>
      <c r="BE113" s="654"/>
      <c r="BF113" s="339"/>
      <c r="BG113" s="515"/>
      <c r="BH113" s="516"/>
      <c r="BI113" s="516"/>
      <c r="BJ113" s="516"/>
      <c r="BK113" s="517"/>
      <c r="BM113" s="225"/>
      <c r="BN113" s="225"/>
      <c r="BO113" s="225"/>
      <c r="BP113" s="225"/>
    </row>
    <row r="114" spans="1:84" ht="12.75" customHeight="1">
      <c r="A114" s="321"/>
      <c r="B114" s="495" t="s">
        <v>436</v>
      </c>
      <c r="C114" s="496"/>
      <c r="D114" s="497"/>
      <c r="E114" s="501" t="s">
        <v>455</v>
      </c>
      <c r="F114" s="645"/>
      <c r="G114" s="645"/>
      <c r="H114" s="645"/>
      <c r="I114" s="645"/>
      <c r="J114" s="645"/>
      <c r="K114" s="645"/>
      <c r="L114" s="645"/>
      <c r="M114" s="645"/>
      <c r="N114" s="645"/>
      <c r="O114" s="645"/>
      <c r="P114" s="645"/>
      <c r="Q114" s="645"/>
      <c r="R114" s="645"/>
      <c r="S114" s="645"/>
      <c r="T114" s="645"/>
      <c r="U114" s="645"/>
      <c r="V114" s="645"/>
      <c r="W114" s="645"/>
      <c r="X114" s="645"/>
      <c r="Y114" s="645"/>
      <c r="Z114" s="645"/>
      <c r="AA114" s="645"/>
      <c r="AB114" s="645"/>
      <c r="AC114" s="645"/>
      <c r="AD114" s="645"/>
      <c r="AE114" s="645"/>
      <c r="AF114" s="645"/>
      <c r="AG114" s="645"/>
      <c r="AH114" s="645"/>
      <c r="AI114" s="645"/>
      <c r="AJ114" s="645"/>
      <c r="AK114" s="645"/>
      <c r="AL114" s="645"/>
      <c r="AM114" s="645"/>
      <c r="AN114" s="645"/>
      <c r="AO114" s="645"/>
      <c r="AP114" s="645"/>
      <c r="AQ114" s="645"/>
      <c r="AR114" s="645"/>
      <c r="AS114" s="645"/>
      <c r="AT114" s="645"/>
      <c r="AU114" s="645"/>
      <c r="AV114" s="645"/>
      <c r="AW114" s="645"/>
      <c r="AX114" s="645"/>
      <c r="AY114" s="645"/>
      <c r="AZ114" s="645"/>
      <c r="BA114" s="645"/>
      <c r="BB114" s="645"/>
      <c r="BC114" s="645"/>
      <c r="BD114" s="645"/>
      <c r="BE114" s="645"/>
      <c r="BF114" s="645"/>
      <c r="BG114" s="505"/>
      <c r="BH114" s="506"/>
      <c r="BI114" s="506"/>
      <c r="BJ114" s="506"/>
      <c r="BK114" s="507"/>
    </row>
    <row r="115" spans="1:84" ht="12.75" customHeight="1">
      <c r="A115" s="321"/>
      <c r="B115" s="511"/>
      <c r="C115" s="512"/>
      <c r="D115" s="513"/>
      <c r="E115" s="658"/>
      <c r="F115" s="659"/>
      <c r="G115" s="659"/>
      <c r="H115" s="659"/>
      <c r="I115" s="659"/>
      <c r="J115" s="659"/>
      <c r="K115" s="659"/>
      <c r="L115" s="659"/>
      <c r="M115" s="659"/>
      <c r="N115" s="659"/>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515"/>
      <c r="BH115" s="516"/>
      <c r="BI115" s="516"/>
      <c r="BJ115" s="516"/>
      <c r="BK115" s="517"/>
      <c r="BM115" s="228" t="s">
        <v>330</v>
      </c>
      <c r="BQ115" s="334"/>
      <c r="BR115" s="334"/>
      <c r="BS115" s="335"/>
      <c r="BT115" s="335"/>
      <c r="BU115" s="335"/>
      <c r="BV115" s="335"/>
      <c r="BW115" s="335"/>
      <c r="BX115" s="335"/>
      <c r="BY115" s="335"/>
      <c r="BZ115" s="335"/>
      <c r="CA115" s="335"/>
      <c r="CB115" s="321"/>
      <c r="CC115" s="321"/>
      <c r="CD115" s="321"/>
      <c r="CE115" s="321"/>
      <c r="CF115" s="321"/>
    </row>
    <row r="116" spans="1:84" ht="12.75" customHeight="1">
      <c r="A116" s="321"/>
      <c r="B116" s="511"/>
      <c r="C116" s="512"/>
      <c r="D116" s="513"/>
      <c r="E116" s="658"/>
      <c r="F116" s="659"/>
      <c r="G116" s="659"/>
      <c r="H116" s="659"/>
      <c r="I116" s="659"/>
      <c r="J116" s="659"/>
      <c r="K116" s="659"/>
      <c r="L116" s="659"/>
      <c r="M116" s="659"/>
      <c r="N116" s="659"/>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515"/>
      <c r="BH116" s="516"/>
      <c r="BI116" s="516"/>
      <c r="BJ116" s="516"/>
      <c r="BK116" s="517"/>
      <c r="BQ116" s="334"/>
      <c r="BR116" s="334"/>
      <c r="BS116" s="335"/>
      <c r="BT116" s="335"/>
      <c r="BU116" s="335"/>
      <c r="BV116" s="335"/>
      <c r="BW116" s="335"/>
      <c r="BX116" s="335"/>
      <c r="BY116" s="335"/>
      <c r="BZ116" s="335"/>
      <c r="CA116" s="335"/>
      <c r="CB116" s="321"/>
      <c r="CC116" s="321"/>
      <c r="CD116" s="321"/>
      <c r="CE116" s="321"/>
      <c r="CF116" s="321"/>
    </row>
    <row r="117" spans="1:84" ht="12.75" customHeight="1">
      <c r="A117" s="321"/>
      <c r="B117" s="511"/>
      <c r="C117" s="512"/>
      <c r="D117" s="513"/>
      <c r="E117" s="658"/>
      <c r="F117" s="659"/>
      <c r="G117" s="659"/>
      <c r="H117" s="659"/>
      <c r="I117" s="659"/>
      <c r="J117" s="659"/>
      <c r="K117" s="659"/>
      <c r="L117" s="659"/>
      <c r="M117" s="659"/>
      <c r="N117" s="659"/>
      <c r="O117" s="659"/>
      <c r="P117" s="659"/>
      <c r="Q117" s="659"/>
      <c r="R117" s="659"/>
      <c r="S117" s="659"/>
      <c r="T117" s="659"/>
      <c r="U117" s="659"/>
      <c r="V117" s="659"/>
      <c r="W117" s="659"/>
      <c r="X117" s="659"/>
      <c r="Y117" s="659"/>
      <c r="Z117" s="659"/>
      <c r="AA117" s="659"/>
      <c r="AB117" s="659"/>
      <c r="AC117" s="659"/>
      <c r="AD117" s="659"/>
      <c r="AE117" s="659"/>
      <c r="AF117" s="659"/>
      <c r="AG117" s="659"/>
      <c r="AH117" s="659"/>
      <c r="AI117" s="659"/>
      <c r="AJ117" s="659"/>
      <c r="AK117" s="659"/>
      <c r="AL117" s="659"/>
      <c r="AM117" s="659"/>
      <c r="AN117" s="659"/>
      <c r="AO117" s="659"/>
      <c r="AP117" s="659"/>
      <c r="AQ117" s="659"/>
      <c r="AR117" s="659"/>
      <c r="AS117" s="659"/>
      <c r="AT117" s="659"/>
      <c r="AU117" s="659"/>
      <c r="AV117" s="659"/>
      <c r="AW117" s="659"/>
      <c r="AX117" s="659"/>
      <c r="AY117" s="659"/>
      <c r="AZ117" s="659"/>
      <c r="BA117" s="659"/>
      <c r="BB117" s="659"/>
      <c r="BC117" s="659"/>
      <c r="BD117" s="659"/>
      <c r="BE117" s="659"/>
      <c r="BF117" s="659"/>
      <c r="BG117" s="515"/>
      <c r="BH117" s="516"/>
      <c r="BI117" s="516"/>
      <c r="BJ117" s="516"/>
      <c r="BK117" s="517"/>
      <c r="BO117" s="334"/>
      <c r="BP117" s="334"/>
      <c r="BQ117" s="334"/>
      <c r="BR117" s="334"/>
      <c r="BS117" s="335"/>
      <c r="BT117" s="335"/>
      <c r="BU117" s="335"/>
      <c r="BV117" s="335"/>
      <c r="BW117" s="334"/>
      <c r="BX117" s="334"/>
      <c r="BY117" s="335"/>
      <c r="BZ117" s="335"/>
      <c r="CA117" s="335"/>
      <c r="CB117" s="321"/>
      <c r="CC117" s="321"/>
      <c r="CD117" s="321"/>
      <c r="CE117" s="321"/>
      <c r="CF117" s="321"/>
    </row>
    <row r="118" spans="1:84" ht="12.75" customHeight="1">
      <c r="A118" s="321"/>
      <c r="B118" s="511"/>
      <c r="C118" s="512"/>
      <c r="D118" s="513"/>
      <c r="E118" s="658"/>
      <c r="F118" s="659"/>
      <c r="G118" s="659"/>
      <c r="H118" s="659"/>
      <c r="I118" s="659"/>
      <c r="J118" s="659"/>
      <c r="K118" s="659"/>
      <c r="L118" s="659"/>
      <c r="M118" s="659"/>
      <c r="N118" s="659"/>
      <c r="O118" s="659"/>
      <c r="P118" s="659"/>
      <c r="Q118" s="659"/>
      <c r="R118" s="659"/>
      <c r="S118" s="659"/>
      <c r="T118" s="659"/>
      <c r="U118" s="659"/>
      <c r="V118" s="659"/>
      <c r="W118" s="659"/>
      <c r="X118" s="659"/>
      <c r="Y118" s="659"/>
      <c r="Z118" s="659"/>
      <c r="AA118" s="659"/>
      <c r="AB118" s="659"/>
      <c r="AC118" s="659"/>
      <c r="AD118" s="659"/>
      <c r="AE118" s="659"/>
      <c r="AF118" s="659"/>
      <c r="AG118" s="659"/>
      <c r="AH118" s="659"/>
      <c r="AI118" s="659"/>
      <c r="AJ118" s="659"/>
      <c r="AK118" s="659"/>
      <c r="AL118" s="659"/>
      <c r="AM118" s="659"/>
      <c r="AN118" s="659"/>
      <c r="AO118" s="659"/>
      <c r="AP118" s="659"/>
      <c r="AQ118" s="659"/>
      <c r="AR118" s="659"/>
      <c r="AS118" s="659"/>
      <c r="AT118" s="659"/>
      <c r="AU118" s="659"/>
      <c r="AV118" s="659"/>
      <c r="AW118" s="659"/>
      <c r="AX118" s="659"/>
      <c r="AY118" s="659"/>
      <c r="AZ118" s="659"/>
      <c r="BA118" s="659"/>
      <c r="BB118" s="659"/>
      <c r="BC118" s="659"/>
      <c r="BD118" s="659"/>
      <c r="BE118" s="659"/>
      <c r="BF118" s="659"/>
      <c r="BG118" s="515"/>
      <c r="BH118" s="516"/>
      <c r="BI118" s="516"/>
      <c r="BJ118" s="516"/>
      <c r="BK118" s="517"/>
      <c r="BO118" s="334"/>
      <c r="BP118" s="334"/>
      <c r="BQ118" s="334"/>
      <c r="BR118" s="334"/>
      <c r="BS118" s="335"/>
      <c r="BT118" s="335"/>
      <c r="BU118" s="335"/>
      <c r="BV118" s="335"/>
      <c r="BW118" s="334"/>
      <c r="BX118" s="334"/>
      <c r="BY118" s="335"/>
      <c r="BZ118" s="335"/>
      <c r="CA118" s="335"/>
      <c r="CB118" s="321"/>
      <c r="CC118" s="321"/>
      <c r="CD118" s="321"/>
      <c r="CE118" s="321"/>
      <c r="CF118" s="321"/>
    </row>
    <row r="119" spans="1:84" ht="12.75" customHeight="1">
      <c r="A119" s="321"/>
      <c r="B119" s="511"/>
      <c r="C119" s="512"/>
      <c r="D119" s="513"/>
      <c r="E119" s="658"/>
      <c r="F119" s="659"/>
      <c r="G119" s="659"/>
      <c r="H119" s="659"/>
      <c r="I119" s="659"/>
      <c r="J119" s="659"/>
      <c r="K119" s="659"/>
      <c r="L119" s="659"/>
      <c r="M119" s="659"/>
      <c r="N119" s="659"/>
      <c r="O119" s="659"/>
      <c r="P119" s="659"/>
      <c r="Q119" s="659"/>
      <c r="R119" s="659"/>
      <c r="S119" s="659"/>
      <c r="T119" s="659"/>
      <c r="U119" s="659"/>
      <c r="V119" s="659"/>
      <c r="W119" s="659"/>
      <c r="X119" s="659"/>
      <c r="Y119" s="659"/>
      <c r="Z119" s="659"/>
      <c r="AA119" s="659"/>
      <c r="AB119" s="659"/>
      <c r="AC119" s="659"/>
      <c r="AD119" s="659"/>
      <c r="AE119" s="659"/>
      <c r="AF119" s="659"/>
      <c r="AG119" s="659"/>
      <c r="AH119" s="659"/>
      <c r="AI119" s="659"/>
      <c r="AJ119" s="659"/>
      <c r="AK119" s="659"/>
      <c r="AL119" s="659"/>
      <c r="AM119" s="659"/>
      <c r="AN119" s="659"/>
      <c r="AO119" s="659"/>
      <c r="AP119" s="659"/>
      <c r="AQ119" s="659"/>
      <c r="AR119" s="659"/>
      <c r="AS119" s="659"/>
      <c r="AT119" s="659"/>
      <c r="AU119" s="659"/>
      <c r="AV119" s="659"/>
      <c r="AW119" s="659"/>
      <c r="AX119" s="659"/>
      <c r="AY119" s="659"/>
      <c r="AZ119" s="659"/>
      <c r="BA119" s="659"/>
      <c r="BB119" s="659"/>
      <c r="BC119" s="659"/>
      <c r="BD119" s="659"/>
      <c r="BE119" s="659"/>
      <c r="BF119" s="659"/>
      <c r="BG119" s="515"/>
      <c r="BH119" s="516"/>
      <c r="BI119" s="516"/>
      <c r="BJ119" s="516"/>
      <c r="BK119" s="517"/>
      <c r="BO119" s="335"/>
      <c r="BP119" s="335"/>
      <c r="BQ119" s="335"/>
      <c r="BR119" s="335"/>
      <c r="BS119" s="335"/>
      <c r="BT119" s="335"/>
      <c r="BU119" s="335"/>
      <c r="BV119" s="335"/>
      <c r="BW119" s="334"/>
      <c r="BX119" s="334"/>
      <c r="BY119" s="335"/>
      <c r="BZ119" s="335"/>
      <c r="CA119" s="335"/>
      <c r="CB119" s="321"/>
      <c r="CC119" s="321"/>
      <c r="CD119" s="321"/>
      <c r="CE119" s="321"/>
      <c r="CF119" s="321"/>
    </row>
    <row r="120" spans="1:84" ht="5.25" customHeight="1">
      <c r="A120" s="321"/>
      <c r="B120" s="498"/>
      <c r="C120" s="499"/>
      <c r="D120" s="500"/>
      <c r="E120" s="646"/>
      <c r="F120" s="647"/>
      <c r="G120" s="647"/>
      <c r="H120" s="647"/>
      <c r="I120" s="647"/>
      <c r="J120" s="647"/>
      <c r="K120" s="647"/>
      <c r="L120" s="647"/>
      <c r="M120" s="647"/>
      <c r="N120" s="647"/>
      <c r="O120" s="647"/>
      <c r="P120" s="647"/>
      <c r="Q120" s="647"/>
      <c r="R120" s="647"/>
      <c r="S120" s="647"/>
      <c r="T120" s="647"/>
      <c r="U120" s="647"/>
      <c r="V120" s="647"/>
      <c r="W120" s="647"/>
      <c r="X120" s="647"/>
      <c r="Y120" s="647"/>
      <c r="Z120" s="647"/>
      <c r="AA120" s="647"/>
      <c r="AB120" s="647"/>
      <c r="AC120" s="647"/>
      <c r="AD120" s="647"/>
      <c r="AE120" s="647"/>
      <c r="AF120" s="647"/>
      <c r="AG120" s="647"/>
      <c r="AH120" s="647"/>
      <c r="AI120" s="647"/>
      <c r="AJ120" s="647"/>
      <c r="AK120" s="647"/>
      <c r="AL120" s="647"/>
      <c r="AM120" s="647"/>
      <c r="AN120" s="647"/>
      <c r="AO120" s="647"/>
      <c r="AP120" s="647"/>
      <c r="AQ120" s="647"/>
      <c r="AR120" s="647"/>
      <c r="AS120" s="647"/>
      <c r="AT120" s="647"/>
      <c r="AU120" s="647"/>
      <c r="AV120" s="647"/>
      <c r="AW120" s="647"/>
      <c r="AX120" s="647"/>
      <c r="AY120" s="647"/>
      <c r="AZ120" s="647"/>
      <c r="BA120" s="647"/>
      <c r="BB120" s="647"/>
      <c r="BC120" s="647"/>
      <c r="BD120" s="647"/>
      <c r="BE120" s="647"/>
      <c r="BF120" s="647"/>
      <c r="BG120" s="508"/>
      <c r="BH120" s="509"/>
      <c r="BI120" s="509"/>
      <c r="BJ120" s="509"/>
      <c r="BK120" s="510"/>
    </row>
    <row r="121" spans="1:84" ht="12.75" customHeight="1">
      <c r="A121" s="321"/>
      <c r="B121" s="495" t="s">
        <v>450</v>
      </c>
      <c r="C121" s="496"/>
      <c r="D121" s="497"/>
      <c r="E121" s="501" t="s">
        <v>456</v>
      </c>
      <c r="F121" s="502"/>
      <c r="G121" s="502"/>
      <c r="H121" s="502"/>
      <c r="I121" s="502"/>
      <c r="J121" s="502"/>
      <c r="K121" s="502"/>
      <c r="L121" s="502"/>
      <c r="M121" s="502"/>
      <c r="N121" s="502"/>
      <c r="O121" s="502"/>
      <c r="P121" s="502"/>
      <c r="Q121" s="502"/>
      <c r="R121" s="502"/>
      <c r="S121" s="502"/>
      <c r="T121" s="502"/>
      <c r="U121" s="502"/>
      <c r="V121" s="502"/>
      <c r="W121" s="502"/>
      <c r="X121" s="502"/>
      <c r="Y121" s="502"/>
      <c r="Z121" s="502"/>
      <c r="AA121" s="502"/>
      <c r="AB121" s="502"/>
      <c r="AC121" s="502"/>
      <c r="AD121" s="502"/>
      <c r="AE121" s="502"/>
      <c r="AF121" s="502"/>
      <c r="AG121" s="502"/>
      <c r="AH121" s="502"/>
      <c r="AI121" s="502"/>
      <c r="AJ121" s="502"/>
      <c r="AK121" s="502"/>
      <c r="AL121" s="502"/>
      <c r="AM121" s="502"/>
      <c r="AN121" s="502"/>
      <c r="AO121" s="502"/>
      <c r="AP121" s="502"/>
      <c r="AQ121" s="502"/>
      <c r="AR121" s="502"/>
      <c r="AS121" s="502"/>
      <c r="AT121" s="502"/>
      <c r="AU121" s="502"/>
      <c r="AV121" s="502"/>
      <c r="AW121" s="502"/>
      <c r="AX121" s="502"/>
      <c r="AY121" s="502"/>
      <c r="AZ121" s="502"/>
      <c r="BA121" s="502"/>
      <c r="BB121" s="502"/>
      <c r="BC121" s="502"/>
      <c r="BD121" s="502"/>
      <c r="BE121" s="502"/>
      <c r="BF121" s="502"/>
      <c r="BG121" s="640"/>
      <c r="BH121" s="640"/>
      <c r="BI121" s="640"/>
      <c r="BJ121" s="640"/>
      <c r="BK121" s="640"/>
    </row>
    <row r="122" spans="1:84" ht="12.75" customHeight="1">
      <c r="A122" s="321"/>
      <c r="B122" s="511"/>
      <c r="C122" s="512"/>
      <c r="D122" s="513"/>
      <c r="E122" s="514"/>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c r="AE122" s="482"/>
      <c r="AF122" s="482"/>
      <c r="AG122" s="482"/>
      <c r="AH122" s="482"/>
      <c r="AI122" s="482"/>
      <c r="AJ122" s="482"/>
      <c r="AK122" s="482"/>
      <c r="AL122" s="482"/>
      <c r="AM122" s="482"/>
      <c r="AN122" s="482"/>
      <c r="AO122" s="482"/>
      <c r="AP122" s="482"/>
      <c r="AQ122" s="482"/>
      <c r="AR122" s="482"/>
      <c r="AS122" s="482"/>
      <c r="AT122" s="482"/>
      <c r="AU122" s="482"/>
      <c r="AV122" s="482"/>
      <c r="AW122" s="482"/>
      <c r="AX122" s="482"/>
      <c r="AY122" s="482"/>
      <c r="AZ122" s="482"/>
      <c r="BA122" s="482"/>
      <c r="BB122" s="482"/>
      <c r="BC122" s="482"/>
      <c r="BD122" s="482"/>
      <c r="BE122" s="482"/>
      <c r="BF122" s="482"/>
      <c r="BG122" s="640"/>
      <c r="BH122" s="640"/>
      <c r="BI122" s="640"/>
      <c r="BJ122" s="640"/>
      <c r="BK122" s="640"/>
    </row>
    <row r="123" spans="1:84" ht="12" customHeight="1">
      <c r="A123" s="321"/>
      <c r="B123" s="498"/>
      <c r="C123" s="499"/>
      <c r="D123" s="500"/>
      <c r="E123" s="503"/>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4"/>
      <c r="AO123" s="504"/>
      <c r="AP123" s="504"/>
      <c r="AQ123" s="504"/>
      <c r="AR123" s="504"/>
      <c r="AS123" s="504"/>
      <c r="AT123" s="504"/>
      <c r="AU123" s="504"/>
      <c r="AV123" s="504"/>
      <c r="AW123" s="504"/>
      <c r="AX123" s="504"/>
      <c r="AY123" s="504"/>
      <c r="AZ123" s="504"/>
      <c r="BA123" s="504"/>
      <c r="BB123" s="504"/>
      <c r="BC123" s="504"/>
      <c r="BD123" s="504"/>
      <c r="BE123" s="504"/>
      <c r="BF123" s="504"/>
      <c r="BG123" s="640"/>
      <c r="BH123" s="640"/>
      <c r="BI123" s="640"/>
      <c r="BJ123" s="640"/>
      <c r="BK123" s="640"/>
    </row>
    <row r="124" spans="1:84" ht="12.75" customHeight="1">
      <c r="A124" s="321"/>
      <c r="B124" s="495" t="s">
        <v>457</v>
      </c>
      <c r="C124" s="496"/>
      <c r="D124" s="497"/>
      <c r="E124" s="501" t="s">
        <v>458</v>
      </c>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502"/>
      <c r="AJ124" s="502"/>
      <c r="AK124" s="502"/>
      <c r="AL124" s="502"/>
      <c r="AM124" s="502"/>
      <c r="AN124" s="502"/>
      <c r="AO124" s="502"/>
      <c r="AP124" s="502"/>
      <c r="AQ124" s="502"/>
      <c r="AR124" s="502"/>
      <c r="AS124" s="502"/>
      <c r="AT124" s="502"/>
      <c r="AU124" s="502"/>
      <c r="AV124" s="502"/>
      <c r="AW124" s="502"/>
      <c r="AX124" s="502"/>
      <c r="AY124" s="502"/>
      <c r="AZ124" s="502"/>
      <c r="BA124" s="502"/>
      <c r="BB124" s="502"/>
      <c r="BC124" s="502"/>
      <c r="BD124" s="502"/>
      <c r="BE124" s="502"/>
      <c r="BF124" s="502"/>
      <c r="BG124" s="505"/>
      <c r="BH124" s="506"/>
      <c r="BI124" s="506"/>
      <c r="BJ124" s="506"/>
      <c r="BK124" s="507"/>
    </row>
    <row r="125" spans="1:84" ht="12.75" customHeight="1">
      <c r="A125" s="321"/>
      <c r="B125" s="511"/>
      <c r="C125" s="512"/>
      <c r="D125" s="513"/>
      <c r="E125" s="514"/>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c r="AE125" s="482"/>
      <c r="AF125" s="482"/>
      <c r="AG125" s="482"/>
      <c r="AH125" s="482"/>
      <c r="AI125" s="482"/>
      <c r="AJ125" s="482"/>
      <c r="AK125" s="482"/>
      <c r="AL125" s="482"/>
      <c r="AM125" s="482"/>
      <c r="AN125" s="482"/>
      <c r="AO125" s="482"/>
      <c r="AP125" s="482"/>
      <c r="AQ125" s="482"/>
      <c r="AR125" s="482"/>
      <c r="AS125" s="482"/>
      <c r="AT125" s="482"/>
      <c r="AU125" s="482"/>
      <c r="AV125" s="482"/>
      <c r="AW125" s="482"/>
      <c r="AX125" s="482"/>
      <c r="AY125" s="482"/>
      <c r="AZ125" s="482"/>
      <c r="BA125" s="482"/>
      <c r="BB125" s="482"/>
      <c r="BC125" s="482"/>
      <c r="BD125" s="482"/>
      <c r="BE125" s="482"/>
      <c r="BF125" s="482"/>
      <c r="BG125" s="515"/>
      <c r="BH125" s="516"/>
      <c r="BI125" s="516"/>
      <c r="BJ125" s="516"/>
      <c r="BK125" s="517"/>
    </row>
    <row r="126" spans="1:84" ht="12.75" customHeight="1">
      <c r="A126" s="321"/>
      <c r="B126" s="511"/>
      <c r="C126" s="512"/>
      <c r="D126" s="513"/>
      <c r="E126" s="514"/>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c r="AE126" s="482"/>
      <c r="AF126" s="482"/>
      <c r="AG126" s="482"/>
      <c r="AH126" s="482"/>
      <c r="AI126" s="482"/>
      <c r="AJ126" s="482"/>
      <c r="AK126" s="482"/>
      <c r="AL126" s="482"/>
      <c r="AM126" s="482"/>
      <c r="AN126" s="482"/>
      <c r="AO126" s="482"/>
      <c r="AP126" s="482"/>
      <c r="AQ126" s="482"/>
      <c r="AR126" s="482"/>
      <c r="AS126" s="482"/>
      <c r="AT126" s="482"/>
      <c r="AU126" s="482"/>
      <c r="AV126" s="482"/>
      <c r="AW126" s="482"/>
      <c r="AX126" s="482"/>
      <c r="AY126" s="482"/>
      <c r="AZ126" s="482"/>
      <c r="BA126" s="482"/>
      <c r="BB126" s="482"/>
      <c r="BC126" s="482"/>
      <c r="BD126" s="482"/>
      <c r="BE126" s="482"/>
      <c r="BF126" s="482"/>
      <c r="BG126" s="515"/>
      <c r="BH126" s="516"/>
      <c r="BI126" s="516"/>
      <c r="BJ126" s="516"/>
      <c r="BK126" s="517"/>
    </row>
    <row r="127" spans="1:84" ht="12.75" customHeight="1">
      <c r="A127" s="321"/>
      <c r="B127" s="511"/>
      <c r="C127" s="512"/>
      <c r="D127" s="513"/>
      <c r="E127" s="660" t="s">
        <v>434</v>
      </c>
      <c r="F127" s="661"/>
      <c r="G127" s="662" t="s">
        <v>459</v>
      </c>
      <c r="H127" s="662"/>
      <c r="I127" s="662"/>
      <c r="J127" s="662"/>
      <c r="K127" s="662"/>
      <c r="L127" s="662"/>
      <c r="M127" s="662"/>
      <c r="N127" s="662"/>
      <c r="O127" s="662"/>
      <c r="P127" s="662"/>
      <c r="Q127" s="662"/>
      <c r="R127" s="662"/>
      <c r="S127" s="662"/>
      <c r="T127" s="662"/>
      <c r="U127" s="662"/>
      <c r="V127" s="662"/>
      <c r="W127" s="662"/>
      <c r="X127" s="662"/>
      <c r="Y127" s="662"/>
      <c r="Z127" s="662"/>
      <c r="AA127" s="662"/>
      <c r="AB127" s="662"/>
      <c r="AC127" s="662"/>
      <c r="AD127" s="662"/>
      <c r="AE127" s="662"/>
      <c r="AF127" s="662"/>
      <c r="AG127" s="662"/>
      <c r="AH127" s="662"/>
      <c r="AI127" s="662"/>
      <c r="AJ127" s="662"/>
      <c r="AK127" s="662"/>
      <c r="AL127" s="662"/>
      <c r="AM127" s="662"/>
      <c r="AN127" s="662"/>
      <c r="AO127" s="662"/>
      <c r="AP127" s="662"/>
      <c r="AQ127" s="662"/>
      <c r="AR127" s="662"/>
      <c r="AS127" s="662"/>
      <c r="AT127" s="662"/>
      <c r="AU127" s="662"/>
      <c r="AV127" s="662"/>
      <c r="AW127" s="662"/>
      <c r="AX127" s="662"/>
      <c r="AY127" s="662"/>
      <c r="AZ127" s="662"/>
      <c r="BA127" s="662"/>
      <c r="BB127" s="662"/>
      <c r="BC127" s="662"/>
      <c r="BD127" s="662"/>
      <c r="BE127" s="662"/>
      <c r="BF127" s="662"/>
      <c r="BG127" s="515"/>
      <c r="BH127" s="516"/>
      <c r="BI127" s="516"/>
      <c r="BJ127" s="516"/>
      <c r="BK127" s="517"/>
    </row>
    <row r="128" spans="1:84" ht="12.75" customHeight="1">
      <c r="A128" s="321"/>
      <c r="B128" s="511"/>
      <c r="C128" s="512"/>
      <c r="D128" s="513"/>
      <c r="E128" s="458"/>
      <c r="F128" s="459"/>
      <c r="G128" s="662"/>
      <c r="H128" s="662"/>
      <c r="I128" s="662"/>
      <c r="J128" s="662"/>
      <c r="K128" s="662"/>
      <c r="L128" s="662"/>
      <c r="M128" s="662"/>
      <c r="N128" s="662"/>
      <c r="O128" s="662"/>
      <c r="P128" s="662"/>
      <c r="Q128" s="662"/>
      <c r="R128" s="662"/>
      <c r="S128" s="662"/>
      <c r="T128" s="662"/>
      <c r="U128" s="662"/>
      <c r="V128" s="662"/>
      <c r="W128" s="662"/>
      <c r="X128" s="662"/>
      <c r="Y128" s="662"/>
      <c r="Z128" s="662"/>
      <c r="AA128" s="662"/>
      <c r="AB128" s="662"/>
      <c r="AC128" s="662"/>
      <c r="AD128" s="662"/>
      <c r="AE128" s="662"/>
      <c r="AF128" s="662"/>
      <c r="AG128" s="662"/>
      <c r="AH128" s="662"/>
      <c r="AI128" s="662"/>
      <c r="AJ128" s="662"/>
      <c r="AK128" s="662"/>
      <c r="AL128" s="662"/>
      <c r="AM128" s="662"/>
      <c r="AN128" s="662"/>
      <c r="AO128" s="662"/>
      <c r="AP128" s="662"/>
      <c r="AQ128" s="662"/>
      <c r="AR128" s="662"/>
      <c r="AS128" s="662"/>
      <c r="AT128" s="662"/>
      <c r="AU128" s="662"/>
      <c r="AV128" s="662"/>
      <c r="AW128" s="662"/>
      <c r="AX128" s="662"/>
      <c r="AY128" s="662"/>
      <c r="AZ128" s="662"/>
      <c r="BA128" s="662"/>
      <c r="BB128" s="662"/>
      <c r="BC128" s="662"/>
      <c r="BD128" s="662"/>
      <c r="BE128" s="662"/>
      <c r="BF128" s="662"/>
      <c r="BG128" s="515"/>
      <c r="BH128" s="516"/>
      <c r="BI128" s="516"/>
      <c r="BJ128" s="516"/>
      <c r="BK128" s="517"/>
    </row>
    <row r="129" spans="1:63" ht="12.75" customHeight="1">
      <c r="A129" s="321"/>
      <c r="B129" s="511"/>
      <c r="C129" s="512"/>
      <c r="D129" s="513"/>
      <c r="E129" s="458"/>
      <c r="F129" s="459"/>
      <c r="G129" s="662"/>
      <c r="H129" s="662"/>
      <c r="I129" s="662"/>
      <c r="J129" s="662"/>
      <c r="K129" s="662"/>
      <c r="L129" s="662"/>
      <c r="M129" s="662"/>
      <c r="N129" s="662"/>
      <c r="O129" s="662"/>
      <c r="P129" s="662"/>
      <c r="Q129" s="662"/>
      <c r="R129" s="662"/>
      <c r="S129" s="662"/>
      <c r="T129" s="662"/>
      <c r="U129" s="662"/>
      <c r="V129" s="662"/>
      <c r="W129" s="662"/>
      <c r="X129" s="662"/>
      <c r="Y129" s="662"/>
      <c r="Z129" s="662"/>
      <c r="AA129" s="662"/>
      <c r="AB129" s="662"/>
      <c r="AC129" s="662"/>
      <c r="AD129" s="662"/>
      <c r="AE129" s="662"/>
      <c r="AF129" s="662"/>
      <c r="AG129" s="662"/>
      <c r="AH129" s="662"/>
      <c r="AI129" s="662"/>
      <c r="AJ129" s="662"/>
      <c r="AK129" s="662"/>
      <c r="AL129" s="662"/>
      <c r="AM129" s="662"/>
      <c r="AN129" s="662"/>
      <c r="AO129" s="662"/>
      <c r="AP129" s="662"/>
      <c r="AQ129" s="662"/>
      <c r="AR129" s="662"/>
      <c r="AS129" s="662"/>
      <c r="AT129" s="662"/>
      <c r="AU129" s="662"/>
      <c r="AV129" s="662"/>
      <c r="AW129" s="662"/>
      <c r="AX129" s="662"/>
      <c r="AY129" s="662"/>
      <c r="AZ129" s="662"/>
      <c r="BA129" s="662"/>
      <c r="BB129" s="662"/>
      <c r="BC129" s="662"/>
      <c r="BD129" s="662"/>
      <c r="BE129" s="662"/>
      <c r="BF129" s="662"/>
      <c r="BG129" s="515"/>
      <c r="BH129" s="516"/>
      <c r="BI129" s="516"/>
      <c r="BJ129" s="516"/>
      <c r="BK129" s="517"/>
    </row>
    <row r="130" spans="1:63" ht="12.75" customHeight="1">
      <c r="A130" s="321"/>
      <c r="B130" s="511"/>
      <c r="C130" s="512"/>
      <c r="D130" s="513"/>
      <c r="E130" s="660" t="s">
        <v>434</v>
      </c>
      <c r="F130" s="661"/>
      <c r="G130" s="662" t="s">
        <v>460</v>
      </c>
      <c r="H130" s="662"/>
      <c r="I130" s="662"/>
      <c r="J130" s="662"/>
      <c r="K130" s="662"/>
      <c r="L130" s="662"/>
      <c r="M130" s="662"/>
      <c r="N130" s="662"/>
      <c r="O130" s="662"/>
      <c r="P130" s="662"/>
      <c r="Q130" s="662"/>
      <c r="R130" s="662"/>
      <c r="S130" s="662"/>
      <c r="T130" s="662"/>
      <c r="U130" s="662"/>
      <c r="V130" s="662"/>
      <c r="W130" s="662"/>
      <c r="X130" s="662"/>
      <c r="Y130" s="662"/>
      <c r="Z130" s="662"/>
      <c r="AA130" s="662"/>
      <c r="AB130" s="662"/>
      <c r="AC130" s="662"/>
      <c r="AD130" s="662"/>
      <c r="AE130" s="662"/>
      <c r="AF130" s="662"/>
      <c r="AG130" s="662"/>
      <c r="AH130" s="662"/>
      <c r="AI130" s="662"/>
      <c r="AJ130" s="662"/>
      <c r="AK130" s="662"/>
      <c r="AL130" s="662"/>
      <c r="AM130" s="662"/>
      <c r="AN130" s="662"/>
      <c r="AO130" s="662"/>
      <c r="AP130" s="662"/>
      <c r="AQ130" s="662"/>
      <c r="AR130" s="662"/>
      <c r="AS130" s="662"/>
      <c r="AT130" s="662"/>
      <c r="AU130" s="662"/>
      <c r="AV130" s="662"/>
      <c r="AW130" s="662"/>
      <c r="AX130" s="662"/>
      <c r="AY130" s="662"/>
      <c r="AZ130" s="662"/>
      <c r="BA130" s="662"/>
      <c r="BB130" s="662"/>
      <c r="BC130" s="662"/>
      <c r="BD130" s="662"/>
      <c r="BE130" s="662"/>
      <c r="BF130" s="662"/>
      <c r="BG130" s="515"/>
      <c r="BH130" s="516"/>
      <c r="BI130" s="516"/>
      <c r="BJ130" s="516"/>
      <c r="BK130" s="517"/>
    </row>
    <row r="131" spans="1:63" ht="12.75" customHeight="1">
      <c r="A131" s="321"/>
      <c r="B131" s="511"/>
      <c r="C131" s="512"/>
      <c r="D131" s="513"/>
      <c r="E131" s="458"/>
      <c r="F131" s="459"/>
      <c r="G131" s="662"/>
      <c r="H131" s="662"/>
      <c r="I131" s="662"/>
      <c r="J131" s="662"/>
      <c r="K131" s="662"/>
      <c r="L131" s="662"/>
      <c r="M131" s="662"/>
      <c r="N131" s="662"/>
      <c r="O131" s="662"/>
      <c r="P131" s="662"/>
      <c r="Q131" s="662"/>
      <c r="R131" s="662"/>
      <c r="S131" s="662"/>
      <c r="T131" s="662"/>
      <c r="U131" s="662"/>
      <c r="V131" s="662"/>
      <c r="W131" s="662"/>
      <c r="X131" s="662"/>
      <c r="Y131" s="662"/>
      <c r="Z131" s="662"/>
      <c r="AA131" s="662"/>
      <c r="AB131" s="662"/>
      <c r="AC131" s="662"/>
      <c r="AD131" s="662"/>
      <c r="AE131" s="662"/>
      <c r="AF131" s="662"/>
      <c r="AG131" s="662"/>
      <c r="AH131" s="662"/>
      <c r="AI131" s="662"/>
      <c r="AJ131" s="662"/>
      <c r="AK131" s="662"/>
      <c r="AL131" s="662"/>
      <c r="AM131" s="662"/>
      <c r="AN131" s="662"/>
      <c r="AO131" s="662"/>
      <c r="AP131" s="662"/>
      <c r="AQ131" s="662"/>
      <c r="AR131" s="662"/>
      <c r="AS131" s="662"/>
      <c r="AT131" s="662"/>
      <c r="AU131" s="662"/>
      <c r="AV131" s="662"/>
      <c r="AW131" s="662"/>
      <c r="AX131" s="662"/>
      <c r="AY131" s="662"/>
      <c r="AZ131" s="662"/>
      <c r="BA131" s="662"/>
      <c r="BB131" s="662"/>
      <c r="BC131" s="662"/>
      <c r="BD131" s="662"/>
      <c r="BE131" s="662"/>
      <c r="BF131" s="662"/>
      <c r="BG131" s="515"/>
      <c r="BH131" s="516"/>
      <c r="BI131" s="516"/>
      <c r="BJ131" s="516"/>
      <c r="BK131" s="517"/>
    </row>
    <row r="132" spans="1:63" ht="12.75" customHeight="1">
      <c r="A132" s="321"/>
      <c r="B132" s="511"/>
      <c r="C132" s="512"/>
      <c r="D132" s="513"/>
      <c r="E132" s="458"/>
      <c r="F132" s="459"/>
      <c r="G132" s="662"/>
      <c r="H132" s="662"/>
      <c r="I132" s="662"/>
      <c r="J132" s="662"/>
      <c r="K132" s="662"/>
      <c r="L132" s="662"/>
      <c r="M132" s="662"/>
      <c r="N132" s="662"/>
      <c r="O132" s="662"/>
      <c r="P132" s="662"/>
      <c r="Q132" s="662"/>
      <c r="R132" s="662"/>
      <c r="S132" s="662"/>
      <c r="T132" s="662"/>
      <c r="U132" s="662"/>
      <c r="V132" s="662"/>
      <c r="W132" s="662"/>
      <c r="X132" s="662"/>
      <c r="Y132" s="662"/>
      <c r="Z132" s="662"/>
      <c r="AA132" s="662"/>
      <c r="AB132" s="662"/>
      <c r="AC132" s="662"/>
      <c r="AD132" s="662"/>
      <c r="AE132" s="662"/>
      <c r="AF132" s="662"/>
      <c r="AG132" s="662"/>
      <c r="AH132" s="662"/>
      <c r="AI132" s="662"/>
      <c r="AJ132" s="662"/>
      <c r="AK132" s="662"/>
      <c r="AL132" s="662"/>
      <c r="AM132" s="662"/>
      <c r="AN132" s="662"/>
      <c r="AO132" s="662"/>
      <c r="AP132" s="662"/>
      <c r="AQ132" s="662"/>
      <c r="AR132" s="662"/>
      <c r="AS132" s="662"/>
      <c r="AT132" s="662"/>
      <c r="AU132" s="662"/>
      <c r="AV132" s="662"/>
      <c r="AW132" s="662"/>
      <c r="AX132" s="662"/>
      <c r="AY132" s="662"/>
      <c r="AZ132" s="662"/>
      <c r="BA132" s="662"/>
      <c r="BB132" s="662"/>
      <c r="BC132" s="662"/>
      <c r="BD132" s="662"/>
      <c r="BE132" s="662"/>
      <c r="BF132" s="662"/>
      <c r="BG132" s="515"/>
      <c r="BH132" s="516"/>
      <c r="BI132" s="516"/>
      <c r="BJ132" s="516"/>
      <c r="BK132" s="517"/>
    </row>
    <row r="133" spans="1:63" ht="12.75" customHeight="1">
      <c r="A133" s="321"/>
      <c r="B133" s="511"/>
      <c r="C133" s="512"/>
      <c r="D133" s="513"/>
      <c r="E133" s="458"/>
      <c r="F133" s="459"/>
      <c r="G133" s="662"/>
      <c r="H133" s="662"/>
      <c r="I133" s="662"/>
      <c r="J133" s="662"/>
      <c r="K133" s="662"/>
      <c r="L133" s="662"/>
      <c r="M133" s="662"/>
      <c r="N133" s="662"/>
      <c r="O133" s="662"/>
      <c r="P133" s="662"/>
      <c r="Q133" s="662"/>
      <c r="R133" s="662"/>
      <c r="S133" s="662"/>
      <c r="T133" s="662"/>
      <c r="U133" s="662"/>
      <c r="V133" s="662"/>
      <c r="W133" s="662"/>
      <c r="X133" s="662"/>
      <c r="Y133" s="662"/>
      <c r="Z133" s="662"/>
      <c r="AA133" s="662"/>
      <c r="AB133" s="662"/>
      <c r="AC133" s="662"/>
      <c r="AD133" s="662"/>
      <c r="AE133" s="662"/>
      <c r="AF133" s="662"/>
      <c r="AG133" s="662"/>
      <c r="AH133" s="662"/>
      <c r="AI133" s="662"/>
      <c r="AJ133" s="662"/>
      <c r="AK133" s="662"/>
      <c r="AL133" s="662"/>
      <c r="AM133" s="662"/>
      <c r="AN133" s="662"/>
      <c r="AO133" s="662"/>
      <c r="AP133" s="662"/>
      <c r="AQ133" s="662"/>
      <c r="AR133" s="662"/>
      <c r="AS133" s="662"/>
      <c r="AT133" s="662"/>
      <c r="AU133" s="662"/>
      <c r="AV133" s="662"/>
      <c r="AW133" s="662"/>
      <c r="AX133" s="662"/>
      <c r="AY133" s="662"/>
      <c r="AZ133" s="662"/>
      <c r="BA133" s="662"/>
      <c r="BB133" s="662"/>
      <c r="BC133" s="662"/>
      <c r="BD133" s="662"/>
      <c r="BE133" s="662"/>
      <c r="BF133" s="662"/>
      <c r="BG133" s="515"/>
      <c r="BH133" s="516"/>
      <c r="BI133" s="516"/>
      <c r="BJ133" s="516"/>
      <c r="BK133" s="517"/>
    </row>
    <row r="134" spans="1:63" ht="12.75" customHeight="1">
      <c r="A134" s="321"/>
      <c r="B134" s="495" t="s">
        <v>461</v>
      </c>
      <c r="C134" s="496"/>
      <c r="D134" s="497"/>
      <c r="E134" s="501" t="s">
        <v>462</v>
      </c>
      <c r="F134" s="645"/>
      <c r="G134" s="645"/>
      <c r="H134" s="645"/>
      <c r="I134" s="645"/>
      <c r="J134" s="645"/>
      <c r="K134" s="645"/>
      <c r="L134" s="645"/>
      <c r="M134" s="645"/>
      <c r="N134" s="645"/>
      <c r="O134" s="645"/>
      <c r="P134" s="645"/>
      <c r="Q134" s="645"/>
      <c r="R134" s="645"/>
      <c r="S134" s="645"/>
      <c r="T134" s="645"/>
      <c r="U134" s="645"/>
      <c r="V134" s="645"/>
      <c r="W134" s="645"/>
      <c r="X134" s="645"/>
      <c r="Y134" s="645"/>
      <c r="Z134" s="645"/>
      <c r="AA134" s="645"/>
      <c r="AB134" s="645"/>
      <c r="AC134" s="645"/>
      <c r="AD134" s="645"/>
      <c r="AE134" s="645"/>
      <c r="AF134" s="645"/>
      <c r="AG134" s="645"/>
      <c r="AH134" s="645"/>
      <c r="AI134" s="645"/>
      <c r="AJ134" s="645"/>
      <c r="AK134" s="645"/>
      <c r="AL134" s="645"/>
      <c r="AM134" s="645"/>
      <c r="AN134" s="645"/>
      <c r="AO134" s="645"/>
      <c r="AP134" s="645"/>
      <c r="AQ134" s="645"/>
      <c r="AR134" s="645"/>
      <c r="AS134" s="645"/>
      <c r="AT134" s="645"/>
      <c r="AU134" s="645"/>
      <c r="AV134" s="645"/>
      <c r="AW134" s="645"/>
      <c r="AX134" s="645"/>
      <c r="AY134" s="645"/>
      <c r="AZ134" s="645"/>
      <c r="BA134" s="645"/>
      <c r="BB134" s="645"/>
      <c r="BC134" s="645"/>
      <c r="BD134" s="645"/>
      <c r="BE134" s="645"/>
      <c r="BF134" s="645"/>
      <c r="BG134" s="505"/>
      <c r="BH134" s="506"/>
      <c r="BI134" s="506"/>
      <c r="BJ134" s="506"/>
      <c r="BK134" s="507"/>
    </row>
    <row r="135" spans="1:63" ht="12.75" customHeight="1">
      <c r="A135" s="321"/>
      <c r="B135" s="511"/>
      <c r="C135" s="512"/>
      <c r="D135" s="513"/>
      <c r="E135" s="658"/>
      <c r="F135" s="659"/>
      <c r="G135" s="659"/>
      <c r="H135" s="659"/>
      <c r="I135" s="659"/>
      <c r="J135" s="659"/>
      <c r="K135" s="659"/>
      <c r="L135" s="659"/>
      <c r="M135" s="659"/>
      <c r="N135" s="659"/>
      <c r="O135" s="659"/>
      <c r="P135" s="659"/>
      <c r="Q135" s="659"/>
      <c r="R135" s="659"/>
      <c r="S135" s="659"/>
      <c r="T135" s="659"/>
      <c r="U135" s="659"/>
      <c r="V135" s="659"/>
      <c r="W135" s="659"/>
      <c r="X135" s="659"/>
      <c r="Y135" s="659"/>
      <c r="Z135" s="659"/>
      <c r="AA135" s="659"/>
      <c r="AB135" s="659"/>
      <c r="AC135" s="659"/>
      <c r="AD135" s="659"/>
      <c r="AE135" s="659"/>
      <c r="AF135" s="659"/>
      <c r="AG135" s="659"/>
      <c r="AH135" s="659"/>
      <c r="AI135" s="659"/>
      <c r="AJ135" s="659"/>
      <c r="AK135" s="659"/>
      <c r="AL135" s="659"/>
      <c r="AM135" s="659"/>
      <c r="AN135" s="659"/>
      <c r="AO135" s="659"/>
      <c r="AP135" s="659"/>
      <c r="AQ135" s="659"/>
      <c r="AR135" s="659"/>
      <c r="AS135" s="659"/>
      <c r="AT135" s="659"/>
      <c r="AU135" s="659"/>
      <c r="AV135" s="659"/>
      <c r="AW135" s="659"/>
      <c r="AX135" s="659"/>
      <c r="AY135" s="659"/>
      <c r="AZ135" s="659"/>
      <c r="BA135" s="659"/>
      <c r="BB135" s="659"/>
      <c r="BC135" s="659"/>
      <c r="BD135" s="659"/>
      <c r="BE135" s="659"/>
      <c r="BF135" s="659"/>
      <c r="BG135" s="515"/>
      <c r="BH135" s="516"/>
      <c r="BI135" s="516"/>
      <c r="BJ135" s="516"/>
      <c r="BK135" s="517"/>
    </row>
    <row r="136" spans="1:63" ht="12" customHeight="1">
      <c r="A136" s="321"/>
      <c r="B136" s="498"/>
      <c r="C136" s="499"/>
      <c r="D136" s="500"/>
      <c r="E136" s="646"/>
      <c r="F136" s="647"/>
      <c r="G136" s="647"/>
      <c r="H136" s="647"/>
      <c r="I136" s="647"/>
      <c r="J136" s="647"/>
      <c r="K136" s="647"/>
      <c r="L136" s="647"/>
      <c r="M136" s="647"/>
      <c r="N136" s="647"/>
      <c r="O136" s="647"/>
      <c r="P136" s="647"/>
      <c r="Q136" s="647"/>
      <c r="R136" s="647"/>
      <c r="S136" s="647"/>
      <c r="T136" s="647"/>
      <c r="U136" s="647"/>
      <c r="V136" s="647"/>
      <c r="W136" s="647"/>
      <c r="X136" s="647"/>
      <c r="Y136" s="647"/>
      <c r="Z136" s="647"/>
      <c r="AA136" s="647"/>
      <c r="AB136" s="647"/>
      <c r="AC136" s="647"/>
      <c r="AD136" s="647"/>
      <c r="AE136" s="647"/>
      <c r="AF136" s="647"/>
      <c r="AG136" s="647"/>
      <c r="AH136" s="647"/>
      <c r="AI136" s="647"/>
      <c r="AJ136" s="647"/>
      <c r="AK136" s="647"/>
      <c r="AL136" s="647"/>
      <c r="AM136" s="647"/>
      <c r="AN136" s="647"/>
      <c r="AO136" s="647"/>
      <c r="AP136" s="647"/>
      <c r="AQ136" s="647"/>
      <c r="AR136" s="647"/>
      <c r="AS136" s="647"/>
      <c r="AT136" s="647"/>
      <c r="AU136" s="647"/>
      <c r="AV136" s="647"/>
      <c r="AW136" s="647"/>
      <c r="AX136" s="647"/>
      <c r="AY136" s="647"/>
      <c r="AZ136" s="647"/>
      <c r="BA136" s="647"/>
      <c r="BB136" s="647"/>
      <c r="BC136" s="647"/>
      <c r="BD136" s="647"/>
      <c r="BE136" s="647"/>
      <c r="BF136" s="647"/>
      <c r="BG136" s="508"/>
      <c r="BH136" s="509"/>
      <c r="BI136" s="509"/>
      <c r="BJ136" s="509"/>
      <c r="BK136" s="510"/>
    </row>
    <row r="137" spans="1:63" ht="12.75" customHeight="1">
      <c r="A137" s="321"/>
      <c r="B137" s="495" t="s">
        <v>463</v>
      </c>
      <c r="C137" s="496"/>
      <c r="D137" s="497"/>
      <c r="E137" s="501" t="s">
        <v>1287</v>
      </c>
      <c r="F137" s="645"/>
      <c r="G137" s="645"/>
      <c r="H137" s="645"/>
      <c r="I137" s="645"/>
      <c r="J137" s="645"/>
      <c r="K137" s="645"/>
      <c r="L137" s="645"/>
      <c r="M137" s="645"/>
      <c r="N137" s="645"/>
      <c r="O137" s="645"/>
      <c r="P137" s="645"/>
      <c r="Q137" s="645"/>
      <c r="R137" s="645"/>
      <c r="S137" s="645"/>
      <c r="T137" s="645"/>
      <c r="U137" s="645"/>
      <c r="V137" s="645"/>
      <c r="W137" s="645"/>
      <c r="X137" s="645"/>
      <c r="Y137" s="645"/>
      <c r="Z137" s="645"/>
      <c r="AA137" s="645"/>
      <c r="AB137" s="645"/>
      <c r="AC137" s="645"/>
      <c r="AD137" s="645"/>
      <c r="AE137" s="645"/>
      <c r="AF137" s="645"/>
      <c r="AG137" s="645"/>
      <c r="AH137" s="645"/>
      <c r="AI137" s="645"/>
      <c r="AJ137" s="645"/>
      <c r="AK137" s="645"/>
      <c r="AL137" s="645"/>
      <c r="AM137" s="645"/>
      <c r="AN137" s="645"/>
      <c r="AO137" s="645"/>
      <c r="AP137" s="645"/>
      <c r="AQ137" s="645"/>
      <c r="AR137" s="645"/>
      <c r="AS137" s="645"/>
      <c r="AT137" s="645"/>
      <c r="AU137" s="645"/>
      <c r="AV137" s="645"/>
      <c r="AW137" s="645"/>
      <c r="AX137" s="645"/>
      <c r="AY137" s="645"/>
      <c r="AZ137" s="645"/>
      <c r="BA137" s="645"/>
      <c r="BB137" s="645"/>
      <c r="BC137" s="645"/>
      <c r="BD137" s="645"/>
      <c r="BE137" s="645"/>
      <c r="BF137" s="645"/>
      <c r="BG137" s="505"/>
      <c r="BH137" s="506"/>
      <c r="BI137" s="506"/>
      <c r="BJ137" s="506"/>
      <c r="BK137" s="507"/>
    </row>
    <row r="138" spans="1:63" ht="12.75" customHeight="1">
      <c r="A138" s="321"/>
      <c r="B138" s="511"/>
      <c r="C138" s="512"/>
      <c r="D138" s="513"/>
      <c r="E138" s="514"/>
      <c r="F138" s="659"/>
      <c r="G138" s="659"/>
      <c r="H138" s="659"/>
      <c r="I138" s="659"/>
      <c r="J138" s="659"/>
      <c r="K138" s="659"/>
      <c r="L138" s="659"/>
      <c r="M138" s="659"/>
      <c r="N138" s="659"/>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659"/>
      <c r="AL138" s="659"/>
      <c r="AM138" s="659"/>
      <c r="AN138" s="659"/>
      <c r="AO138" s="659"/>
      <c r="AP138" s="659"/>
      <c r="AQ138" s="659"/>
      <c r="AR138" s="659"/>
      <c r="AS138" s="659"/>
      <c r="AT138" s="659"/>
      <c r="AU138" s="659"/>
      <c r="AV138" s="659"/>
      <c r="AW138" s="659"/>
      <c r="AX138" s="659"/>
      <c r="AY138" s="659"/>
      <c r="AZ138" s="659"/>
      <c r="BA138" s="659"/>
      <c r="BB138" s="659"/>
      <c r="BC138" s="659"/>
      <c r="BD138" s="659"/>
      <c r="BE138" s="659"/>
      <c r="BF138" s="659"/>
      <c r="BG138" s="515"/>
      <c r="BH138" s="516"/>
      <c r="BI138" s="516"/>
      <c r="BJ138" s="516"/>
      <c r="BK138" s="517"/>
    </row>
    <row r="139" spans="1:63" ht="12.75" customHeight="1">
      <c r="A139" s="321"/>
      <c r="B139" s="511"/>
      <c r="C139" s="512"/>
      <c r="D139" s="513"/>
      <c r="E139" s="658"/>
      <c r="F139" s="659"/>
      <c r="G139" s="659"/>
      <c r="H139" s="659"/>
      <c r="I139" s="659"/>
      <c r="J139" s="659"/>
      <c r="K139" s="659"/>
      <c r="L139" s="659"/>
      <c r="M139" s="659"/>
      <c r="N139" s="659"/>
      <c r="O139" s="659"/>
      <c r="P139" s="659"/>
      <c r="Q139" s="659"/>
      <c r="R139" s="659"/>
      <c r="S139" s="659"/>
      <c r="T139" s="659"/>
      <c r="U139" s="659"/>
      <c r="V139" s="659"/>
      <c r="W139" s="659"/>
      <c r="X139" s="659"/>
      <c r="Y139" s="659"/>
      <c r="Z139" s="659"/>
      <c r="AA139" s="659"/>
      <c r="AB139" s="659"/>
      <c r="AC139" s="659"/>
      <c r="AD139" s="659"/>
      <c r="AE139" s="659"/>
      <c r="AF139" s="659"/>
      <c r="AG139" s="659"/>
      <c r="AH139" s="659"/>
      <c r="AI139" s="659"/>
      <c r="AJ139" s="659"/>
      <c r="AK139" s="659"/>
      <c r="AL139" s="659"/>
      <c r="AM139" s="659"/>
      <c r="AN139" s="659"/>
      <c r="AO139" s="659"/>
      <c r="AP139" s="659"/>
      <c r="AQ139" s="659"/>
      <c r="AR139" s="659"/>
      <c r="AS139" s="659"/>
      <c r="AT139" s="659"/>
      <c r="AU139" s="659"/>
      <c r="AV139" s="659"/>
      <c r="AW139" s="659"/>
      <c r="AX139" s="659"/>
      <c r="AY139" s="659"/>
      <c r="AZ139" s="659"/>
      <c r="BA139" s="659"/>
      <c r="BB139" s="659"/>
      <c r="BC139" s="659"/>
      <c r="BD139" s="659"/>
      <c r="BE139" s="659"/>
      <c r="BF139" s="659"/>
      <c r="BG139" s="515"/>
      <c r="BH139" s="516"/>
      <c r="BI139" s="516"/>
      <c r="BJ139" s="516"/>
      <c r="BK139" s="517"/>
    </row>
    <row r="140" spans="1:63" ht="12.75" customHeight="1">
      <c r="A140" s="321"/>
      <c r="B140" s="511"/>
      <c r="C140" s="512"/>
      <c r="D140" s="513"/>
      <c r="E140" s="660" t="s">
        <v>434</v>
      </c>
      <c r="F140" s="661"/>
      <c r="G140" s="662" t="s">
        <v>464</v>
      </c>
      <c r="H140" s="662"/>
      <c r="I140" s="662"/>
      <c r="J140" s="662"/>
      <c r="K140" s="662"/>
      <c r="L140" s="662"/>
      <c r="M140" s="662"/>
      <c r="N140" s="662"/>
      <c r="O140" s="662"/>
      <c r="P140" s="662"/>
      <c r="Q140" s="662"/>
      <c r="R140" s="662"/>
      <c r="S140" s="662"/>
      <c r="T140" s="662"/>
      <c r="U140" s="662"/>
      <c r="V140" s="662"/>
      <c r="W140" s="662"/>
      <c r="X140" s="662"/>
      <c r="Y140" s="662"/>
      <c r="Z140" s="662"/>
      <c r="AA140" s="662"/>
      <c r="AB140" s="662"/>
      <c r="AC140" s="662"/>
      <c r="AD140" s="662"/>
      <c r="AE140" s="662"/>
      <c r="AF140" s="662"/>
      <c r="AG140" s="662"/>
      <c r="AH140" s="662"/>
      <c r="AI140" s="662"/>
      <c r="AJ140" s="662"/>
      <c r="AK140" s="662"/>
      <c r="AL140" s="662"/>
      <c r="AM140" s="662"/>
      <c r="AN140" s="662"/>
      <c r="AO140" s="662"/>
      <c r="AP140" s="662"/>
      <c r="AQ140" s="662"/>
      <c r="AR140" s="662"/>
      <c r="AS140" s="662"/>
      <c r="AT140" s="662"/>
      <c r="AU140" s="662"/>
      <c r="AV140" s="662"/>
      <c r="AW140" s="662"/>
      <c r="AX140" s="662"/>
      <c r="AY140" s="662"/>
      <c r="AZ140" s="662"/>
      <c r="BA140" s="662"/>
      <c r="BB140" s="662"/>
      <c r="BC140" s="662"/>
      <c r="BD140" s="662"/>
      <c r="BE140" s="662"/>
      <c r="BF140" s="662"/>
      <c r="BG140" s="515"/>
      <c r="BH140" s="516"/>
      <c r="BI140" s="516"/>
      <c r="BJ140" s="516"/>
      <c r="BK140" s="517"/>
    </row>
    <row r="141" spans="1:63" ht="12.75" customHeight="1">
      <c r="A141" s="321"/>
      <c r="B141" s="511"/>
      <c r="C141" s="512"/>
      <c r="D141" s="513"/>
      <c r="E141" s="458"/>
      <c r="F141" s="459"/>
      <c r="G141" s="662"/>
      <c r="H141" s="662"/>
      <c r="I141" s="662"/>
      <c r="J141" s="662"/>
      <c r="K141" s="662"/>
      <c r="L141" s="662"/>
      <c r="M141" s="662"/>
      <c r="N141" s="662"/>
      <c r="O141" s="662"/>
      <c r="P141" s="662"/>
      <c r="Q141" s="662"/>
      <c r="R141" s="662"/>
      <c r="S141" s="662"/>
      <c r="T141" s="662"/>
      <c r="U141" s="662"/>
      <c r="V141" s="662"/>
      <c r="W141" s="662"/>
      <c r="X141" s="662"/>
      <c r="Y141" s="662"/>
      <c r="Z141" s="662"/>
      <c r="AA141" s="662"/>
      <c r="AB141" s="662"/>
      <c r="AC141" s="662"/>
      <c r="AD141" s="662"/>
      <c r="AE141" s="662"/>
      <c r="AF141" s="662"/>
      <c r="AG141" s="662"/>
      <c r="AH141" s="662"/>
      <c r="AI141" s="662"/>
      <c r="AJ141" s="662"/>
      <c r="AK141" s="662"/>
      <c r="AL141" s="662"/>
      <c r="AM141" s="662"/>
      <c r="AN141" s="662"/>
      <c r="AO141" s="662"/>
      <c r="AP141" s="662"/>
      <c r="AQ141" s="662"/>
      <c r="AR141" s="662"/>
      <c r="AS141" s="662"/>
      <c r="AT141" s="662"/>
      <c r="AU141" s="662"/>
      <c r="AV141" s="662"/>
      <c r="AW141" s="662"/>
      <c r="AX141" s="662"/>
      <c r="AY141" s="662"/>
      <c r="AZ141" s="662"/>
      <c r="BA141" s="662"/>
      <c r="BB141" s="662"/>
      <c r="BC141" s="662"/>
      <c r="BD141" s="662"/>
      <c r="BE141" s="662"/>
      <c r="BF141" s="662"/>
      <c r="BG141" s="515"/>
      <c r="BH141" s="516"/>
      <c r="BI141" s="516"/>
      <c r="BJ141" s="516"/>
      <c r="BK141" s="517"/>
    </row>
    <row r="142" spans="1:63" ht="12.75" customHeight="1">
      <c r="A142" s="321"/>
      <c r="B142" s="495" t="s">
        <v>465</v>
      </c>
      <c r="C142" s="496"/>
      <c r="D142" s="497"/>
      <c r="E142" s="501" t="s">
        <v>466</v>
      </c>
      <c r="F142" s="645"/>
      <c r="G142" s="645"/>
      <c r="H142" s="645"/>
      <c r="I142" s="645"/>
      <c r="J142" s="645"/>
      <c r="K142" s="645"/>
      <c r="L142" s="645"/>
      <c r="M142" s="645"/>
      <c r="N142" s="645"/>
      <c r="O142" s="645"/>
      <c r="P142" s="645"/>
      <c r="Q142" s="645"/>
      <c r="R142" s="645"/>
      <c r="S142" s="645"/>
      <c r="T142" s="645"/>
      <c r="U142" s="645"/>
      <c r="V142" s="645"/>
      <c r="W142" s="645"/>
      <c r="X142" s="645"/>
      <c r="Y142" s="645"/>
      <c r="Z142" s="645"/>
      <c r="AA142" s="645"/>
      <c r="AB142" s="645"/>
      <c r="AC142" s="645"/>
      <c r="AD142" s="645"/>
      <c r="AE142" s="645"/>
      <c r="AF142" s="645"/>
      <c r="AG142" s="645"/>
      <c r="AH142" s="645"/>
      <c r="AI142" s="645"/>
      <c r="AJ142" s="645"/>
      <c r="AK142" s="645"/>
      <c r="AL142" s="645"/>
      <c r="AM142" s="645"/>
      <c r="AN142" s="645"/>
      <c r="AO142" s="645"/>
      <c r="AP142" s="645"/>
      <c r="AQ142" s="645"/>
      <c r="AR142" s="645"/>
      <c r="AS142" s="645"/>
      <c r="AT142" s="645"/>
      <c r="AU142" s="645"/>
      <c r="AV142" s="645"/>
      <c r="AW142" s="645"/>
      <c r="AX142" s="645"/>
      <c r="AY142" s="645"/>
      <c r="AZ142" s="645"/>
      <c r="BA142" s="645"/>
      <c r="BB142" s="645"/>
      <c r="BC142" s="645"/>
      <c r="BD142" s="645"/>
      <c r="BE142" s="645"/>
      <c r="BF142" s="645"/>
      <c r="BG142" s="505"/>
      <c r="BH142" s="506"/>
      <c r="BI142" s="506"/>
      <c r="BJ142" s="506"/>
      <c r="BK142" s="507"/>
    </row>
    <row r="143" spans="1:63" ht="12.75" customHeight="1">
      <c r="A143" s="321"/>
      <c r="B143" s="511"/>
      <c r="C143" s="512"/>
      <c r="D143" s="513"/>
      <c r="E143" s="658"/>
      <c r="F143" s="659"/>
      <c r="G143" s="659"/>
      <c r="H143" s="659"/>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c r="AJ143" s="659"/>
      <c r="AK143" s="659"/>
      <c r="AL143" s="659"/>
      <c r="AM143" s="659"/>
      <c r="AN143" s="659"/>
      <c r="AO143" s="659"/>
      <c r="AP143" s="659"/>
      <c r="AQ143" s="659"/>
      <c r="AR143" s="659"/>
      <c r="AS143" s="659"/>
      <c r="AT143" s="659"/>
      <c r="AU143" s="659"/>
      <c r="AV143" s="659"/>
      <c r="AW143" s="659"/>
      <c r="AX143" s="659"/>
      <c r="AY143" s="659"/>
      <c r="AZ143" s="659"/>
      <c r="BA143" s="659"/>
      <c r="BB143" s="659"/>
      <c r="BC143" s="659"/>
      <c r="BD143" s="659"/>
      <c r="BE143" s="659"/>
      <c r="BF143" s="659"/>
      <c r="BG143" s="515"/>
      <c r="BH143" s="516"/>
      <c r="BI143" s="516"/>
      <c r="BJ143" s="516"/>
      <c r="BK143" s="517"/>
    </row>
    <row r="144" spans="1:63" ht="12.75" customHeight="1">
      <c r="A144" s="321"/>
      <c r="B144" s="511"/>
      <c r="C144" s="512"/>
      <c r="D144" s="513"/>
      <c r="E144" s="658"/>
      <c r="F144" s="659"/>
      <c r="G144" s="659"/>
      <c r="H144" s="659"/>
      <c r="I144" s="659"/>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c r="AJ144" s="659"/>
      <c r="AK144" s="659"/>
      <c r="AL144" s="659"/>
      <c r="AM144" s="659"/>
      <c r="AN144" s="659"/>
      <c r="AO144" s="659"/>
      <c r="AP144" s="659"/>
      <c r="AQ144" s="659"/>
      <c r="AR144" s="659"/>
      <c r="AS144" s="659"/>
      <c r="AT144" s="659"/>
      <c r="AU144" s="659"/>
      <c r="AV144" s="659"/>
      <c r="AW144" s="659"/>
      <c r="AX144" s="659"/>
      <c r="AY144" s="659"/>
      <c r="AZ144" s="659"/>
      <c r="BA144" s="659"/>
      <c r="BB144" s="659"/>
      <c r="BC144" s="659"/>
      <c r="BD144" s="659"/>
      <c r="BE144" s="659"/>
      <c r="BF144" s="659"/>
      <c r="BG144" s="515"/>
      <c r="BH144" s="516"/>
      <c r="BI144" s="516"/>
      <c r="BJ144" s="516"/>
      <c r="BK144" s="517"/>
    </row>
    <row r="145" spans="1:79" ht="12" customHeight="1">
      <c r="A145" s="321"/>
      <c r="B145" s="498"/>
      <c r="C145" s="499"/>
      <c r="D145" s="500"/>
      <c r="E145" s="646"/>
      <c r="F145" s="647"/>
      <c r="G145" s="647"/>
      <c r="H145" s="647"/>
      <c r="I145" s="647"/>
      <c r="J145" s="647"/>
      <c r="K145" s="647"/>
      <c r="L145" s="647"/>
      <c r="M145" s="647"/>
      <c r="N145" s="647"/>
      <c r="O145" s="647"/>
      <c r="P145" s="647"/>
      <c r="Q145" s="647"/>
      <c r="R145" s="647"/>
      <c r="S145" s="647"/>
      <c r="T145" s="647"/>
      <c r="U145" s="647"/>
      <c r="V145" s="647"/>
      <c r="W145" s="647"/>
      <c r="X145" s="647"/>
      <c r="Y145" s="647"/>
      <c r="Z145" s="647"/>
      <c r="AA145" s="647"/>
      <c r="AB145" s="647"/>
      <c r="AC145" s="647"/>
      <c r="AD145" s="647"/>
      <c r="AE145" s="647"/>
      <c r="AF145" s="647"/>
      <c r="AG145" s="647"/>
      <c r="AH145" s="647"/>
      <c r="AI145" s="647"/>
      <c r="AJ145" s="647"/>
      <c r="AK145" s="647"/>
      <c r="AL145" s="647"/>
      <c r="AM145" s="647"/>
      <c r="AN145" s="647"/>
      <c r="AO145" s="647"/>
      <c r="AP145" s="647"/>
      <c r="AQ145" s="647"/>
      <c r="AR145" s="647"/>
      <c r="AS145" s="647"/>
      <c r="AT145" s="647"/>
      <c r="AU145" s="647"/>
      <c r="AV145" s="647"/>
      <c r="AW145" s="647"/>
      <c r="AX145" s="647"/>
      <c r="AY145" s="647"/>
      <c r="AZ145" s="647"/>
      <c r="BA145" s="647"/>
      <c r="BB145" s="647"/>
      <c r="BC145" s="647"/>
      <c r="BD145" s="647"/>
      <c r="BE145" s="647"/>
      <c r="BF145" s="647"/>
      <c r="BG145" s="508"/>
      <c r="BH145" s="509"/>
      <c r="BI145" s="509"/>
      <c r="BJ145" s="509"/>
      <c r="BK145" s="510"/>
    </row>
    <row r="146" spans="1:79" ht="11.25" customHeight="1">
      <c r="A146" s="321"/>
      <c r="B146" s="286"/>
      <c r="C146" s="286"/>
      <c r="D146" s="286"/>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c r="AA146" s="338"/>
      <c r="AB146" s="338"/>
      <c r="AC146" s="338"/>
      <c r="AD146" s="338"/>
      <c r="AE146" s="338"/>
      <c r="AF146" s="338"/>
      <c r="AG146" s="338"/>
      <c r="AH146" s="338"/>
      <c r="AI146" s="338"/>
      <c r="AJ146" s="338"/>
      <c r="AK146" s="338"/>
      <c r="AL146" s="338"/>
      <c r="AM146" s="338"/>
      <c r="AN146" s="338"/>
      <c r="AO146" s="338"/>
      <c r="AP146" s="338"/>
      <c r="AQ146" s="338"/>
      <c r="AR146" s="338"/>
      <c r="AS146" s="338"/>
      <c r="AT146" s="338"/>
      <c r="AU146" s="338"/>
      <c r="AV146" s="338"/>
      <c r="AW146" s="338"/>
      <c r="AX146" s="338"/>
      <c r="AY146" s="338"/>
      <c r="AZ146" s="338"/>
      <c r="BA146" s="338"/>
      <c r="BB146" s="338"/>
      <c r="BC146" s="338"/>
      <c r="BD146" s="338"/>
      <c r="BE146" s="338"/>
      <c r="BF146" s="338"/>
      <c r="BG146" s="292"/>
      <c r="BH146" s="292"/>
      <c r="BI146" s="292"/>
      <c r="BJ146" s="292"/>
      <c r="BK146" s="292"/>
    </row>
    <row r="147" spans="1:79" ht="20.100000000000001" customHeight="1">
      <c r="A147" s="336" t="s">
        <v>467</v>
      </c>
      <c r="B147" s="337"/>
      <c r="C147" s="337"/>
      <c r="D147" s="321"/>
      <c r="E147" s="338"/>
      <c r="F147" s="338"/>
      <c r="G147" s="338"/>
      <c r="H147" s="338"/>
      <c r="I147" s="321"/>
      <c r="J147" s="321"/>
      <c r="K147" s="321"/>
      <c r="L147" s="321"/>
      <c r="M147" s="321"/>
      <c r="N147" s="321"/>
      <c r="O147" s="321"/>
      <c r="P147" s="321"/>
      <c r="Q147" s="321"/>
      <c r="R147" s="321"/>
      <c r="S147" s="321"/>
      <c r="T147" s="321"/>
      <c r="U147" s="321"/>
      <c r="V147" s="321"/>
      <c r="BG147" s="292"/>
      <c r="BH147" s="292"/>
      <c r="BI147" s="292"/>
      <c r="BJ147" s="292"/>
      <c r="BK147" s="292"/>
    </row>
    <row r="148" spans="1:79" ht="12.75" customHeight="1">
      <c r="A148" s="321"/>
      <c r="B148" s="495" t="s">
        <v>431</v>
      </c>
      <c r="C148" s="496"/>
      <c r="D148" s="497"/>
      <c r="E148" s="644" t="s">
        <v>468</v>
      </c>
      <c r="F148" s="645"/>
      <c r="G148" s="645"/>
      <c r="H148" s="645"/>
      <c r="I148" s="645"/>
      <c r="J148" s="645"/>
      <c r="K148" s="645"/>
      <c r="L148" s="645"/>
      <c r="M148" s="645"/>
      <c r="N148" s="645"/>
      <c r="O148" s="645"/>
      <c r="P148" s="645"/>
      <c r="Q148" s="645"/>
      <c r="R148" s="645"/>
      <c r="S148" s="645"/>
      <c r="T148" s="645"/>
      <c r="U148" s="645"/>
      <c r="V148" s="645"/>
      <c r="W148" s="645"/>
      <c r="X148" s="645"/>
      <c r="Y148" s="645"/>
      <c r="Z148" s="645"/>
      <c r="AA148" s="645"/>
      <c r="AB148" s="645"/>
      <c r="AC148" s="645"/>
      <c r="AD148" s="645"/>
      <c r="AE148" s="645"/>
      <c r="AF148" s="645"/>
      <c r="AG148" s="645"/>
      <c r="AH148" s="645"/>
      <c r="AI148" s="645"/>
      <c r="AJ148" s="645"/>
      <c r="AK148" s="645"/>
      <c r="AL148" s="645"/>
      <c r="AM148" s="645"/>
      <c r="AN148" s="645"/>
      <c r="AO148" s="645"/>
      <c r="AP148" s="645"/>
      <c r="AQ148" s="645"/>
      <c r="AR148" s="645"/>
      <c r="AS148" s="645"/>
      <c r="AT148" s="645"/>
      <c r="AU148" s="645"/>
      <c r="AV148" s="645"/>
      <c r="AW148" s="645"/>
      <c r="AX148" s="645"/>
      <c r="AY148" s="645"/>
      <c r="AZ148" s="645"/>
      <c r="BA148" s="645"/>
      <c r="BB148" s="645"/>
      <c r="BC148" s="645"/>
      <c r="BD148" s="645"/>
      <c r="BE148" s="645"/>
      <c r="BF148" s="645"/>
      <c r="BG148" s="505"/>
      <c r="BH148" s="506"/>
      <c r="BI148" s="506"/>
      <c r="BJ148" s="506"/>
      <c r="BK148" s="507"/>
    </row>
    <row r="149" spans="1:79" ht="12.75" customHeight="1">
      <c r="A149" s="321"/>
      <c r="B149" s="498"/>
      <c r="C149" s="499"/>
      <c r="D149" s="500"/>
      <c r="E149" s="646"/>
      <c r="F149" s="647"/>
      <c r="G149" s="647"/>
      <c r="H149" s="647"/>
      <c r="I149" s="647"/>
      <c r="J149" s="647"/>
      <c r="K149" s="647"/>
      <c r="L149" s="647"/>
      <c r="M149" s="647"/>
      <c r="N149" s="647"/>
      <c r="O149" s="647"/>
      <c r="P149" s="647"/>
      <c r="Q149" s="647"/>
      <c r="R149" s="647"/>
      <c r="S149" s="647"/>
      <c r="T149" s="647"/>
      <c r="U149" s="647"/>
      <c r="V149" s="647"/>
      <c r="W149" s="647"/>
      <c r="X149" s="647"/>
      <c r="Y149" s="647"/>
      <c r="Z149" s="647"/>
      <c r="AA149" s="647"/>
      <c r="AB149" s="647"/>
      <c r="AC149" s="647"/>
      <c r="AD149" s="647"/>
      <c r="AE149" s="647"/>
      <c r="AF149" s="647"/>
      <c r="AG149" s="647"/>
      <c r="AH149" s="647"/>
      <c r="AI149" s="647"/>
      <c r="AJ149" s="647"/>
      <c r="AK149" s="647"/>
      <c r="AL149" s="647"/>
      <c r="AM149" s="647"/>
      <c r="AN149" s="647"/>
      <c r="AO149" s="647"/>
      <c r="AP149" s="647"/>
      <c r="AQ149" s="647"/>
      <c r="AR149" s="647"/>
      <c r="AS149" s="647"/>
      <c r="AT149" s="647"/>
      <c r="AU149" s="647"/>
      <c r="AV149" s="647"/>
      <c r="AW149" s="647"/>
      <c r="AX149" s="647"/>
      <c r="AY149" s="647"/>
      <c r="AZ149" s="647"/>
      <c r="BA149" s="647"/>
      <c r="BB149" s="647"/>
      <c r="BC149" s="647"/>
      <c r="BD149" s="647"/>
      <c r="BE149" s="647"/>
      <c r="BF149" s="647"/>
      <c r="BG149" s="508"/>
      <c r="BH149" s="509"/>
      <c r="BI149" s="509"/>
      <c r="BJ149" s="509"/>
      <c r="BK149" s="510"/>
    </row>
    <row r="150" spans="1:79" ht="12.75" customHeight="1">
      <c r="A150" s="321"/>
      <c r="B150" s="321"/>
      <c r="C150" s="321"/>
      <c r="D150" s="321"/>
      <c r="E150" s="338"/>
      <c r="F150" s="338"/>
      <c r="G150" s="338"/>
      <c r="H150" s="338"/>
      <c r="I150" s="321"/>
      <c r="J150" s="321"/>
      <c r="K150" s="321"/>
      <c r="L150" s="321"/>
      <c r="M150" s="321"/>
      <c r="N150" s="321"/>
      <c r="O150" s="321"/>
      <c r="P150" s="321"/>
      <c r="Q150" s="321"/>
      <c r="R150" s="321"/>
      <c r="S150" s="321"/>
      <c r="T150" s="321"/>
      <c r="U150" s="321"/>
      <c r="V150" s="321"/>
      <c r="BG150" s="292"/>
      <c r="BH150" s="292"/>
      <c r="BI150" s="292"/>
      <c r="BJ150" s="292"/>
      <c r="BK150" s="292"/>
    </row>
    <row r="151" spans="1:79" ht="20.100000000000001" customHeight="1">
      <c r="A151" s="336" t="s">
        <v>469</v>
      </c>
      <c r="B151" s="337"/>
      <c r="C151" s="337"/>
      <c r="D151" s="321"/>
      <c r="E151" s="338"/>
      <c r="F151" s="338"/>
      <c r="G151" s="338"/>
      <c r="H151" s="338"/>
      <c r="I151" s="321"/>
      <c r="J151" s="321"/>
      <c r="K151" s="321"/>
      <c r="L151" s="321"/>
      <c r="M151" s="321"/>
      <c r="N151" s="321"/>
      <c r="O151" s="321"/>
      <c r="P151" s="321"/>
      <c r="Q151" s="321"/>
      <c r="R151" s="321"/>
      <c r="S151" s="321"/>
      <c r="T151" s="321"/>
      <c r="U151" s="321"/>
      <c r="V151" s="321"/>
      <c r="BG151" s="292"/>
      <c r="BH151" s="292"/>
      <c r="BI151" s="292"/>
      <c r="BJ151" s="292"/>
      <c r="BK151" s="292"/>
    </row>
    <row r="152" spans="1:79" ht="12.75" customHeight="1">
      <c r="A152" s="321"/>
      <c r="B152" s="495" t="s">
        <v>431</v>
      </c>
      <c r="C152" s="496"/>
      <c r="D152" s="497"/>
      <c r="E152" s="501" t="s">
        <v>441</v>
      </c>
      <c r="F152" s="502"/>
      <c r="G152" s="502"/>
      <c r="H152" s="502"/>
      <c r="I152" s="645"/>
      <c r="J152" s="645"/>
      <c r="K152" s="645"/>
      <c r="L152" s="645"/>
      <c r="M152" s="645"/>
      <c r="N152" s="645"/>
      <c r="O152" s="645"/>
      <c r="P152" s="645"/>
      <c r="Q152" s="645"/>
      <c r="R152" s="645"/>
      <c r="S152" s="645"/>
      <c r="T152" s="645"/>
      <c r="U152" s="645"/>
      <c r="V152" s="645"/>
      <c r="W152" s="645"/>
      <c r="X152" s="645"/>
      <c r="Y152" s="645"/>
      <c r="Z152" s="645"/>
      <c r="AA152" s="645"/>
      <c r="AB152" s="645"/>
      <c r="AC152" s="645"/>
      <c r="AD152" s="645"/>
      <c r="AE152" s="645"/>
      <c r="AF152" s="645"/>
      <c r="AG152" s="645"/>
      <c r="AH152" s="645"/>
      <c r="AI152" s="645"/>
      <c r="AJ152" s="645"/>
      <c r="AK152" s="645"/>
      <c r="AL152" s="645"/>
      <c r="AM152" s="645"/>
      <c r="AN152" s="645"/>
      <c r="AO152" s="645"/>
      <c r="AP152" s="645"/>
      <c r="AQ152" s="645"/>
      <c r="AR152" s="645"/>
      <c r="AS152" s="645"/>
      <c r="AT152" s="645"/>
      <c r="AU152" s="645"/>
      <c r="AV152" s="645"/>
      <c r="AW152" s="645"/>
      <c r="AX152" s="645"/>
      <c r="AY152" s="645"/>
      <c r="AZ152" s="645"/>
      <c r="BA152" s="645"/>
      <c r="BB152" s="645"/>
      <c r="BC152" s="645"/>
      <c r="BD152" s="645"/>
      <c r="BE152" s="645"/>
      <c r="BF152" s="645"/>
      <c r="BG152" s="505"/>
      <c r="BH152" s="506"/>
      <c r="BI152" s="506"/>
      <c r="BJ152" s="506"/>
      <c r="BK152" s="507"/>
    </row>
    <row r="153" spans="1:79" ht="12.75" customHeight="1">
      <c r="A153" s="321"/>
      <c r="B153" s="511"/>
      <c r="C153" s="666"/>
      <c r="D153" s="513"/>
      <c r="E153" s="658"/>
      <c r="F153" s="667"/>
      <c r="G153" s="667"/>
      <c r="H153" s="667"/>
      <c r="I153" s="667"/>
      <c r="J153" s="667"/>
      <c r="K153" s="667"/>
      <c r="L153" s="667"/>
      <c r="M153" s="667"/>
      <c r="N153" s="667"/>
      <c r="O153" s="667"/>
      <c r="P153" s="667"/>
      <c r="Q153" s="667"/>
      <c r="R153" s="667"/>
      <c r="S153" s="667"/>
      <c r="T153" s="667"/>
      <c r="U153" s="667"/>
      <c r="V153" s="667"/>
      <c r="W153" s="667"/>
      <c r="X153" s="667"/>
      <c r="Y153" s="667"/>
      <c r="Z153" s="667"/>
      <c r="AA153" s="667"/>
      <c r="AB153" s="667"/>
      <c r="AC153" s="667"/>
      <c r="AD153" s="667"/>
      <c r="AE153" s="667"/>
      <c r="AF153" s="667"/>
      <c r="AG153" s="667"/>
      <c r="AH153" s="667"/>
      <c r="AI153" s="667"/>
      <c r="AJ153" s="667"/>
      <c r="AK153" s="667"/>
      <c r="AL153" s="667"/>
      <c r="AM153" s="667"/>
      <c r="AN153" s="667"/>
      <c r="AO153" s="667"/>
      <c r="AP153" s="667"/>
      <c r="AQ153" s="667"/>
      <c r="AR153" s="667"/>
      <c r="AS153" s="667"/>
      <c r="AT153" s="667"/>
      <c r="AU153" s="667"/>
      <c r="AV153" s="667"/>
      <c r="AW153" s="667"/>
      <c r="AX153" s="667"/>
      <c r="AY153" s="667"/>
      <c r="AZ153" s="667"/>
      <c r="BA153" s="667"/>
      <c r="BB153" s="667"/>
      <c r="BC153" s="667"/>
      <c r="BD153" s="667"/>
      <c r="BE153" s="667"/>
      <c r="BF153" s="667"/>
      <c r="BG153" s="515"/>
      <c r="BH153" s="668"/>
      <c r="BI153" s="668"/>
      <c r="BJ153" s="668"/>
      <c r="BK153" s="517"/>
    </row>
    <row r="154" spans="1:79" ht="12.75" customHeight="1">
      <c r="A154" s="321"/>
      <c r="B154" s="511"/>
      <c r="C154" s="666"/>
      <c r="D154" s="513"/>
      <c r="E154" s="660" t="s">
        <v>434</v>
      </c>
      <c r="F154" s="669"/>
      <c r="G154" s="670" t="s">
        <v>470</v>
      </c>
      <c r="H154" s="670"/>
      <c r="I154" s="670"/>
      <c r="J154" s="670"/>
      <c r="K154" s="670"/>
      <c r="L154" s="670"/>
      <c r="M154" s="670"/>
      <c r="N154" s="670"/>
      <c r="O154" s="670"/>
      <c r="P154" s="670"/>
      <c r="Q154" s="670"/>
      <c r="R154" s="670"/>
      <c r="S154" s="670"/>
      <c r="T154" s="670"/>
      <c r="U154" s="670"/>
      <c r="V154" s="670"/>
      <c r="W154" s="670"/>
      <c r="X154" s="670"/>
      <c r="Y154" s="670"/>
      <c r="Z154" s="670"/>
      <c r="AA154" s="670"/>
      <c r="AB154" s="670"/>
      <c r="AC154" s="670"/>
      <c r="AD154" s="670"/>
      <c r="AE154" s="670"/>
      <c r="AF154" s="670"/>
      <c r="AG154" s="670"/>
      <c r="AH154" s="670"/>
      <c r="AI154" s="670"/>
      <c r="AJ154" s="670"/>
      <c r="AK154" s="670"/>
      <c r="AL154" s="670"/>
      <c r="AM154" s="670"/>
      <c r="AN154" s="670"/>
      <c r="AO154" s="670"/>
      <c r="AP154" s="670"/>
      <c r="AQ154" s="670"/>
      <c r="AR154" s="670"/>
      <c r="AS154" s="670"/>
      <c r="AT154" s="670"/>
      <c r="AU154" s="670"/>
      <c r="AV154" s="670"/>
      <c r="AW154" s="670"/>
      <c r="AX154" s="670"/>
      <c r="AY154" s="670"/>
      <c r="AZ154" s="670"/>
      <c r="BA154" s="670"/>
      <c r="BB154" s="670"/>
      <c r="BC154" s="670"/>
      <c r="BD154" s="670"/>
      <c r="BE154" s="670"/>
      <c r="BF154" s="670"/>
      <c r="BG154" s="515"/>
      <c r="BH154" s="668"/>
      <c r="BI154" s="668"/>
      <c r="BJ154" s="668"/>
      <c r="BK154" s="517"/>
    </row>
    <row r="155" spans="1:79" s="442" customFormat="1" ht="12.75" customHeight="1">
      <c r="A155" s="321"/>
      <c r="B155" s="498"/>
      <c r="C155" s="499"/>
      <c r="D155" s="500"/>
      <c r="E155" s="465"/>
      <c r="F155" s="466"/>
      <c r="G155" s="663"/>
      <c r="H155" s="663"/>
      <c r="I155" s="663"/>
      <c r="J155" s="663"/>
      <c r="K155" s="663"/>
      <c r="L155" s="663"/>
      <c r="M155" s="663"/>
      <c r="N155" s="663"/>
      <c r="O155" s="663"/>
      <c r="P155" s="663"/>
      <c r="Q155" s="663"/>
      <c r="R155" s="663"/>
      <c r="S155" s="663"/>
      <c r="T155" s="663"/>
      <c r="U155" s="663"/>
      <c r="V155" s="663"/>
      <c r="W155" s="663"/>
      <c r="X155" s="663"/>
      <c r="Y155" s="663"/>
      <c r="Z155" s="663"/>
      <c r="AA155" s="663"/>
      <c r="AB155" s="663"/>
      <c r="AC155" s="663"/>
      <c r="AD155" s="663"/>
      <c r="AE155" s="663"/>
      <c r="AF155" s="663"/>
      <c r="AG155" s="663"/>
      <c r="AH155" s="663"/>
      <c r="AI155" s="663"/>
      <c r="AJ155" s="663"/>
      <c r="AK155" s="663"/>
      <c r="AL155" s="663"/>
      <c r="AM155" s="663"/>
      <c r="AN155" s="663"/>
      <c r="AO155" s="663"/>
      <c r="AP155" s="663"/>
      <c r="AQ155" s="663"/>
      <c r="AR155" s="663"/>
      <c r="AS155" s="663"/>
      <c r="AT155" s="663"/>
      <c r="AU155" s="663"/>
      <c r="AV155" s="663"/>
      <c r="AW155" s="663"/>
      <c r="AX155" s="663"/>
      <c r="AY155" s="663"/>
      <c r="AZ155" s="663"/>
      <c r="BA155" s="663"/>
      <c r="BB155" s="663"/>
      <c r="BC155" s="663"/>
      <c r="BD155" s="663"/>
      <c r="BE155" s="663"/>
      <c r="BF155" s="663"/>
      <c r="BG155" s="508"/>
      <c r="BH155" s="509"/>
      <c r="BI155" s="509"/>
      <c r="BJ155" s="509"/>
      <c r="BK155" s="510"/>
      <c r="BL155" s="228"/>
      <c r="BM155" s="228"/>
      <c r="BN155" s="228"/>
      <c r="BO155" s="228"/>
      <c r="BP155" s="228"/>
      <c r="BQ155" s="228"/>
      <c r="BR155" s="228"/>
      <c r="BS155" s="228"/>
      <c r="BT155" s="228"/>
      <c r="BU155" s="228"/>
      <c r="BV155" s="228"/>
      <c r="BW155" s="228"/>
      <c r="BX155" s="228"/>
      <c r="BY155" s="228"/>
      <c r="BZ155" s="228"/>
      <c r="CA155" s="228"/>
    </row>
    <row r="156" spans="1:79" ht="12.75" customHeight="1">
      <c r="A156" s="321"/>
      <c r="B156" s="321"/>
      <c r="C156" s="321"/>
      <c r="D156" s="321"/>
      <c r="E156" s="338"/>
      <c r="F156" s="338"/>
      <c r="G156" s="338"/>
      <c r="H156" s="338"/>
      <c r="I156" s="321"/>
      <c r="J156" s="321"/>
      <c r="K156" s="321"/>
      <c r="L156" s="321"/>
      <c r="M156" s="321"/>
      <c r="N156" s="321"/>
      <c r="O156" s="321"/>
      <c r="P156" s="321"/>
      <c r="Q156" s="321"/>
      <c r="R156" s="321"/>
      <c r="S156" s="321"/>
      <c r="T156" s="321"/>
      <c r="U156" s="321"/>
      <c r="V156" s="321"/>
      <c r="BG156" s="292"/>
      <c r="BH156" s="292"/>
      <c r="BI156" s="292"/>
      <c r="BJ156" s="292"/>
      <c r="BK156" s="292"/>
    </row>
    <row r="157" spans="1:79" ht="20.100000000000001" customHeight="1">
      <c r="A157" s="336" t="s">
        <v>471</v>
      </c>
      <c r="B157" s="337"/>
      <c r="C157" s="337"/>
      <c r="D157" s="321"/>
      <c r="E157" s="338"/>
      <c r="F157" s="338"/>
      <c r="G157" s="338"/>
      <c r="H157" s="338"/>
      <c r="I157" s="321"/>
      <c r="J157" s="321"/>
      <c r="K157" s="321"/>
      <c r="L157" s="321"/>
      <c r="M157" s="321"/>
      <c r="N157" s="321"/>
      <c r="O157" s="321"/>
      <c r="P157" s="321"/>
      <c r="Q157" s="321"/>
      <c r="R157" s="321"/>
      <c r="S157" s="321"/>
      <c r="T157" s="321"/>
      <c r="U157" s="321"/>
      <c r="V157" s="321"/>
      <c r="BG157" s="292"/>
      <c r="BH157" s="292"/>
      <c r="BI157" s="292"/>
      <c r="BJ157" s="292"/>
      <c r="BK157" s="292"/>
    </row>
    <row r="158" spans="1:79" ht="12.75" customHeight="1">
      <c r="A158" s="321"/>
      <c r="B158" s="495" t="s">
        <v>431</v>
      </c>
      <c r="C158" s="496"/>
      <c r="D158" s="497"/>
      <c r="E158" s="501" t="s">
        <v>441</v>
      </c>
      <c r="F158" s="502"/>
      <c r="G158" s="502"/>
      <c r="H158" s="502"/>
      <c r="I158" s="502"/>
      <c r="J158" s="502"/>
      <c r="K158" s="502"/>
      <c r="L158" s="502"/>
      <c r="M158" s="502"/>
      <c r="N158" s="502"/>
      <c r="O158" s="502"/>
      <c r="P158" s="502"/>
      <c r="Q158" s="502"/>
      <c r="R158" s="502"/>
      <c r="S158" s="502"/>
      <c r="T158" s="502"/>
      <c r="U158" s="502"/>
      <c r="V158" s="502"/>
      <c r="W158" s="502"/>
      <c r="X158" s="502"/>
      <c r="Y158" s="502"/>
      <c r="Z158" s="502"/>
      <c r="AA158" s="502"/>
      <c r="AB158" s="502"/>
      <c r="AC158" s="502"/>
      <c r="AD158" s="502"/>
      <c r="AE158" s="502"/>
      <c r="AF158" s="502"/>
      <c r="AG158" s="502"/>
      <c r="AH158" s="502"/>
      <c r="AI158" s="502"/>
      <c r="AJ158" s="502"/>
      <c r="AK158" s="502"/>
      <c r="AL158" s="502"/>
      <c r="AM158" s="502"/>
      <c r="AN158" s="502"/>
      <c r="AO158" s="502"/>
      <c r="AP158" s="502"/>
      <c r="AQ158" s="502"/>
      <c r="AR158" s="502"/>
      <c r="AS158" s="502"/>
      <c r="AT158" s="502"/>
      <c r="AU158" s="502"/>
      <c r="AV158" s="502"/>
      <c r="AW158" s="502"/>
      <c r="AX158" s="502"/>
      <c r="AY158" s="502"/>
      <c r="AZ158" s="502"/>
      <c r="BA158" s="502"/>
      <c r="BB158" s="502"/>
      <c r="BC158" s="502"/>
      <c r="BD158" s="502"/>
      <c r="BE158" s="502"/>
      <c r="BF158" s="502"/>
      <c r="BG158" s="505"/>
      <c r="BH158" s="506"/>
      <c r="BI158" s="506"/>
      <c r="BJ158" s="506"/>
      <c r="BK158" s="507"/>
    </row>
    <row r="159" spans="1:79" ht="12.75" customHeight="1">
      <c r="A159" s="321"/>
      <c r="B159" s="511"/>
      <c r="C159" s="512"/>
      <c r="D159" s="513"/>
      <c r="E159" s="514"/>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c r="AS159" s="482"/>
      <c r="AT159" s="482"/>
      <c r="AU159" s="482"/>
      <c r="AV159" s="482"/>
      <c r="AW159" s="482"/>
      <c r="AX159" s="482"/>
      <c r="AY159" s="482"/>
      <c r="AZ159" s="482"/>
      <c r="BA159" s="482"/>
      <c r="BB159" s="482"/>
      <c r="BC159" s="482"/>
      <c r="BD159" s="482"/>
      <c r="BE159" s="482"/>
      <c r="BF159" s="482"/>
      <c r="BG159" s="515"/>
      <c r="BH159" s="516"/>
      <c r="BI159" s="516"/>
      <c r="BJ159" s="516"/>
      <c r="BK159" s="517"/>
    </row>
    <row r="160" spans="1:79" ht="12.75" customHeight="1">
      <c r="A160" s="321"/>
      <c r="B160" s="511"/>
      <c r="C160" s="512"/>
      <c r="D160" s="513"/>
      <c r="E160" s="660" t="s">
        <v>434</v>
      </c>
      <c r="F160" s="661"/>
      <c r="G160" s="662" t="s">
        <v>472</v>
      </c>
      <c r="H160" s="662"/>
      <c r="I160" s="662"/>
      <c r="J160" s="662"/>
      <c r="K160" s="662"/>
      <c r="L160" s="662"/>
      <c r="M160" s="662"/>
      <c r="N160" s="662"/>
      <c r="O160" s="662"/>
      <c r="P160" s="662"/>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2"/>
      <c r="AQ160" s="662"/>
      <c r="AR160" s="662"/>
      <c r="AS160" s="662"/>
      <c r="AT160" s="662"/>
      <c r="AU160" s="662"/>
      <c r="AV160" s="662"/>
      <c r="AW160" s="662"/>
      <c r="AX160" s="662"/>
      <c r="AY160" s="662"/>
      <c r="AZ160" s="662"/>
      <c r="BA160" s="662"/>
      <c r="BB160" s="662"/>
      <c r="BC160" s="662"/>
      <c r="BD160" s="662"/>
      <c r="BE160" s="662"/>
      <c r="BF160" s="662"/>
      <c r="BG160" s="515"/>
      <c r="BH160" s="516"/>
      <c r="BI160" s="516"/>
      <c r="BJ160" s="516"/>
      <c r="BK160" s="517"/>
    </row>
    <row r="161" spans="1:79" ht="3" customHeight="1">
      <c r="A161" s="321"/>
      <c r="B161" s="498"/>
      <c r="C161" s="499"/>
      <c r="D161" s="500"/>
      <c r="E161" s="463"/>
      <c r="F161" s="464"/>
      <c r="G161" s="663"/>
      <c r="H161" s="663"/>
      <c r="I161" s="663"/>
      <c r="J161" s="663"/>
      <c r="K161" s="663"/>
      <c r="L161" s="663"/>
      <c r="M161" s="663"/>
      <c r="N161" s="663"/>
      <c r="O161" s="663"/>
      <c r="P161" s="663"/>
      <c r="Q161" s="663"/>
      <c r="R161" s="663"/>
      <c r="S161" s="663"/>
      <c r="T161" s="663"/>
      <c r="U161" s="663"/>
      <c r="V161" s="663"/>
      <c r="W161" s="663"/>
      <c r="X161" s="663"/>
      <c r="Y161" s="663"/>
      <c r="Z161" s="663"/>
      <c r="AA161" s="663"/>
      <c r="AB161" s="663"/>
      <c r="AC161" s="663"/>
      <c r="AD161" s="663"/>
      <c r="AE161" s="663"/>
      <c r="AF161" s="663"/>
      <c r="AG161" s="663"/>
      <c r="AH161" s="663"/>
      <c r="AI161" s="663"/>
      <c r="AJ161" s="663"/>
      <c r="AK161" s="663"/>
      <c r="AL161" s="663"/>
      <c r="AM161" s="663"/>
      <c r="AN161" s="663"/>
      <c r="AO161" s="663"/>
      <c r="AP161" s="663"/>
      <c r="AQ161" s="663"/>
      <c r="AR161" s="663"/>
      <c r="AS161" s="663"/>
      <c r="AT161" s="663"/>
      <c r="AU161" s="663"/>
      <c r="AV161" s="663"/>
      <c r="AW161" s="663"/>
      <c r="AX161" s="663"/>
      <c r="AY161" s="663"/>
      <c r="AZ161" s="663"/>
      <c r="BA161" s="663"/>
      <c r="BB161" s="663"/>
      <c r="BC161" s="663"/>
      <c r="BD161" s="663"/>
      <c r="BE161" s="663"/>
      <c r="BF161" s="663"/>
      <c r="BG161" s="508"/>
      <c r="BH161" s="509"/>
      <c r="BI161" s="509"/>
      <c r="BJ161" s="509"/>
      <c r="BK161" s="510"/>
    </row>
    <row r="162" spans="1:79" ht="12.75" customHeight="1">
      <c r="A162" s="321"/>
      <c r="B162" s="495" t="s">
        <v>436</v>
      </c>
      <c r="C162" s="496"/>
      <c r="D162" s="497"/>
      <c r="E162" s="501" t="s">
        <v>473</v>
      </c>
      <c r="F162" s="502"/>
      <c r="G162" s="502"/>
      <c r="H162" s="502"/>
      <c r="I162" s="502"/>
      <c r="J162" s="502"/>
      <c r="K162" s="502"/>
      <c r="L162" s="502"/>
      <c r="M162" s="502"/>
      <c r="N162" s="502"/>
      <c r="O162" s="502"/>
      <c r="P162" s="502"/>
      <c r="Q162" s="502"/>
      <c r="R162" s="502"/>
      <c r="S162" s="502"/>
      <c r="T162" s="502"/>
      <c r="U162" s="502"/>
      <c r="V162" s="502"/>
      <c r="W162" s="502"/>
      <c r="X162" s="502"/>
      <c r="Y162" s="502"/>
      <c r="Z162" s="502"/>
      <c r="AA162" s="502"/>
      <c r="AB162" s="502"/>
      <c r="AC162" s="502"/>
      <c r="AD162" s="502"/>
      <c r="AE162" s="502"/>
      <c r="AF162" s="502"/>
      <c r="AG162" s="502"/>
      <c r="AH162" s="502"/>
      <c r="AI162" s="502"/>
      <c r="AJ162" s="502"/>
      <c r="AK162" s="502"/>
      <c r="AL162" s="502"/>
      <c r="AM162" s="502"/>
      <c r="AN162" s="502"/>
      <c r="AO162" s="502"/>
      <c r="AP162" s="502"/>
      <c r="AQ162" s="502"/>
      <c r="AR162" s="502"/>
      <c r="AS162" s="502"/>
      <c r="AT162" s="502"/>
      <c r="AU162" s="502"/>
      <c r="AV162" s="502"/>
      <c r="AW162" s="502"/>
      <c r="AX162" s="502"/>
      <c r="AY162" s="502"/>
      <c r="AZ162" s="502"/>
      <c r="BA162" s="502"/>
      <c r="BB162" s="502"/>
      <c r="BC162" s="502"/>
      <c r="BD162" s="502"/>
      <c r="BE162" s="502"/>
      <c r="BF162" s="502"/>
      <c r="BG162" s="505"/>
      <c r="BH162" s="506"/>
      <c r="BI162" s="506"/>
      <c r="BJ162" s="506"/>
      <c r="BK162" s="507"/>
    </row>
    <row r="163" spans="1:79" ht="12.75" customHeight="1">
      <c r="A163" s="321"/>
      <c r="B163" s="511"/>
      <c r="C163" s="666"/>
      <c r="D163" s="513"/>
      <c r="E163" s="514"/>
      <c r="F163" s="671"/>
      <c r="G163" s="671"/>
      <c r="H163" s="671"/>
      <c r="I163" s="671"/>
      <c r="J163" s="671"/>
      <c r="K163" s="671"/>
      <c r="L163" s="671"/>
      <c r="M163" s="671"/>
      <c r="N163" s="671"/>
      <c r="O163" s="671"/>
      <c r="P163" s="671"/>
      <c r="Q163" s="671"/>
      <c r="R163" s="671"/>
      <c r="S163" s="671"/>
      <c r="T163" s="671"/>
      <c r="U163" s="671"/>
      <c r="V163" s="671"/>
      <c r="W163" s="671"/>
      <c r="X163" s="671"/>
      <c r="Y163" s="671"/>
      <c r="Z163" s="671"/>
      <c r="AA163" s="671"/>
      <c r="AB163" s="671"/>
      <c r="AC163" s="671"/>
      <c r="AD163" s="671"/>
      <c r="AE163" s="671"/>
      <c r="AF163" s="671"/>
      <c r="AG163" s="671"/>
      <c r="AH163" s="671"/>
      <c r="AI163" s="671"/>
      <c r="AJ163" s="671"/>
      <c r="AK163" s="671"/>
      <c r="AL163" s="671"/>
      <c r="AM163" s="671"/>
      <c r="AN163" s="671"/>
      <c r="AO163" s="671"/>
      <c r="AP163" s="671"/>
      <c r="AQ163" s="671"/>
      <c r="AR163" s="671"/>
      <c r="AS163" s="671"/>
      <c r="AT163" s="671"/>
      <c r="AU163" s="671"/>
      <c r="AV163" s="671"/>
      <c r="AW163" s="671"/>
      <c r="AX163" s="671"/>
      <c r="AY163" s="671"/>
      <c r="AZ163" s="671"/>
      <c r="BA163" s="671"/>
      <c r="BB163" s="671"/>
      <c r="BC163" s="671"/>
      <c r="BD163" s="671"/>
      <c r="BE163" s="671"/>
      <c r="BF163" s="671"/>
      <c r="BG163" s="515"/>
      <c r="BH163" s="668"/>
      <c r="BI163" s="668"/>
      <c r="BJ163" s="668"/>
      <c r="BK163" s="517"/>
    </row>
    <row r="164" spans="1:79" ht="12.75" customHeight="1">
      <c r="A164" s="321"/>
      <c r="B164" s="511"/>
      <c r="C164" s="666"/>
      <c r="D164" s="513"/>
      <c r="E164" s="514"/>
      <c r="F164" s="671"/>
      <c r="G164" s="671"/>
      <c r="H164" s="671"/>
      <c r="I164" s="671"/>
      <c r="J164" s="671"/>
      <c r="K164" s="671"/>
      <c r="L164" s="671"/>
      <c r="M164" s="671"/>
      <c r="N164" s="671"/>
      <c r="O164" s="671"/>
      <c r="P164" s="671"/>
      <c r="Q164" s="671"/>
      <c r="R164" s="671"/>
      <c r="S164" s="671"/>
      <c r="T164" s="671"/>
      <c r="U164" s="671"/>
      <c r="V164" s="671"/>
      <c r="W164" s="671"/>
      <c r="X164" s="671"/>
      <c r="Y164" s="671"/>
      <c r="Z164" s="671"/>
      <c r="AA164" s="671"/>
      <c r="AB164" s="671"/>
      <c r="AC164" s="671"/>
      <c r="AD164" s="671"/>
      <c r="AE164" s="671"/>
      <c r="AF164" s="671"/>
      <c r="AG164" s="671"/>
      <c r="AH164" s="671"/>
      <c r="AI164" s="671"/>
      <c r="AJ164" s="671"/>
      <c r="AK164" s="671"/>
      <c r="AL164" s="671"/>
      <c r="AM164" s="671"/>
      <c r="AN164" s="671"/>
      <c r="AO164" s="671"/>
      <c r="AP164" s="671"/>
      <c r="AQ164" s="671"/>
      <c r="AR164" s="671"/>
      <c r="AS164" s="671"/>
      <c r="AT164" s="671"/>
      <c r="AU164" s="671"/>
      <c r="AV164" s="671"/>
      <c r="AW164" s="671"/>
      <c r="AX164" s="671"/>
      <c r="AY164" s="671"/>
      <c r="AZ164" s="671"/>
      <c r="BA164" s="671"/>
      <c r="BB164" s="671"/>
      <c r="BC164" s="671"/>
      <c r="BD164" s="671"/>
      <c r="BE164" s="671"/>
      <c r="BF164" s="671"/>
      <c r="BG164" s="515"/>
      <c r="BH164" s="668"/>
      <c r="BI164" s="668"/>
      <c r="BJ164" s="668"/>
      <c r="BK164" s="517"/>
    </row>
    <row r="165" spans="1:79" ht="8.25" customHeight="1">
      <c r="A165" s="321"/>
      <c r="B165" s="511"/>
      <c r="C165" s="666"/>
      <c r="D165" s="513"/>
      <c r="E165" s="514"/>
      <c r="F165" s="671"/>
      <c r="G165" s="671"/>
      <c r="H165" s="671"/>
      <c r="I165" s="671"/>
      <c r="J165" s="671"/>
      <c r="K165" s="671"/>
      <c r="L165" s="671"/>
      <c r="M165" s="671"/>
      <c r="N165" s="671"/>
      <c r="O165" s="671"/>
      <c r="P165" s="671"/>
      <c r="Q165" s="671"/>
      <c r="R165" s="671"/>
      <c r="S165" s="671"/>
      <c r="T165" s="671"/>
      <c r="U165" s="671"/>
      <c r="V165" s="671"/>
      <c r="W165" s="671"/>
      <c r="X165" s="671"/>
      <c r="Y165" s="671"/>
      <c r="Z165" s="671"/>
      <c r="AA165" s="671"/>
      <c r="AB165" s="671"/>
      <c r="AC165" s="671"/>
      <c r="AD165" s="671"/>
      <c r="AE165" s="671"/>
      <c r="AF165" s="671"/>
      <c r="AG165" s="671"/>
      <c r="AH165" s="671"/>
      <c r="AI165" s="671"/>
      <c r="AJ165" s="671"/>
      <c r="AK165" s="671"/>
      <c r="AL165" s="671"/>
      <c r="AM165" s="671"/>
      <c r="AN165" s="671"/>
      <c r="AO165" s="671"/>
      <c r="AP165" s="671"/>
      <c r="AQ165" s="671"/>
      <c r="AR165" s="671"/>
      <c r="AS165" s="671"/>
      <c r="AT165" s="671"/>
      <c r="AU165" s="671"/>
      <c r="AV165" s="671"/>
      <c r="AW165" s="671"/>
      <c r="AX165" s="671"/>
      <c r="AY165" s="671"/>
      <c r="AZ165" s="671"/>
      <c r="BA165" s="671"/>
      <c r="BB165" s="671"/>
      <c r="BC165" s="671"/>
      <c r="BD165" s="671"/>
      <c r="BE165" s="671"/>
      <c r="BF165" s="671"/>
      <c r="BG165" s="515"/>
      <c r="BH165" s="668"/>
      <c r="BI165" s="668"/>
      <c r="BJ165" s="668"/>
      <c r="BK165" s="517"/>
    </row>
    <row r="166" spans="1:79" ht="12.75" customHeight="1">
      <c r="A166" s="342"/>
      <c r="B166" s="511"/>
      <c r="C166" s="666"/>
      <c r="D166" s="513"/>
      <c r="E166" s="660" t="s">
        <v>434</v>
      </c>
      <c r="F166" s="669"/>
      <c r="G166" s="670" t="s">
        <v>474</v>
      </c>
      <c r="H166" s="670"/>
      <c r="I166" s="670"/>
      <c r="J166" s="670"/>
      <c r="K166" s="670"/>
      <c r="L166" s="670"/>
      <c r="M166" s="670"/>
      <c r="N166" s="670"/>
      <c r="O166" s="670"/>
      <c r="P166" s="670"/>
      <c r="Q166" s="670"/>
      <c r="R166" s="670"/>
      <c r="S166" s="670"/>
      <c r="T166" s="670"/>
      <c r="U166" s="670"/>
      <c r="V166" s="670"/>
      <c r="W166" s="670"/>
      <c r="X166" s="670"/>
      <c r="Y166" s="670"/>
      <c r="Z166" s="670"/>
      <c r="AA166" s="670"/>
      <c r="AB166" s="670"/>
      <c r="AC166" s="670"/>
      <c r="AD166" s="670"/>
      <c r="AE166" s="670"/>
      <c r="AF166" s="670"/>
      <c r="AG166" s="670"/>
      <c r="AH166" s="670"/>
      <c r="AI166" s="670"/>
      <c r="AJ166" s="670"/>
      <c r="AK166" s="670"/>
      <c r="AL166" s="670"/>
      <c r="AM166" s="670"/>
      <c r="AN166" s="670"/>
      <c r="AO166" s="670"/>
      <c r="AP166" s="670"/>
      <c r="AQ166" s="670"/>
      <c r="AR166" s="670"/>
      <c r="AS166" s="670"/>
      <c r="AT166" s="670"/>
      <c r="AU166" s="670"/>
      <c r="AV166" s="670"/>
      <c r="AW166" s="670"/>
      <c r="AX166" s="670"/>
      <c r="AY166" s="670"/>
      <c r="AZ166" s="670"/>
      <c r="BA166" s="670"/>
      <c r="BB166" s="670"/>
      <c r="BC166" s="670"/>
      <c r="BD166" s="670"/>
      <c r="BE166" s="670"/>
      <c r="BF166" s="670"/>
      <c r="BG166" s="515"/>
      <c r="BH166" s="668"/>
      <c r="BI166" s="668"/>
      <c r="BJ166" s="668"/>
      <c r="BK166" s="517"/>
    </row>
    <row r="167" spans="1:79" ht="12.75" customHeight="1">
      <c r="A167" s="342"/>
      <c r="B167" s="511"/>
      <c r="C167" s="666"/>
      <c r="D167" s="513"/>
      <c r="E167" s="458"/>
      <c r="F167" s="468"/>
      <c r="G167" s="670"/>
      <c r="H167" s="670"/>
      <c r="I167" s="670"/>
      <c r="J167" s="670"/>
      <c r="K167" s="670"/>
      <c r="L167" s="670"/>
      <c r="M167" s="670"/>
      <c r="N167" s="670"/>
      <c r="O167" s="670"/>
      <c r="P167" s="670"/>
      <c r="Q167" s="670"/>
      <c r="R167" s="670"/>
      <c r="S167" s="670"/>
      <c r="T167" s="670"/>
      <c r="U167" s="670"/>
      <c r="V167" s="670"/>
      <c r="W167" s="670"/>
      <c r="X167" s="670"/>
      <c r="Y167" s="670"/>
      <c r="Z167" s="670"/>
      <c r="AA167" s="670"/>
      <c r="AB167" s="670"/>
      <c r="AC167" s="670"/>
      <c r="AD167" s="670"/>
      <c r="AE167" s="670"/>
      <c r="AF167" s="670"/>
      <c r="AG167" s="670"/>
      <c r="AH167" s="670"/>
      <c r="AI167" s="670"/>
      <c r="AJ167" s="670"/>
      <c r="AK167" s="670"/>
      <c r="AL167" s="670"/>
      <c r="AM167" s="670"/>
      <c r="AN167" s="670"/>
      <c r="AO167" s="670"/>
      <c r="AP167" s="670"/>
      <c r="AQ167" s="670"/>
      <c r="AR167" s="670"/>
      <c r="AS167" s="670"/>
      <c r="AT167" s="670"/>
      <c r="AU167" s="670"/>
      <c r="AV167" s="670"/>
      <c r="AW167" s="670"/>
      <c r="AX167" s="670"/>
      <c r="AY167" s="670"/>
      <c r="AZ167" s="670"/>
      <c r="BA167" s="670"/>
      <c r="BB167" s="670"/>
      <c r="BC167" s="670"/>
      <c r="BD167" s="670"/>
      <c r="BE167" s="670"/>
      <c r="BF167" s="670"/>
      <c r="BG167" s="515"/>
      <c r="BH167" s="668"/>
      <c r="BI167" s="668"/>
      <c r="BJ167" s="668"/>
      <c r="BK167" s="517"/>
    </row>
    <row r="168" spans="1:79" s="331" customFormat="1" ht="12.75" customHeight="1">
      <c r="A168" s="252"/>
      <c r="B168" s="498"/>
      <c r="C168" s="499"/>
      <c r="D168" s="500"/>
      <c r="E168" s="469"/>
      <c r="F168" s="470"/>
      <c r="G168" s="663"/>
      <c r="H168" s="663"/>
      <c r="I168" s="663"/>
      <c r="J168" s="663"/>
      <c r="K168" s="663"/>
      <c r="L168" s="663"/>
      <c r="M168" s="663"/>
      <c r="N168" s="663"/>
      <c r="O168" s="663"/>
      <c r="P168" s="663"/>
      <c r="Q168" s="663"/>
      <c r="R168" s="663"/>
      <c r="S168" s="663"/>
      <c r="T168" s="663"/>
      <c r="U168" s="663"/>
      <c r="V168" s="663"/>
      <c r="W168" s="663"/>
      <c r="X168" s="663"/>
      <c r="Y168" s="663"/>
      <c r="Z168" s="663"/>
      <c r="AA168" s="663"/>
      <c r="AB168" s="663"/>
      <c r="AC168" s="663"/>
      <c r="AD168" s="663"/>
      <c r="AE168" s="663"/>
      <c r="AF168" s="663"/>
      <c r="AG168" s="663"/>
      <c r="AH168" s="663"/>
      <c r="AI168" s="663"/>
      <c r="AJ168" s="663"/>
      <c r="AK168" s="663"/>
      <c r="AL168" s="663"/>
      <c r="AM168" s="663"/>
      <c r="AN168" s="663"/>
      <c r="AO168" s="663"/>
      <c r="AP168" s="663"/>
      <c r="AQ168" s="663"/>
      <c r="AR168" s="663"/>
      <c r="AS168" s="663"/>
      <c r="AT168" s="663"/>
      <c r="AU168" s="663"/>
      <c r="AV168" s="663"/>
      <c r="AW168" s="663"/>
      <c r="AX168" s="663"/>
      <c r="AY168" s="663"/>
      <c r="AZ168" s="663"/>
      <c r="BA168" s="663"/>
      <c r="BB168" s="663"/>
      <c r="BC168" s="663"/>
      <c r="BD168" s="663"/>
      <c r="BE168" s="663"/>
      <c r="BF168" s="663"/>
      <c r="BG168" s="508"/>
      <c r="BH168" s="509"/>
      <c r="BI168" s="509"/>
      <c r="BJ168" s="509"/>
      <c r="BK168" s="510"/>
      <c r="BL168" s="330"/>
      <c r="BM168" s="330"/>
      <c r="BN168" s="330"/>
      <c r="BO168" s="330"/>
      <c r="BP168" s="330"/>
      <c r="BQ168" s="330"/>
      <c r="BR168" s="330"/>
      <c r="BS168" s="330"/>
      <c r="BT168" s="330"/>
      <c r="BU168" s="330"/>
      <c r="BV168" s="330"/>
      <c r="BW168" s="330"/>
      <c r="BX168" s="330"/>
      <c r="BY168" s="330"/>
      <c r="BZ168" s="330"/>
      <c r="CA168" s="330"/>
    </row>
    <row r="169" spans="1:79" ht="12.75" customHeight="1">
      <c r="A169" s="321"/>
      <c r="B169" s="321"/>
      <c r="C169" s="321"/>
      <c r="D169" s="321"/>
      <c r="E169" s="338"/>
      <c r="F169" s="338"/>
      <c r="G169" s="338"/>
      <c r="H169" s="338"/>
      <c r="I169" s="321"/>
      <c r="J169" s="321"/>
      <c r="K169" s="321"/>
      <c r="L169" s="321"/>
      <c r="M169" s="321"/>
      <c r="N169" s="321"/>
      <c r="O169" s="321"/>
      <c r="P169" s="321"/>
      <c r="Q169" s="321"/>
      <c r="R169" s="321"/>
      <c r="S169" s="321"/>
      <c r="T169" s="321"/>
      <c r="U169" s="321"/>
      <c r="V169" s="321"/>
      <c r="BG169" s="292"/>
      <c r="BH169" s="292"/>
      <c r="BI169" s="292"/>
      <c r="BJ169" s="292"/>
      <c r="BK169" s="292"/>
    </row>
    <row r="170" spans="1:79" ht="20.100000000000001" customHeight="1">
      <c r="A170" s="336" t="s">
        <v>1298</v>
      </c>
      <c r="B170" s="337"/>
      <c r="C170" s="337"/>
      <c r="D170" s="321"/>
      <c r="E170" s="338"/>
      <c r="F170" s="338"/>
      <c r="G170" s="338"/>
      <c r="H170" s="338"/>
      <c r="I170" s="321"/>
      <c r="J170" s="321"/>
      <c r="K170" s="321"/>
      <c r="L170" s="321"/>
      <c r="M170" s="321"/>
      <c r="N170" s="321"/>
      <c r="O170" s="321"/>
      <c r="P170" s="321"/>
      <c r="Q170" s="321"/>
      <c r="R170" s="321"/>
      <c r="S170" s="321"/>
      <c r="T170" s="321"/>
      <c r="U170" s="321"/>
      <c r="V170" s="321"/>
      <c r="BG170" s="292"/>
      <c r="BH170" s="292"/>
      <c r="BI170" s="292"/>
      <c r="BJ170" s="292"/>
      <c r="BK170" s="292"/>
    </row>
    <row r="171" spans="1:79" ht="12.75" customHeight="1">
      <c r="A171" s="321"/>
      <c r="B171" s="495" t="s">
        <v>431</v>
      </c>
      <c r="C171" s="496"/>
      <c r="D171" s="497"/>
      <c r="E171" s="644" t="s">
        <v>332</v>
      </c>
      <c r="F171" s="645"/>
      <c r="G171" s="645"/>
      <c r="H171" s="645"/>
      <c r="I171" s="645"/>
      <c r="J171" s="645"/>
      <c r="K171" s="645"/>
      <c r="L171" s="645"/>
      <c r="M171" s="645"/>
      <c r="N171" s="645"/>
      <c r="O171" s="645"/>
      <c r="P171" s="645"/>
      <c r="Q171" s="645"/>
      <c r="R171" s="645"/>
      <c r="S171" s="645"/>
      <c r="T171" s="645"/>
      <c r="U171" s="645"/>
      <c r="V171" s="645"/>
      <c r="W171" s="645"/>
      <c r="X171" s="645"/>
      <c r="Y171" s="645"/>
      <c r="Z171" s="645"/>
      <c r="AA171" s="645"/>
      <c r="AB171" s="645"/>
      <c r="AC171" s="645"/>
      <c r="AD171" s="645"/>
      <c r="AE171" s="645"/>
      <c r="AF171" s="645"/>
      <c r="AG171" s="645"/>
      <c r="AH171" s="645"/>
      <c r="AI171" s="645"/>
      <c r="AJ171" s="645"/>
      <c r="AK171" s="645"/>
      <c r="AL171" s="645"/>
      <c r="AM171" s="645"/>
      <c r="AN171" s="645"/>
      <c r="AO171" s="645"/>
      <c r="AP171" s="645"/>
      <c r="AQ171" s="645"/>
      <c r="AR171" s="645"/>
      <c r="AS171" s="645"/>
      <c r="AT171" s="645"/>
      <c r="AU171" s="645"/>
      <c r="AV171" s="645"/>
      <c r="AW171" s="645"/>
      <c r="AX171" s="645"/>
      <c r="AY171" s="645"/>
      <c r="AZ171" s="645"/>
      <c r="BA171" s="645"/>
      <c r="BB171" s="645"/>
      <c r="BC171" s="645"/>
      <c r="BD171" s="645"/>
      <c r="BE171" s="645"/>
      <c r="BF171" s="645"/>
      <c r="BG171" s="505"/>
      <c r="BH171" s="506"/>
      <c r="BI171" s="506"/>
      <c r="BJ171" s="506"/>
      <c r="BK171" s="507"/>
    </row>
    <row r="172" spans="1:79" ht="12.75" customHeight="1">
      <c r="A172" s="321"/>
      <c r="B172" s="511"/>
      <c r="C172" s="512"/>
      <c r="D172" s="513"/>
      <c r="E172" s="658"/>
      <c r="F172" s="659"/>
      <c r="G172" s="659"/>
      <c r="H172" s="659"/>
      <c r="I172" s="659"/>
      <c r="J172" s="659"/>
      <c r="K172" s="659"/>
      <c r="L172" s="659"/>
      <c r="M172" s="659"/>
      <c r="N172" s="659"/>
      <c r="O172" s="659"/>
      <c r="P172" s="659"/>
      <c r="Q172" s="659"/>
      <c r="R172" s="659"/>
      <c r="S172" s="659"/>
      <c r="T172" s="659"/>
      <c r="U172" s="659"/>
      <c r="V172" s="659"/>
      <c r="W172" s="659"/>
      <c r="X172" s="659"/>
      <c r="Y172" s="659"/>
      <c r="Z172" s="659"/>
      <c r="AA172" s="659"/>
      <c r="AB172" s="659"/>
      <c r="AC172" s="659"/>
      <c r="AD172" s="659"/>
      <c r="AE172" s="659"/>
      <c r="AF172" s="659"/>
      <c r="AG172" s="659"/>
      <c r="AH172" s="659"/>
      <c r="AI172" s="659"/>
      <c r="AJ172" s="659"/>
      <c r="AK172" s="659"/>
      <c r="AL172" s="659"/>
      <c r="AM172" s="659"/>
      <c r="AN172" s="659"/>
      <c r="AO172" s="659"/>
      <c r="AP172" s="659"/>
      <c r="AQ172" s="659"/>
      <c r="AR172" s="659"/>
      <c r="AS172" s="659"/>
      <c r="AT172" s="659"/>
      <c r="AU172" s="659"/>
      <c r="AV172" s="659"/>
      <c r="AW172" s="659"/>
      <c r="AX172" s="659"/>
      <c r="AY172" s="659"/>
      <c r="AZ172" s="659"/>
      <c r="BA172" s="659"/>
      <c r="BB172" s="659"/>
      <c r="BC172" s="659"/>
      <c r="BD172" s="659"/>
      <c r="BE172" s="659"/>
      <c r="BF172" s="659"/>
      <c r="BG172" s="515"/>
      <c r="BH172" s="516"/>
      <c r="BI172" s="516"/>
      <c r="BJ172" s="516"/>
      <c r="BK172" s="517"/>
    </row>
    <row r="173" spans="1:79" ht="12.75" customHeight="1">
      <c r="A173" s="321"/>
      <c r="B173" s="511"/>
      <c r="C173" s="512"/>
      <c r="D173" s="513"/>
      <c r="E173" s="660" t="s">
        <v>434</v>
      </c>
      <c r="F173" s="661"/>
      <c r="G173" s="662" t="s">
        <v>475</v>
      </c>
      <c r="H173" s="662"/>
      <c r="I173" s="662"/>
      <c r="J173" s="662"/>
      <c r="K173" s="662"/>
      <c r="L173" s="662"/>
      <c r="M173" s="662"/>
      <c r="N173" s="662"/>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2"/>
      <c r="AO173" s="662"/>
      <c r="AP173" s="662"/>
      <c r="AQ173" s="662"/>
      <c r="AR173" s="662"/>
      <c r="AS173" s="662"/>
      <c r="AT173" s="662"/>
      <c r="AU173" s="662"/>
      <c r="AV173" s="662"/>
      <c r="AW173" s="662"/>
      <c r="AX173" s="662"/>
      <c r="AY173" s="662"/>
      <c r="AZ173" s="662"/>
      <c r="BA173" s="662"/>
      <c r="BB173" s="662"/>
      <c r="BC173" s="662"/>
      <c r="BD173" s="662"/>
      <c r="BE173" s="662"/>
      <c r="BF173" s="662"/>
      <c r="BG173" s="515"/>
      <c r="BH173" s="516"/>
      <c r="BI173" s="516"/>
      <c r="BJ173" s="516"/>
      <c r="BK173" s="517"/>
    </row>
    <row r="174" spans="1:79" ht="12.75" customHeight="1">
      <c r="A174" s="321"/>
      <c r="B174" s="511"/>
      <c r="C174" s="512"/>
      <c r="D174" s="513"/>
      <c r="E174" s="660" t="s">
        <v>434</v>
      </c>
      <c r="F174" s="661"/>
      <c r="G174" s="662" t="s">
        <v>476</v>
      </c>
      <c r="H174" s="662"/>
      <c r="I174" s="662"/>
      <c r="J174" s="662"/>
      <c r="K174" s="662"/>
      <c r="L174" s="662"/>
      <c r="M174" s="662"/>
      <c r="N174" s="662"/>
      <c r="O174" s="662"/>
      <c r="P174" s="662"/>
      <c r="Q174" s="662"/>
      <c r="R174" s="662"/>
      <c r="S174" s="662"/>
      <c r="T174" s="662"/>
      <c r="U174" s="662"/>
      <c r="V174" s="662"/>
      <c r="W174" s="662"/>
      <c r="X174" s="662"/>
      <c r="Y174" s="662"/>
      <c r="Z174" s="662"/>
      <c r="AA174" s="662"/>
      <c r="AB174" s="662"/>
      <c r="AC174" s="662"/>
      <c r="AD174" s="662"/>
      <c r="AE174" s="662"/>
      <c r="AF174" s="662"/>
      <c r="AG174" s="662"/>
      <c r="AH174" s="662"/>
      <c r="AI174" s="662"/>
      <c r="AJ174" s="662"/>
      <c r="AK174" s="662"/>
      <c r="AL174" s="662"/>
      <c r="AM174" s="662"/>
      <c r="AN174" s="662"/>
      <c r="AO174" s="662"/>
      <c r="AP174" s="662"/>
      <c r="AQ174" s="662"/>
      <c r="AR174" s="662"/>
      <c r="AS174" s="662"/>
      <c r="AT174" s="662"/>
      <c r="AU174" s="662"/>
      <c r="AV174" s="662"/>
      <c r="AW174" s="662"/>
      <c r="AX174" s="662"/>
      <c r="AY174" s="662"/>
      <c r="AZ174" s="662"/>
      <c r="BA174" s="662"/>
      <c r="BB174" s="662"/>
      <c r="BC174" s="662"/>
      <c r="BD174" s="662"/>
      <c r="BE174" s="662"/>
      <c r="BF174" s="662"/>
      <c r="BG174" s="515"/>
      <c r="BH174" s="516"/>
      <c r="BI174" s="516"/>
      <c r="BJ174" s="516"/>
      <c r="BK174" s="517"/>
    </row>
    <row r="175" spans="1:79" ht="2.25" customHeight="1">
      <c r="A175" s="321"/>
      <c r="B175" s="498"/>
      <c r="C175" s="499"/>
      <c r="D175" s="500"/>
      <c r="E175" s="463"/>
      <c r="F175" s="464"/>
      <c r="G175" s="663"/>
      <c r="H175" s="663"/>
      <c r="I175" s="663"/>
      <c r="J175" s="663"/>
      <c r="K175" s="663"/>
      <c r="L175" s="663"/>
      <c r="M175" s="663"/>
      <c r="N175" s="663"/>
      <c r="O175" s="663"/>
      <c r="P175" s="663"/>
      <c r="Q175" s="663"/>
      <c r="R175" s="663"/>
      <c r="S175" s="663"/>
      <c r="T175" s="663"/>
      <c r="U175" s="663"/>
      <c r="V175" s="663"/>
      <c r="W175" s="663"/>
      <c r="X175" s="663"/>
      <c r="Y175" s="663"/>
      <c r="Z175" s="663"/>
      <c r="AA175" s="663"/>
      <c r="AB175" s="663"/>
      <c r="AC175" s="663"/>
      <c r="AD175" s="663"/>
      <c r="AE175" s="663"/>
      <c r="AF175" s="663"/>
      <c r="AG175" s="663"/>
      <c r="AH175" s="663"/>
      <c r="AI175" s="663"/>
      <c r="AJ175" s="663"/>
      <c r="AK175" s="663"/>
      <c r="AL175" s="663"/>
      <c r="AM175" s="663"/>
      <c r="AN175" s="663"/>
      <c r="AO175" s="663"/>
      <c r="AP175" s="663"/>
      <c r="AQ175" s="663"/>
      <c r="AR175" s="663"/>
      <c r="AS175" s="663"/>
      <c r="AT175" s="663"/>
      <c r="AU175" s="663"/>
      <c r="AV175" s="663"/>
      <c r="AW175" s="663"/>
      <c r="AX175" s="663"/>
      <c r="AY175" s="663"/>
      <c r="AZ175" s="663"/>
      <c r="BA175" s="663"/>
      <c r="BB175" s="663"/>
      <c r="BC175" s="663"/>
      <c r="BD175" s="663"/>
      <c r="BE175" s="663"/>
      <c r="BF175" s="663"/>
      <c r="BG175" s="508"/>
      <c r="BH175" s="509"/>
      <c r="BI175" s="509"/>
      <c r="BJ175" s="509"/>
      <c r="BK175" s="510"/>
    </row>
    <row r="176" spans="1:79" ht="12.75" customHeight="1">
      <c r="A176" s="321"/>
      <c r="B176" s="495" t="s">
        <v>436</v>
      </c>
      <c r="C176" s="496"/>
      <c r="D176" s="497"/>
      <c r="E176" s="501" t="s">
        <v>477</v>
      </c>
      <c r="F176" s="502"/>
      <c r="G176" s="502"/>
      <c r="H176" s="502"/>
      <c r="I176" s="502"/>
      <c r="J176" s="502"/>
      <c r="K176" s="502"/>
      <c r="L176" s="502"/>
      <c r="M176" s="502"/>
      <c r="N176" s="502"/>
      <c r="O176" s="502"/>
      <c r="P176" s="502"/>
      <c r="Q176" s="502"/>
      <c r="R176" s="502"/>
      <c r="S176" s="502"/>
      <c r="T176" s="502"/>
      <c r="U176" s="502"/>
      <c r="V176" s="502"/>
      <c r="W176" s="502"/>
      <c r="X176" s="502"/>
      <c r="Y176" s="502"/>
      <c r="Z176" s="502"/>
      <c r="AA176" s="502"/>
      <c r="AB176" s="502"/>
      <c r="AC176" s="502"/>
      <c r="AD176" s="502"/>
      <c r="AE176" s="502"/>
      <c r="AF176" s="502"/>
      <c r="AG176" s="502"/>
      <c r="AH176" s="502"/>
      <c r="AI176" s="502"/>
      <c r="AJ176" s="502"/>
      <c r="AK176" s="502"/>
      <c r="AL176" s="502"/>
      <c r="AM176" s="502"/>
      <c r="AN176" s="502"/>
      <c r="AO176" s="502"/>
      <c r="AP176" s="502"/>
      <c r="AQ176" s="502"/>
      <c r="AR176" s="502"/>
      <c r="AS176" s="502"/>
      <c r="AT176" s="502"/>
      <c r="AU176" s="502"/>
      <c r="AV176" s="502"/>
      <c r="AW176" s="502"/>
      <c r="AX176" s="502"/>
      <c r="AY176" s="502"/>
      <c r="AZ176" s="502"/>
      <c r="BA176" s="502"/>
      <c r="BB176" s="502"/>
      <c r="BC176" s="502"/>
      <c r="BD176" s="502"/>
      <c r="BE176" s="502"/>
      <c r="BF176" s="502"/>
      <c r="BG176" s="505"/>
      <c r="BH176" s="506"/>
      <c r="BI176" s="506"/>
      <c r="BJ176" s="506"/>
      <c r="BK176" s="507"/>
    </row>
    <row r="177" spans="1:79" ht="12.75" customHeight="1">
      <c r="A177" s="321"/>
      <c r="B177" s="511"/>
      <c r="C177" s="512"/>
      <c r="D177" s="513"/>
      <c r="E177" s="514"/>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c r="AE177" s="482"/>
      <c r="AF177" s="482"/>
      <c r="AG177" s="482"/>
      <c r="AH177" s="482"/>
      <c r="AI177" s="482"/>
      <c r="AJ177" s="482"/>
      <c r="AK177" s="482"/>
      <c r="AL177" s="482"/>
      <c r="AM177" s="482"/>
      <c r="AN177" s="482"/>
      <c r="AO177" s="482"/>
      <c r="AP177" s="482"/>
      <c r="AQ177" s="482"/>
      <c r="AR177" s="482"/>
      <c r="AS177" s="482"/>
      <c r="AT177" s="482"/>
      <c r="AU177" s="482"/>
      <c r="AV177" s="482"/>
      <c r="AW177" s="482"/>
      <c r="AX177" s="482"/>
      <c r="AY177" s="482"/>
      <c r="AZ177" s="482"/>
      <c r="BA177" s="482"/>
      <c r="BB177" s="482"/>
      <c r="BC177" s="482"/>
      <c r="BD177" s="482"/>
      <c r="BE177" s="482"/>
      <c r="BF177" s="482"/>
      <c r="BG177" s="515"/>
      <c r="BH177" s="516"/>
      <c r="BI177" s="516"/>
      <c r="BJ177" s="516"/>
      <c r="BK177" s="517"/>
    </row>
    <row r="178" spans="1:79" ht="12.75" customHeight="1">
      <c r="A178" s="321"/>
      <c r="B178" s="511"/>
      <c r="C178" s="512"/>
      <c r="D178" s="513"/>
      <c r="E178" s="660" t="s">
        <v>434</v>
      </c>
      <c r="F178" s="661"/>
      <c r="G178" s="662" t="s">
        <v>478</v>
      </c>
      <c r="H178" s="662"/>
      <c r="I178" s="662"/>
      <c r="J178" s="662"/>
      <c r="K178" s="662"/>
      <c r="L178" s="662"/>
      <c r="M178" s="662"/>
      <c r="N178" s="662"/>
      <c r="O178" s="662"/>
      <c r="P178" s="662"/>
      <c r="Q178" s="662"/>
      <c r="R178" s="662"/>
      <c r="S178" s="662"/>
      <c r="T178" s="662"/>
      <c r="U178" s="662"/>
      <c r="V178" s="662"/>
      <c r="W178" s="662"/>
      <c r="X178" s="662"/>
      <c r="Y178" s="662"/>
      <c r="Z178" s="662"/>
      <c r="AA178" s="662"/>
      <c r="AB178" s="662"/>
      <c r="AC178" s="662"/>
      <c r="AD178" s="662"/>
      <c r="AE178" s="662"/>
      <c r="AF178" s="662"/>
      <c r="AG178" s="662"/>
      <c r="AH178" s="662"/>
      <c r="AI178" s="662"/>
      <c r="AJ178" s="662"/>
      <c r="AK178" s="662"/>
      <c r="AL178" s="662"/>
      <c r="AM178" s="662"/>
      <c r="AN178" s="662"/>
      <c r="AO178" s="662"/>
      <c r="AP178" s="662"/>
      <c r="AQ178" s="662"/>
      <c r="AR178" s="662"/>
      <c r="AS178" s="662"/>
      <c r="AT178" s="662"/>
      <c r="AU178" s="662"/>
      <c r="AV178" s="662"/>
      <c r="AW178" s="662"/>
      <c r="AX178" s="662"/>
      <c r="AY178" s="662"/>
      <c r="AZ178" s="662"/>
      <c r="BA178" s="662"/>
      <c r="BB178" s="662"/>
      <c r="BC178" s="662"/>
      <c r="BD178" s="662"/>
      <c r="BE178" s="662"/>
      <c r="BF178" s="662"/>
      <c r="BG178" s="515"/>
      <c r="BH178" s="516"/>
      <c r="BI178" s="516"/>
      <c r="BJ178" s="516"/>
      <c r="BK178" s="517"/>
    </row>
    <row r="179" spans="1:79" ht="5.25" customHeight="1">
      <c r="A179" s="321"/>
      <c r="B179" s="498"/>
      <c r="C179" s="499"/>
      <c r="D179" s="500"/>
      <c r="E179" s="463"/>
      <c r="F179" s="464"/>
      <c r="G179" s="663"/>
      <c r="H179" s="663"/>
      <c r="I179" s="663"/>
      <c r="J179" s="663"/>
      <c r="K179" s="663"/>
      <c r="L179" s="663"/>
      <c r="M179" s="663"/>
      <c r="N179" s="663"/>
      <c r="O179" s="663"/>
      <c r="P179" s="663"/>
      <c r="Q179" s="663"/>
      <c r="R179" s="663"/>
      <c r="S179" s="663"/>
      <c r="T179" s="663"/>
      <c r="U179" s="663"/>
      <c r="V179" s="663"/>
      <c r="W179" s="663"/>
      <c r="X179" s="663"/>
      <c r="Y179" s="663"/>
      <c r="Z179" s="663"/>
      <c r="AA179" s="663"/>
      <c r="AB179" s="663"/>
      <c r="AC179" s="663"/>
      <c r="AD179" s="663"/>
      <c r="AE179" s="663"/>
      <c r="AF179" s="663"/>
      <c r="AG179" s="663"/>
      <c r="AH179" s="663"/>
      <c r="AI179" s="663"/>
      <c r="AJ179" s="663"/>
      <c r="AK179" s="663"/>
      <c r="AL179" s="663"/>
      <c r="AM179" s="663"/>
      <c r="AN179" s="663"/>
      <c r="AO179" s="663"/>
      <c r="AP179" s="663"/>
      <c r="AQ179" s="663"/>
      <c r="AR179" s="663"/>
      <c r="AS179" s="663"/>
      <c r="AT179" s="663"/>
      <c r="AU179" s="663"/>
      <c r="AV179" s="663"/>
      <c r="AW179" s="663"/>
      <c r="AX179" s="663"/>
      <c r="AY179" s="663"/>
      <c r="AZ179" s="663"/>
      <c r="BA179" s="663"/>
      <c r="BB179" s="663"/>
      <c r="BC179" s="663"/>
      <c r="BD179" s="663"/>
      <c r="BE179" s="663"/>
      <c r="BF179" s="663"/>
      <c r="BG179" s="508"/>
      <c r="BH179" s="509"/>
      <c r="BI179" s="509"/>
      <c r="BJ179" s="509"/>
      <c r="BK179" s="510"/>
    </row>
    <row r="180" spans="1:79" ht="6" customHeight="1">
      <c r="A180" s="321"/>
      <c r="B180" s="321"/>
      <c r="C180" s="321"/>
      <c r="D180" s="321"/>
      <c r="E180" s="338"/>
      <c r="F180" s="338"/>
      <c r="G180" s="338"/>
      <c r="H180" s="338"/>
      <c r="I180" s="321"/>
      <c r="J180" s="321"/>
      <c r="K180" s="321"/>
      <c r="L180" s="321"/>
      <c r="M180" s="321"/>
      <c r="N180" s="321"/>
      <c r="O180" s="321"/>
      <c r="P180" s="321"/>
      <c r="Q180" s="321"/>
      <c r="R180" s="321"/>
      <c r="S180" s="321"/>
      <c r="T180" s="321"/>
      <c r="U180" s="321"/>
      <c r="V180" s="321"/>
      <c r="BG180" s="292"/>
      <c r="BH180" s="292"/>
      <c r="BI180" s="292"/>
      <c r="BJ180" s="292"/>
      <c r="BK180" s="292"/>
    </row>
    <row r="181" spans="1:79" ht="12.75" customHeight="1">
      <c r="A181" s="321"/>
      <c r="B181" s="321"/>
      <c r="C181" s="321"/>
      <c r="D181" s="321"/>
      <c r="E181" s="338"/>
      <c r="F181" s="338"/>
      <c r="G181" s="338"/>
      <c r="H181" s="338"/>
      <c r="I181" s="321"/>
      <c r="J181" s="321"/>
      <c r="K181" s="321"/>
      <c r="L181" s="321"/>
      <c r="M181" s="321"/>
      <c r="N181" s="321"/>
      <c r="O181" s="321"/>
      <c r="P181" s="321"/>
      <c r="Q181" s="321"/>
      <c r="R181" s="321"/>
      <c r="S181" s="321"/>
      <c r="T181" s="321"/>
      <c r="U181" s="321"/>
      <c r="V181" s="321"/>
      <c r="BG181" s="292"/>
      <c r="BH181" s="292"/>
      <c r="BI181" s="292"/>
      <c r="BJ181" s="292"/>
      <c r="BK181" s="292"/>
    </row>
    <row r="182" spans="1:79" ht="12.75" customHeight="1">
      <c r="A182" s="321"/>
      <c r="B182" s="321"/>
      <c r="C182" s="321"/>
      <c r="D182" s="321"/>
      <c r="E182" s="338"/>
      <c r="F182" s="338"/>
      <c r="G182" s="338"/>
      <c r="H182" s="338"/>
      <c r="I182" s="321"/>
      <c r="J182" s="321"/>
      <c r="K182" s="321"/>
      <c r="L182" s="321"/>
      <c r="M182" s="321"/>
      <c r="N182" s="321"/>
      <c r="O182" s="321"/>
      <c r="P182" s="321"/>
      <c r="Q182" s="321"/>
      <c r="R182" s="321"/>
      <c r="S182" s="321"/>
      <c r="T182" s="321"/>
      <c r="U182" s="321"/>
      <c r="V182" s="321"/>
      <c r="BG182" s="292"/>
      <c r="BH182" s="292"/>
      <c r="BI182" s="292"/>
      <c r="BJ182" s="292"/>
      <c r="BK182" s="292"/>
    </row>
    <row r="183" spans="1:79" ht="12.75" customHeight="1">
      <c r="A183" s="321"/>
      <c r="B183" s="321"/>
      <c r="C183" s="321"/>
      <c r="D183" s="321"/>
      <c r="E183" s="338"/>
      <c r="F183" s="338"/>
      <c r="G183" s="338"/>
      <c r="H183" s="338"/>
      <c r="I183" s="321"/>
      <c r="J183" s="321"/>
      <c r="K183" s="321"/>
      <c r="L183" s="321"/>
      <c r="M183" s="321"/>
      <c r="N183" s="321"/>
      <c r="O183" s="321"/>
      <c r="P183" s="321"/>
      <c r="Q183" s="321"/>
      <c r="R183" s="321"/>
      <c r="S183" s="321"/>
      <c r="T183" s="321"/>
      <c r="U183" s="321"/>
      <c r="V183" s="321"/>
      <c r="BG183" s="292"/>
      <c r="BH183" s="292"/>
      <c r="BI183" s="292"/>
      <c r="BJ183" s="292"/>
      <c r="BK183" s="292"/>
    </row>
    <row r="184" spans="1:79" ht="12.75" customHeight="1">
      <c r="A184" s="321"/>
      <c r="B184" s="321"/>
      <c r="C184" s="321"/>
      <c r="D184" s="321"/>
      <c r="E184" s="338"/>
      <c r="F184" s="338"/>
      <c r="G184" s="338"/>
      <c r="H184" s="338"/>
      <c r="I184" s="321"/>
      <c r="J184" s="321"/>
      <c r="K184" s="321"/>
      <c r="L184" s="321"/>
      <c r="M184" s="321"/>
      <c r="N184" s="321"/>
      <c r="O184" s="321"/>
      <c r="P184" s="321"/>
      <c r="Q184" s="321"/>
      <c r="R184" s="321"/>
      <c r="S184" s="321"/>
      <c r="T184" s="321"/>
      <c r="U184" s="321"/>
      <c r="V184" s="321"/>
      <c r="BG184" s="292"/>
      <c r="BH184" s="292"/>
      <c r="BI184" s="292"/>
      <c r="BJ184" s="292"/>
      <c r="BK184" s="292"/>
    </row>
    <row r="185" spans="1:79" ht="12.75" customHeight="1">
      <c r="A185" s="321"/>
      <c r="B185" s="321"/>
      <c r="C185" s="321"/>
      <c r="D185" s="321"/>
      <c r="E185" s="338"/>
      <c r="F185" s="338"/>
      <c r="G185" s="338"/>
      <c r="H185" s="338"/>
      <c r="I185" s="321"/>
      <c r="J185" s="321"/>
      <c r="K185" s="321"/>
      <c r="L185" s="321"/>
      <c r="M185" s="321"/>
      <c r="N185" s="321"/>
      <c r="O185" s="321"/>
      <c r="P185" s="321"/>
      <c r="Q185" s="321"/>
      <c r="R185" s="321"/>
      <c r="S185" s="321"/>
      <c r="T185" s="321"/>
      <c r="U185" s="321"/>
      <c r="V185" s="321"/>
      <c r="BG185" s="292"/>
      <c r="BH185" s="292"/>
      <c r="BI185" s="292"/>
      <c r="BJ185" s="292"/>
      <c r="BK185" s="292"/>
    </row>
    <row r="186" spans="1:79" ht="12.75" customHeight="1">
      <c r="A186" s="321"/>
      <c r="B186" s="321"/>
      <c r="C186" s="321"/>
      <c r="D186" s="321"/>
      <c r="E186" s="338"/>
      <c r="F186" s="338"/>
      <c r="G186" s="338"/>
      <c r="H186" s="338"/>
      <c r="I186" s="321"/>
      <c r="J186" s="321"/>
      <c r="K186" s="321"/>
      <c r="L186" s="321"/>
      <c r="M186" s="321"/>
      <c r="N186" s="321"/>
      <c r="O186" s="321"/>
      <c r="P186" s="321"/>
      <c r="Q186" s="321"/>
      <c r="R186" s="321"/>
      <c r="S186" s="321"/>
      <c r="T186" s="321"/>
      <c r="U186" s="321"/>
      <c r="V186" s="321"/>
      <c r="BG186" s="292"/>
      <c r="BH186" s="292"/>
      <c r="BI186" s="292"/>
      <c r="BJ186" s="292"/>
      <c r="BK186" s="292"/>
    </row>
    <row r="187" spans="1:79" ht="12.75" customHeight="1">
      <c r="A187" s="321"/>
      <c r="B187" s="321"/>
      <c r="C187" s="321"/>
      <c r="D187" s="321"/>
      <c r="E187" s="338"/>
      <c r="F187" s="338"/>
      <c r="G187" s="338"/>
      <c r="H187" s="338"/>
      <c r="I187" s="321"/>
      <c r="J187" s="321"/>
      <c r="K187" s="321"/>
      <c r="L187" s="321"/>
      <c r="M187" s="321"/>
      <c r="N187" s="321"/>
      <c r="O187" s="321"/>
      <c r="P187" s="321"/>
      <c r="Q187" s="321"/>
      <c r="R187" s="321"/>
      <c r="S187" s="321"/>
      <c r="T187" s="321"/>
      <c r="U187" s="321"/>
      <c r="V187" s="321"/>
      <c r="BG187" s="292"/>
      <c r="BH187" s="292"/>
      <c r="BI187" s="292"/>
      <c r="BJ187" s="292"/>
      <c r="BK187" s="292"/>
    </row>
    <row r="188" spans="1:79" ht="12.75" customHeight="1">
      <c r="A188" s="321"/>
      <c r="B188" s="321"/>
      <c r="C188" s="321"/>
      <c r="D188" s="321"/>
      <c r="E188" s="338"/>
      <c r="F188" s="338"/>
      <c r="G188" s="338"/>
      <c r="H188" s="338"/>
      <c r="I188" s="321"/>
      <c r="J188" s="321"/>
      <c r="K188" s="321"/>
      <c r="L188" s="321"/>
      <c r="M188" s="321"/>
      <c r="N188" s="321"/>
      <c r="O188" s="321"/>
      <c r="P188" s="321"/>
      <c r="Q188" s="321"/>
      <c r="R188" s="321"/>
      <c r="S188" s="321"/>
      <c r="T188" s="321"/>
      <c r="U188" s="321"/>
      <c r="V188" s="321"/>
      <c r="BG188" s="292"/>
      <c r="BH188" s="292"/>
      <c r="BI188" s="292"/>
      <c r="BJ188" s="292"/>
      <c r="BK188" s="292"/>
    </row>
    <row r="189" spans="1:79" ht="12.75" customHeight="1">
      <c r="A189" s="650" t="s">
        <v>479</v>
      </c>
      <c r="B189" s="650"/>
      <c r="C189" s="650"/>
      <c r="D189" s="650"/>
      <c r="E189" s="650"/>
      <c r="F189" s="650"/>
      <c r="G189" s="650"/>
      <c r="H189" s="650"/>
      <c r="I189" s="650"/>
      <c r="J189" s="650"/>
      <c r="K189" s="650"/>
      <c r="L189" s="650"/>
      <c r="M189" s="650"/>
      <c r="N189" s="650"/>
      <c r="O189" s="650"/>
      <c r="P189" s="650"/>
      <c r="Q189" s="650"/>
      <c r="R189" s="650"/>
      <c r="S189" s="650"/>
      <c r="T189" s="650"/>
      <c r="U189" s="650"/>
      <c r="V189" s="650"/>
      <c r="W189" s="650"/>
      <c r="X189" s="650"/>
      <c r="Y189" s="650"/>
      <c r="Z189" s="650"/>
      <c r="AA189" s="650"/>
      <c r="AB189" s="650"/>
      <c r="AC189" s="650"/>
      <c r="AD189" s="650"/>
      <c r="AE189" s="650"/>
      <c r="AF189" s="650"/>
      <c r="AG189" s="650"/>
      <c r="AH189" s="650"/>
      <c r="AI189" s="650"/>
      <c r="AJ189" s="650"/>
      <c r="AK189" s="650"/>
      <c r="AL189" s="650"/>
      <c r="AM189" s="650"/>
      <c r="AN189" s="650"/>
      <c r="AO189" s="650"/>
      <c r="AP189" s="650"/>
      <c r="AQ189" s="650"/>
      <c r="AR189" s="650"/>
      <c r="AS189" s="650"/>
      <c r="AT189" s="650"/>
      <c r="AU189" s="650"/>
      <c r="AV189" s="650"/>
      <c r="AW189" s="650"/>
      <c r="AX189" s="650"/>
      <c r="AY189" s="650"/>
      <c r="AZ189" s="650"/>
      <c r="BA189" s="650"/>
      <c r="BB189" s="650"/>
      <c r="BC189" s="650"/>
      <c r="BD189" s="650"/>
      <c r="BE189" s="650"/>
      <c r="BF189" s="650"/>
      <c r="BG189" s="650"/>
      <c r="BH189" s="650"/>
      <c r="BI189" s="650"/>
      <c r="BJ189" s="650"/>
      <c r="BK189" s="650"/>
    </row>
    <row r="190" spans="1:79" ht="12.75" customHeight="1">
      <c r="A190" s="650"/>
      <c r="B190" s="650"/>
      <c r="C190" s="650"/>
      <c r="D190" s="650"/>
      <c r="E190" s="650"/>
      <c r="F190" s="650"/>
      <c r="G190" s="650"/>
      <c r="H190" s="650"/>
      <c r="I190" s="650"/>
      <c r="J190" s="650"/>
      <c r="K190" s="650"/>
      <c r="L190" s="650"/>
      <c r="M190" s="650"/>
      <c r="N190" s="650"/>
      <c r="O190" s="650"/>
      <c r="P190" s="650"/>
      <c r="Q190" s="650"/>
      <c r="R190" s="650"/>
      <c r="S190" s="650"/>
      <c r="T190" s="650"/>
      <c r="U190" s="650"/>
      <c r="V190" s="650"/>
      <c r="W190" s="650"/>
      <c r="X190" s="650"/>
      <c r="Y190" s="650"/>
      <c r="Z190" s="650"/>
      <c r="AA190" s="650"/>
      <c r="AB190" s="650"/>
      <c r="AC190" s="650"/>
      <c r="AD190" s="650"/>
      <c r="AE190" s="650"/>
      <c r="AF190" s="650"/>
      <c r="AG190" s="650"/>
      <c r="AH190" s="650"/>
      <c r="AI190" s="650"/>
      <c r="AJ190" s="650"/>
      <c r="AK190" s="650"/>
      <c r="AL190" s="650"/>
      <c r="AM190" s="650"/>
      <c r="AN190" s="650"/>
      <c r="AO190" s="650"/>
      <c r="AP190" s="650"/>
      <c r="AQ190" s="650"/>
      <c r="AR190" s="650"/>
      <c r="AS190" s="650"/>
      <c r="AT190" s="650"/>
      <c r="AU190" s="650"/>
      <c r="AV190" s="650"/>
      <c r="AW190" s="650"/>
      <c r="AX190" s="650"/>
      <c r="AY190" s="650"/>
      <c r="AZ190" s="650"/>
      <c r="BA190" s="650"/>
      <c r="BB190" s="650"/>
      <c r="BC190" s="650"/>
      <c r="BD190" s="650"/>
      <c r="BE190" s="650"/>
      <c r="BF190" s="650"/>
      <c r="BG190" s="650"/>
      <c r="BH190" s="650"/>
      <c r="BI190" s="650"/>
      <c r="BJ190" s="650"/>
      <c r="BK190" s="650"/>
    </row>
    <row r="191" spans="1:79" ht="9.75" customHeight="1">
      <c r="A191" s="321"/>
      <c r="B191" s="321"/>
      <c r="C191" s="321"/>
      <c r="D191" s="321"/>
      <c r="E191" s="338"/>
      <c r="F191" s="338"/>
      <c r="G191" s="338"/>
      <c r="H191" s="338"/>
      <c r="I191" s="321"/>
      <c r="J191" s="321"/>
      <c r="K191" s="321"/>
      <c r="L191" s="321"/>
      <c r="M191" s="321"/>
      <c r="N191" s="321"/>
      <c r="O191" s="321"/>
      <c r="P191" s="321"/>
      <c r="Q191" s="321"/>
      <c r="R191" s="321"/>
      <c r="S191" s="321"/>
      <c r="T191" s="321"/>
      <c r="U191" s="321"/>
      <c r="V191" s="321"/>
      <c r="BG191" s="292"/>
      <c r="BH191" s="292"/>
      <c r="BI191" s="292"/>
      <c r="BJ191" s="292"/>
      <c r="BK191" s="292"/>
    </row>
    <row r="192" spans="1:79" s="316" customFormat="1" ht="20.100000000000001" customHeight="1">
      <c r="A192" s="239" t="s">
        <v>480</v>
      </c>
      <c r="B192" s="329"/>
      <c r="C192" s="329"/>
      <c r="D192" s="298"/>
      <c r="E192" s="291"/>
      <c r="F192" s="291"/>
      <c r="G192" s="291"/>
      <c r="H192" s="291"/>
      <c r="I192" s="291"/>
      <c r="J192" s="291"/>
      <c r="K192" s="291"/>
      <c r="L192" s="291"/>
      <c r="M192" s="291"/>
      <c r="N192" s="291"/>
      <c r="O192" s="291"/>
      <c r="P192" s="291"/>
      <c r="Q192" s="291"/>
      <c r="R192" s="291"/>
      <c r="S192" s="291"/>
      <c r="T192" s="291"/>
      <c r="U192" s="291"/>
      <c r="V192" s="291"/>
      <c r="BG192" s="651" t="s">
        <v>430</v>
      </c>
      <c r="BH192" s="651"/>
      <c r="BI192" s="651"/>
      <c r="BJ192" s="651"/>
      <c r="BK192" s="651"/>
      <c r="BL192" s="345"/>
      <c r="BM192" s="345"/>
      <c r="BN192" s="345"/>
      <c r="BO192" s="345"/>
      <c r="BP192" s="345"/>
      <c r="BQ192" s="345"/>
      <c r="BR192" s="345"/>
      <c r="BS192" s="345"/>
      <c r="BT192" s="345"/>
      <c r="BU192" s="345"/>
      <c r="BV192" s="345"/>
      <c r="BW192" s="345"/>
      <c r="BX192" s="345"/>
      <c r="BY192" s="345"/>
      <c r="BZ192" s="345"/>
      <c r="CA192" s="345"/>
    </row>
    <row r="193" spans="1:79" ht="12.75" customHeight="1">
      <c r="A193" s="321"/>
      <c r="B193" s="495" t="s">
        <v>431</v>
      </c>
      <c r="C193" s="496"/>
      <c r="D193" s="497"/>
      <c r="E193" s="501" t="s">
        <v>481</v>
      </c>
      <c r="F193" s="502"/>
      <c r="G193" s="502"/>
      <c r="H193" s="502"/>
      <c r="I193" s="502"/>
      <c r="J193" s="502"/>
      <c r="K193" s="502"/>
      <c r="L193" s="502"/>
      <c r="M193" s="502"/>
      <c r="N193" s="502"/>
      <c r="O193" s="502"/>
      <c r="P193" s="502"/>
      <c r="Q193" s="502"/>
      <c r="R193" s="502"/>
      <c r="S193" s="502"/>
      <c r="T193" s="502"/>
      <c r="U193" s="502"/>
      <c r="V193" s="502"/>
      <c r="W193" s="502"/>
      <c r="X193" s="502"/>
      <c r="Y193" s="502"/>
      <c r="Z193" s="502"/>
      <c r="AA193" s="502"/>
      <c r="AB193" s="502"/>
      <c r="AC193" s="502"/>
      <c r="AD193" s="502"/>
      <c r="AE193" s="502"/>
      <c r="AF193" s="502"/>
      <c r="AG193" s="502"/>
      <c r="AH193" s="502"/>
      <c r="AI193" s="502"/>
      <c r="AJ193" s="502"/>
      <c r="AK193" s="502"/>
      <c r="AL193" s="502"/>
      <c r="AM193" s="502"/>
      <c r="AN193" s="502"/>
      <c r="AO193" s="502"/>
      <c r="AP193" s="502"/>
      <c r="AQ193" s="502"/>
      <c r="AR193" s="502"/>
      <c r="AS193" s="502"/>
      <c r="AT193" s="502"/>
      <c r="AU193" s="502"/>
      <c r="AV193" s="502"/>
      <c r="AW193" s="502"/>
      <c r="AX193" s="502"/>
      <c r="AY193" s="502"/>
      <c r="AZ193" s="502"/>
      <c r="BA193" s="502"/>
      <c r="BB193" s="502"/>
      <c r="BC193" s="502"/>
      <c r="BD193" s="502"/>
      <c r="BE193" s="502"/>
      <c r="BF193" s="502"/>
      <c r="BG193" s="505"/>
      <c r="BH193" s="506"/>
      <c r="BI193" s="506"/>
      <c r="BJ193" s="506"/>
      <c r="BK193" s="507"/>
      <c r="BM193" s="258" t="s">
        <v>433</v>
      </c>
    </row>
    <row r="194" spans="1:79" ht="12.75" customHeight="1">
      <c r="A194" s="321"/>
      <c r="B194" s="511"/>
      <c r="C194" s="512"/>
      <c r="D194" s="513"/>
      <c r="E194" s="514"/>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c r="AE194" s="482"/>
      <c r="AF194" s="482"/>
      <c r="AG194" s="482"/>
      <c r="AH194" s="482"/>
      <c r="AI194" s="482"/>
      <c r="AJ194" s="482"/>
      <c r="AK194" s="482"/>
      <c r="AL194" s="482"/>
      <c r="AM194" s="482"/>
      <c r="AN194" s="482"/>
      <c r="AO194" s="482"/>
      <c r="AP194" s="482"/>
      <c r="AQ194" s="482"/>
      <c r="AR194" s="482"/>
      <c r="AS194" s="482"/>
      <c r="AT194" s="482"/>
      <c r="AU194" s="482"/>
      <c r="AV194" s="482"/>
      <c r="AW194" s="482"/>
      <c r="AX194" s="482"/>
      <c r="AY194" s="482"/>
      <c r="AZ194" s="482"/>
      <c r="BA194" s="482"/>
      <c r="BB194" s="482"/>
      <c r="BC194" s="482"/>
      <c r="BD194" s="482"/>
      <c r="BE194" s="482"/>
      <c r="BF194" s="482"/>
      <c r="BG194" s="515"/>
      <c r="BH194" s="516"/>
      <c r="BI194" s="516"/>
      <c r="BJ194" s="516"/>
      <c r="BK194" s="517"/>
    </row>
    <row r="195" spans="1:79" ht="12.75" customHeight="1">
      <c r="A195" s="321"/>
      <c r="B195" s="511"/>
      <c r="C195" s="512"/>
      <c r="D195" s="513"/>
      <c r="E195" s="514"/>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c r="AE195" s="482"/>
      <c r="AF195" s="482"/>
      <c r="AG195" s="482"/>
      <c r="AH195" s="482"/>
      <c r="AI195" s="482"/>
      <c r="AJ195" s="482"/>
      <c r="AK195" s="482"/>
      <c r="AL195" s="482"/>
      <c r="AM195" s="482"/>
      <c r="AN195" s="482"/>
      <c r="AO195" s="482"/>
      <c r="AP195" s="482"/>
      <c r="AQ195" s="482"/>
      <c r="AR195" s="482"/>
      <c r="AS195" s="482"/>
      <c r="AT195" s="482"/>
      <c r="AU195" s="482"/>
      <c r="AV195" s="482"/>
      <c r="AW195" s="482"/>
      <c r="AX195" s="482"/>
      <c r="AY195" s="482"/>
      <c r="AZ195" s="482"/>
      <c r="BA195" s="482"/>
      <c r="BB195" s="482"/>
      <c r="BC195" s="482"/>
      <c r="BD195" s="482"/>
      <c r="BE195" s="482"/>
      <c r="BF195" s="482"/>
      <c r="BG195" s="515"/>
      <c r="BH195" s="516"/>
      <c r="BI195" s="516"/>
      <c r="BJ195" s="516"/>
      <c r="BK195" s="517"/>
    </row>
    <row r="196" spans="1:79" ht="12.75" customHeight="1">
      <c r="A196" s="321"/>
      <c r="B196" s="511"/>
      <c r="C196" s="512"/>
      <c r="D196" s="513"/>
      <c r="E196" s="514"/>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2"/>
      <c r="AD196" s="482"/>
      <c r="AE196" s="482"/>
      <c r="AF196" s="482"/>
      <c r="AG196" s="482"/>
      <c r="AH196" s="482"/>
      <c r="AI196" s="482"/>
      <c r="AJ196" s="482"/>
      <c r="AK196" s="482"/>
      <c r="AL196" s="482"/>
      <c r="AM196" s="482"/>
      <c r="AN196" s="482"/>
      <c r="AO196" s="482"/>
      <c r="AP196" s="482"/>
      <c r="AQ196" s="482"/>
      <c r="AR196" s="482"/>
      <c r="AS196" s="482"/>
      <c r="AT196" s="482"/>
      <c r="AU196" s="482"/>
      <c r="AV196" s="482"/>
      <c r="AW196" s="482"/>
      <c r="AX196" s="482"/>
      <c r="AY196" s="482"/>
      <c r="AZ196" s="482"/>
      <c r="BA196" s="482"/>
      <c r="BB196" s="482"/>
      <c r="BC196" s="482"/>
      <c r="BD196" s="482"/>
      <c r="BE196" s="482"/>
      <c r="BF196" s="482"/>
      <c r="BG196" s="515"/>
      <c r="BH196" s="516"/>
      <c r="BI196" s="516"/>
      <c r="BJ196" s="516"/>
      <c r="BK196" s="517"/>
    </row>
    <row r="197" spans="1:79" ht="12.75" customHeight="1">
      <c r="A197" s="321"/>
      <c r="B197" s="511"/>
      <c r="C197" s="512"/>
      <c r="D197" s="513"/>
      <c r="E197" s="514"/>
      <c r="F197" s="482"/>
      <c r="G197" s="482"/>
      <c r="H197" s="482"/>
      <c r="I197" s="482"/>
      <c r="J197" s="482"/>
      <c r="K197" s="482"/>
      <c r="L197" s="482"/>
      <c r="M197" s="482"/>
      <c r="N197" s="482"/>
      <c r="O197" s="482"/>
      <c r="P197" s="482"/>
      <c r="Q197" s="482"/>
      <c r="R197" s="482"/>
      <c r="S197" s="482"/>
      <c r="T197" s="482"/>
      <c r="U197" s="482"/>
      <c r="V197" s="482"/>
      <c r="W197" s="482"/>
      <c r="X197" s="482"/>
      <c r="Y197" s="482"/>
      <c r="Z197" s="482"/>
      <c r="AA197" s="482"/>
      <c r="AB197" s="482"/>
      <c r="AC197" s="482"/>
      <c r="AD197" s="482"/>
      <c r="AE197" s="482"/>
      <c r="AF197" s="482"/>
      <c r="AG197" s="482"/>
      <c r="AH197" s="482"/>
      <c r="AI197" s="482"/>
      <c r="AJ197" s="482"/>
      <c r="AK197" s="482"/>
      <c r="AL197" s="482"/>
      <c r="AM197" s="482"/>
      <c r="AN197" s="482"/>
      <c r="AO197" s="482"/>
      <c r="AP197" s="482"/>
      <c r="AQ197" s="482"/>
      <c r="AR197" s="482"/>
      <c r="AS197" s="482"/>
      <c r="AT197" s="482"/>
      <c r="AU197" s="482"/>
      <c r="AV197" s="482"/>
      <c r="AW197" s="482"/>
      <c r="AX197" s="482"/>
      <c r="AY197" s="482"/>
      <c r="AZ197" s="482"/>
      <c r="BA197" s="482"/>
      <c r="BB197" s="482"/>
      <c r="BC197" s="482"/>
      <c r="BD197" s="482"/>
      <c r="BE197" s="482"/>
      <c r="BF197" s="482"/>
      <c r="BG197" s="515"/>
      <c r="BH197" s="516"/>
      <c r="BI197" s="516"/>
      <c r="BJ197" s="516"/>
      <c r="BK197" s="517"/>
    </row>
    <row r="198" spans="1:79" ht="12.75" customHeight="1">
      <c r="B198" s="498"/>
      <c r="C198" s="499"/>
      <c r="D198" s="500"/>
      <c r="E198" s="503"/>
      <c r="F198" s="504"/>
      <c r="G198" s="504"/>
      <c r="H198" s="504"/>
      <c r="I198" s="504"/>
      <c r="J198" s="504"/>
      <c r="K198" s="504"/>
      <c r="L198" s="504"/>
      <c r="M198" s="504"/>
      <c r="N198" s="504"/>
      <c r="O198" s="504"/>
      <c r="P198" s="504"/>
      <c r="Q198" s="504"/>
      <c r="R198" s="504"/>
      <c r="S198" s="504"/>
      <c r="T198" s="504"/>
      <c r="U198" s="504"/>
      <c r="V198" s="504"/>
      <c r="W198" s="504"/>
      <c r="X198" s="504"/>
      <c r="Y198" s="504"/>
      <c r="Z198" s="504"/>
      <c r="AA198" s="504"/>
      <c r="AB198" s="504"/>
      <c r="AC198" s="504"/>
      <c r="AD198" s="504"/>
      <c r="AE198" s="504"/>
      <c r="AF198" s="504"/>
      <c r="AG198" s="504"/>
      <c r="AH198" s="504"/>
      <c r="AI198" s="504"/>
      <c r="AJ198" s="504"/>
      <c r="AK198" s="504"/>
      <c r="AL198" s="504"/>
      <c r="AM198" s="504"/>
      <c r="AN198" s="504"/>
      <c r="AO198" s="504"/>
      <c r="AP198" s="504"/>
      <c r="AQ198" s="504"/>
      <c r="AR198" s="504"/>
      <c r="AS198" s="504"/>
      <c r="AT198" s="504"/>
      <c r="AU198" s="504"/>
      <c r="AV198" s="504"/>
      <c r="AW198" s="504"/>
      <c r="AX198" s="504"/>
      <c r="AY198" s="504"/>
      <c r="AZ198" s="504"/>
      <c r="BA198" s="504"/>
      <c r="BB198" s="504"/>
      <c r="BC198" s="504"/>
      <c r="BD198" s="504"/>
      <c r="BE198" s="504"/>
      <c r="BF198" s="504"/>
      <c r="BG198" s="508"/>
      <c r="BH198" s="509"/>
      <c r="BI198" s="509"/>
      <c r="BJ198" s="509"/>
      <c r="BK198" s="510"/>
    </row>
    <row r="199" spans="1:79" ht="12.75" customHeight="1">
      <c r="BG199" s="243"/>
      <c r="BH199" s="243"/>
      <c r="BI199" s="243"/>
      <c r="BJ199" s="243"/>
      <c r="BK199" s="243"/>
    </row>
    <row r="200" spans="1:79" s="316" customFormat="1" ht="20.100000000000001" customHeight="1">
      <c r="A200" s="239" t="s">
        <v>482</v>
      </c>
      <c r="B200" s="329"/>
      <c r="C200" s="329"/>
      <c r="D200" s="298"/>
      <c r="E200" s="291"/>
      <c r="F200" s="291"/>
      <c r="G200" s="291"/>
      <c r="H200" s="291"/>
      <c r="I200" s="291"/>
      <c r="J200" s="291"/>
      <c r="K200" s="291"/>
      <c r="L200" s="291"/>
      <c r="M200" s="291"/>
      <c r="N200" s="291"/>
      <c r="O200" s="291"/>
      <c r="P200" s="291"/>
      <c r="Q200" s="291"/>
      <c r="R200" s="291"/>
      <c r="S200" s="291"/>
      <c r="T200" s="291"/>
      <c r="U200" s="291"/>
      <c r="V200" s="291"/>
      <c r="BG200" s="243"/>
      <c r="BH200" s="243"/>
      <c r="BI200" s="243"/>
      <c r="BJ200" s="243"/>
      <c r="BK200" s="243"/>
      <c r="BL200" s="345"/>
      <c r="BM200" s="345"/>
      <c r="BN200" s="345"/>
      <c r="BO200" s="345"/>
      <c r="BP200" s="345"/>
      <c r="BQ200" s="345"/>
      <c r="BR200" s="345"/>
      <c r="BS200" s="345"/>
      <c r="BT200" s="345"/>
      <c r="BU200" s="345"/>
      <c r="BV200" s="345"/>
      <c r="BW200" s="345"/>
      <c r="BX200" s="345"/>
      <c r="BY200" s="345"/>
      <c r="BZ200" s="345"/>
      <c r="CA200" s="345"/>
    </row>
    <row r="201" spans="1:79" ht="12.75" customHeight="1">
      <c r="A201" s="321"/>
      <c r="B201" s="495" t="s">
        <v>431</v>
      </c>
      <c r="C201" s="496"/>
      <c r="D201" s="497"/>
      <c r="E201" s="501" t="s">
        <v>483</v>
      </c>
      <c r="F201" s="502"/>
      <c r="G201" s="502"/>
      <c r="H201" s="502"/>
      <c r="I201" s="502"/>
      <c r="J201" s="502"/>
      <c r="K201" s="502"/>
      <c r="L201" s="502"/>
      <c r="M201" s="502"/>
      <c r="N201" s="502"/>
      <c r="O201" s="502"/>
      <c r="P201" s="502"/>
      <c r="Q201" s="502"/>
      <c r="R201" s="502"/>
      <c r="S201" s="502"/>
      <c r="T201" s="502"/>
      <c r="U201" s="502"/>
      <c r="V201" s="502"/>
      <c r="W201" s="502"/>
      <c r="X201" s="502"/>
      <c r="Y201" s="502"/>
      <c r="Z201" s="502"/>
      <c r="AA201" s="502"/>
      <c r="AB201" s="502"/>
      <c r="AC201" s="502"/>
      <c r="AD201" s="502"/>
      <c r="AE201" s="502"/>
      <c r="AF201" s="502"/>
      <c r="AG201" s="502"/>
      <c r="AH201" s="502"/>
      <c r="AI201" s="502"/>
      <c r="AJ201" s="502"/>
      <c r="AK201" s="502"/>
      <c r="AL201" s="502"/>
      <c r="AM201" s="502"/>
      <c r="AN201" s="502"/>
      <c r="AO201" s="502"/>
      <c r="AP201" s="502"/>
      <c r="AQ201" s="502"/>
      <c r="AR201" s="502"/>
      <c r="AS201" s="502"/>
      <c r="AT201" s="502"/>
      <c r="AU201" s="502"/>
      <c r="AV201" s="502"/>
      <c r="AW201" s="502"/>
      <c r="AX201" s="502"/>
      <c r="AY201" s="502"/>
      <c r="AZ201" s="502"/>
      <c r="BA201" s="502"/>
      <c r="BB201" s="502"/>
      <c r="BC201" s="502"/>
      <c r="BD201" s="502"/>
      <c r="BE201" s="502"/>
      <c r="BF201" s="502"/>
      <c r="BG201" s="505"/>
      <c r="BH201" s="506"/>
      <c r="BI201" s="506"/>
      <c r="BJ201" s="506"/>
      <c r="BK201" s="507"/>
    </row>
    <row r="202" spans="1:79" ht="12.75" customHeight="1">
      <c r="A202" s="321"/>
      <c r="B202" s="498"/>
      <c r="C202" s="499"/>
      <c r="D202" s="500"/>
      <c r="E202" s="503"/>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504"/>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504"/>
      <c r="BF202" s="504"/>
      <c r="BG202" s="508"/>
      <c r="BH202" s="509"/>
      <c r="BI202" s="509"/>
      <c r="BJ202" s="509"/>
      <c r="BK202" s="510"/>
    </row>
    <row r="203" spans="1:79" s="331" customFormat="1" ht="18" customHeight="1">
      <c r="A203" s="239"/>
      <c r="B203" s="641" t="s">
        <v>439</v>
      </c>
      <c r="C203" s="642"/>
      <c r="D203" s="642"/>
      <c r="E203" s="642"/>
      <c r="F203" s="642"/>
      <c r="G203" s="642"/>
      <c r="H203" s="642"/>
      <c r="I203" s="642"/>
      <c r="J203" s="642"/>
      <c r="K203" s="642"/>
      <c r="L203" s="642"/>
      <c r="M203" s="642"/>
      <c r="N203" s="642"/>
      <c r="O203" s="642"/>
      <c r="P203" s="642"/>
      <c r="Q203" s="642"/>
      <c r="R203" s="642"/>
      <c r="S203" s="642"/>
      <c r="T203" s="642"/>
      <c r="U203" s="642"/>
      <c r="V203" s="642"/>
      <c r="W203" s="642"/>
      <c r="X203" s="642"/>
      <c r="Y203" s="642"/>
      <c r="Z203" s="642"/>
      <c r="AA203" s="642"/>
      <c r="AB203" s="642"/>
      <c r="AC203" s="642"/>
      <c r="AD203" s="642"/>
      <c r="AE203" s="642"/>
      <c r="AF203" s="642"/>
      <c r="AG203" s="642"/>
      <c r="AH203" s="642"/>
      <c r="AI203" s="642"/>
      <c r="AJ203" s="642"/>
      <c r="AK203" s="642"/>
      <c r="AL203" s="642"/>
      <c r="AM203" s="642"/>
      <c r="AN203" s="642"/>
      <c r="AO203" s="642"/>
      <c r="AP203" s="642"/>
      <c r="AQ203" s="642"/>
      <c r="AR203" s="642"/>
      <c r="AS203" s="642"/>
      <c r="AT203" s="642"/>
      <c r="AU203" s="642"/>
      <c r="AV203" s="642"/>
      <c r="AW203" s="642"/>
      <c r="AX203" s="642"/>
      <c r="AY203" s="642"/>
      <c r="AZ203" s="642"/>
      <c r="BA203" s="642"/>
      <c r="BB203" s="642"/>
      <c r="BC203" s="642"/>
      <c r="BD203" s="642"/>
      <c r="BE203" s="642"/>
      <c r="BF203" s="642"/>
      <c r="BG203" s="642"/>
      <c r="BH203" s="642"/>
      <c r="BI203" s="642"/>
      <c r="BJ203" s="642"/>
      <c r="BK203" s="643"/>
      <c r="BL203" s="330"/>
      <c r="BM203" s="330"/>
      <c r="BN203" s="330"/>
      <c r="BO203" s="330"/>
      <c r="BP203" s="330"/>
      <c r="BQ203" s="330"/>
      <c r="BR203" s="330"/>
      <c r="BS203" s="330"/>
      <c r="BT203" s="330"/>
    </row>
    <row r="204" spans="1:79" ht="12.75" customHeight="1">
      <c r="A204" s="321"/>
      <c r="B204" s="495" t="s">
        <v>436</v>
      </c>
      <c r="C204" s="496"/>
      <c r="D204" s="497"/>
      <c r="E204" s="501" t="s">
        <v>484</v>
      </c>
      <c r="F204" s="502"/>
      <c r="G204" s="502"/>
      <c r="H204" s="502"/>
      <c r="I204" s="502"/>
      <c r="J204" s="502"/>
      <c r="K204" s="502"/>
      <c r="L204" s="502"/>
      <c r="M204" s="502"/>
      <c r="N204" s="502"/>
      <c r="O204" s="502"/>
      <c r="P204" s="502"/>
      <c r="Q204" s="502"/>
      <c r="R204" s="502"/>
      <c r="S204" s="502"/>
      <c r="T204" s="502"/>
      <c r="U204" s="502"/>
      <c r="V204" s="502"/>
      <c r="W204" s="502"/>
      <c r="X204" s="502"/>
      <c r="Y204" s="502"/>
      <c r="Z204" s="502"/>
      <c r="AA204" s="502"/>
      <c r="AB204" s="502"/>
      <c r="AC204" s="502"/>
      <c r="AD204" s="502"/>
      <c r="AE204" s="502"/>
      <c r="AF204" s="502"/>
      <c r="AG204" s="502"/>
      <c r="AH204" s="502"/>
      <c r="AI204" s="502"/>
      <c r="AJ204" s="502"/>
      <c r="AK204" s="502"/>
      <c r="AL204" s="502"/>
      <c r="AM204" s="502"/>
      <c r="AN204" s="502"/>
      <c r="AO204" s="502"/>
      <c r="AP204" s="502"/>
      <c r="AQ204" s="502"/>
      <c r="AR204" s="502"/>
      <c r="AS204" s="502"/>
      <c r="AT204" s="502"/>
      <c r="AU204" s="502"/>
      <c r="AV204" s="502"/>
      <c r="AW204" s="502"/>
      <c r="AX204" s="502"/>
      <c r="AY204" s="502"/>
      <c r="AZ204" s="502"/>
      <c r="BA204" s="502"/>
      <c r="BB204" s="502"/>
      <c r="BC204" s="502"/>
      <c r="BD204" s="502"/>
      <c r="BE204" s="502"/>
      <c r="BF204" s="502"/>
      <c r="BG204" s="505"/>
      <c r="BH204" s="506"/>
      <c r="BI204" s="506"/>
      <c r="BJ204" s="506"/>
      <c r="BK204" s="507"/>
    </row>
    <row r="205" spans="1:79" ht="12.75" customHeight="1">
      <c r="A205" s="321"/>
      <c r="B205" s="511"/>
      <c r="C205" s="512"/>
      <c r="D205" s="513"/>
      <c r="E205" s="514"/>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c r="AE205" s="482"/>
      <c r="AF205" s="482"/>
      <c r="AG205" s="482"/>
      <c r="AH205" s="482"/>
      <c r="AI205" s="482"/>
      <c r="AJ205" s="482"/>
      <c r="AK205" s="482"/>
      <c r="AL205" s="482"/>
      <c r="AM205" s="482"/>
      <c r="AN205" s="482"/>
      <c r="AO205" s="482"/>
      <c r="AP205" s="482"/>
      <c r="AQ205" s="482"/>
      <c r="AR205" s="482"/>
      <c r="AS205" s="482"/>
      <c r="AT205" s="482"/>
      <c r="AU205" s="482"/>
      <c r="AV205" s="482"/>
      <c r="AW205" s="482"/>
      <c r="AX205" s="482"/>
      <c r="AY205" s="482"/>
      <c r="AZ205" s="482"/>
      <c r="BA205" s="482"/>
      <c r="BB205" s="482"/>
      <c r="BC205" s="482"/>
      <c r="BD205" s="482"/>
      <c r="BE205" s="482"/>
      <c r="BF205" s="482"/>
      <c r="BG205" s="515"/>
      <c r="BH205" s="516"/>
      <c r="BI205" s="516"/>
      <c r="BJ205" s="516"/>
      <c r="BK205" s="517"/>
    </row>
    <row r="206" spans="1:79" ht="12.75" customHeight="1">
      <c r="A206" s="321"/>
      <c r="B206" s="511"/>
      <c r="C206" s="512"/>
      <c r="D206" s="513"/>
      <c r="E206" s="514"/>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c r="AE206" s="482"/>
      <c r="AF206" s="482"/>
      <c r="AG206" s="482"/>
      <c r="AH206" s="482"/>
      <c r="AI206" s="482"/>
      <c r="AJ206" s="482"/>
      <c r="AK206" s="482"/>
      <c r="AL206" s="482"/>
      <c r="AM206" s="482"/>
      <c r="AN206" s="482"/>
      <c r="AO206" s="482"/>
      <c r="AP206" s="482"/>
      <c r="AQ206" s="482"/>
      <c r="AR206" s="482"/>
      <c r="AS206" s="482"/>
      <c r="AT206" s="482"/>
      <c r="AU206" s="482"/>
      <c r="AV206" s="482"/>
      <c r="AW206" s="482"/>
      <c r="AX206" s="482"/>
      <c r="AY206" s="482"/>
      <c r="AZ206" s="482"/>
      <c r="BA206" s="482"/>
      <c r="BB206" s="482"/>
      <c r="BC206" s="482"/>
      <c r="BD206" s="482"/>
      <c r="BE206" s="482"/>
      <c r="BF206" s="482"/>
      <c r="BG206" s="515"/>
      <c r="BH206" s="516"/>
      <c r="BI206" s="516"/>
      <c r="BJ206" s="516"/>
      <c r="BK206" s="517"/>
    </row>
    <row r="207" spans="1:79" ht="12.75" customHeight="1">
      <c r="A207" s="321"/>
      <c r="B207" s="498"/>
      <c r="C207" s="499"/>
      <c r="D207" s="500"/>
      <c r="E207" s="503"/>
      <c r="F207" s="504"/>
      <c r="G207" s="504"/>
      <c r="H207" s="504"/>
      <c r="I207" s="504"/>
      <c r="J207" s="504"/>
      <c r="K207" s="504"/>
      <c r="L207" s="504"/>
      <c r="M207" s="504"/>
      <c r="N207" s="504"/>
      <c r="O207" s="504"/>
      <c r="P207" s="504"/>
      <c r="Q207" s="504"/>
      <c r="R207" s="504"/>
      <c r="S207" s="504"/>
      <c r="T207" s="504"/>
      <c r="U207" s="504"/>
      <c r="V207" s="504"/>
      <c r="W207" s="504"/>
      <c r="X207" s="504"/>
      <c r="Y207" s="504"/>
      <c r="Z207" s="504"/>
      <c r="AA207" s="504"/>
      <c r="AB207" s="504"/>
      <c r="AC207" s="504"/>
      <c r="AD207" s="504"/>
      <c r="AE207" s="504"/>
      <c r="AF207" s="504"/>
      <c r="AG207" s="504"/>
      <c r="AH207" s="504"/>
      <c r="AI207" s="504"/>
      <c r="AJ207" s="504"/>
      <c r="AK207" s="504"/>
      <c r="AL207" s="504"/>
      <c r="AM207" s="504"/>
      <c r="AN207" s="504"/>
      <c r="AO207" s="504"/>
      <c r="AP207" s="504"/>
      <c r="AQ207" s="504"/>
      <c r="AR207" s="504"/>
      <c r="AS207" s="504"/>
      <c r="AT207" s="504"/>
      <c r="AU207" s="504"/>
      <c r="AV207" s="504"/>
      <c r="AW207" s="504"/>
      <c r="AX207" s="504"/>
      <c r="AY207" s="504"/>
      <c r="AZ207" s="504"/>
      <c r="BA207" s="504"/>
      <c r="BB207" s="504"/>
      <c r="BC207" s="504"/>
      <c r="BD207" s="504"/>
      <c r="BE207" s="504"/>
      <c r="BF207" s="504"/>
      <c r="BG207" s="508"/>
      <c r="BH207" s="509"/>
      <c r="BI207" s="509"/>
      <c r="BJ207" s="509"/>
      <c r="BK207" s="510"/>
    </row>
    <row r="208" spans="1:79" s="331" customFormat="1" ht="18" customHeight="1">
      <c r="A208" s="239"/>
      <c r="B208" s="641" t="s">
        <v>440</v>
      </c>
      <c r="C208" s="642"/>
      <c r="D208" s="642"/>
      <c r="E208" s="642"/>
      <c r="F208" s="642"/>
      <c r="G208" s="642"/>
      <c r="H208" s="642"/>
      <c r="I208" s="642"/>
      <c r="J208" s="642"/>
      <c r="K208" s="642"/>
      <c r="L208" s="642"/>
      <c r="M208" s="642"/>
      <c r="N208" s="642"/>
      <c r="O208" s="642"/>
      <c r="P208" s="642"/>
      <c r="Q208" s="642"/>
      <c r="R208" s="642"/>
      <c r="S208" s="642"/>
      <c r="T208" s="642"/>
      <c r="U208" s="642"/>
      <c r="V208" s="642"/>
      <c r="W208" s="642"/>
      <c r="X208" s="642"/>
      <c r="Y208" s="642"/>
      <c r="Z208" s="642"/>
      <c r="AA208" s="642"/>
      <c r="AB208" s="642"/>
      <c r="AC208" s="642"/>
      <c r="AD208" s="642"/>
      <c r="AE208" s="642"/>
      <c r="AF208" s="642"/>
      <c r="AG208" s="642"/>
      <c r="AH208" s="642"/>
      <c r="AI208" s="642"/>
      <c r="AJ208" s="642"/>
      <c r="AK208" s="642"/>
      <c r="AL208" s="642"/>
      <c r="AM208" s="642"/>
      <c r="AN208" s="642"/>
      <c r="AO208" s="642"/>
      <c r="AP208" s="642"/>
      <c r="AQ208" s="642"/>
      <c r="AR208" s="642"/>
      <c r="AS208" s="642"/>
      <c r="AT208" s="642"/>
      <c r="AU208" s="642"/>
      <c r="AV208" s="642"/>
      <c r="AW208" s="642"/>
      <c r="AX208" s="642"/>
      <c r="AY208" s="642"/>
      <c r="AZ208" s="642"/>
      <c r="BA208" s="642"/>
      <c r="BB208" s="642"/>
      <c r="BC208" s="642"/>
      <c r="BD208" s="642"/>
      <c r="BE208" s="642"/>
      <c r="BF208" s="642"/>
      <c r="BG208" s="642"/>
      <c r="BH208" s="642"/>
      <c r="BI208" s="642"/>
      <c r="BJ208" s="642"/>
      <c r="BK208" s="643"/>
      <c r="BL208" s="330"/>
      <c r="BM208" s="330"/>
      <c r="BN208" s="330"/>
      <c r="BO208" s="330"/>
      <c r="BP208" s="330"/>
      <c r="BQ208" s="330"/>
      <c r="BR208" s="330"/>
      <c r="BS208" s="330"/>
      <c r="BT208" s="330"/>
    </row>
    <row r="209" spans="1:79" ht="12.75" customHeight="1">
      <c r="A209" s="321"/>
      <c r="B209" s="495" t="s">
        <v>450</v>
      </c>
      <c r="C209" s="496"/>
      <c r="D209" s="497"/>
      <c r="E209" s="501" t="s">
        <v>485</v>
      </c>
      <c r="F209" s="502"/>
      <c r="G209" s="502"/>
      <c r="H209" s="502"/>
      <c r="I209" s="502"/>
      <c r="J209" s="502"/>
      <c r="K209" s="502"/>
      <c r="L209" s="502"/>
      <c r="M209" s="502"/>
      <c r="N209" s="502"/>
      <c r="O209" s="502"/>
      <c r="P209" s="502"/>
      <c r="Q209" s="502"/>
      <c r="R209" s="502"/>
      <c r="S209" s="502"/>
      <c r="T209" s="502"/>
      <c r="U209" s="502"/>
      <c r="V209" s="502"/>
      <c r="W209" s="502"/>
      <c r="X209" s="502"/>
      <c r="Y209" s="502"/>
      <c r="Z209" s="502"/>
      <c r="AA209" s="502"/>
      <c r="AB209" s="502"/>
      <c r="AC209" s="502"/>
      <c r="AD209" s="502"/>
      <c r="AE209" s="502"/>
      <c r="AF209" s="502"/>
      <c r="AG209" s="502"/>
      <c r="AH209" s="502"/>
      <c r="AI209" s="502"/>
      <c r="AJ209" s="502"/>
      <c r="AK209" s="502"/>
      <c r="AL209" s="502"/>
      <c r="AM209" s="502"/>
      <c r="AN209" s="502"/>
      <c r="AO209" s="502"/>
      <c r="AP209" s="502"/>
      <c r="AQ209" s="502"/>
      <c r="AR209" s="502"/>
      <c r="AS209" s="502"/>
      <c r="AT209" s="502"/>
      <c r="AU209" s="502"/>
      <c r="AV209" s="502"/>
      <c r="AW209" s="502"/>
      <c r="AX209" s="502"/>
      <c r="AY209" s="502"/>
      <c r="AZ209" s="502"/>
      <c r="BA209" s="502"/>
      <c r="BB209" s="502"/>
      <c r="BC209" s="502"/>
      <c r="BD209" s="502"/>
      <c r="BE209" s="502"/>
      <c r="BF209" s="502"/>
      <c r="BG209" s="505"/>
      <c r="BH209" s="506"/>
      <c r="BI209" s="506"/>
      <c r="BJ209" s="506"/>
      <c r="BK209" s="507"/>
    </row>
    <row r="210" spans="1:79" ht="12.75" customHeight="1">
      <c r="A210" s="321"/>
      <c r="B210" s="511"/>
      <c r="C210" s="512"/>
      <c r="D210" s="513"/>
      <c r="E210" s="514"/>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c r="AE210" s="482"/>
      <c r="AF210" s="482"/>
      <c r="AG210" s="482"/>
      <c r="AH210" s="482"/>
      <c r="AI210" s="482"/>
      <c r="AJ210" s="482"/>
      <c r="AK210" s="482"/>
      <c r="AL210" s="482"/>
      <c r="AM210" s="482"/>
      <c r="AN210" s="482"/>
      <c r="AO210" s="482"/>
      <c r="AP210" s="482"/>
      <c r="AQ210" s="482"/>
      <c r="AR210" s="482"/>
      <c r="AS210" s="482"/>
      <c r="AT210" s="482"/>
      <c r="AU210" s="482"/>
      <c r="AV210" s="482"/>
      <c r="AW210" s="482"/>
      <c r="AX210" s="482"/>
      <c r="AY210" s="482"/>
      <c r="AZ210" s="482"/>
      <c r="BA210" s="482"/>
      <c r="BB210" s="482"/>
      <c r="BC210" s="482"/>
      <c r="BD210" s="482"/>
      <c r="BE210" s="482"/>
      <c r="BF210" s="482"/>
      <c r="BG210" s="515"/>
      <c r="BH210" s="516"/>
      <c r="BI210" s="516"/>
      <c r="BJ210" s="516"/>
      <c r="BK210" s="517"/>
    </row>
    <row r="211" spans="1:79" ht="12.75" customHeight="1">
      <c r="A211" s="321"/>
      <c r="B211" s="511"/>
      <c r="C211" s="512"/>
      <c r="D211" s="513"/>
      <c r="E211" s="514"/>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c r="AE211" s="482"/>
      <c r="AF211" s="482"/>
      <c r="AG211" s="482"/>
      <c r="AH211" s="482"/>
      <c r="AI211" s="482"/>
      <c r="AJ211" s="482"/>
      <c r="AK211" s="482"/>
      <c r="AL211" s="482"/>
      <c r="AM211" s="482"/>
      <c r="AN211" s="482"/>
      <c r="AO211" s="482"/>
      <c r="AP211" s="482"/>
      <c r="AQ211" s="482"/>
      <c r="AR211" s="482"/>
      <c r="AS211" s="482"/>
      <c r="AT211" s="482"/>
      <c r="AU211" s="482"/>
      <c r="AV211" s="482"/>
      <c r="AW211" s="482"/>
      <c r="AX211" s="482"/>
      <c r="AY211" s="482"/>
      <c r="AZ211" s="482"/>
      <c r="BA211" s="482"/>
      <c r="BB211" s="482"/>
      <c r="BC211" s="482"/>
      <c r="BD211" s="482"/>
      <c r="BE211" s="482"/>
      <c r="BF211" s="482"/>
      <c r="BG211" s="515"/>
      <c r="BH211" s="516"/>
      <c r="BI211" s="516"/>
      <c r="BJ211" s="516"/>
      <c r="BK211" s="517"/>
    </row>
    <row r="212" spans="1:79" ht="12.75" customHeight="1">
      <c r="A212" s="321"/>
      <c r="B212" s="498"/>
      <c r="C212" s="499"/>
      <c r="D212" s="500"/>
      <c r="E212" s="503"/>
      <c r="F212" s="504"/>
      <c r="G212" s="504"/>
      <c r="H212" s="504"/>
      <c r="I212" s="504"/>
      <c r="J212" s="504"/>
      <c r="K212" s="504"/>
      <c r="L212" s="504"/>
      <c r="M212" s="504"/>
      <c r="N212" s="504"/>
      <c r="O212" s="504"/>
      <c r="P212" s="504"/>
      <c r="Q212" s="504"/>
      <c r="R212" s="504"/>
      <c r="S212" s="504"/>
      <c r="T212" s="504"/>
      <c r="U212" s="504"/>
      <c r="V212" s="504"/>
      <c r="W212" s="504"/>
      <c r="X212" s="504"/>
      <c r="Y212" s="504"/>
      <c r="Z212" s="504"/>
      <c r="AA212" s="504"/>
      <c r="AB212" s="504"/>
      <c r="AC212" s="504"/>
      <c r="AD212" s="504"/>
      <c r="AE212" s="504"/>
      <c r="AF212" s="504"/>
      <c r="AG212" s="504"/>
      <c r="AH212" s="504"/>
      <c r="AI212" s="504"/>
      <c r="AJ212" s="504"/>
      <c r="AK212" s="504"/>
      <c r="AL212" s="504"/>
      <c r="AM212" s="504"/>
      <c r="AN212" s="504"/>
      <c r="AO212" s="504"/>
      <c r="AP212" s="504"/>
      <c r="AQ212" s="504"/>
      <c r="AR212" s="504"/>
      <c r="AS212" s="504"/>
      <c r="AT212" s="504"/>
      <c r="AU212" s="504"/>
      <c r="AV212" s="504"/>
      <c r="AW212" s="504"/>
      <c r="AX212" s="504"/>
      <c r="AY212" s="504"/>
      <c r="AZ212" s="504"/>
      <c r="BA212" s="504"/>
      <c r="BB212" s="504"/>
      <c r="BC212" s="504"/>
      <c r="BD212" s="504"/>
      <c r="BE212" s="504"/>
      <c r="BF212" s="504"/>
      <c r="BG212" s="508"/>
      <c r="BH212" s="509"/>
      <c r="BI212" s="509"/>
      <c r="BJ212" s="509"/>
      <c r="BK212" s="510"/>
    </row>
    <row r="213" spans="1:79" ht="12.75" customHeight="1">
      <c r="BG213" s="243"/>
      <c r="BH213" s="243"/>
      <c r="BI213" s="243"/>
      <c r="BJ213" s="243"/>
      <c r="BK213" s="243"/>
    </row>
    <row r="214" spans="1:79" s="316" customFormat="1" ht="20.100000000000001" customHeight="1">
      <c r="A214" s="239" t="s">
        <v>486</v>
      </c>
      <c r="B214" s="329"/>
      <c r="C214" s="329"/>
      <c r="D214" s="298"/>
      <c r="E214" s="291"/>
      <c r="F214" s="291"/>
      <c r="G214" s="291"/>
      <c r="H214" s="291"/>
      <c r="I214" s="291"/>
      <c r="J214" s="291"/>
      <c r="K214" s="291"/>
      <c r="L214" s="291"/>
      <c r="M214" s="291"/>
      <c r="N214" s="291"/>
      <c r="O214" s="291"/>
      <c r="P214" s="291"/>
      <c r="Q214" s="291"/>
      <c r="R214" s="291"/>
      <c r="S214" s="291"/>
      <c r="T214" s="291"/>
      <c r="U214" s="291"/>
      <c r="V214" s="291"/>
      <c r="BG214" s="243"/>
      <c r="BH214" s="243"/>
      <c r="BI214" s="243"/>
      <c r="BJ214" s="243"/>
      <c r="BK214" s="243"/>
      <c r="BL214" s="345"/>
      <c r="BM214" s="345"/>
      <c r="BN214" s="345"/>
      <c r="BO214" s="345"/>
      <c r="BP214" s="345"/>
      <c r="BQ214" s="345"/>
      <c r="BR214" s="345"/>
      <c r="BS214" s="345"/>
      <c r="BT214" s="345"/>
      <c r="BU214" s="345"/>
      <c r="BV214" s="345"/>
      <c r="BW214" s="345"/>
      <c r="BX214" s="345"/>
      <c r="BY214" s="345"/>
      <c r="BZ214" s="345"/>
      <c r="CA214" s="345"/>
    </row>
    <row r="215" spans="1:79" ht="12.75" customHeight="1">
      <c r="A215" s="321"/>
      <c r="B215" s="495" t="s">
        <v>431</v>
      </c>
      <c r="C215" s="496"/>
      <c r="D215" s="497"/>
      <c r="E215" s="672" t="s">
        <v>487</v>
      </c>
      <c r="F215" s="673"/>
      <c r="G215" s="673"/>
      <c r="H215" s="673"/>
      <c r="I215" s="673"/>
      <c r="J215" s="673"/>
      <c r="K215" s="673"/>
      <c r="L215" s="673"/>
      <c r="M215" s="673"/>
      <c r="N215" s="673"/>
      <c r="O215" s="673"/>
      <c r="P215" s="673"/>
      <c r="Q215" s="673"/>
      <c r="R215" s="673"/>
      <c r="S215" s="673"/>
      <c r="T215" s="673"/>
      <c r="U215" s="673"/>
      <c r="V215" s="673"/>
      <c r="W215" s="673"/>
      <c r="X215" s="673"/>
      <c r="Y215" s="673"/>
      <c r="Z215" s="673"/>
      <c r="AA215" s="673"/>
      <c r="AB215" s="673"/>
      <c r="AC215" s="673"/>
      <c r="AD215" s="673"/>
      <c r="AE215" s="673"/>
      <c r="AF215" s="673"/>
      <c r="AG215" s="673"/>
      <c r="AH215" s="673"/>
      <c r="AI215" s="673"/>
      <c r="AJ215" s="673"/>
      <c r="AK215" s="673"/>
      <c r="AL215" s="673"/>
      <c r="AM215" s="673"/>
      <c r="AN215" s="673"/>
      <c r="AO215" s="673"/>
      <c r="AP215" s="673"/>
      <c r="AQ215" s="673"/>
      <c r="AR215" s="673"/>
      <c r="AS215" s="673"/>
      <c r="AT215" s="673"/>
      <c r="AU215" s="673"/>
      <c r="AV215" s="673"/>
      <c r="AW215" s="673"/>
      <c r="AX215" s="673"/>
      <c r="AY215" s="673"/>
      <c r="AZ215" s="673"/>
      <c r="BA215" s="673"/>
      <c r="BB215" s="673"/>
      <c r="BC215" s="673"/>
      <c r="BD215" s="673"/>
      <c r="BE215" s="673"/>
      <c r="BF215" s="673"/>
      <c r="BG215" s="505"/>
      <c r="BH215" s="506"/>
      <c r="BI215" s="506"/>
      <c r="BJ215" s="506"/>
      <c r="BK215" s="507"/>
    </row>
    <row r="216" spans="1:79" ht="12.75" customHeight="1">
      <c r="A216" s="321"/>
      <c r="B216" s="511"/>
      <c r="C216" s="512"/>
      <c r="D216" s="513"/>
      <c r="E216" s="674"/>
      <c r="F216" s="675"/>
      <c r="G216" s="675"/>
      <c r="H216" s="675"/>
      <c r="I216" s="675"/>
      <c r="J216" s="675"/>
      <c r="K216" s="675"/>
      <c r="L216" s="675"/>
      <c r="M216" s="675"/>
      <c r="N216" s="675"/>
      <c r="O216" s="675"/>
      <c r="P216" s="675"/>
      <c r="Q216" s="675"/>
      <c r="R216" s="675"/>
      <c r="S216" s="675"/>
      <c r="T216" s="675"/>
      <c r="U216" s="675"/>
      <c r="V216" s="675"/>
      <c r="W216" s="675"/>
      <c r="X216" s="675"/>
      <c r="Y216" s="675"/>
      <c r="Z216" s="675"/>
      <c r="AA216" s="675"/>
      <c r="AB216" s="675"/>
      <c r="AC216" s="675"/>
      <c r="AD216" s="675"/>
      <c r="AE216" s="675"/>
      <c r="AF216" s="675"/>
      <c r="AG216" s="675"/>
      <c r="AH216" s="675"/>
      <c r="AI216" s="675"/>
      <c r="AJ216" s="675"/>
      <c r="AK216" s="675"/>
      <c r="AL216" s="675"/>
      <c r="AM216" s="675"/>
      <c r="AN216" s="675"/>
      <c r="AO216" s="675"/>
      <c r="AP216" s="675"/>
      <c r="AQ216" s="675"/>
      <c r="AR216" s="675"/>
      <c r="AS216" s="675"/>
      <c r="AT216" s="675"/>
      <c r="AU216" s="675"/>
      <c r="AV216" s="675"/>
      <c r="AW216" s="675"/>
      <c r="AX216" s="675"/>
      <c r="AY216" s="675"/>
      <c r="AZ216" s="675"/>
      <c r="BA216" s="675"/>
      <c r="BB216" s="675"/>
      <c r="BC216" s="675"/>
      <c r="BD216" s="675"/>
      <c r="BE216" s="675"/>
      <c r="BF216" s="675"/>
      <c r="BG216" s="515"/>
      <c r="BH216" s="516"/>
      <c r="BI216" s="516"/>
      <c r="BJ216" s="516"/>
      <c r="BK216" s="517"/>
    </row>
    <row r="217" spans="1:79" ht="12.75" customHeight="1">
      <c r="A217" s="321"/>
      <c r="B217" s="498"/>
      <c r="C217" s="499"/>
      <c r="D217" s="500"/>
      <c r="E217" s="676"/>
      <c r="F217" s="677"/>
      <c r="G217" s="677"/>
      <c r="H217" s="677"/>
      <c r="I217" s="677"/>
      <c r="J217" s="677"/>
      <c r="K217" s="677"/>
      <c r="L217" s="677"/>
      <c r="M217" s="677"/>
      <c r="N217" s="677"/>
      <c r="O217" s="677"/>
      <c r="P217" s="677"/>
      <c r="Q217" s="677"/>
      <c r="R217" s="677"/>
      <c r="S217" s="677"/>
      <c r="T217" s="677"/>
      <c r="U217" s="677"/>
      <c r="V217" s="677"/>
      <c r="W217" s="677"/>
      <c r="X217" s="677"/>
      <c r="Y217" s="677"/>
      <c r="Z217" s="677"/>
      <c r="AA217" s="677"/>
      <c r="AB217" s="677"/>
      <c r="AC217" s="677"/>
      <c r="AD217" s="677"/>
      <c r="AE217" s="677"/>
      <c r="AF217" s="677"/>
      <c r="AG217" s="677"/>
      <c r="AH217" s="677"/>
      <c r="AI217" s="677"/>
      <c r="AJ217" s="677"/>
      <c r="AK217" s="677"/>
      <c r="AL217" s="677"/>
      <c r="AM217" s="677"/>
      <c r="AN217" s="677"/>
      <c r="AO217" s="677"/>
      <c r="AP217" s="677"/>
      <c r="AQ217" s="677"/>
      <c r="AR217" s="677"/>
      <c r="AS217" s="677"/>
      <c r="AT217" s="677"/>
      <c r="AU217" s="677"/>
      <c r="AV217" s="677"/>
      <c r="AW217" s="677"/>
      <c r="AX217" s="677"/>
      <c r="AY217" s="677"/>
      <c r="AZ217" s="677"/>
      <c r="BA217" s="677"/>
      <c r="BB217" s="677"/>
      <c r="BC217" s="677"/>
      <c r="BD217" s="677"/>
      <c r="BE217" s="677"/>
      <c r="BF217" s="677"/>
      <c r="BG217" s="508"/>
      <c r="BH217" s="509"/>
      <c r="BI217" s="509"/>
      <c r="BJ217" s="509"/>
      <c r="BK217" s="510"/>
    </row>
    <row r="218" spans="1:79" ht="12.75" customHeight="1">
      <c r="A218" s="321"/>
      <c r="B218" s="495" t="s">
        <v>436</v>
      </c>
      <c r="C218" s="496"/>
      <c r="D218" s="497"/>
      <c r="E218" s="672" t="s">
        <v>488</v>
      </c>
      <c r="F218" s="673"/>
      <c r="G218" s="673"/>
      <c r="H218" s="673"/>
      <c r="I218" s="673"/>
      <c r="J218" s="673"/>
      <c r="K218" s="673"/>
      <c r="L218" s="673"/>
      <c r="M218" s="673"/>
      <c r="N218" s="673"/>
      <c r="O218" s="673"/>
      <c r="P218" s="673"/>
      <c r="Q218" s="673"/>
      <c r="R218" s="673"/>
      <c r="S218" s="673"/>
      <c r="T218" s="673"/>
      <c r="U218" s="673"/>
      <c r="V218" s="673"/>
      <c r="W218" s="673"/>
      <c r="X218" s="673"/>
      <c r="Y218" s="673"/>
      <c r="Z218" s="673"/>
      <c r="AA218" s="673"/>
      <c r="AB218" s="673"/>
      <c r="AC218" s="673"/>
      <c r="AD218" s="673"/>
      <c r="AE218" s="673"/>
      <c r="AF218" s="673"/>
      <c r="AG218" s="673"/>
      <c r="AH218" s="673"/>
      <c r="AI218" s="673"/>
      <c r="AJ218" s="673"/>
      <c r="AK218" s="673"/>
      <c r="AL218" s="673"/>
      <c r="AM218" s="673"/>
      <c r="AN218" s="673"/>
      <c r="AO218" s="673"/>
      <c r="AP218" s="673"/>
      <c r="AQ218" s="673"/>
      <c r="AR218" s="673"/>
      <c r="AS218" s="673"/>
      <c r="AT218" s="673"/>
      <c r="AU218" s="673"/>
      <c r="AV218" s="673"/>
      <c r="AW218" s="673"/>
      <c r="AX218" s="673"/>
      <c r="AY218" s="673"/>
      <c r="AZ218" s="673"/>
      <c r="BA218" s="673"/>
      <c r="BB218" s="673"/>
      <c r="BC218" s="673"/>
      <c r="BD218" s="673"/>
      <c r="BE218" s="673"/>
      <c r="BF218" s="673"/>
      <c r="BG218" s="505"/>
      <c r="BH218" s="506"/>
      <c r="BI218" s="506"/>
      <c r="BJ218" s="506"/>
      <c r="BK218" s="507"/>
    </row>
    <row r="219" spans="1:79" ht="12.75" customHeight="1">
      <c r="A219" s="321"/>
      <c r="B219" s="511"/>
      <c r="C219" s="512"/>
      <c r="D219" s="513"/>
      <c r="E219" s="674"/>
      <c r="F219" s="675"/>
      <c r="G219" s="675"/>
      <c r="H219" s="675"/>
      <c r="I219" s="675"/>
      <c r="J219" s="675"/>
      <c r="K219" s="675"/>
      <c r="L219" s="675"/>
      <c r="M219" s="675"/>
      <c r="N219" s="675"/>
      <c r="O219" s="675"/>
      <c r="P219" s="675"/>
      <c r="Q219" s="675"/>
      <c r="R219" s="675"/>
      <c r="S219" s="675"/>
      <c r="T219" s="675"/>
      <c r="U219" s="675"/>
      <c r="V219" s="675"/>
      <c r="W219" s="675"/>
      <c r="X219" s="675"/>
      <c r="Y219" s="675"/>
      <c r="Z219" s="675"/>
      <c r="AA219" s="675"/>
      <c r="AB219" s="675"/>
      <c r="AC219" s="675"/>
      <c r="AD219" s="675"/>
      <c r="AE219" s="675"/>
      <c r="AF219" s="675"/>
      <c r="AG219" s="675"/>
      <c r="AH219" s="675"/>
      <c r="AI219" s="675"/>
      <c r="AJ219" s="675"/>
      <c r="AK219" s="675"/>
      <c r="AL219" s="675"/>
      <c r="AM219" s="675"/>
      <c r="AN219" s="675"/>
      <c r="AO219" s="675"/>
      <c r="AP219" s="675"/>
      <c r="AQ219" s="675"/>
      <c r="AR219" s="675"/>
      <c r="AS219" s="675"/>
      <c r="AT219" s="675"/>
      <c r="AU219" s="675"/>
      <c r="AV219" s="675"/>
      <c r="AW219" s="675"/>
      <c r="AX219" s="675"/>
      <c r="AY219" s="675"/>
      <c r="AZ219" s="675"/>
      <c r="BA219" s="675"/>
      <c r="BB219" s="675"/>
      <c r="BC219" s="675"/>
      <c r="BD219" s="675"/>
      <c r="BE219" s="675"/>
      <c r="BF219" s="675"/>
      <c r="BG219" s="515"/>
      <c r="BH219" s="516"/>
      <c r="BI219" s="516"/>
      <c r="BJ219" s="516"/>
      <c r="BK219" s="517"/>
    </row>
    <row r="220" spans="1:79" ht="12.75" customHeight="1">
      <c r="A220" s="321"/>
      <c r="B220" s="498"/>
      <c r="C220" s="499"/>
      <c r="D220" s="500"/>
      <c r="E220" s="676"/>
      <c r="F220" s="677"/>
      <c r="G220" s="677"/>
      <c r="H220" s="677"/>
      <c r="I220" s="677"/>
      <c r="J220" s="677"/>
      <c r="K220" s="677"/>
      <c r="L220" s="677"/>
      <c r="M220" s="677"/>
      <c r="N220" s="677"/>
      <c r="O220" s="677"/>
      <c r="P220" s="677"/>
      <c r="Q220" s="677"/>
      <c r="R220" s="677"/>
      <c r="S220" s="677"/>
      <c r="T220" s="677"/>
      <c r="U220" s="677"/>
      <c r="V220" s="677"/>
      <c r="W220" s="677"/>
      <c r="X220" s="677"/>
      <c r="Y220" s="677"/>
      <c r="Z220" s="677"/>
      <c r="AA220" s="677"/>
      <c r="AB220" s="677"/>
      <c r="AC220" s="677"/>
      <c r="AD220" s="677"/>
      <c r="AE220" s="677"/>
      <c r="AF220" s="677"/>
      <c r="AG220" s="677"/>
      <c r="AH220" s="677"/>
      <c r="AI220" s="677"/>
      <c r="AJ220" s="677"/>
      <c r="AK220" s="677"/>
      <c r="AL220" s="677"/>
      <c r="AM220" s="677"/>
      <c r="AN220" s="677"/>
      <c r="AO220" s="677"/>
      <c r="AP220" s="677"/>
      <c r="AQ220" s="677"/>
      <c r="AR220" s="677"/>
      <c r="AS220" s="677"/>
      <c r="AT220" s="677"/>
      <c r="AU220" s="677"/>
      <c r="AV220" s="677"/>
      <c r="AW220" s="677"/>
      <c r="AX220" s="677"/>
      <c r="AY220" s="677"/>
      <c r="AZ220" s="677"/>
      <c r="BA220" s="677"/>
      <c r="BB220" s="677"/>
      <c r="BC220" s="677"/>
      <c r="BD220" s="677"/>
      <c r="BE220" s="677"/>
      <c r="BF220" s="677"/>
      <c r="BG220" s="508"/>
      <c r="BH220" s="509"/>
      <c r="BI220" s="509"/>
      <c r="BJ220" s="509"/>
      <c r="BK220" s="510"/>
    </row>
    <row r="221" spans="1:79" ht="12.75" customHeight="1">
      <c r="BG221" s="243"/>
      <c r="BH221" s="243"/>
      <c r="BI221" s="243"/>
      <c r="BJ221" s="243"/>
      <c r="BK221" s="243"/>
    </row>
    <row r="222" spans="1:79" s="316" customFormat="1" ht="20.100000000000001" customHeight="1">
      <c r="A222" s="239" t="s">
        <v>489</v>
      </c>
      <c r="B222" s="329"/>
      <c r="C222" s="329"/>
      <c r="D222" s="298"/>
      <c r="E222" s="291"/>
      <c r="F222" s="291"/>
      <c r="G222" s="291"/>
      <c r="H222" s="291"/>
      <c r="I222" s="291"/>
      <c r="J222" s="291"/>
      <c r="K222" s="291"/>
      <c r="L222" s="291"/>
      <c r="M222" s="291"/>
      <c r="N222" s="291"/>
      <c r="O222" s="291"/>
      <c r="P222" s="291"/>
      <c r="Q222" s="291"/>
      <c r="R222" s="291"/>
      <c r="S222" s="291"/>
      <c r="T222" s="291"/>
      <c r="U222" s="291"/>
      <c r="V222" s="291"/>
      <c r="BG222" s="243"/>
      <c r="BH222" s="243"/>
      <c r="BI222" s="243"/>
      <c r="BJ222" s="243"/>
      <c r="BK222" s="243"/>
      <c r="BL222" s="345"/>
      <c r="BM222" s="345"/>
      <c r="BN222" s="345"/>
      <c r="BO222" s="345"/>
      <c r="BP222" s="345"/>
      <c r="BQ222" s="345"/>
      <c r="BR222" s="345"/>
      <c r="BS222" s="345"/>
      <c r="BT222" s="345"/>
      <c r="BU222" s="345"/>
      <c r="BV222" s="345"/>
      <c r="BW222" s="345"/>
      <c r="BX222" s="345"/>
      <c r="BY222" s="345"/>
      <c r="BZ222" s="345"/>
      <c r="CA222" s="345"/>
    </row>
    <row r="223" spans="1:79" ht="12.75" customHeight="1">
      <c r="A223" s="321"/>
      <c r="B223" s="495" t="s">
        <v>431</v>
      </c>
      <c r="C223" s="496"/>
      <c r="D223" s="497"/>
      <c r="E223" s="672" t="s">
        <v>490</v>
      </c>
      <c r="F223" s="673"/>
      <c r="G223" s="673"/>
      <c r="H223" s="673"/>
      <c r="I223" s="673"/>
      <c r="J223" s="673"/>
      <c r="K223" s="673"/>
      <c r="L223" s="673"/>
      <c r="M223" s="673"/>
      <c r="N223" s="673"/>
      <c r="O223" s="673"/>
      <c r="P223" s="673"/>
      <c r="Q223" s="673"/>
      <c r="R223" s="673"/>
      <c r="S223" s="673"/>
      <c r="T223" s="673"/>
      <c r="U223" s="673"/>
      <c r="V223" s="673"/>
      <c r="W223" s="673"/>
      <c r="X223" s="673"/>
      <c r="Y223" s="673"/>
      <c r="Z223" s="673"/>
      <c r="AA223" s="673"/>
      <c r="AB223" s="673"/>
      <c r="AC223" s="673"/>
      <c r="AD223" s="673"/>
      <c r="AE223" s="673"/>
      <c r="AF223" s="673"/>
      <c r="AG223" s="673"/>
      <c r="AH223" s="673"/>
      <c r="AI223" s="673"/>
      <c r="AJ223" s="673"/>
      <c r="AK223" s="673"/>
      <c r="AL223" s="673"/>
      <c r="AM223" s="673"/>
      <c r="AN223" s="673"/>
      <c r="AO223" s="673"/>
      <c r="AP223" s="673"/>
      <c r="AQ223" s="673"/>
      <c r="AR223" s="673"/>
      <c r="AS223" s="673"/>
      <c r="AT223" s="673"/>
      <c r="AU223" s="673"/>
      <c r="AV223" s="673"/>
      <c r="AW223" s="673"/>
      <c r="AX223" s="673"/>
      <c r="AY223" s="673"/>
      <c r="AZ223" s="673"/>
      <c r="BA223" s="673"/>
      <c r="BB223" s="673"/>
      <c r="BC223" s="673"/>
      <c r="BD223" s="673"/>
      <c r="BE223" s="673"/>
      <c r="BF223" s="673"/>
      <c r="BG223" s="505"/>
      <c r="BH223" s="506"/>
      <c r="BI223" s="506"/>
      <c r="BJ223" s="506"/>
      <c r="BK223" s="507"/>
    </row>
    <row r="224" spans="1:79" ht="12.75" customHeight="1">
      <c r="A224" s="321"/>
      <c r="B224" s="511"/>
      <c r="C224" s="512"/>
      <c r="D224" s="513"/>
      <c r="E224" s="674"/>
      <c r="F224" s="675"/>
      <c r="G224" s="675"/>
      <c r="H224" s="675"/>
      <c r="I224" s="675"/>
      <c r="J224" s="675"/>
      <c r="K224" s="675"/>
      <c r="L224" s="675"/>
      <c r="M224" s="675"/>
      <c r="N224" s="675"/>
      <c r="O224" s="675"/>
      <c r="P224" s="675"/>
      <c r="Q224" s="675"/>
      <c r="R224" s="675"/>
      <c r="S224" s="675"/>
      <c r="T224" s="675"/>
      <c r="U224" s="675"/>
      <c r="V224" s="675"/>
      <c r="W224" s="675"/>
      <c r="X224" s="675"/>
      <c r="Y224" s="675"/>
      <c r="Z224" s="675"/>
      <c r="AA224" s="675"/>
      <c r="AB224" s="675"/>
      <c r="AC224" s="675"/>
      <c r="AD224" s="675"/>
      <c r="AE224" s="675"/>
      <c r="AF224" s="675"/>
      <c r="AG224" s="675"/>
      <c r="AH224" s="675"/>
      <c r="AI224" s="675"/>
      <c r="AJ224" s="675"/>
      <c r="AK224" s="675"/>
      <c r="AL224" s="675"/>
      <c r="AM224" s="675"/>
      <c r="AN224" s="675"/>
      <c r="AO224" s="675"/>
      <c r="AP224" s="675"/>
      <c r="AQ224" s="675"/>
      <c r="AR224" s="675"/>
      <c r="AS224" s="675"/>
      <c r="AT224" s="675"/>
      <c r="AU224" s="675"/>
      <c r="AV224" s="675"/>
      <c r="AW224" s="675"/>
      <c r="AX224" s="675"/>
      <c r="AY224" s="675"/>
      <c r="AZ224" s="675"/>
      <c r="BA224" s="675"/>
      <c r="BB224" s="675"/>
      <c r="BC224" s="675"/>
      <c r="BD224" s="675"/>
      <c r="BE224" s="675"/>
      <c r="BF224" s="675"/>
      <c r="BG224" s="515"/>
      <c r="BH224" s="516"/>
      <c r="BI224" s="516"/>
      <c r="BJ224" s="516"/>
      <c r="BK224" s="517"/>
    </row>
    <row r="225" spans="1:79" ht="12.75" customHeight="1">
      <c r="A225" s="321"/>
      <c r="B225" s="511"/>
      <c r="C225" s="512"/>
      <c r="D225" s="513"/>
      <c r="E225" s="674"/>
      <c r="F225" s="675"/>
      <c r="G225" s="675"/>
      <c r="H225" s="675"/>
      <c r="I225" s="675"/>
      <c r="J225" s="675"/>
      <c r="K225" s="675"/>
      <c r="L225" s="675"/>
      <c r="M225" s="675"/>
      <c r="N225" s="675"/>
      <c r="O225" s="675"/>
      <c r="P225" s="675"/>
      <c r="Q225" s="675"/>
      <c r="R225" s="675"/>
      <c r="S225" s="675"/>
      <c r="T225" s="675"/>
      <c r="U225" s="675"/>
      <c r="V225" s="675"/>
      <c r="W225" s="675"/>
      <c r="X225" s="675"/>
      <c r="Y225" s="675"/>
      <c r="Z225" s="675"/>
      <c r="AA225" s="675"/>
      <c r="AB225" s="675"/>
      <c r="AC225" s="675"/>
      <c r="AD225" s="675"/>
      <c r="AE225" s="675"/>
      <c r="AF225" s="675"/>
      <c r="AG225" s="675"/>
      <c r="AH225" s="675"/>
      <c r="AI225" s="675"/>
      <c r="AJ225" s="675"/>
      <c r="AK225" s="675"/>
      <c r="AL225" s="675"/>
      <c r="AM225" s="675"/>
      <c r="AN225" s="675"/>
      <c r="AO225" s="675"/>
      <c r="AP225" s="675"/>
      <c r="AQ225" s="675"/>
      <c r="AR225" s="675"/>
      <c r="AS225" s="675"/>
      <c r="AT225" s="675"/>
      <c r="AU225" s="675"/>
      <c r="AV225" s="675"/>
      <c r="AW225" s="675"/>
      <c r="AX225" s="675"/>
      <c r="AY225" s="675"/>
      <c r="AZ225" s="675"/>
      <c r="BA225" s="675"/>
      <c r="BB225" s="675"/>
      <c r="BC225" s="675"/>
      <c r="BD225" s="675"/>
      <c r="BE225" s="675"/>
      <c r="BF225" s="675"/>
      <c r="BG225" s="515"/>
      <c r="BH225" s="516"/>
      <c r="BI225" s="516"/>
      <c r="BJ225" s="516"/>
      <c r="BK225" s="517"/>
      <c r="BM225" s="258"/>
      <c r="BN225" s="258"/>
      <c r="BO225" s="258"/>
      <c r="BP225" s="258"/>
      <c r="BQ225" s="258"/>
      <c r="BR225" s="258"/>
      <c r="BS225" s="258"/>
      <c r="BT225" s="258"/>
    </row>
    <row r="226" spans="1:79" ht="12.75" customHeight="1">
      <c r="A226" s="321"/>
      <c r="B226" s="498"/>
      <c r="C226" s="499"/>
      <c r="D226" s="500"/>
      <c r="E226" s="676"/>
      <c r="F226" s="677"/>
      <c r="G226" s="677"/>
      <c r="H226" s="677"/>
      <c r="I226" s="677"/>
      <c r="J226" s="677"/>
      <c r="K226" s="677"/>
      <c r="L226" s="677"/>
      <c r="M226" s="677"/>
      <c r="N226" s="677"/>
      <c r="O226" s="677"/>
      <c r="P226" s="677"/>
      <c r="Q226" s="677"/>
      <c r="R226" s="677"/>
      <c r="S226" s="677"/>
      <c r="T226" s="677"/>
      <c r="U226" s="677"/>
      <c r="V226" s="677"/>
      <c r="W226" s="677"/>
      <c r="X226" s="677"/>
      <c r="Y226" s="677"/>
      <c r="Z226" s="677"/>
      <c r="AA226" s="677"/>
      <c r="AB226" s="677"/>
      <c r="AC226" s="677"/>
      <c r="AD226" s="677"/>
      <c r="AE226" s="677"/>
      <c r="AF226" s="677"/>
      <c r="AG226" s="677"/>
      <c r="AH226" s="677"/>
      <c r="AI226" s="677"/>
      <c r="AJ226" s="677"/>
      <c r="AK226" s="677"/>
      <c r="AL226" s="677"/>
      <c r="AM226" s="677"/>
      <c r="AN226" s="677"/>
      <c r="AO226" s="677"/>
      <c r="AP226" s="677"/>
      <c r="AQ226" s="677"/>
      <c r="AR226" s="677"/>
      <c r="AS226" s="677"/>
      <c r="AT226" s="677"/>
      <c r="AU226" s="677"/>
      <c r="AV226" s="677"/>
      <c r="AW226" s="677"/>
      <c r="AX226" s="677"/>
      <c r="AY226" s="677"/>
      <c r="AZ226" s="677"/>
      <c r="BA226" s="677"/>
      <c r="BB226" s="677"/>
      <c r="BC226" s="677"/>
      <c r="BD226" s="677"/>
      <c r="BE226" s="677"/>
      <c r="BF226" s="677"/>
      <c r="BG226" s="508"/>
      <c r="BH226" s="509"/>
      <c r="BI226" s="509"/>
      <c r="BJ226" s="509"/>
      <c r="BK226" s="510"/>
    </row>
    <row r="227" spans="1:79" ht="12.75" customHeight="1">
      <c r="A227" s="321"/>
      <c r="B227" s="495" t="s">
        <v>436</v>
      </c>
      <c r="C227" s="496"/>
      <c r="D227" s="497"/>
      <c r="E227" s="672" t="s">
        <v>491</v>
      </c>
      <c r="F227" s="673"/>
      <c r="G227" s="673"/>
      <c r="H227" s="673"/>
      <c r="I227" s="673"/>
      <c r="J227" s="673"/>
      <c r="K227" s="673"/>
      <c r="L227" s="673"/>
      <c r="M227" s="673"/>
      <c r="N227" s="673"/>
      <c r="O227" s="673"/>
      <c r="P227" s="673"/>
      <c r="Q227" s="673"/>
      <c r="R227" s="673"/>
      <c r="S227" s="673"/>
      <c r="T227" s="673"/>
      <c r="U227" s="673"/>
      <c r="V227" s="673"/>
      <c r="W227" s="673"/>
      <c r="X227" s="673"/>
      <c r="Y227" s="673"/>
      <c r="Z227" s="673"/>
      <c r="AA227" s="673"/>
      <c r="AB227" s="673"/>
      <c r="AC227" s="673"/>
      <c r="AD227" s="673"/>
      <c r="AE227" s="673"/>
      <c r="AF227" s="673"/>
      <c r="AG227" s="673"/>
      <c r="AH227" s="673"/>
      <c r="AI227" s="673"/>
      <c r="AJ227" s="673"/>
      <c r="AK227" s="673"/>
      <c r="AL227" s="673"/>
      <c r="AM227" s="673"/>
      <c r="AN227" s="673"/>
      <c r="AO227" s="673"/>
      <c r="AP227" s="673"/>
      <c r="AQ227" s="673"/>
      <c r="AR227" s="673"/>
      <c r="AS227" s="673"/>
      <c r="AT227" s="673"/>
      <c r="AU227" s="673"/>
      <c r="AV227" s="673"/>
      <c r="AW227" s="673"/>
      <c r="AX227" s="673"/>
      <c r="AY227" s="673"/>
      <c r="AZ227" s="673"/>
      <c r="BA227" s="673"/>
      <c r="BB227" s="673"/>
      <c r="BC227" s="673"/>
      <c r="BD227" s="673"/>
      <c r="BE227" s="673"/>
      <c r="BF227" s="673"/>
      <c r="BG227" s="505"/>
      <c r="BH227" s="506"/>
      <c r="BI227" s="506"/>
      <c r="BJ227" s="506"/>
      <c r="BK227" s="507"/>
    </row>
    <row r="228" spans="1:79" ht="12.75" customHeight="1">
      <c r="A228" s="321"/>
      <c r="B228" s="511"/>
      <c r="C228" s="512"/>
      <c r="D228" s="513"/>
      <c r="E228" s="674"/>
      <c r="F228" s="675"/>
      <c r="G228" s="675"/>
      <c r="H228" s="675"/>
      <c r="I228" s="675"/>
      <c r="J228" s="675"/>
      <c r="K228" s="675"/>
      <c r="L228" s="675"/>
      <c r="M228" s="675"/>
      <c r="N228" s="675"/>
      <c r="O228" s="675"/>
      <c r="P228" s="675"/>
      <c r="Q228" s="675"/>
      <c r="R228" s="675"/>
      <c r="S228" s="675"/>
      <c r="T228" s="675"/>
      <c r="U228" s="675"/>
      <c r="V228" s="675"/>
      <c r="W228" s="675"/>
      <c r="X228" s="675"/>
      <c r="Y228" s="675"/>
      <c r="Z228" s="675"/>
      <c r="AA228" s="675"/>
      <c r="AB228" s="675"/>
      <c r="AC228" s="675"/>
      <c r="AD228" s="675"/>
      <c r="AE228" s="675"/>
      <c r="AF228" s="675"/>
      <c r="AG228" s="675"/>
      <c r="AH228" s="675"/>
      <c r="AI228" s="675"/>
      <c r="AJ228" s="675"/>
      <c r="AK228" s="675"/>
      <c r="AL228" s="675"/>
      <c r="AM228" s="675"/>
      <c r="AN228" s="675"/>
      <c r="AO228" s="675"/>
      <c r="AP228" s="675"/>
      <c r="AQ228" s="675"/>
      <c r="AR228" s="675"/>
      <c r="AS228" s="675"/>
      <c r="AT228" s="675"/>
      <c r="AU228" s="675"/>
      <c r="AV228" s="675"/>
      <c r="AW228" s="675"/>
      <c r="AX228" s="675"/>
      <c r="AY228" s="675"/>
      <c r="AZ228" s="675"/>
      <c r="BA228" s="675"/>
      <c r="BB228" s="675"/>
      <c r="BC228" s="675"/>
      <c r="BD228" s="675"/>
      <c r="BE228" s="675"/>
      <c r="BF228" s="675"/>
      <c r="BG228" s="515"/>
      <c r="BH228" s="516"/>
      <c r="BI228" s="516"/>
      <c r="BJ228" s="516"/>
      <c r="BK228" s="517"/>
    </row>
    <row r="229" spans="1:79" ht="12.75" customHeight="1">
      <c r="A229" s="321"/>
      <c r="B229" s="498"/>
      <c r="C229" s="499"/>
      <c r="D229" s="500"/>
      <c r="E229" s="676"/>
      <c r="F229" s="677"/>
      <c r="G229" s="677"/>
      <c r="H229" s="677"/>
      <c r="I229" s="677"/>
      <c r="J229" s="677"/>
      <c r="K229" s="677"/>
      <c r="L229" s="677"/>
      <c r="M229" s="677"/>
      <c r="N229" s="677"/>
      <c r="O229" s="677"/>
      <c r="P229" s="677"/>
      <c r="Q229" s="677"/>
      <c r="R229" s="677"/>
      <c r="S229" s="677"/>
      <c r="T229" s="677"/>
      <c r="U229" s="677"/>
      <c r="V229" s="677"/>
      <c r="W229" s="677"/>
      <c r="X229" s="677"/>
      <c r="Y229" s="677"/>
      <c r="Z229" s="677"/>
      <c r="AA229" s="677"/>
      <c r="AB229" s="677"/>
      <c r="AC229" s="677"/>
      <c r="AD229" s="677"/>
      <c r="AE229" s="677"/>
      <c r="AF229" s="677"/>
      <c r="AG229" s="677"/>
      <c r="AH229" s="677"/>
      <c r="AI229" s="677"/>
      <c r="AJ229" s="677"/>
      <c r="AK229" s="677"/>
      <c r="AL229" s="677"/>
      <c r="AM229" s="677"/>
      <c r="AN229" s="677"/>
      <c r="AO229" s="677"/>
      <c r="AP229" s="677"/>
      <c r="AQ229" s="677"/>
      <c r="AR229" s="677"/>
      <c r="AS229" s="677"/>
      <c r="AT229" s="677"/>
      <c r="AU229" s="677"/>
      <c r="AV229" s="677"/>
      <c r="AW229" s="677"/>
      <c r="AX229" s="677"/>
      <c r="AY229" s="677"/>
      <c r="AZ229" s="677"/>
      <c r="BA229" s="677"/>
      <c r="BB229" s="677"/>
      <c r="BC229" s="677"/>
      <c r="BD229" s="677"/>
      <c r="BE229" s="677"/>
      <c r="BF229" s="677"/>
      <c r="BG229" s="508"/>
      <c r="BH229" s="509"/>
      <c r="BI229" s="509"/>
      <c r="BJ229" s="509"/>
      <c r="BK229" s="510"/>
    </row>
    <row r="230" spans="1:79" ht="12.75" customHeight="1">
      <c r="BG230" s="243"/>
      <c r="BH230" s="243"/>
      <c r="BI230" s="243"/>
      <c r="BJ230" s="243"/>
      <c r="BK230" s="243"/>
    </row>
    <row r="231" spans="1:79" s="316" customFormat="1" ht="20.100000000000001" customHeight="1">
      <c r="A231" s="239" t="s">
        <v>492</v>
      </c>
      <c r="B231" s="329"/>
      <c r="C231" s="329"/>
      <c r="D231" s="298"/>
      <c r="E231" s="291"/>
      <c r="F231" s="291"/>
      <c r="G231" s="291"/>
      <c r="H231" s="291"/>
      <c r="I231" s="291"/>
      <c r="J231" s="291"/>
      <c r="K231" s="291"/>
      <c r="L231" s="291"/>
      <c r="M231" s="291"/>
      <c r="N231" s="291"/>
      <c r="O231" s="291"/>
      <c r="P231" s="291"/>
      <c r="Q231" s="291"/>
      <c r="R231" s="291"/>
      <c r="S231" s="291"/>
      <c r="T231" s="291"/>
      <c r="U231" s="291"/>
      <c r="V231" s="291"/>
      <c r="BG231" s="243"/>
      <c r="BH231" s="243"/>
      <c r="BI231" s="243"/>
      <c r="BJ231" s="243"/>
      <c r="BK231" s="243"/>
      <c r="BL231" s="345"/>
      <c r="BM231" s="345"/>
      <c r="BN231" s="345"/>
      <c r="BO231" s="345"/>
      <c r="BP231" s="345"/>
      <c r="BQ231" s="345"/>
      <c r="BR231" s="345"/>
      <c r="BS231" s="345"/>
      <c r="BT231" s="345"/>
      <c r="BU231" s="345"/>
      <c r="BV231" s="345"/>
      <c r="BW231" s="345"/>
      <c r="BX231" s="345"/>
      <c r="BY231" s="345"/>
      <c r="BZ231" s="345"/>
      <c r="CA231" s="345"/>
    </row>
    <row r="232" spans="1:79" s="331" customFormat="1" ht="18" customHeight="1">
      <c r="A232" s="239"/>
      <c r="B232" s="641" t="s">
        <v>439</v>
      </c>
      <c r="C232" s="642"/>
      <c r="D232" s="642"/>
      <c r="E232" s="642"/>
      <c r="F232" s="642"/>
      <c r="G232" s="642"/>
      <c r="H232" s="642"/>
      <c r="I232" s="642"/>
      <c r="J232" s="642"/>
      <c r="K232" s="642"/>
      <c r="L232" s="642"/>
      <c r="M232" s="642"/>
      <c r="N232" s="642"/>
      <c r="O232" s="642"/>
      <c r="P232" s="642"/>
      <c r="Q232" s="642"/>
      <c r="R232" s="642"/>
      <c r="S232" s="642"/>
      <c r="T232" s="642"/>
      <c r="U232" s="642"/>
      <c r="V232" s="642"/>
      <c r="W232" s="642"/>
      <c r="X232" s="642"/>
      <c r="Y232" s="642"/>
      <c r="Z232" s="642"/>
      <c r="AA232" s="642"/>
      <c r="AB232" s="642"/>
      <c r="AC232" s="642"/>
      <c r="AD232" s="642"/>
      <c r="AE232" s="642"/>
      <c r="AF232" s="642"/>
      <c r="AG232" s="642"/>
      <c r="AH232" s="642"/>
      <c r="AI232" s="642"/>
      <c r="AJ232" s="642"/>
      <c r="AK232" s="642"/>
      <c r="AL232" s="642"/>
      <c r="AM232" s="642"/>
      <c r="AN232" s="642"/>
      <c r="AO232" s="642"/>
      <c r="AP232" s="642"/>
      <c r="AQ232" s="642"/>
      <c r="AR232" s="642"/>
      <c r="AS232" s="642"/>
      <c r="AT232" s="642"/>
      <c r="AU232" s="642"/>
      <c r="AV232" s="642"/>
      <c r="AW232" s="642"/>
      <c r="AX232" s="642"/>
      <c r="AY232" s="642"/>
      <c r="AZ232" s="642"/>
      <c r="BA232" s="642"/>
      <c r="BB232" s="642"/>
      <c r="BC232" s="642"/>
      <c r="BD232" s="642"/>
      <c r="BE232" s="642"/>
      <c r="BF232" s="642"/>
      <c r="BG232" s="642"/>
      <c r="BH232" s="642"/>
      <c r="BI232" s="642"/>
      <c r="BJ232" s="642"/>
      <c r="BK232" s="643"/>
      <c r="BL232" s="330"/>
      <c r="BM232" s="330"/>
      <c r="BN232" s="330"/>
      <c r="BO232" s="330"/>
      <c r="BP232" s="330"/>
      <c r="BQ232" s="330"/>
      <c r="BR232" s="330"/>
      <c r="BS232" s="330"/>
      <c r="BT232" s="330"/>
    </row>
    <row r="233" spans="1:79" ht="12.75" customHeight="1">
      <c r="A233" s="321"/>
      <c r="B233" s="495" t="s">
        <v>431</v>
      </c>
      <c r="C233" s="496"/>
      <c r="D233" s="497"/>
      <c r="E233" s="501" t="s">
        <v>493</v>
      </c>
      <c r="F233" s="502"/>
      <c r="G233" s="502"/>
      <c r="H233" s="502"/>
      <c r="I233" s="502"/>
      <c r="J233" s="502"/>
      <c r="K233" s="502"/>
      <c r="L233" s="502"/>
      <c r="M233" s="502"/>
      <c r="N233" s="502"/>
      <c r="O233" s="502"/>
      <c r="P233" s="502"/>
      <c r="Q233" s="502"/>
      <c r="R233" s="502"/>
      <c r="S233" s="502"/>
      <c r="T233" s="502"/>
      <c r="U233" s="502"/>
      <c r="V233" s="502"/>
      <c r="W233" s="502"/>
      <c r="X233" s="502"/>
      <c r="Y233" s="502"/>
      <c r="Z233" s="502"/>
      <c r="AA233" s="502"/>
      <c r="AB233" s="502"/>
      <c r="AC233" s="502"/>
      <c r="AD233" s="502"/>
      <c r="AE233" s="502"/>
      <c r="AF233" s="502"/>
      <c r="AG233" s="502"/>
      <c r="AH233" s="502"/>
      <c r="AI233" s="502"/>
      <c r="AJ233" s="502"/>
      <c r="AK233" s="502"/>
      <c r="AL233" s="502"/>
      <c r="AM233" s="502"/>
      <c r="AN233" s="502"/>
      <c r="AO233" s="502"/>
      <c r="AP233" s="502"/>
      <c r="AQ233" s="502"/>
      <c r="AR233" s="502"/>
      <c r="AS233" s="502"/>
      <c r="AT233" s="502"/>
      <c r="AU233" s="502"/>
      <c r="AV233" s="502"/>
      <c r="AW233" s="502"/>
      <c r="AX233" s="502"/>
      <c r="AY233" s="502"/>
      <c r="AZ233" s="502"/>
      <c r="BA233" s="502"/>
      <c r="BB233" s="502"/>
      <c r="BC233" s="502"/>
      <c r="BD233" s="502"/>
      <c r="BE233" s="502"/>
      <c r="BF233" s="502"/>
      <c r="BG233" s="505"/>
      <c r="BH233" s="506"/>
      <c r="BI233" s="506"/>
      <c r="BJ233" s="506"/>
      <c r="BK233" s="507"/>
    </row>
    <row r="234" spans="1:79" ht="12.75" customHeight="1">
      <c r="A234" s="321"/>
      <c r="B234" s="511"/>
      <c r="C234" s="512"/>
      <c r="D234" s="513"/>
      <c r="E234" s="514"/>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c r="AE234" s="482"/>
      <c r="AF234" s="482"/>
      <c r="AG234" s="482"/>
      <c r="AH234" s="482"/>
      <c r="AI234" s="482"/>
      <c r="AJ234" s="482"/>
      <c r="AK234" s="482"/>
      <c r="AL234" s="482"/>
      <c r="AM234" s="482"/>
      <c r="AN234" s="482"/>
      <c r="AO234" s="482"/>
      <c r="AP234" s="482"/>
      <c r="AQ234" s="482"/>
      <c r="AR234" s="482"/>
      <c r="AS234" s="482"/>
      <c r="AT234" s="482"/>
      <c r="AU234" s="482"/>
      <c r="AV234" s="482"/>
      <c r="AW234" s="482"/>
      <c r="AX234" s="482"/>
      <c r="AY234" s="482"/>
      <c r="AZ234" s="482"/>
      <c r="BA234" s="482"/>
      <c r="BB234" s="482"/>
      <c r="BC234" s="482"/>
      <c r="BD234" s="482"/>
      <c r="BE234" s="482"/>
      <c r="BF234" s="482"/>
      <c r="BG234" s="515"/>
      <c r="BH234" s="516"/>
      <c r="BI234" s="516"/>
      <c r="BJ234" s="516"/>
      <c r="BK234" s="517"/>
    </row>
    <row r="235" spans="1:79" ht="12.75" customHeight="1">
      <c r="A235" s="321"/>
      <c r="B235" s="498"/>
      <c r="C235" s="499"/>
      <c r="D235" s="500"/>
      <c r="E235" s="503"/>
      <c r="F235" s="504"/>
      <c r="G235" s="504"/>
      <c r="H235" s="504"/>
      <c r="I235" s="504"/>
      <c r="J235" s="504"/>
      <c r="K235" s="504"/>
      <c r="L235" s="504"/>
      <c r="M235" s="504"/>
      <c r="N235" s="504"/>
      <c r="O235" s="504"/>
      <c r="P235" s="504"/>
      <c r="Q235" s="504"/>
      <c r="R235" s="504"/>
      <c r="S235" s="504"/>
      <c r="T235" s="504"/>
      <c r="U235" s="504"/>
      <c r="V235" s="504"/>
      <c r="W235" s="504"/>
      <c r="X235" s="504"/>
      <c r="Y235" s="504"/>
      <c r="Z235" s="504"/>
      <c r="AA235" s="504"/>
      <c r="AB235" s="504"/>
      <c r="AC235" s="504"/>
      <c r="AD235" s="504"/>
      <c r="AE235" s="504"/>
      <c r="AF235" s="504"/>
      <c r="AG235" s="504"/>
      <c r="AH235" s="504"/>
      <c r="AI235" s="504"/>
      <c r="AJ235" s="504"/>
      <c r="AK235" s="504"/>
      <c r="AL235" s="504"/>
      <c r="AM235" s="504"/>
      <c r="AN235" s="504"/>
      <c r="AO235" s="504"/>
      <c r="AP235" s="504"/>
      <c r="AQ235" s="504"/>
      <c r="AR235" s="504"/>
      <c r="AS235" s="504"/>
      <c r="AT235" s="504"/>
      <c r="AU235" s="504"/>
      <c r="AV235" s="504"/>
      <c r="AW235" s="504"/>
      <c r="AX235" s="504"/>
      <c r="AY235" s="504"/>
      <c r="AZ235" s="504"/>
      <c r="BA235" s="504"/>
      <c r="BB235" s="504"/>
      <c r="BC235" s="504"/>
      <c r="BD235" s="504"/>
      <c r="BE235" s="504"/>
      <c r="BF235" s="504"/>
      <c r="BG235" s="508"/>
      <c r="BH235" s="509"/>
      <c r="BI235" s="509"/>
      <c r="BJ235" s="509"/>
      <c r="BK235" s="510"/>
    </row>
    <row r="236" spans="1:79" ht="12.75" customHeight="1">
      <c r="A236" s="321"/>
      <c r="B236" s="495" t="s">
        <v>436</v>
      </c>
      <c r="C236" s="496"/>
      <c r="D236" s="497"/>
      <c r="E236" s="501" t="s">
        <v>494</v>
      </c>
      <c r="F236" s="502"/>
      <c r="G236" s="502"/>
      <c r="H236" s="502"/>
      <c r="I236" s="502"/>
      <c r="J236" s="502"/>
      <c r="K236" s="502"/>
      <c r="L236" s="502"/>
      <c r="M236" s="502"/>
      <c r="N236" s="502"/>
      <c r="O236" s="502"/>
      <c r="P236" s="502"/>
      <c r="Q236" s="502"/>
      <c r="R236" s="502"/>
      <c r="S236" s="502"/>
      <c r="T236" s="502"/>
      <c r="U236" s="502"/>
      <c r="V236" s="502"/>
      <c r="W236" s="502"/>
      <c r="X236" s="502"/>
      <c r="Y236" s="502"/>
      <c r="Z236" s="502"/>
      <c r="AA236" s="502"/>
      <c r="AB236" s="502"/>
      <c r="AC236" s="502"/>
      <c r="AD236" s="502"/>
      <c r="AE236" s="502"/>
      <c r="AF236" s="502"/>
      <c r="AG236" s="502"/>
      <c r="AH236" s="502"/>
      <c r="AI236" s="502"/>
      <c r="AJ236" s="502"/>
      <c r="AK236" s="502"/>
      <c r="AL236" s="502"/>
      <c r="AM236" s="502"/>
      <c r="AN236" s="502"/>
      <c r="AO236" s="502"/>
      <c r="AP236" s="502"/>
      <c r="AQ236" s="502"/>
      <c r="AR236" s="502"/>
      <c r="AS236" s="502"/>
      <c r="AT236" s="502"/>
      <c r="AU236" s="502"/>
      <c r="AV236" s="502"/>
      <c r="AW236" s="502"/>
      <c r="AX236" s="502"/>
      <c r="AY236" s="502"/>
      <c r="AZ236" s="502"/>
      <c r="BA236" s="502"/>
      <c r="BB236" s="502"/>
      <c r="BC236" s="502"/>
      <c r="BD236" s="502"/>
      <c r="BE236" s="502"/>
      <c r="BF236" s="502"/>
      <c r="BG236" s="505"/>
      <c r="BH236" s="506"/>
      <c r="BI236" s="506"/>
      <c r="BJ236" s="506"/>
      <c r="BK236" s="507"/>
    </row>
    <row r="237" spans="1:79" ht="12.75" customHeight="1">
      <c r="A237" s="321"/>
      <c r="B237" s="511"/>
      <c r="C237" s="512"/>
      <c r="D237" s="513"/>
      <c r="E237" s="514"/>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c r="AE237" s="482"/>
      <c r="AF237" s="482"/>
      <c r="AG237" s="482"/>
      <c r="AH237" s="482"/>
      <c r="AI237" s="482"/>
      <c r="AJ237" s="482"/>
      <c r="AK237" s="482"/>
      <c r="AL237" s="482"/>
      <c r="AM237" s="482"/>
      <c r="AN237" s="482"/>
      <c r="AO237" s="482"/>
      <c r="AP237" s="482"/>
      <c r="AQ237" s="482"/>
      <c r="AR237" s="482"/>
      <c r="AS237" s="482"/>
      <c r="AT237" s="482"/>
      <c r="AU237" s="482"/>
      <c r="AV237" s="482"/>
      <c r="AW237" s="482"/>
      <c r="AX237" s="482"/>
      <c r="AY237" s="482"/>
      <c r="AZ237" s="482"/>
      <c r="BA237" s="482"/>
      <c r="BB237" s="482"/>
      <c r="BC237" s="482"/>
      <c r="BD237" s="482"/>
      <c r="BE237" s="482"/>
      <c r="BF237" s="482"/>
      <c r="BG237" s="515"/>
      <c r="BH237" s="516"/>
      <c r="BI237" s="516"/>
      <c r="BJ237" s="516"/>
      <c r="BK237" s="517"/>
    </row>
    <row r="238" spans="1:79" ht="12.75" customHeight="1">
      <c r="A238" s="321"/>
      <c r="B238" s="511"/>
      <c r="C238" s="512"/>
      <c r="D238" s="513"/>
      <c r="E238" s="514"/>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c r="AE238" s="482"/>
      <c r="AF238" s="482"/>
      <c r="AG238" s="482"/>
      <c r="AH238" s="482"/>
      <c r="AI238" s="482"/>
      <c r="AJ238" s="482"/>
      <c r="AK238" s="482"/>
      <c r="AL238" s="482"/>
      <c r="AM238" s="482"/>
      <c r="AN238" s="482"/>
      <c r="AO238" s="482"/>
      <c r="AP238" s="482"/>
      <c r="AQ238" s="482"/>
      <c r="AR238" s="482"/>
      <c r="AS238" s="482"/>
      <c r="AT238" s="482"/>
      <c r="AU238" s="482"/>
      <c r="AV238" s="482"/>
      <c r="AW238" s="482"/>
      <c r="AX238" s="482"/>
      <c r="AY238" s="482"/>
      <c r="AZ238" s="482"/>
      <c r="BA238" s="482"/>
      <c r="BB238" s="482"/>
      <c r="BC238" s="482"/>
      <c r="BD238" s="482"/>
      <c r="BE238" s="482"/>
      <c r="BF238" s="482"/>
      <c r="BG238" s="515"/>
      <c r="BH238" s="516"/>
      <c r="BI238" s="516"/>
      <c r="BJ238" s="516"/>
      <c r="BK238" s="517"/>
    </row>
    <row r="239" spans="1:79" ht="12.75" customHeight="1">
      <c r="A239" s="321"/>
      <c r="B239" s="498"/>
      <c r="C239" s="499"/>
      <c r="D239" s="500"/>
      <c r="E239" s="503"/>
      <c r="F239" s="504"/>
      <c r="G239" s="504"/>
      <c r="H239" s="504"/>
      <c r="I239" s="504"/>
      <c r="J239" s="504"/>
      <c r="K239" s="504"/>
      <c r="L239" s="504"/>
      <c r="M239" s="504"/>
      <c r="N239" s="504"/>
      <c r="O239" s="504"/>
      <c r="P239" s="504"/>
      <c r="Q239" s="504"/>
      <c r="R239" s="504"/>
      <c r="S239" s="504"/>
      <c r="T239" s="504"/>
      <c r="U239" s="504"/>
      <c r="V239" s="504"/>
      <c r="W239" s="504"/>
      <c r="X239" s="504"/>
      <c r="Y239" s="504"/>
      <c r="Z239" s="504"/>
      <c r="AA239" s="504"/>
      <c r="AB239" s="504"/>
      <c r="AC239" s="504"/>
      <c r="AD239" s="504"/>
      <c r="AE239" s="504"/>
      <c r="AF239" s="504"/>
      <c r="AG239" s="504"/>
      <c r="AH239" s="504"/>
      <c r="AI239" s="504"/>
      <c r="AJ239" s="504"/>
      <c r="AK239" s="504"/>
      <c r="AL239" s="504"/>
      <c r="AM239" s="504"/>
      <c r="AN239" s="504"/>
      <c r="AO239" s="504"/>
      <c r="AP239" s="504"/>
      <c r="AQ239" s="504"/>
      <c r="AR239" s="504"/>
      <c r="AS239" s="504"/>
      <c r="AT239" s="504"/>
      <c r="AU239" s="504"/>
      <c r="AV239" s="504"/>
      <c r="AW239" s="504"/>
      <c r="AX239" s="504"/>
      <c r="AY239" s="504"/>
      <c r="AZ239" s="504"/>
      <c r="BA239" s="504"/>
      <c r="BB239" s="504"/>
      <c r="BC239" s="504"/>
      <c r="BD239" s="504"/>
      <c r="BE239" s="504"/>
      <c r="BF239" s="504"/>
      <c r="BG239" s="508"/>
      <c r="BH239" s="509"/>
      <c r="BI239" s="509"/>
      <c r="BJ239" s="509"/>
      <c r="BK239" s="510"/>
    </row>
    <row r="240" spans="1:79" ht="12.75" customHeight="1">
      <c r="A240" s="321"/>
      <c r="B240" s="495" t="s">
        <v>450</v>
      </c>
      <c r="C240" s="496"/>
      <c r="D240" s="497"/>
      <c r="E240" s="501" t="s">
        <v>495</v>
      </c>
      <c r="F240" s="502"/>
      <c r="G240" s="502"/>
      <c r="H240" s="502"/>
      <c r="I240" s="502"/>
      <c r="J240" s="502"/>
      <c r="K240" s="502"/>
      <c r="L240" s="502"/>
      <c r="M240" s="502"/>
      <c r="N240" s="502"/>
      <c r="O240" s="502"/>
      <c r="P240" s="502"/>
      <c r="Q240" s="502"/>
      <c r="R240" s="502"/>
      <c r="S240" s="502"/>
      <c r="T240" s="502"/>
      <c r="U240" s="502"/>
      <c r="V240" s="502"/>
      <c r="W240" s="502"/>
      <c r="X240" s="502"/>
      <c r="Y240" s="502"/>
      <c r="Z240" s="502"/>
      <c r="AA240" s="502"/>
      <c r="AB240" s="502"/>
      <c r="AC240" s="502"/>
      <c r="AD240" s="502"/>
      <c r="AE240" s="502"/>
      <c r="AF240" s="502"/>
      <c r="AG240" s="502"/>
      <c r="AH240" s="502"/>
      <c r="AI240" s="502"/>
      <c r="AJ240" s="502"/>
      <c r="AK240" s="502"/>
      <c r="AL240" s="502"/>
      <c r="AM240" s="502"/>
      <c r="AN240" s="502"/>
      <c r="AO240" s="502"/>
      <c r="AP240" s="502"/>
      <c r="AQ240" s="502"/>
      <c r="AR240" s="502"/>
      <c r="AS240" s="502"/>
      <c r="AT240" s="502"/>
      <c r="AU240" s="502"/>
      <c r="AV240" s="502"/>
      <c r="AW240" s="502"/>
      <c r="AX240" s="502"/>
      <c r="AY240" s="502"/>
      <c r="AZ240" s="502"/>
      <c r="BA240" s="502"/>
      <c r="BB240" s="502"/>
      <c r="BC240" s="502"/>
      <c r="BD240" s="502"/>
      <c r="BE240" s="502"/>
      <c r="BF240" s="502"/>
      <c r="BG240" s="505"/>
      <c r="BH240" s="506"/>
      <c r="BI240" s="506"/>
      <c r="BJ240" s="506"/>
      <c r="BK240" s="507"/>
    </row>
    <row r="241" spans="1:72" ht="12.75" customHeight="1">
      <c r="A241" s="321"/>
      <c r="B241" s="511"/>
      <c r="C241" s="512"/>
      <c r="D241" s="513"/>
      <c r="E241" s="514"/>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c r="AE241" s="482"/>
      <c r="AF241" s="482"/>
      <c r="AG241" s="482"/>
      <c r="AH241" s="482"/>
      <c r="AI241" s="482"/>
      <c r="AJ241" s="482"/>
      <c r="AK241" s="482"/>
      <c r="AL241" s="482"/>
      <c r="AM241" s="482"/>
      <c r="AN241" s="482"/>
      <c r="AO241" s="482"/>
      <c r="AP241" s="482"/>
      <c r="AQ241" s="482"/>
      <c r="AR241" s="482"/>
      <c r="AS241" s="482"/>
      <c r="AT241" s="482"/>
      <c r="AU241" s="482"/>
      <c r="AV241" s="482"/>
      <c r="AW241" s="482"/>
      <c r="AX241" s="482"/>
      <c r="AY241" s="482"/>
      <c r="AZ241" s="482"/>
      <c r="BA241" s="482"/>
      <c r="BB241" s="482"/>
      <c r="BC241" s="482"/>
      <c r="BD241" s="482"/>
      <c r="BE241" s="482"/>
      <c r="BF241" s="482"/>
      <c r="BG241" s="515"/>
      <c r="BH241" s="516"/>
      <c r="BI241" s="516"/>
      <c r="BJ241" s="516"/>
      <c r="BK241" s="517"/>
    </row>
    <row r="242" spans="1:72" ht="12.75" customHeight="1">
      <c r="A242" s="321"/>
      <c r="B242" s="498"/>
      <c r="C242" s="499"/>
      <c r="D242" s="500"/>
      <c r="E242" s="503"/>
      <c r="F242" s="504"/>
      <c r="G242" s="504"/>
      <c r="H242" s="504"/>
      <c r="I242" s="504"/>
      <c r="J242" s="504"/>
      <c r="K242" s="504"/>
      <c r="L242" s="504"/>
      <c r="M242" s="504"/>
      <c r="N242" s="504"/>
      <c r="O242" s="504"/>
      <c r="P242" s="504"/>
      <c r="Q242" s="504"/>
      <c r="R242" s="504"/>
      <c r="S242" s="504"/>
      <c r="T242" s="504"/>
      <c r="U242" s="504"/>
      <c r="V242" s="504"/>
      <c r="W242" s="504"/>
      <c r="X242" s="504"/>
      <c r="Y242" s="504"/>
      <c r="Z242" s="504"/>
      <c r="AA242" s="504"/>
      <c r="AB242" s="504"/>
      <c r="AC242" s="504"/>
      <c r="AD242" s="504"/>
      <c r="AE242" s="504"/>
      <c r="AF242" s="504"/>
      <c r="AG242" s="504"/>
      <c r="AH242" s="504"/>
      <c r="AI242" s="504"/>
      <c r="AJ242" s="504"/>
      <c r="AK242" s="504"/>
      <c r="AL242" s="504"/>
      <c r="AM242" s="504"/>
      <c r="AN242" s="504"/>
      <c r="AO242" s="504"/>
      <c r="AP242" s="504"/>
      <c r="AQ242" s="504"/>
      <c r="AR242" s="504"/>
      <c r="AS242" s="504"/>
      <c r="AT242" s="504"/>
      <c r="AU242" s="504"/>
      <c r="AV242" s="504"/>
      <c r="AW242" s="504"/>
      <c r="AX242" s="504"/>
      <c r="AY242" s="504"/>
      <c r="AZ242" s="504"/>
      <c r="BA242" s="504"/>
      <c r="BB242" s="504"/>
      <c r="BC242" s="504"/>
      <c r="BD242" s="504"/>
      <c r="BE242" s="504"/>
      <c r="BF242" s="504"/>
      <c r="BG242" s="508"/>
      <c r="BH242" s="509"/>
      <c r="BI242" s="509"/>
      <c r="BJ242" s="509"/>
      <c r="BK242" s="510"/>
    </row>
    <row r="243" spans="1:72" ht="12.75" customHeight="1">
      <c r="A243" s="321"/>
      <c r="B243" s="495" t="s">
        <v>457</v>
      </c>
      <c r="C243" s="496"/>
      <c r="D243" s="497"/>
      <c r="E243" s="501" t="s">
        <v>496</v>
      </c>
      <c r="F243" s="502"/>
      <c r="G243" s="502"/>
      <c r="H243" s="502"/>
      <c r="I243" s="502"/>
      <c r="J243" s="502"/>
      <c r="K243" s="502"/>
      <c r="L243" s="502"/>
      <c r="M243" s="502"/>
      <c r="N243" s="502"/>
      <c r="O243" s="502"/>
      <c r="P243" s="502"/>
      <c r="Q243" s="502"/>
      <c r="R243" s="502"/>
      <c r="S243" s="502"/>
      <c r="T243" s="502"/>
      <c r="U243" s="502"/>
      <c r="V243" s="502"/>
      <c r="W243" s="502"/>
      <c r="X243" s="502"/>
      <c r="Y243" s="502"/>
      <c r="Z243" s="502"/>
      <c r="AA243" s="502"/>
      <c r="AB243" s="502"/>
      <c r="AC243" s="502"/>
      <c r="AD243" s="502"/>
      <c r="AE243" s="502"/>
      <c r="AF243" s="502"/>
      <c r="AG243" s="502"/>
      <c r="AH243" s="502"/>
      <c r="AI243" s="502"/>
      <c r="AJ243" s="502"/>
      <c r="AK243" s="502"/>
      <c r="AL243" s="502"/>
      <c r="AM243" s="502"/>
      <c r="AN243" s="502"/>
      <c r="AO243" s="502"/>
      <c r="AP243" s="502"/>
      <c r="AQ243" s="502"/>
      <c r="AR243" s="502"/>
      <c r="AS243" s="502"/>
      <c r="AT243" s="502"/>
      <c r="AU243" s="502"/>
      <c r="AV243" s="502"/>
      <c r="AW243" s="502"/>
      <c r="AX243" s="502"/>
      <c r="AY243" s="502"/>
      <c r="AZ243" s="502"/>
      <c r="BA243" s="502"/>
      <c r="BB243" s="502"/>
      <c r="BC243" s="502"/>
      <c r="BD243" s="502"/>
      <c r="BE243" s="502"/>
      <c r="BF243" s="502"/>
      <c r="BG243" s="505"/>
      <c r="BH243" s="506"/>
      <c r="BI243" s="506"/>
      <c r="BJ243" s="506"/>
      <c r="BK243" s="507"/>
    </row>
    <row r="244" spans="1:72" ht="12.75" customHeight="1">
      <c r="A244" s="321"/>
      <c r="B244" s="511"/>
      <c r="C244" s="512"/>
      <c r="D244" s="513"/>
      <c r="E244" s="514"/>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c r="AE244" s="482"/>
      <c r="AF244" s="482"/>
      <c r="AG244" s="482"/>
      <c r="AH244" s="482"/>
      <c r="AI244" s="482"/>
      <c r="AJ244" s="482"/>
      <c r="AK244" s="482"/>
      <c r="AL244" s="482"/>
      <c r="AM244" s="482"/>
      <c r="AN244" s="482"/>
      <c r="AO244" s="482"/>
      <c r="AP244" s="482"/>
      <c r="AQ244" s="482"/>
      <c r="AR244" s="482"/>
      <c r="AS244" s="482"/>
      <c r="AT244" s="482"/>
      <c r="AU244" s="482"/>
      <c r="AV244" s="482"/>
      <c r="AW244" s="482"/>
      <c r="AX244" s="482"/>
      <c r="AY244" s="482"/>
      <c r="AZ244" s="482"/>
      <c r="BA244" s="482"/>
      <c r="BB244" s="482"/>
      <c r="BC244" s="482"/>
      <c r="BD244" s="482"/>
      <c r="BE244" s="482"/>
      <c r="BF244" s="482"/>
      <c r="BG244" s="515"/>
      <c r="BH244" s="516"/>
      <c r="BI244" s="516"/>
      <c r="BJ244" s="516"/>
      <c r="BK244" s="517"/>
    </row>
    <row r="245" spans="1:72" ht="12.75" customHeight="1">
      <c r="A245" s="321"/>
      <c r="B245" s="511"/>
      <c r="C245" s="512"/>
      <c r="D245" s="513"/>
      <c r="E245" s="514"/>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c r="AB245" s="482"/>
      <c r="AC245" s="482"/>
      <c r="AD245" s="482"/>
      <c r="AE245" s="482"/>
      <c r="AF245" s="482"/>
      <c r="AG245" s="482"/>
      <c r="AH245" s="482"/>
      <c r="AI245" s="482"/>
      <c r="AJ245" s="482"/>
      <c r="AK245" s="482"/>
      <c r="AL245" s="482"/>
      <c r="AM245" s="482"/>
      <c r="AN245" s="482"/>
      <c r="AO245" s="482"/>
      <c r="AP245" s="482"/>
      <c r="AQ245" s="482"/>
      <c r="AR245" s="482"/>
      <c r="AS245" s="482"/>
      <c r="AT245" s="482"/>
      <c r="AU245" s="482"/>
      <c r="AV245" s="482"/>
      <c r="AW245" s="482"/>
      <c r="AX245" s="482"/>
      <c r="AY245" s="482"/>
      <c r="AZ245" s="482"/>
      <c r="BA245" s="482"/>
      <c r="BB245" s="482"/>
      <c r="BC245" s="482"/>
      <c r="BD245" s="482"/>
      <c r="BE245" s="482"/>
      <c r="BF245" s="482"/>
      <c r="BG245" s="515"/>
      <c r="BH245" s="516"/>
      <c r="BI245" s="516"/>
      <c r="BJ245" s="516"/>
      <c r="BK245" s="517"/>
    </row>
    <row r="246" spans="1:72" ht="12.75" customHeight="1">
      <c r="A246" s="321"/>
      <c r="B246" s="498"/>
      <c r="C246" s="499"/>
      <c r="D246" s="500"/>
      <c r="E246" s="503"/>
      <c r="F246" s="504"/>
      <c r="G246" s="504"/>
      <c r="H246" s="504"/>
      <c r="I246" s="504"/>
      <c r="J246" s="504"/>
      <c r="K246" s="504"/>
      <c r="L246" s="504"/>
      <c r="M246" s="504"/>
      <c r="N246" s="504"/>
      <c r="O246" s="504"/>
      <c r="P246" s="504"/>
      <c r="Q246" s="504"/>
      <c r="R246" s="504"/>
      <c r="S246" s="504"/>
      <c r="T246" s="504"/>
      <c r="U246" s="504"/>
      <c r="V246" s="504"/>
      <c r="W246" s="504"/>
      <c r="X246" s="504"/>
      <c r="Y246" s="504"/>
      <c r="Z246" s="504"/>
      <c r="AA246" s="504"/>
      <c r="AB246" s="504"/>
      <c r="AC246" s="504"/>
      <c r="AD246" s="504"/>
      <c r="AE246" s="504"/>
      <c r="AF246" s="504"/>
      <c r="AG246" s="504"/>
      <c r="AH246" s="504"/>
      <c r="AI246" s="504"/>
      <c r="AJ246" s="504"/>
      <c r="AK246" s="504"/>
      <c r="AL246" s="504"/>
      <c r="AM246" s="504"/>
      <c r="AN246" s="504"/>
      <c r="AO246" s="504"/>
      <c r="AP246" s="504"/>
      <c r="AQ246" s="504"/>
      <c r="AR246" s="504"/>
      <c r="AS246" s="504"/>
      <c r="AT246" s="504"/>
      <c r="AU246" s="504"/>
      <c r="AV246" s="504"/>
      <c r="AW246" s="504"/>
      <c r="AX246" s="504"/>
      <c r="AY246" s="504"/>
      <c r="AZ246" s="504"/>
      <c r="BA246" s="504"/>
      <c r="BB246" s="504"/>
      <c r="BC246" s="504"/>
      <c r="BD246" s="504"/>
      <c r="BE246" s="504"/>
      <c r="BF246" s="504"/>
      <c r="BG246" s="508"/>
      <c r="BH246" s="509"/>
      <c r="BI246" s="509"/>
      <c r="BJ246" s="509"/>
      <c r="BK246" s="510"/>
    </row>
    <row r="247" spans="1:72" ht="12.75" customHeight="1">
      <c r="A247" s="321"/>
      <c r="B247" s="495" t="s">
        <v>461</v>
      </c>
      <c r="C247" s="496"/>
      <c r="D247" s="497"/>
      <c r="E247" s="501" t="s">
        <v>497</v>
      </c>
      <c r="F247" s="502"/>
      <c r="G247" s="502"/>
      <c r="H247" s="502"/>
      <c r="I247" s="502"/>
      <c r="J247" s="502"/>
      <c r="K247" s="502"/>
      <c r="L247" s="502"/>
      <c r="M247" s="502"/>
      <c r="N247" s="502"/>
      <c r="O247" s="502"/>
      <c r="P247" s="502"/>
      <c r="Q247" s="502"/>
      <c r="R247" s="502"/>
      <c r="S247" s="502"/>
      <c r="T247" s="502"/>
      <c r="U247" s="502"/>
      <c r="V247" s="502"/>
      <c r="W247" s="502"/>
      <c r="X247" s="502"/>
      <c r="Y247" s="502"/>
      <c r="Z247" s="502"/>
      <c r="AA247" s="502"/>
      <c r="AB247" s="502"/>
      <c r="AC247" s="502"/>
      <c r="AD247" s="502"/>
      <c r="AE247" s="502"/>
      <c r="AF247" s="502"/>
      <c r="AG247" s="502"/>
      <c r="AH247" s="502"/>
      <c r="AI247" s="502"/>
      <c r="AJ247" s="502"/>
      <c r="AK247" s="502"/>
      <c r="AL247" s="502"/>
      <c r="AM247" s="502"/>
      <c r="AN247" s="502"/>
      <c r="AO247" s="502"/>
      <c r="AP247" s="502"/>
      <c r="AQ247" s="502"/>
      <c r="AR247" s="502"/>
      <c r="AS247" s="502"/>
      <c r="AT247" s="502"/>
      <c r="AU247" s="502"/>
      <c r="AV247" s="502"/>
      <c r="AW247" s="502"/>
      <c r="AX247" s="502"/>
      <c r="AY247" s="502"/>
      <c r="AZ247" s="502"/>
      <c r="BA247" s="502"/>
      <c r="BB247" s="502"/>
      <c r="BC247" s="502"/>
      <c r="BD247" s="502"/>
      <c r="BE247" s="502"/>
      <c r="BF247" s="502"/>
      <c r="BG247" s="505"/>
      <c r="BH247" s="506"/>
      <c r="BI247" s="506"/>
      <c r="BJ247" s="506"/>
      <c r="BK247" s="507"/>
    </row>
    <row r="248" spans="1:72" ht="12.75" customHeight="1">
      <c r="A248" s="321"/>
      <c r="B248" s="511"/>
      <c r="C248" s="512"/>
      <c r="D248" s="513"/>
      <c r="E248" s="514"/>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c r="AE248" s="482"/>
      <c r="AF248" s="482"/>
      <c r="AG248" s="482"/>
      <c r="AH248" s="482"/>
      <c r="AI248" s="482"/>
      <c r="AJ248" s="482"/>
      <c r="AK248" s="482"/>
      <c r="AL248" s="482"/>
      <c r="AM248" s="482"/>
      <c r="AN248" s="482"/>
      <c r="AO248" s="482"/>
      <c r="AP248" s="482"/>
      <c r="AQ248" s="482"/>
      <c r="AR248" s="482"/>
      <c r="AS248" s="482"/>
      <c r="AT248" s="482"/>
      <c r="AU248" s="482"/>
      <c r="AV248" s="482"/>
      <c r="AW248" s="482"/>
      <c r="AX248" s="482"/>
      <c r="AY248" s="482"/>
      <c r="AZ248" s="482"/>
      <c r="BA248" s="482"/>
      <c r="BB248" s="482"/>
      <c r="BC248" s="482"/>
      <c r="BD248" s="482"/>
      <c r="BE248" s="482"/>
      <c r="BF248" s="482"/>
      <c r="BG248" s="515"/>
      <c r="BH248" s="516"/>
      <c r="BI248" s="516"/>
      <c r="BJ248" s="516"/>
      <c r="BK248" s="517"/>
    </row>
    <row r="249" spans="1:72" ht="12.75" customHeight="1">
      <c r="A249" s="321"/>
      <c r="B249" s="511"/>
      <c r="C249" s="512"/>
      <c r="D249" s="513"/>
      <c r="E249" s="514"/>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c r="AE249" s="482"/>
      <c r="AF249" s="482"/>
      <c r="AG249" s="482"/>
      <c r="AH249" s="482"/>
      <c r="AI249" s="482"/>
      <c r="AJ249" s="482"/>
      <c r="AK249" s="482"/>
      <c r="AL249" s="482"/>
      <c r="AM249" s="482"/>
      <c r="AN249" s="482"/>
      <c r="AO249" s="482"/>
      <c r="AP249" s="482"/>
      <c r="AQ249" s="482"/>
      <c r="AR249" s="482"/>
      <c r="AS249" s="482"/>
      <c r="AT249" s="482"/>
      <c r="AU249" s="482"/>
      <c r="AV249" s="482"/>
      <c r="AW249" s="482"/>
      <c r="AX249" s="482"/>
      <c r="AY249" s="482"/>
      <c r="AZ249" s="482"/>
      <c r="BA249" s="482"/>
      <c r="BB249" s="482"/>
      <c r="BC249" s="482"/>
      <c r="BD249" s="482"/>
      <c r="BE249" s="482"/>
      <c r="BF249" s="482"/>
      <c r="BG249" s="515"/>
      <c r="BH249" s="516"/>
      <c r="BI249" s="516"/>
      <c r="BJ249" s="516"/>
      <c r="BK249" s="517"/>
    </row>
    <row r="250" spans="1:72" ht="12.75" customHeight="1">
      <c r="A250" s="321"/>
      <c r="B250" s="511"/>
      <c r="C250" s="512"/>
      <c r="D250" s="513"/>
      <c r="E250" s="514"/>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c r="AE250" s="482"/>
      <c r="AF250" s="482"/>
      <c r="AG250" s="482"/>
      <c r="AH250" s="482"/>
      <c r="AI250" s="482"/>
      <c r="AJ250" s="482"/>
      <c r="AK250" s="482"/>
      <c r="AL250" s="482"/>
      <c r="AM250" s="482"/>
      <c r="AN250" s="482"/>
      <c r="AO250" s="482"/>
      <c r="AP250" s="482"/>
      <c r="AQ250" s="482"/>
      <c r="AR250" s="482"/>
      <c r="AS250" s="482"/>
      <c r="AT250" s="482"/>
      <c r="AU250" s="482"/>
      <c r="AV250" s="482"/>
      <c r="AW250" s="482"/>
      <c r="AX250" s="482"/>
      <c r="AY250" s="482"/>
      <c r="AZ250" s="482"/>
      <c r="BA250" s="482"/>
      <c r="BB250" s="482"/>
      <c r="BC250" s="482"/>
      <c r="BD250" s="482"/>
      <c r="BE250" s="482"/>
      <c r="BF250" s="482"/>
      <c r="BG250" s="515"/>
      <c r="BH250" s="516"/>
      <c r="BI250" s="516"/>
      <c r="BJ250" s="516"/>
      <c r="BK250" s="517"/>
    </row>
    <row r="251" spans="1:72" ht="12.75" customHeight="1">
      <c r="A251" s="321"/>
      <c r="B251" s="498"/>
      <c r="C251" s="499"/>
      <c r="D251" s="500"/>
      <c r="E251" s="503"/>
      <c r="F251" s="504"/>
      <c r="G251" s="504"/>
      <c r="H251" s="504"/>
      <c r="I251" s="504"/>
      <c r="J251" s="504"/>
      <c r="K251" s="504"/>
      <c r="L251" s="504"/>
      <c r="M251" s="504"/>
      <c r="N251" s="504"/>
      <c r="O251" s="504"/>
      <c r="P251" s="504"/>
      <c r="Q251" s="504"/>
      <c r="R251" s="504"/>
      <c r="S251" s="504"/>
      <c r="T251" s="504"/>
      <c r="U251" s="504"/>
      <c r="V251" s="504"/>
      <c r="W251" s="504"/>
      <c r="X251" s="504"/>
      <c r="Y251" s="504"/>
      <c r="Z251" s="504"/>
      <c r="AA251" s="504"/>
      <c r="AB251" s="504"/>
      <c r="AC251" s="504"/>
      <c r="AD251" s="504"/>
      <c r="AE251" s="504"/>
      <c r="AF251" s="504"/>
      <c r="AG251" s="504"/>
      <c r="AH251" s="504"/>
      <c r="AI251" s="504"/>
      <c r="AJ251" s="504"/>
      <c r="AK251" s="504"/>
      <c r="AL251" s="504"/>
      <c r="AM251" s="504"/>
      <c r="AN251" s="504"/>
      <c r="AO251" s="504"/>
      <c r="AP251" s="504"/>
      <c r="AQ251" s="504"/>
      <c r="AR251" s="504"/>
      <c r="AS251" s="504"/>
      <c r="AT251" s="504"/>
      <c r="AU251" s="504"/>
      <c r="AV251" s="504"/>
      <c r="AW251" s="504"/>
      <c r="AX251" s="504"/>
      <c r="AY251" s="504"/>
      <c r="AZ251" s="504"/>
      <c r="BA251" s="504"/>
      <c r="BB251" s="504"/>
      <c r="BC251" s="504"/>
      <c r="BD251" s="504"/>
      <c r="BE251" s="504"/>
      <c r="BF251" s="504"/>
      <c r="BG251" s="508"/>
      <c r="BH251" s="509"/>
      <c r="BI251" s="509"/>
      <c r="BJ251" s="509"/>
      <c r="BK251" s="510"/>
    </row>
    <row r="252" spans="1:72" ht="12.75" customHeight="1">
      <c r="A252" s="321"/>
      <c r="B252" s="495" t="s">
        <v>463</v>
      </c>
      <c r="C252" s="496"/>
      <c r="D252" s="497"/>
      <c r="E252" s="501" t="s">
        <v>498</v>
      </c>
      <c r="F252" s="502"/>
      <c r="G252" s="502"/>
      <c r="H252" s="502"/>
      <c r="I252" s="502"/>
      <c r="J252" s="502"/>
      <c r="K252" s="502"/>
      <c r="L252" s="502"/>
      <c r="M252" s="502"/>
      <c r="N252" s="502"/>
      <c r="O252" s="502"/>
      <c r="P252" s="502"/>
      <c r="Q252" s="502"/>
      <c r="R252" s="502"/>
      <c r="S252" s="502"/>
      <c r="T252" s="502"/>
      <c r="U252" s="502"/>
      <c r="V252" s="502"/>
      <c r="W252" s="502"/>
      <c r="X252" s="502"/>
      <c r="Y252" s="502"/>
      <c r="Z252" s="502"/>
      <c r="AA252" s="502"/>
      <c r="AB252" s="502"/>
      <c r="AC252" s="502"/>
      <c r="AD252" s="502"/>
      <c r="AE252" s="502"/>
      <c r="AF252" s="502"/>
      <c r="AG252" s="502"/>
      <c r="AH252" s="502"/>
      <c r="AI252" s="502"/>
      <c r="AJ252" s="502"/>
      <c r="AK252" s="502"/>
      <c r="AL252" s="502"/>
      <c r="AM252" s="502"/>
      <c r="AN252" s="502"/>
      <c r="AO252" s="502"/>
      <c r="AP252" s="502"/>
      <c r="AQ252" s="502"/>
      <c r="AR252" s="502"/>
      <c r="AS252" s="502"/>
      <c r="AT252" s="502"/>
      <c r="AU252" s="502"/>
      <c r="AV252" s="502"/>
      <c r="AW252" s="502"/>
      <c r="AX252" s="502"/>
      <c r="AY252" s="502"/>
      <c r="AZ252" s="502"/>
      <c r="BA252" s="502"/>
      <c r="BB252" s="502"/>
      <c r="BC252" s="502"/>
      <c r="BD252" s="502"/>
      <c r="BE252" s="502"/>
      <c r="BF252" s="502"/>
      <c r="BG252" s="505"/>
      <c r="BH252" s="506"/>
      <c r="BI252" s="506"/>
      <c r="BJ252" s="506"/>
      <c r="BK252" s="507"/>
    </row>
    <row r="253" spans="1:72" ht="12.75" customHeight="1">
      <c r="A253" s="321"/>
      <c r="B253" s="511"/>
      <c r="C253" s="512"/>
      <c r="D253" s="513"/>
      <c r="E253" s="514"/>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c r="AE253" s="482"/>
      <c r="AF253" s="482"/>
      <c r="AG253" s="482"/>
      <c r="AH253" s="482"/>
      <c r="AI253" s="482"/>
      <c r="AJ253" s="482"/>
      <c r="AK253" s="482"/>
      <c r="AL253" s="482"/>
      <c r="AM253" s="482"/>
      <c r="AN253" s="482"/>
      <c r="AO253" s="482"/>
      <c r="AP253" s="482"/>
      <c r="AQ253" s="482"/>
      <c r="AR253" s="482"/>
      <c r="AS253" s="482"/>
      <c r="AT253" s="482"/>
      <c r="AU253" s="482"/>
      <c r="AV253" s="482"/>
      <c r="AW253" s="482"/>
      <c r="AX253" s="482"/>
      <c r="AY253" s="482"/>
      <c r="AZ253" s="482"/>
      <c r="BA253" s="482"/>
      <c r="BB253" s="482"/>
      <c r="BC253" s="482"/>
      <c r="BD253" s="482"/>
      <c r="BE253" s="482"/>
      <c r="BF253" s="482"/>
      <c r="BG253" s="515"/>
      <c r="BH253" s="516"/>
      <c r="BI253" s="516"/>
      <c r="BJ253" s="516"/>
      <c r="BK253" s="517"/>
    </row>
    <row r="254" spans="1:72" ht="12.75" customHeight="1">
      <c r="A254" s="321"/>
      <c r="B254" s="511"/>
      <c r="C254" s="512"/>
      <c r="D254" s="513"/>
      <c r="E254" s="514"/>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c r="AE254" s="482"/>
      <c r="AF254" s="482"/>
      <c r="AG254" s="482"/>
      <c r="AH254" s="482"/>
      <c r="AI254" s="482"/>
      <c r="AJ254" s="482"/>
      <c r="AK254" s="482"/>
      <c r="AL254" s="482"/>
      <c r="AM254" s="482"/>
      <c r="AN254" s="482"/>
      <c r="AO254" s="482"/>
      <c r="AP254" s="482"/>
      <c r="AQ254" s="482"/>
      <c r="AR254" s="482"/>
      <c r="AS254" s="482"/>
      <c r="AT254" s="482"/>
      <c r="AU254" s="482"/>
      <c r="AV254" s="482"/>
      <c r="AW254" s="482"/>
      <c r="AX254" s="482"/>
      <c r="AY254" s="482"/>
      <c r="AZ254" s="482"/>
      <c r="BA254" s="482"/>
      <c r="BB254" s="482"/>
      <c r="BC254" s="482"/>
      <c r="BD254" s="482"/>
      <c r="BE254" s="482"/>
      <c r="BF254" s="482"/>
      <c r="BG254" s="515"/>
      <c r="BH254" s="516"/>
      <c r="BI254" s="516"/>
      <c r="BJ254" s="516"/>
      <c r="BK254" s="517"/>
    </row>
    <row r="255" spans="1:72" ht="12.75" customHeight="1">
      <c r="A255" s="321"/>
      <c r="B255" s="498"/>
      <c r="C255" s="499"/>
      <c r="D255" s="500"/>
      <c r="E255" s="503"/>
      <c r="F255" s="504"/>
      <c r="G255" s="504"/>
      <c r="H255" s="504"/>
      <c r="I255" s="504"/>
      <c r="J255" s="504"/>
      <c r="K255" s="504"/>
      <c r="L255" s="504"/>
      <c r="M255" s="504"/>
      <c r="N255" s="504"/>
      <c r="O255" s="504"/>
      <c r="P255" s="504"/>
      <c r="Q255" s="504"/>
      <c r="R255" s="504"/>
      <c r="S255" s="504"/>
      <c r="T255" s="504"/>
      <c r="U255" s="504"/>
      <c r="V255" s="504"/>
      <c r="W255" s="504"/>
      <c r="X255" s="504"/>
      <c r="Y255" s="504"/>
      <c r="Z255" s="504"/>
      <c r="AA255" s="504"/>
      <c r="AB255" s="504"/>
      <c r="AC255" s="504"/>
      <c r="AD255" s="504"/>
      <c r="AE255" s="504"/>
      <c r="AF255" s="504"/>
      <c r="AG255" s="504"/>
      <c r="AH255" s="504"/>
      <c r="AI255" s="504"/>
      <c r="AJ255" s="504"/>
      <c r="AK255" s="504"/>
      <c r="AL255" s="504"/>
      <c r="AM255" s="504"/>
      <c r="AN255" s="504"/>
      <c r="AO255" s="504"/>
      <c r="AP255" s="504"/>
      <c r="AQ255" s="504"/>
      <c r="AR255" s="504"/>
      <c r="AS255" s="504"/>
      <c r="AT255" s="504"/>
      <c r="AU255" s="504"/>
      <c r="AV255" s="504"/>
      <c r="AW255" s="504"/>
      <c r="AX255" s="504"/>
      <c r="AY255" s="504"/>
      <c r="AZ255" s="504"/>
      <c r="BA255" s="504"/>
      <c r="BB255" s="504"/>
      <c r="BC255" s="504"/>
      <c r="BD255" s="504"/>
      <c r="BE255" s="504"/>
      <c r="BF255" s="504"/>
      <c r="BG255" s="508"/>
      <c r="BH255" s="509"/>
      <c r="BI255" s="509"/>
      <c r="BJ255" s="509"/>
      <c r="BK255" s="510"/>
    </row>
    <row r="256" spans="1:72" s="331" customFormat="1" ht="18" customHeight="1">
      <c r="A256" s="239"/>
      <c r="B256" s="641" t="s">
        <v>440</v>
      </c>
      <c r="C256" s="642"/>
      <c r="D256" s="642"/>
      <c r="E256" s="642"/>
      <c r="F256" s="642"/>
      <c r="G256" s="642"/>
      <c r="H256" s="642"/>
      <c r="I256" s="642"/>
      <c r="J256" s="642"/>
      <c r="K256" s="642"/>
      <c r="L256" s="642"/>
      <c r="M256" s="642"/>
      <c r="N256" s="642"/>
      <c r="O256" s="642"/>
      <c r="P256" s="642"/>
      <c r="Q256" s="642"/>
      <c r="R256" s="642"/>
      <c r="S256" s="642"/>
      <c r="T256" s="642"/>
      <c r="U256" s="642"/>
      <c r="V256" s="642"/>
      <c r="W256" s="642"/>
      <c r="X256" s="642"/>
      <c r="Y256" s="642"/>
      <c r="Z256" s="642"/>
      <c r="AA256" s="642"/>
      <c r="AB256" s="642"/>
      <c r="AC256" s="642"/>
      <c r="AD256" s="642"/>
      <c r="AE256" s="642"/>
      <c r="AF256" s="642"/>
      <c r="AG256" s="642"/>
      <c r="AH256" s="642"/>
      <c r="AI256" s="642"/>
      <c r="AJ256" s="642"/>
      <c r="AK256" s="642"/>
      <c r="AL256" s="642"/>
      <c r="AM256" s="642"/>
      <c r="AN256" s="642"/>
      <c r="AO256" s="642"/>
      <c r="AP256" s="642"/>
      <c r="AQ256" s="642"/>
      <c r="AR256" s="642"/>
      <c r="AS256" s="642"/>
      <c r="AT256" s="642"/>
      <c r="AU256" s="642"/>
      <c r="AV256" s="642"/>
      <c r="AW256" s="642"/>
      <c r="AX256" s="642"/>
      <c r="AY256" s="642"/>
      <c r="AZ256" s="642"/>
      <c r="BA256" s="642"/>
      <c r="BB256" s="642"/>
      <c r="BC256" s="642"/>
      <c r="BD256" s="642"/>
      <c r="BE256" s="642"/>
      <c r="BF256" s="642"/>
      <c r="BG256" s="642"/>
      <c r="BH256" s="642"/>
      <c r="BI256" s="642"/>
      <c r="BJ256" s="642"/>
      <c r="BK256" s="643"/>
      <c r="BL256" s="330"/>
      <c r="BM256" s="330"/>
      <c r="BN256" s="330"/>
      <c r="BO256" s="330"/>
      <c r="BP256" s="330"/>
      <c r="BQ256" s="330"/>
      <c r="BR256" s="330"/>
      <c r="BS256" s="330"/>
      <c r="BT256" s="330"/>
    </row>
    <row r="257" spans="1:79" ht="12.75" customHeight="1">
      <c r="A257" s="321"/>
      <c r="B257" s="495" t="s">
        <v>465</v>
      </c>
      <c r="C257" s="496"/>
      <c r="D257" s="497"/>
      <c r="E257" s="501" t="s">
        <v>499</v>
      </c>
      <c r="F257" s="502"/>
      <c r="G257" s="502"/>
      <c r="H257" s="502"/>
      <c r="I257" s="502"/>
      <c r="J257" s="502"/>
      <c r="K257" s="502"/>
      <c r="L257" s="502"/>
      <c r="M257" s="502"/>
      <c r="N257" s="502"/>
      <c r="O257" s="502"/>
      <c r="P257" s="502"/>
      <c r="Q257" s="502"/>
      <c r="R257" s="502"/>
      <c r="S257" s="502"/>
      <c r="T257" s="502"/>
      <c r="U257" s="502"/>
      <c r="V257" s="502"/>
      <c r="W257" s="502"/>
      <c r="X257" s="502"/>
      <c r="Y257" s="502"/>
      <c r="Z257" s="502"/>
      <c r="AA257" s="502"/>
      <c r="AB257" s="502"/>
      <c r="AC257" s="502"/>
      <c r="AD257" s="502"/>
      <c r="AE257" s="502"/>
      <c r="AF257" s="502"/>
      <c r="AG257" s="502"/>
      <c r="AH257" s="502"/>
      <c r="AI257" s="502"/>
      <c r="AJ257" s="502"/>
      <c r="AK257" s="502"/>
      <c r="AL257" s="502"/>
      <c r="AM257" s="502"/>
      <c r="AN257" s="502"/>
      <c r="AO257" s="502"/>
      <c r="AP257" s="502"/>
      <c r="AQ257" s="502"/>
      <c r="AR257" s="502"/>
      <c r="AS257" s="502"/>
      <c r="AT257" s="502"/>
      <c r="AU257" s="502"/>
      <c r="AV257" s="502"/>
      <c r="AW257" s="502"/>
      <c r="AX257" s="502"/>
      <c r="AY257" s="502"/>
      <c r="AZ257" s="502"/>
      <c r="BA257" s="502"/>
      <c r="BB257" s="502"/>
      <c r="BC257" s="502"/>
      <c r="BD257" s="502"/>
      <c r="BE257" s="502"/>
      <c r="BF257" s="502"/>
      <c r="BG257" s="505"/>
      <c r="BH257" s="506"/>
      <c r="BI257" s="506"/>
      <c r="BJ257" s="506"/>
      <c r="BK257" s="507"/>
    </row>
    <row r="258" spans="1:79" ht="12.75" customHeight="1">
      <c r="A258" s="321"/>
      <c r="B258" s="511"/>
      <c r="C258" s="512"/>
      <c r="D258" s="513"/>
      <c r="E258" s="514"/>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c r="AS258" s="482"/>
      <c r="AT258" s="482"/>
      <c r="AU258" s="482"/>
      <c r="AV258" s="482"/>
      <c r="AW258" s="482"/>
      <c r="AX258" s="482"/>
      <c r="AY258" s="482"/>
      <c r="AZ258" s="482"/>
      <c r="BA258" s="482"/>
      <c r="BB258" s="482"/>
      <c r="BC258" s="482"/>
      <c r="BD258" s="482"/>
      <c r="BE258" s="482"/>
      <c r="BF258" s="482"/>
      <c r="BG258" s="515"/>
      <c r="BH258" s="516"/>
      <c r="BI258" s="516"/>
      <c r="BJ258" s="516"/>
      <c r="BK258" s="517"/>
    </row>
    <row r="259" spans="1:79" ht="12.75" customHeight="1">
      <c r="A259" s="321"/>
      <c r="B259" s="511"/>
      <c r="C259" s="512"/>
      <c r="D259" s="513"/>
      <c r="E259" s="514"/>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c r="AE259" s="482"/>
      <c r="AF259" s="482"/>
      <c r="AG259" s="482"/>
      <c r="AH259" s="482"/>
      <c r="AI259" s="482"/>
      <c r="AJ259" s="482"/>
      <c r="AK259" s="482"/>
      <c r="AL259" s="482"/>
      <c r="AM259" s="482"/>
      <c r="AN259" s="482"/>
      <c r="AO259" s="482"/>
      <c r="AP259" s="482"/>
      <c r="AQ259" s="482"/>
      <c r="AR259" s="482"/>
      <c r="AS259" s="482"/>
      <c r="AT259" s="482"/>
      <c r="AU259" s="482"/>
      <c r="AV259" s="482"/>
      <c r="AW259" s="482"/>
      <c r="AX259" s="482"/>
      <c r="AY259" s="482"/>
      <c r="AZ259" s="482"/>
      <c r="BA259" s="482"/>
      <c r="BB259" s="482"/>
      <c r="BC259" s="482"/>
      <c r="BD259" s="482"/>
      <c r="BE259" s="482"/>
      <c r="BF259" s="482"/>
      <c r="BG259" s="515"/>
      <c r="BH259" s="516"/>
      <c r="BI259" s="516"/>
      <c r="BJ259" s="516"/>
      <c r="BK259" s="517"/>
    </row>
    <row r="260" spans="1:79" ht="9" customHeight="1">
      <c r="A260" s="321"/>
      <c r="B260" s="498"/>
      <c r="C260" s="499"/>
      <c r="D260" s="500"/>
      <c r="E260" s="503"/>
      <c r="F260" s="504"/>
      <c r="G260" s="504"/>
      <c r="H260" s="504"/>
      <c r="I260" s="504"/>
      <c r="J260" s="504"/>
      <c r="K260" s="504"/>
      <c r="L260" s="504"/>
      <c r="M260" s="504"/>
      <c r="N260" s="504"/>
      <c r="O260" s="504"/>
      <c r="P260" s="504"/>
      <c r="Q260" s="504"/>
      <c r="R260" s="504"/>
      <c r="S260" s="504"/>
      <c r="T260" s="504"/>
      <c r="U260" s="504"/>
      <c r="V260" s="504"/>
      <c r="W260" s="504"/>
      <c r="X260" s="504"/>
      <c r="Y260" s="504"/>
      <c r="Z260" s="504"/>
      <c r="AA260" s="504"/>
      <c r="AB260" s="504"/>
      <c r="AC260" s="504"/>
      <c r="AD260" s="504"/>
      <c r="AE260" s="504"/>
      <c r="AF260" s="504"/>
      <c r="AG260" s="504"/>
      <c r="AH260" s="504"/>
      <c r="AI260" s="504"/>
      <c r="AJ260" s="504"/>
      <c r="AK260" s="504"/>
      <c r="AL260" s="504"/>
      <c r="AM260" s="504"/>
      <c r="AN260" s="504"/>
      <c r="AO260" s="504"/>
      <c r="AP260" s="504"/>
      <c r="AQ260" s="504"/>
      <c r="AR260" s="504"/>
      <c r="AS260" s="504"/>
      <c r="AT260" s="504"/>
      <c r="AU260" s="504"/>
      <c r="AV260" s="504"/>
      <c r="AW260" s="504"/>
      <c r="AX260" s="504"/>
      <c r="AY260" s="504"/>
      <c r="AZ260" s="504"/>
      <c r="BA260" s="504"/>
      <c r="BB260" s="504"/>
      <c r="BC260" s="504"/>
      <c r="BD260" s="504"/>
      <c r="BE260" s="504"/>
      <c r="BF260" s="504"/>
      <c r="BG260" s="508"/>
      <c r="BH260" s="509"/>
      <c r="BI260" s="509"/>
      <c r="BJ260" s="509"/>
      <c r="BK260" s="510"/>
    </row>
    <row r="261" spans="1:79" ht="12.75" customHeight="1">
      <c r="A261" s="321"/>
      <c r="B261" s="495" t="s">
        <v>500</v>
      </c>
      <c r="C261" s="496"/>
      <c r="D261" s="497"/>
      <c r="E261" s="501" t="s">
        <v>501</v>
      </c>
      <c r="F261" s="502"/>
      <c r="G261" s="502"/>
      <c r="H261" s="502"/>
      <c r="I261" s="502"/>
      <c r="J261" s="502"/>
      <c r="K261" s="502"/>
      <c r="L261" s="502"/>
      <c r="M261" s="502"/>
      <c r="N261" s="502"/>
      <c r="O261" s="502"/>
      <c r="P261" s="502"/>
      <c r="Q261" s="502"/>
      <c r="R261" s="502"/>
      <c r="S261" s="502"/>
      <c r="T261" s="502"/>
      <c r="U261" s="502"/>
      <c r="V261" s="502"/>
      <c r="W261" s="502"/>
      <c r="X261" s="502"/>
      <c r="Y261" s="502"/>
      <c r="Z261" s="502"/>
      <c r="AA261" s="502"/>
      <c r="AB261" s="502"/>
      <c r="AC261" s="502"/>
      <c r="AD261" s="502"/>
      <c r="AE261" s="502"/>
      <c r="AF261" s="502"/>
      <c r="AG261" s="502"/>
      <c r="AH261" s="502"/>
      <c r="AI261" s="502"/>
      <c r="AJ261" s="502"/>
      <c r="AK261" s="502"/>
      <c r="AL261" s="502"/>
      <c r="AM261" s="502"/>
      <c r="AN261" s="502"/>
      <c r="AO261" s="502"/>
      <c r="AP261" s="502"/>
      <c r="AQ261" s="502"/>
      <c r="AR261" s="502"/>
      <c r="AS261" s="502"/>
      <c r="AT261" s="502"/>
      <c r="AU261" s="502"/>
      <c r="AV261" s="502"/>
      <c r="AW261" s="502"/>
      <c r="AX261" s="502"/>
      <c r="AY261" s="502"/>
      <c r="AZ261" s="502"/>
      <c r="BA261" s="502"/>
      <c r="BB261" s="502"/>
      <c r="BC261" s="502"/>
      <c r="BD261" s="502"/>
      <c r="BE261" s="502"/>
      <c r="BF261" s="502"/>
      <c r="BG261" s="505"/>
      <c r="BH261" s="506"/>
      <c r="BI261" s="506"/>
      <c r="BJ261" s="506"/>
      <c r="BK261" s="507"/>
    </row>
    <row r="262" spans="1:79" s="448" customFormat="1" ht="12.75" customHeight="1">
      <c r="A262" s="321"/>
      <c r="B262" s="511"/>
      <c r="C262" s="666"/>
      <c r="D262" s="513"/>
      <c r="E262" s="514"/>
      <c r="F262" s="671"/>
      <c r="G262" s="671"/>
      <c r="H262" s="671"/>
      <c r="I262" s="671"/>
      <c r="J262" s="671"/>
      <c r="K262" s="671"/>
      <c r="L262" s="671"/>
      <c r="M262" s="671"/>
      <c r="N262" s="671"/>
      <c r="O262" s="671"/>
      <c r="P262" s="671"/>
      <c r="Q262" s="671"/>
      <c r="R262" s="671"/>
      <c r="S262" s="671"/>
      <c r="T262" s="671"/>
      <c r="U262" s="671"/>
      <c r="V262" s="671"/>
      <c r="W262" s="671"/>
      <c r="X262" s="671"/>
      <c r="Y262" s="671"/>
      <c r="Z262" s="671"/>
      <c r="AA262" s="671"/>
      <c r="AB262" s="671"/>
      <c r="AC262" s="671"/>
      <c r="AD262" s="671"/>
      <c r="AE262" s="671"/>
      <c r="AF262" s="671"/>
      <c r="AG262" s="671"/>
      <c r="AH262" s="671"/>
      <c r="AI262" s="671"/>
      <c r="AJ262" s="671"/>
      <c r="AK262" s="671"/>
      <c r="AL262" s="671"/>
      <c r="AM262" s="671"/>
      <c r="AN262" s="671"/>
      <c r="AO262" s="671"/>
      <c r="AP262" s="671"/>
      <c r="AQ262" s="671"/>
      <c r="AR262" s="671"/>
      <c r="AS262" s="671"/>
      <c r="AT262" s="671"/>
      <c r="AU262" s="671"/>
      <c r="AV262" s="671"/>
      <c r="AW262" s="671"/>
      <c r="AX262" s="671"/>
      <c r="AY262" s="671"/>
      <c r="AZ262" s="671"/>
      <c r="BA262" s="671"/>
      <c r="BB262" s="671"/>
      <c r="BC262" s="671"/>
      <c r="BD262" s="671"/>
      <c r="BE262" s="671"/>
      <c r="BF262" s="671"/>
      <c r="BG262" s="515"/>
      <c r="BH262" s="668"/>
      <c r="BI262" s="668"/>
      <c r="BJ262" s="668"/>
      <c r="BK262" s="517"/>
      <c r="BL262" s="228"/>
      <c r="BM262" s="228"/>
      <c r="BN262" s="228"/>
      <c r="BO262" s="228"/>
      <c r="BP262" s="228"/>
      <c r="BQ262" s="228"/>
      <c r="BR262" s="228"/>
      <c r="BS262" s="228"/>
      <c r="BT262" s="228"/>
      <c r="BU262" s="228"/>
      <c r="BV262" s="228"/>
      <c r="BW262" s="228"/>
      <c r="BX262" s="228"/>
      <c r="BY262" s="228"/>
      <c r="BZ262" s="228"/>
      <c r="CA262" s="228"/>
    </row>
    <row r="263" spans="1:79" ht="12.75" customHeight="1">
      <c r="A263" s="321"/>
      <c r="B263" s="511"/>
      <c r="C263" s="512"/>
      <c r="D263" s="513"/>
      <c r="E263" s="514"/>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482"/>
      <c r="AR263" s="482"/>
      <c r="AS263" s="482"/>
      <c r="AT263" s="482"/>
      <c r="AU263" s="482"/>
      <c r="AV263" s="482"/>
      <c r="AW263" s="482"/>
      <c r="AX263" s="482"/>
      <c r="AY263" s="482"/>
      <c r="AZ263" s="482"/>
      <c r="BA263" s="482"/>
      <c r="BB263" s="482"/>
      <c r="BC263" s="482"/>
      <c r="BD263" s="482"/>
      <c r="BE263" s="482"/>
      <c r="BF263" s="482"/>
      <c r="BG263" s="515"/>
      <c r="BH263" s="516"/>
      <c r="BI263" s="516"/>
      <c r="BJ263" s="516"/>
      <c r="BK263" s="517"/>
    </row>
    <row r="264" spans="1:79" ht="12.75" customHeight="1">
      <c r="A264" s="321"/>
      <c r="B264" s="511"/>
      <c r="C264" s="512"/>
      <c r="D264" s="513"/>
      <c r="E264" s="514"/>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482"/>
      <c r="AR264" s="482"/>
      <c r="AS264" s="482"/>
      <c r="AT264" s="482"/>
      <c r="AU264" s="482"/>
      <c r="AV264" s="482"/>
      <c r="AW264" s="482"/>
      <c r="AX264" s="482"/>
      <c r="AY264" s="482"/>
      <c r="AZ264" s="482"/>
      <c r="BA264" s="482"/>
      <c r="BB264" s="482"/>
      <c r="BC264" s="482"/>
      <c r="BD264" s="482"/>
      <c r="BE264" s="482"/>
      <c r="BF264" s="482"/>
      <c r="BG264" s="515"/>
      <c r="BH264" s="516"/>
      <c r="BI264" s="516"/>
      <c r="BJ264" s="516"/>
      <c r="BK264" s="517"/>
    </row>
    <row r="265" spans="1:79" ht="7.5" customHeight="1">
      <c r="A265" s="321"/>
      <c r="B265" s="498"/>
      <c r="C265" s="499"/>
      <c r="D265" s="500"/>
      <c r="E265" s="503"/>
      <c r="F265" s="504"/>
      <c r="G265" s="504"/>
      <c r="H265" s="504"/>
      <c r="I265" s="504"/>
      <c r="J265" s="504"/>
      <c r="K265" s="504"/>
      <c r="L265" s="504"/>
      <c r="M265" s="504"/>
      <c r="N265" s="504"/>
      <c r="O265" s="504"/>
      <c r="P265" s="504"/>
      <c r="Q265" s="504"/>
      <c r="R265" s="504"/>
      <c r="S265" s="504"/>
      <c r="T265" s="504"/>
      <c r="U265" s="504"/>
      <c r="V265" s="504"/>
      <c r="W265" s="504"/>
      <c r="X265" s="504"/>
      <c r="Y265" s="504"/>
      <c r="Z265" s="504"/>
      <c r="AA265" s="504"/>
      <c r="AB265" s="504"/>
      <c r="AC265" s="504"/>
      <c r="AD265" s="504"/>
      <c r="AE265" s="504"/>
      <c r="AF265" s="504"/>
      <c r="AG265" s="504"/>
      <c r="AH265" s="504"/>
      <c r="AI265" s="504"/>
      <c r="AJ265" s="504"/>
      <c r="AK265" s="504"/>
      <c r="AL265" s="504"/>
      <c r="AM265" s="504"/>
      <c r="AN265" s="504"/>
      <c r="AO265" s="504"/>
      <c r="AP265" s="504"/>
      <c r="AQ265" s="504"/>
      <c r="AR265" s="504"/>
      <c r="AS265" s="504"/>
      <c r="AT265" s="504"/>
      <c r="AU265" s="504"/>
      <c r="AV265" s="504"/>
      <c r="AW265" s="504"/>
      <c r="AX265" s="504"/>
      <c r="AY265" s="504"/>
      <c r="AZ265" s="504"/>
      <c r="BA265" s="504"/>
      <c r="BB265" s="504"/>
      <c r="BC265" s="504"/>
      <c r="BD265" s="504"/>
      <c r="BE265" s="504"/>
      <c r="BF265" s="504"/>
      <c r="BG265" s="508"/>
      <c r="BH265" s="509"/>
      <c r="BI265" s="509"/>
      <c r="BJ265" s="509"/>
      <c r="BK265" s="510"/>
    </row>
    <row r="266" spans="1:79" ht="12.75" customHeight="1">
      <c r="BG266" s="243"/>
      <c r="BH266" s="243"/>
      <c r="BI266" s="243"/>
      <c r="BJ266" s="243"/>
      <c r="BK266" s="243"/>
    </row>
    <row r="267" spans="1:79" s="316" customFormat="1" ht="20.100000000000001" customHeight="1">
      <c r="A267" s="239" t="s">
        <v>503</v>
      </c>
      <c r="B267" s="329"/>
      <c r="C267" s="329"/>
      <c r="D267" s="298"/>
      <c r="E267" s="291"/>
      <c r="F267" s="291"/>
      <c r="G267" s="291"/>
      <c r="H267" s="291"/>
      <c r="I267" s="291"/>
      <c r="J267" s="291"/>
      <c r="K267" s="291"/>
      <c r="L267" s="291"/>
      <c r="M267" s="291"/>
      <c r="N267" s="291"/>
      <c r="O267" s="291"/>
      <c r="P267" s="291"/>
      <c r="Q267" s="291"/>
      <c r="R267" s="291"/>
      <c r="S267" s="291"/>
      <c r="T267" s="291"/>
      <c r="U267" s="291"/>
      <c r="V267" s="291"/>
      <c r="BG267" s="243"/>
      <c r="BH267" s="243"/>
      <c r="BI267" s="243"/>
      <c r="BJ267" s="243"/>
      <c r="BK267" s="243"/>
      <c r="BL267" s="345"/>
      <c r="BM267" s="345"/>
      <c r="BN267" s="345"/>
      <c r="BO267" s="345"/>
      <c r="BP267" s="345"/>
      <c r="BQ267" s="345"/>
      <c r="BR267" s="345"/>
      <c r="BS267" s="345"/>
      <c r="BT267" s="345"/>
      <c r="BU267" s="345"/>
      <c r="BV267" s="345"/>
      <c r="BW267" s="345"/>
      <c r="BX267" s="345"/>
      <c r="BY267" s="345"/>
      <c r="BZ267" s="345"/>
      <c r="CA267" s="345"/>
    </row>
    <row r="268" spans="1:79" ht="12.75" customHeight="1">
      <c r="A268" s="321"/>
      <c r="B268" s="495" t="s">
        <v>431</v>
      </c>
      <c r="C268" s="496"/>
      <c r="D268" s="497"/>
      <c r="E268" s="501" t="s">
        <v>504</v>
      </c>
      <c r="F268" s="502"/>
      <c r="G268" s="502"/>
      <c r="H268" s="502"/>
      <c r="I268" s="502"/>
      <c r="J268" s="502"/>
      <c r="K268" s="502"/>
      <c r="L268" s="502"/>
      <c r="M268" s="502"/>
      <c r="N268" s="502"/>
      <c r="O268" s="502"/>
      <c r="P268" s="502"/>
      <c r="Q268" s="502"/>
      <c r="R268" s="502"/>
      <c r="S268" s="502"/>
      <c r="T268" s="502"/>
      <c r="U268" s="502"/>
      <c r="V268" s="502"/>
      <c r="W268" s="502"/>
      <c r="X268" s="502"/>
      <c r="Y268" s="502"/>
      <c r="Z268" s="502"/>
      <c r="AA268" s="502"/>
      <c r="AB268" s="502"/>
      <c r="AC268" s="502"/>
      <c r="AD268" s="502"/>
      <c r="AE268" s="502"/>
      <c r="AF268" s="502"/>
      <c r="AG268" s="502"/>
      <c r="AH268" s="502"/>
      <c r="AI268" s="502"/>
      <c r="AJ268" s="502"/>
      <c r="AK268" s="502"/>
      <c r="AL268" s="502"/>
      <c r="AM268" s="502"/>
      <c r="AN268" s="502"/>
      <c r="AO268" s="502"/>
      <c r="AP268" s="502"/>
      <c r="AQ268" s="502"/>
      <c r="AR268" s="502"/>
      <c r="AS268" s="502"/>
      <c r="AT268" s="502"/>
      <c r="AU268" s="502"/>
      <c r="AV268" s="502"/>
      <c r="AW268" s="502"/>
      <c r="AX268" s="502"/>
      <c r="AY268" s="502"/>
      <c r="AZ268" s="502"/>
      <c r="BA268" s="502"/>
      <c r="BB268" s="502"/>
      <c r="BC268" s="502"/>
      <c r="BD268" s="502"/>
      <c r="BE268" s="502"/>
      <c r="BF268" s="502"/>
      <c r="BG268" s="505"/>
      <c r="BH268" s="506"/>
      <c r="BI268" s="506"/>
      <c r="BJ268" s="506"/>
      <c r="BK268" s="507"/>
    </row>
    <row r="269" spans="1:79" ht="12.75" customHeight="1">
      <c r="A269" s="321"/>
      <c r="B269" s="511"/>
      <c r="C269" s="512"/>
      <c r="D269" s="513"/>
      <c r="E269" s="514"/>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c r="AE269" s="482"/>
      <c r="AF269" s="482"/>
      <c r="AG269" s="482"/>
      <c r="AH269" s="482"/>
      <c r="AI269" s="482"/>
      <c r="AJ269" s="482"/>
      <c r="AK269" s="482"/>
      <c r="AL269" s="482"/>
      <c r="AM269" s="482"/>
      <c r="AN269" s="482"/>
      <c r="AO269" s="482"/>
      <c r="AP269" s="482"/>
      <c r="AQ269" s="482"/>
      <c r="AR269" s="482"/>
      <c r="AS269" s="482"/>
      <c r="AT269" s="482"/>
      <c r="AU269" s="482"/>
      <c r="AV269" s="482"/>
      <c r="AW269" s="482"/>
      <c r="AX269" s="482"/>
      <c r="AY269" s="482"/>
      <c r="AZ269" s="482"/>
      <c r="BA269" s="482"/>
      <c r="BB269" s="482"/>
      <c r="BC269" s="482"/>
      <c r="BD269" s="482"/>
      <c r="BE269" s="482"/>
      <c r="BF269" s="482"/>
      <c r="BG269" s="515"/>
      <c r="BH269" s="516"/>
      <c r="BI269" s="516"/>
      <c r="BJ269" s="516"/>
      <c r="BK269" s="517"/>
    </row>
    <row r="270" spans="1:79" ht="12.75" customHeight="1">
      <c r="A270" s="321"/>
      <c r="B270" s="511"/>
      <c r="C270" s="512"/>
      <c r="D270" s="513"/>
      <c r="E270" s="514"/>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c r="AE270" s="482"/>
      <c r="AF270" s="482"/>
      <c r="AG270" s="482"/>
      <c r="AH270" s="482"/>
      <c r="AI270" s="482"/>
      <c r="AJ270" s="482"/>
      <c r="AK270" s="482"/>
      <c r="AL270" s="482"/>
      <c r="AM270" s="482"/>
      <c r="AN270" s="482"/>
      <c r="AO270" s="482"/>
      <c r="AP270" s="482"/>
      <c r="AQ270" s="482"/>
      <c r="AR270" s="482"/>
      <c r="AS270" s="482"/>
      <c r="AT270" s="482"/>
      <c r="AU270" s="482"/>
      <c r="AV270" s="482"/>
      <c r="AW270" s="482"/>
      <c r="AX270" s="482"/>
      <c r="AY270" s="482"/>
      <c r="AZ270" s="482"/>
      <c r="BA270" s="482"/>
      <c r="BB270" s="482"/>
      <c r="BC270" s="482"/>
      <c r="BD270" s="482"/>
      <c r="BE270" s="482"/>
      <c r="BF270" s="482"/>
      <c r="BG270" s="515"/>
      <c r="BH270" s="516"/>
      <c r="BI270" s="516"/>
      <c r="BJ270" s="516"/>
      <c r="BK270" s="517"/>
    </row>
    <row r="271" spans="1:79" ht="12.75" customHeight="1">
      <c r="A271" s="321"/>
      <c r="B271" s="511"/>
      <c r="C271" s="512"/>
      <c r="D271" s="513"/>
      <c r="E271" s="514"/>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c r="AE271" s="482"/>
      <c r="AF271" s="482"/>
      <c r="AG271" s="482"/>
      <c r="AH271" s="482"/>
      <c r="AI271" s="482"/>
      <c r="AJ271" s="482"/>
      <c r="AK271" s="482"/>
      <c r="AL271" s="482"/>
      <c r="AM271" s="482"/>
      <c r="AN271" s="482"/>
      <c r="AO271" s="482"/>
      <c r="AP271" s="482"/>
      <c r="AQ271" s="482"/>
      <c r="AR271" s="482"/>
      <c r="AS271" s="482"/>
      <c r="AT271" s="482"/>
      <c r="AU271" s="482"/>
      <c r="AV271" s="482"/>
      <c r="AW271" s="482"/>
      <c r="AX271" s="482"/>
      <c r="AY271" s="482"/>
      <c r="AZ271" s="482"/>
      <c r="BA271" s="482"/>
      <c r="BB271" s="482"/>
      <c r="BC271" s="482"/>
      <c r="BD271" s="482"/>
      <c r="BE271" s="482"/>
      <c r="BF271" s="482"/>
      <c r="BG271" s="515"/>
      <c r="BH271" s="516"/>
      <c r="BI271" s="516"/>
      <c r="BJ271" s="516"/>
      <c r="BK271" s="517"/>
    </row>
    <row r="272" spans="1:79" ht="12.75" customHeight="1">
      <c r="A272" s="321"/>
      <c r="B272" s="511"/>
      <c r="C272" s="512"/>
      <c r="D272" s="513"/>
      <c r="E272" s="514"/>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c r="AE272" s="482"/>
      <c r="AF272" s="482"/>
      <c r="AG272" s="482"/>
      <c r="AH272" s="482"/>
      <c r="AI272" s="482"/>
      <c r="AJ272" s="482"/>
      <c r="AK272" s="482"/>
      <c r="AL272" s="482"/>
      <c r="AM272" s="482"/>
      <c r="AN272" s="482"/>
      <c r="AO272" s="482"/>
      <c r="AP272" s="482"/>
      <c r="AQ272" s="482"/>
      <c r="AR272" s="482"/>
      <c r="AS272" s="482"/>
      <c r="AT272" s="482"/>
      <c r="AU272" s="482"/>
      <c r="AV272" s="482"/>
      <c r="AW272" s="482"/>
      <c r="AX272" s="482"/>
      <c r="AY272" s="482"/>
      <c r="AZ272" s="482"/>
      <c r="BA272" s="482"/>
      <c r="BB272" s="482"/>
      <c r="BC272" s="482"/>
      <c r="BD272" s="482"/>
      <c r="BE272" s="482"/>
      <c r="BF272" s="482"/>
      <c r="BG272" s="515"/>
      <c r="BH272" s="516"/>
      <c r="BI272" s="516"/>
      <c r="BJ272" s="516"/>
      <c r="BK272" s="517"/>
    </row>
    <row r="273" spans="1:79" ht="12.75" customHeight="1">
      <c r="A273" s="321"/>
      <c r="B273" s="511"/>
      <c r="C273" s="512"/>
      <c r="D273" s="513"/>
      <c r="E273" s="514"/>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c r="AE273" s="482"/>
      <c r="AF273" s="482"/>
      <c r="AG273" s="482"/>
      <c r="AH273" s="482"/>
      <c r="AI273" s="482"/>
      <c r="AJ273" s="482"/>
      <c r="AK273" s="482"/>
      <c r="AL273" s="482"/>
      <c r="AM273" s="482"/>
      <c r="AN273" s="482"/>
      <c r="AO273" s="482"/>
      <c r="AP273" s="482"/>
      <c r="AQ273" s="482"/>
      <c r="AR273" s="482"/>
      <c r="AS273" s="482"/>
      <c r="AT273" s="482"/>
      <c r="AU273" s="482"/>
      <c r="AV273" s="482"/>
      <c r="AW273" s="482"/>
      <c r="AX273" s="482"/>
      <c r="AY273" s="482"/>
      <c r="AZ273" s="482"/>
      <c r="BA273" s="482"/>
      <c r="BB273" s="482"/>
      <c r="BC273" s="482"/>
      <c r="BD273" s="482"/>
      <c r="BE273" s="482"/>
      <c r="BF273" s="482"/>
      <c r="BG273" s="515"/>
      <c r="BH273" s="516"/>
      <c r="BI273" s="516"/>
      <c r="BJ273" s="516"/>
      <c r="BK273" s="517"/>
    </row>
    <row r="274" spans="1:79" ht="12.75" customHeight="1">
      <c r="A274" s="321"/>
      <c r="B274" s="498"/>
      <c r="C274" s="499"/>
      <c r="D274" s="500"/>
      <c r="E274" s="503"/>
      <c r="F274" s="504"/>
      <c r="G274" s="504"/>
      <c r="H274" s="504"/>
      <c r="I274" s="504"/>
      <c r="J274" s="504"/>
      <c r="K274" s="504"/>
      <c r="L274" s="504"/>
      <c r="M274" s="504"/>
      <c r="N274" s="504"/>
      <c r="O274" s="504"/>
      <c r="P274" s="504"/>
      <c r="Q274" s="504"/>
      <c r="R274" s="504"/>
      <c r="S274" s="504"/>
      <c r="T274" s="504"/>
      <c r="U274" s="504"/>
      <c r="V274" s="504"/>
      <c r="W274" s="504"/>
      <c r="X274" s="504"/>
      <c r="Y274" s="504"/>
      <c r="Z274" s="504"/>
      <c r="AA274" s="504"/>
      <c r="AB274" s="504"/>
      <c r="AC274" s="504"/>
      <c r="AD274" s="504"/>
      <c r="AE274" s="504"/>
      <c r="AF274" s="504"/>
      <c r="AG274" s="504"/>
      <c r="AH274" s="504"/>
      <c r="AI274" s="504"/>
      <c r="AJ274" s="504"/>
      <c r="AK274" s="504"/>
      <c r="AL274" s="504"/>
      <c r="AM274" s="504"/>
      <c r="AN274" s="504"/>
      <c r="AO274" s="504"/>
      <c r="AP274" s="504"/>
      <c r="AQ274" s="504"/>
      <c r="AR274" s="504"/>
      <c r="AS274" s="504"/>
      <c r="AT274" s="504"/>
      <c r="AU274" s="504"/>
      <c r="AV274" s="504"/>
      <c r="AW274" s="504"/>
      <c r="AX274" s="504"/>
      <c r="AY274" s="504"/>
      <c r="AZ274" s="504"/>
      <c r="BA274" s="504"/>
      <c r="BB274" s="504"/>
      <c r="BC274" s="504"/>
      <c r="BD274" s="504"/>
      <c r="BE274" s="504"/>
      <c r="BF274" s="504"/>
      <c r="BG274" s="508"/>
      <c r="BH274" s="509"/>
      <c r="BI274" s="509"/>
      <c r="BJ274" s="509"/>
      <c r="BK274" s="510"/>
    </row>
    <row r="275" spans="1:79" ht="12.75" customHeight="1">
      <c r="BG275" s="243"/>
      <c r="BH275" s="243"/>
      <c r="BI275" s="243"/>
      <c r="BJ275" s="243"/>
      <c r="BK275" s="243"/>
    </row>
    <row r="276" spans="1:79" s="316" customFormat="1" ht="20.100000000000001" customHeight="1">
      <c r="A276" s="239" t="s">
        <v>505</v>
      </c>
      <c r="B276" s="329"/>
      <c r="C276" s="329"/>
      <c r="D276" s="298"/>
      <c r="E276" s="291"/>
      <c r="F276" s="291"/>
      <c r="G276" s="291"/>
      <c r="H276" s="291"/>
      <c r="I276" s="291"/>
      <c r="J276" s="291"/>
      <c r="K276" s="291"/>
      <c r="L276" s="291"/>
      <c r="M276" s="291"/>
      <c r="N276" s="291"/>
      <c r="O276" s="291"/>
      <c r="P276" s="291"/>
      <c r="Q276" s="291"/>
      <c r="R276" s="291"/>
      <c r="S276" s="291"/>
      <c r="T276" s="291"/>
      <c r="U276" s="291"/>
      <c r="V276" s="291"/>
      <c r="BG276" s="346"/>
      <c r="BH276" s="346"/>
      <c r="BI276" s="346"/>
      <c r="BJ276" s="243"/>
      <c r="BK276" s="243"/>
      <c r="BL276" s="345"/>
      <c r="BM276" s="345"/>
      <c r="BN276" s="345"/>
      <c r="BO276" s="345"/>
      <c r="BP276" s="345"/>
      <c r="BQ276" s="345"/>
      <c r="BR276" s="345"/>
      <c r="BS276" s="345"/>
      <c r="BT276" s="345"/>
      <c r="BU276" s="345"/>
      <c r="BV276" s="345"/>
      <c r="BW276" s="345"/>
      <c r="BX276" s="345"/>
      <c r="BY276" s="345"/>
      <c r="BZ276" s="345"/>
      <c r="CA276" s="345"/>
    </row>
    <row r="277" spans="1:79" ht="12.75" customHeight="1">
      <c r="A277" s="321"/>
      <c r="B277" s="495" t="s">
        <v>431</v>
      </c>
      <c r="C277" s="496"/>
      <c r="D277" s="497"/>
      <c r="E277" s="501" t="s">
        <v>506</v>
      </c>
      <c r="F277" s="502"/>
      <c r="G277" s="502"/>
      <c r="H277" s="502"/>
      <c r="I277" s="502"/>
      <c r="J277" s="502"/>
      <c r="K277" s="502"/>
      <c r="L277" s="502"/>
      <c r="M277" s="502"/>
      <c r="N277" s="502"/>
      <c r="O277" s="502"/>
      <c r="P277" s="502"/>
      <c r="Q277" s="502"/>
      <c r="R277" s="502"/>
      <c r="S277" s="502"/>
      <c r="T277" s="502"/>
      <c r="U277" s="502"/>
      <c r="V277" s="502"/>
      <c r="W277" s="502"/>
      <c r="X277" s="502"/>
      <c r="Y277" s="502"/>
      <c r="Z277" s="502"/>
      <c r="AA277" s="502"/>
      <c r="AB277" s="502"/>
      <c r="AC277" s="502"/>
      <c r="AD277" s="502"/>
      <c r="AE277" s="502"/>
      <c r="AF277" s="502"/>
      <c r="AG277" s="502"/>
      <c r="AH277" s="502"/>
      <c r="AI277" s="502"/>
      <c r="AJ277" s="502"/>
      <c r="AK277" s="502"/>
      <c r="AL277" s="502"/>
      <c r="AM277" s="502"/>
      <c r="AN277" s="502"/>
      <c r="AO277" s="502"/>
      <c r="AP277" s="502"/>
      <c r="AQ277" s="502"/>
      <c r="AR277" s="502"/>
      <c r="AS277" s="502"/>
      <c r="AT277" s="502"/>
      <c r="AU277" s="502"/>
      <c r="AV277" s="502"/>
      <c r="AW277" s="502"/>
      <c r="AX277" s="502"/>
      <c r="AY277" s="502"/>
      <c r="AZ277" s="502"/>
      <c r="BA277" s="502"/>
      <c r="BB277" s="502"/>
      <c r="BC277" s="502"/>
      <c r="BD277" s="502"/>
      <c r="BE277" s="502"/>
      <c r="BF277" s="502"/>
      <c r="BG277" s="505"/>
      <c r="BH277" s="506"/>
      <c r="BI277" s="506"/>
      <c r="BJ277" s="506"/>
      <c r="BK277" s="507"/>
    </row>
    <row r="278" spans="1:79" ht="12.75" customHeight="1">
      <c r="A278" s="321"/>
      <c r="B278" s="511"/>
      <c r="C278" s="512"/>
      <c r="D278" s="513"/>
      <c r="E278" s="514"/>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c r="AE278" s="482"/>
      <c r="AF278" s="482"/>
      <c r="AG278" s="482"/>
      <c r="AH278" s="482"/>
      <c r="AI278" s="482"/>
      <c r="AJ278" s="482"/>
      <c r="AK278" s="482"/>
      <c r="AL278" s="482"/>
      <c r="AM278" s="482"/>
      <c r="AN278" s="482"/>
      <c r="AO278" s="482"/>
      <c r="AP278" s="482"/>
      <c r="AQ278" s="482"/>
      <c r="AR278" s="482"/>
      <c r="AS278" s="482"/>
      <c r="AT278" s="482"/>
      <c r="AU278" s="482"/>
      <c r="AV278" s="482"/>
      <c r="AW278" s="482"/>
      <c r="AX278" s="482"/>
      <c r="AY278" s="482"/>
      <c r="AZ278" s="482"/>
      <c r="BA278" s="482"/>
      <c r="BB278" s="482"/>
      <c r="BC278" s="482"/>
      <c r="BD278" s="482"/>
      <c r="BE278" s="482"/>
      <c r="BF278" s="482"/>
      <c r="BG278" s="515"/>
      <c r="BH278" s="516"/>
      <c r="BI278" s="516"/>
      <c r="BJ278" s="516"/>
      <c r="BK278" s="517"/>
    </row>
    <row r="279" spans="1:79" ht="12.75" customHeight="1">
      <c r="A279" s="321"/>
      <c r="B279" s="511"/>
      <c r="C279" s="512"/>
      <c r="D279" s="513"/>
      <c r="E279" s="514"/>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c r="AE279" s="482"/>
      <c r="AF279" s="482"/>
      <c r="AG279" s="482"/>
      <c r="AH279" s="482"/>
      <c r="AI279" s="482"/>
      <c r="AJ279" s="482"/>
      <c r="AK279" s="482"/>
      <c r="AL279" s="482"/>
      <c r="AM279" s="482"/>
      <c r="AN279" s="482"/>
      <c r="AO279" s="482"/>
      <c r="AP279" s="482"/>
      <c r="AQ279" s="482"/>
      <c r="AR279" s="482"/>
      <c r="AS279" s="482"/>
      <c r="AT279" s="482"/>
      <c r="AU279" s="482"/>
      <c r="AV279" s="482"/>
      <c r="AW279" s="482"/>
      <c r="AX279" s="482"/>
      <c r="AY279" s="482"/>
      <c r="AZ279" s="482"/>
      <c r="BA279" s="482"/>
      <c r="BB279" s="482"/>
      <c r="BC279" s="482"/>
      <c r="BD279" s="482"/>
      <c r="BE279" s="482"/>
      <c r="BF279" s="482"/>
      <c r="BG279" s="515"/>
      <c r="BH279" s="516"/>
      <c r="BI279" s="516"/>
      <c r="BJ279" s="516"/>
      <c r="BK279" s="517"/>
    </row>
    <row r="280" spans="1:79" ht="12.75" customHeight="1">
      <c r="A280" s="321"/>
      <c r="B280" s="511"/>
      <c r="C280" s="512"/>
      <c r="D280" s="513"/>
      <c r="E280" s="514"/>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c r="AE280" s="482"/>
      <c r="AF280" s="482"/>
      <c r="AG280" s="482"/>
      <c r="AH280" s="482"/>
      <c r="AI280" s="482"/>
      <c r="AJ280" s="482"/>
      <c r="AK280" s="482"/>
      <c r="AL280" s="482"/>
      <c r="AM280" s="482"/>
      <c r="AN280" s="482"/>
      <c r="AO280" s="482"/>
      <c r="AP280" s="482"/>
      <c r="AQ280" s="482"/>
      <c r="AR280" s="482"/>
      <c r="AS280" s="482"/>
      <c r="AT280" s="482"/>
      <c r="AU280" s="482"/>
      <c r="AV280" s="482"/>
      <c r="AW280" s="482"/>
      <c r="AX280" s="482"/>
      <c r="AY280" s="482"/>
      <c r="AZ280" s="482"/>
      <c r="BA280" s="482"/>
      <c r="BB280" s="482"/>
      <c r="BC280" s="482"/>
      <c r="BD280" s="482"/>
      <c r="BE280" s="482"/>
      <c r="BF280" s="482"/>
      <c r="BG280" s="515"/>
      <c r="BH280" s="516"/>
      <c r="BI280" s="516"/>
      <c r="BJ280" s="516"/>
      <c r="BK280" s="517"/>
    </row>
    <row r="281" spans="1:79" ht="12.75" customHeight="1">
      <c r="A281" s="321"/>
      <c r="B281" s="511"/>
      <c r="C281" s="512"/>
      <c r="D281" s="513"/>
      <c r="E281" s="514"/>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c r="AE281" s="482"/>
      <c r="AF281" s="482"/>
      <c r="AG281" s="482"/>
      <c r="AH281" s="482"/>
      <c r="AI281" s="482"/>
      <c r="AJ281" s="482"/>
      <c r="AK281" s="482"/>
      <c r="AL281" s="482"/>
      <c r="AM281" s="482"/>
      <c r="AN281" s="482"/>
      <c r="AO281" s="482"/>
      <c r="AP281" s="482"/>
      <c r="AQ281" s="482"/>
      <c r="AR281" s="482"/>
      <c r="AS281" s="482"/>
      <c r="AT281" s="482"/>
      <c r="AU281" s="482"/>
      <c r="AV281" s="482"/>
      <c r="AW281" s="482"/>
      <c r="AX281" s="482"/>
      <c r="AY281" s="482"/>
      <c r="AZ281" s="482"/>
      <c r="BA281" s="482"/>
      <c r="BB281" s="482"/>
      <c r="BC281" s="482"/>
      <c r="BD281" s="482"/>
      <c r="BE281" s="482"/>
      <c r="BF281" s="482"/>
      <c r="BG281" s="515"/>
      <c r="BH281" s="516"/>
      <c r="BI281" s="516"/>
      <c r="BJ281" s="516"/>
      <c r="BK281" s="517"/>
    </row>
    <row r="282" spans="1:79" ht="12.75" customHeight="1">
      <c r="A282" s="321"/>
      <c r="B282" s="498"/>
      <c r="C282" s="499"/>
      <c r="D282" s="500"/>
      <c r="E282" s="503"/>
      <c r="F282" s="504"/>
      <c r="G282" s="504"/>
      <c r="H282" s="504"/>
      <c r="I282" s="504"/>
      <c r="J282" s="504"/>
      <c r="K282" s="504"/>
      <c r="L282" s="504"/>
      <c r="M282" s="504"/>
      <c r="N282" s="504"/>
      <c r="O282" s="504"/>
      <c r="P282" s="504"/>
      <c r="Q282" s="504"/>
      <c r="R282" s="504"/>
      <c r="S282" s="504"/>
      <c r="T282" s="504"/>
      <c r="U282" s="504"/>
      <c r="V282" s="504"/>
      <c r="W282" s="504"/>
      <c r="X282" s="504"/>
      <c r="Y282" s="504"/>
      <c r="Z282" s="504"/>
      <c r="AA282" s="504"/>
      <c r="AB282" s="504"/>
      <c r="AC282" s="504"/>
      <c r="AD282" s="504"/>
      <c r="AE282" s="504"/>
      <c r="AF282" s="504"/>
      <c r="AG282" s="504"/>
      <c r="AH282" s="504"/>
      <c r="AI282" s="504"/>
      <c r="AJ282" s="504"/>
      <c r="AK282" s="504"/>
      <c r="AL282" s="504"/>
      <c r="AM282" s="504"/>
      <c r="AN282" s="504"/>
      <c r="AO282" s="504"/>
      <c r="AP282" s="504"/>
      <c r="AQ282" s="504"/>
      <c r="AR282" s="504"/>
      <c r="AS282" s="504"/>
      <c r="AT282" s="504"/>
      <c r="AU282" s="504"/>
      <c r="AV282" s="504"/>
      <c r="AW282" s="504"/>
      <c r="AX282" s="504"/>
      <c r="AY282" s="504"/>
      <c r="AZ282" s="504"/>
      <c r="BA282" s="504"/>
      <c r="BB282" s="504"/>
      <c r="BC282" s="504"/>
      <c r="BD282" s="504"/>
      <c r="BE282" s="504"/>
      <c r="BF282" s="504"/>
      <c r="BG282" s="508"/>
      <c r="BH282" s="509"/>
      <c r="BI282" s="509"/>
      <c r="BJ282" s="509"/>
      <c r="BK282" s="510"/>
    </row>
    <row r="283" spans="1:79" ht="12.75" customHeight="1">
      <c r="BG283" s="243"/>
      <c r="BH283" s="243"/>
      <c r="BI283" s="243"/>
      <c r="BJ283" s="243"/>
      <c r="BK283" s="243"/>
    </row>
    <row r="284" spans="1:79" s="316" customFormat="1" ht="20.100000000000001" customHeight="1">
      <c r="A284" s="239" t="s">
        <v>507</v>
      </c>
      <c r="B284" s="329"/>
      <c r="C284" s="329"/>
      <c r="D284" s="298"/>
      <c r="E284" s="291"/>
      <c r="F284" s="291"/>
      <c r="G284" s="291"/>
      <c r="H284" s="291"/>
      <c r="I284" s="291"/>
      <c r="J284" s="291"/>
      <c r="K284" s="291"/>
      <c r="L284" s="291"/>
      <c r="M284" s="291"/>
      <c r="N284" s="291"/>
      <c r="O284" s="291"/>
      <c r="P284" s="291"/>
      <c r="Q284" s="291"/>
      <c r="R284" s="291"/>
      <c r="S284" s="291"/>
      <c r="T284" s="291"/>
      <c r="U284" s="291"/>
      <c r="V284" s="291"/>
      <c r="BG284" s="243"/>
      <c r="BH284" s="243"/>
      <c r="BI284" s="243"/>
      <c r="BJ284" s="243"/>
      <c r="BK284" s="243"/>
      <c r="BL284" s="345"/>
      <c r="BM284" s="345"/>
      <c r="BN284" s="345"/>
      <c r="BO284" s="345"/>
      <c r="BP284" s="345"/>
      <c r="BQ284" s="345"/>
      <c r="BR284" s="345"/>
      <c r="BS284" s="345"/>
      <c r="BT284" s="345"/>
      <c r="BU284" s="345"/>
      <c r="BV284" s="345"/>
      <c r="BW284" s="345"/>
      <c r="BX284" s="345"/>
      <c r="BY284" s="345"/>
      <c r="BZ284" s="345"/>
      <c r="CA284" s="345"/>
    </row>
    <row r="285" spans="1:79" ht="12.75" customHeight="1">
      <c r="A285" s="321"/>
      <c r="B285" s="495" t="s">
        <v>431</v>
      </c>
      <c r="C285" s="496"/>
      <c r="D285" s="497"/>
      <c r="E285" s="501" t="s">
        <v>508</v>
      </c>
      <c r="F285" s="502"/>
      <c r="G285" s="502"/>
      <c r="H285" s="502"/>
      <c r="I285" s="502"/>
      <c r="J285" s="502"/>
      <c r="K285" s="502"/>
      <c r="L285" s="502"/>
      <c r="M285" s="502"/>
      <c r="N285" s="502"/>
      <c r="O285" s="502"/>
      <c r="P285" s="502"/>
      <c r="Q285" s="502"/>
      <c r="R285" s="502"/>
      <c r="S285" s="502"/>
      <c r="T285" s="502"/>
      <c r="U285" s="502"/>
      <c r="V285" s="502"/>
      <c r="W285" s="502"/>
      <c r="X285" s="502"/>
      <c r="Y285" s="502"/>
      <c r="Z285" s="502"/>
      <c r="AA285" s="502"/>
      <c r="AB285" s="502"/>
      <c r="AC285" s="502"/>
      <c r="AD285" s="502"/>
      <c r="AE285" s="502"/>
      <c r="AF285" s="502"/>
      <c r="AG285" s="502"/>
      <c r="AH285" s="502"/>
      <c r="AI285" s="502"/>
      <c r="AJ285" s="502"/>
      <c r="AK285" s="502"/>
      <c r="AL285" s="502"/>
      <c r="AM285" s="502"/>
      <c r="AN285" s="502"/>
      <c r="AO285" s="502"/>
      <c r="AP285" s="502"/>
      <c r="AQ285" s="502"/>
      <c r="AR285" s="502"/>
      <c r="AS285" s="502"/>
      <c r="AT285" s="502"/>
      <c r="AU285" s="502"/>
      <c r="AV285" s="502"/>
      <c r="AW285" s="502"/>
      <c r="AX285" s="502"/>
      <c r="AY285" s="502"/>
      <c r="AZ285" s="502"/>
      <c r="BA285" s="502"/>
      <c r="BB285" s="502"/>
      <c r="BC285" s="502"/>
      <c r="BD285" s="502"/>
      <c r="BE285" s="502"/>
      <c r="BF285" s="502"/>
      <c r="BG285" s="505"/>
      <c r="BH285" s="506"/>
      <c r="BI285" s="506"/>
      <c r="BJ285" s="506"/>
      <c r="BK285" s="507"/>
    </row>
    <row r="286" spans="1:79" ht="12.75" customHeight="1">
      <c r="A286" s="321"/>
      <c r="B286" s="511"/>
      <c r="C286" s="512"/>
      <c r="D286" s="513"/>
      <c r="E286" s="514"/>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c r="AE286" s="482"/>
      <c r="AF286" s="482"/>
      <c r="AG286" s="482"/>
      <c r="AH286" s="482"/>
      <c r="AI286" s="482"/>
      <c r="AJ286" s="482"/>
      <c r="AK286" s="482"/>
      <c r="AL286" s="482"/>
      <c r="AM286" s="482"/>
      <c r="AN286" s="482"/>
      <c r="AO286" s="482"/>
      <c r="AP286" s="482"/>
      <c r="AQ286" s="482"/>
      <c r="AR286" s="482"/>
      <c r="AS286" s="482"/>
      <c r="AT286" s="482"/>
      <c r="AU286" s="482"/>
      <c r="AV286" s="482"/>
      <c r="AW286" s="482"/>
      <c r="AX286" s="482"/>
      <c r="AY286" s="482"/>
      <c r="AZ286" s="482"/>
      <c r="BA286" s="482"/>
      <c r="BB286" s="482"/>
      <c r="BC286" s="482"/>
      <c r="BD286" s="482"/>
      <c r="BE286" s="482"/>
      <c r="BF286" s="482"/>
      <c r="BG286" s="515"/>
      <c r="BH286" s="516"/>
      <c r="BI286" s="516"/>
      <c r="BJ286" s="516"/>
      <c r="BK286" s="517"/>
    </row>
    <row r="287" spans="1:79" ht="12.75" customHeight="1">
      <c r="A287" s="321"/>
      <c r="B287" s="498"/>
      <c r="C287" s="499"/>
      <c r="D287" s="500"/>
      <c r="E287" s="503"/>
      <c r="F287" s="504"/>
      <c r="G287" s="504"/>
      <c r="H287" s="504"/>
      <c r="I287" s="504"/>
      <c r="J287" s="504"/>
      <c r="K287" s="504"/>
      <c r="L287" s="504"/>
      <c r="M287" s="504"/>
      <c r="N287" s="504"/>
      <c r="O287" s="504"/>
      <c r="P287" s="504"/>
      <c r="Q287" s="504"/>
      <c r="R287" s="504"/>
      <c r="S287" s="504"/>
      <c r="T287" s="504"/>
      <c r="U287" s="504"/>
      <c r="V287" s="504"/>
      <c r="W287" s="504"/>
      <c r="X287" s="504"/>
      <c r="Y287" s="504"/>
      <c r="Z287" s="504"/>
      <c r="AA287" s="504"/>
      <c r="AB287" s="504"/>
      <c r="AC287" s="504"/>
      <c r="AD287" s="504"/>
      <c r="AE287" s="504"/>
      <c r="AF287" s="504"/>
      <c r="AG287" s="504"/>
      <c r="AH287" s="504"/>
      <c r="AI287" s="504"/>
      <c r="AJ287" s="504"/>
      <c r="AK287" s="504"/>
      <c r="AL287" s="504"/>
      <c r="AM287" s="504"/>
      <c r="AN287" s="504"/>
      <c r="AO287" s="504"/>
      <c r="AP287" s="504"/>
      <c r="AQ287" s="504"/>
      <c r="AR287" s="504"/>
      <c r="AS287" s="504"/>
      <c r="AT287" s="504"/>
      <c r="AU287" s="504"/>
      <c r="AV287" s="504"/>
      <c r="AW287" s="504"/>
      <c r="AX287" s="504"/>
      <c r="AY287" s="504"/>
      <c r="AZ287" s="504"/>
      <c r="BA287" s="504"/>
      <c r="BB287" s="504"/>
      <c r="BC287" s="504"/>
      <c r="BD287" s="504"/>
      <c r="BE287" s="504"/>
      <c r="BF287" s="504"/>
      <c r="BG287" s="508"/>
      <c r="BH287" s="509"/>
      <c r="BI287" s="509"/>
      <c r="BJ287" s="509"/>
      <c r="BK287" s="510"/>
    </row>
    <row r="288" spans="1:79" s="331" customFormat="1" ht="18" customHeight="1">
      <c r="A288" s="239"/>
      <c r="B288" s="641" t="s">
        <v>439</v>
      </c>
      <c r="C288" s="642"/>
      <c r="D288" s="642"/>
      <c r="E288" s="642"/>
      <c r="F288" s="642"/>
      <c r="G288" s="642"/>
      <c r="H288" s="642"/>
      <c r="I288" s="642"/>
      <c r="J288" s="642"/>
      <c r="K288" s="642"/>
      <c r="L288" s="642"/>
      <c r="M288" s="642"/>
      <c r="N288" s="642"/>
      <c r="O288" s="642"/>
      <c r="P288" s="642"/>
      <c r="Q288" s="642"/>
      <c r="R288" s="642"/>
      <c r="S288" s="642"/>
      <c r="T288" s="642"/>
      <c r="U288" s="642"/>
      <c r="V288" s="642"/>
      <c r="W288" s="642"/>
      <c r="X288" s="642"/>
      <c r="Y288" s="642"/>
      <c r="Z288" s="642"/>
      <c r="AA288" s="642"/>
      <c r="AB288" s="642"/>
      <c r="AC288" s="642"/>
      <c r="AD288" s="642"/>
      <c r="AE288" s="642"/>
      <c r="AF288" s="642"/>
      <c r="AG288" s="642"/>
      <c r="AH288" s="642"/>
      <c r="AI288" s="642"/>
      <c r="AJ288" s="642"/>
      <c r="AK288" s="642"/>
      <c r="AL288" s="642"/>
      <c r="AM288" s="642"/>
      <c r="AN288" s="642"/>
      <c r="AO288" s="642"/>
      <c r="AP288" s="642"/>
      <c r="AQ288" s="642"/>
      <c r="AR288" s="642"/>
      <c r="AS288" s="642"/>
      <c r="AT288" s="642"/>
      <c r="AU288" s="642"/>
      <c r="AV288" s="642"/>
      <c r="AW288" s="642"/>
      <c r="AX288" s="642"/>
      <c r="AY288" s="642"/>
      <c r="AZ288" s="642"/>
      <c r="BA288" s="642"/>
      <c r="BB288" s="642"/>
      <c r="BC288" s="642"/>
      <c r="BD288" s="642"/>
      <c r="BE288" s="642"/>
      <c r="BF288" s="642"/>
      <c r="BG288" s="642"/>
      <c r="BH288" s="642"/>
      <c r="BI288" s="642"/>
      <c r="BJ288" s="642"/>
      <c r="BK288" s="643"/>
      <c r="BL288" s="330"/>
      <c r="BM288" s="330"/>
      <c r="BN288" s="330"/>
      <c r="BO288" s="330"/>
      <c r="BP288" s="330"/>
      <c r="BQ288" s="330"/>
      <c r="BR288" s="330"/>
      <c r="BS288" s="330"/>
      <c r="BT288" s="330"/>
    </row>
    <row r="289" spans="1:79" ht="12.75" customHeight="1">
      <c r="A289" s="321"/>
      <c r="B289" s="495" t="s">
        <v>436</v>
      </c>
      <c r="C289" s="496"/>
      <c r="D289" s="497"/>
      <c r="E289" s="501" t="s">
        <v>509</v>
      </c>
      <c r="F289" s="502"/>
      <c r="G289" s="502"/>
      <c r="H289" s="502"/>
      <c r="I289" s="502"/>
      <c r="J289" s="502"/>
      <c r="K289" s="502"/>
      <c r="L289" s="502"/>
      <c r="M289" s="502"/>
      <c r="N289" s="502"/>
      <c r="O289" s="502"/>
      <c r="P289" s="502"/>
      <c r="Q289" s="502"/>
      <c r="R289" s="502"/>
      <c r="S289" s="502"/>
      <c r="T289" s="502"/>
      <c r="U289" s="502"/>
      <c r="V289" s="502"/>
      <c r="W289" s="502"/>
      <c r="X289" s="502"/>
      <c r="Y289" s="502"/>
      <c r="Z289" s="502"/>
      <c r="AA289" s="502"/>
      <c r="AB289" s="502"/>
      <c r="AC289" s="502"/>
      <c r="AD289" s="502"/>
      <c r="AE289" s="502"/>
      <c r="AF289" s="502"/>
      <c r="AG289" s="502"/>
      <c r="AH289" s="502"/>
      <c r="AI289" s="502"/>
      <c r="AJ289" s="502"/>
      <c r="AK289" s="502"/>
      <c r="AL289" s="502"/>
      <c r="AM289" s="502"/>
      <c r="AN289" s="502"/>
      <c r="AO289" s="502"/>
      <c r="AP289" s="502"/>
      <c r="AQ289" s="502"/>
      <c r="AR289" s="502"/>
      <c r="AS289" s="502"/>
      <c r="AT289" s="502"/>
      <c r="AU289" s="502"/>
      <c r="AV289" s="502"/>
      <c r="AW289" s="502"/>
      <c r="AX289" s="502"/>
      <c r="AY289" s="502"/>
      <c r="AZ289" s="502"/>
      <c r="BA289" s="502"/>
      <c r="BB289" s="502"/>
      <c r="BC289" s="502"/>
      <c r="BD289" s="502"/>
      <c r="BE289" s="502"/>
      <c r="BF289" s="502"/>
      <c r="BG289" s="505"/>
      <c r="BH289" s="506"/>
      <c r="BI289" s="506"/>
      <c r="BJ289" s="506"/>
      <c r="BK289" s="507"/>
    </row>
    <row r="290" spans="1:79" ht="12.75" customHeight="1">
      <c r="A290" s="321"/>
      <c r="B290" s="511"/>
      <c r="C290" s="512"/>
      <c r="D290" s="513"/>
      <c r="E290" s="514"/>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c r="AE290" s="482"/>
      <c r="AF290" s="482"/>
      <c r="AG290" s="482"/>
      <c r="AH290" s="482"/>
      <c r="AI290" s="482"/>
      <c r="AJ290" s="482"/>
      <c r="AK290" s="482"/>
      <c r="AL290" s="482"/>
      <c r="AM290" s="482"/>
      <c r="AN290" s="482"/>
      <c r="AO290" s="482"/>
      <c r="AP290" s="482"/>
      <c r="AQ290" s="482"/>
      <c r="AR290" s="482"/>
      <c r="AS290" s="482"/>
      <c r="AT290" s="482"/>
      <c r="AU290" s="482"/>
      <c r="AV290" s="482"/>
      <c r="AW290" s="482"/>
      <c r="AX290" s="482"/>
      <c r="AY290" s="482"/>
      <c r="AZ290" s="482"/>
      <c r="BA290" s="482"/>
      <c r="BB290" s="482"/>
      <c r="BC290" s="482"/>
      <c r="BD290" s="482"/>
      <c r="BE290" s="482"/>
      <c r="BF290" s="482"/>
      <c r="BG290" s="515"/>
      <c r="BH290" s="516"/>
      <c r="BI290" s="516"/>
      <c r="BJ290" s="516"/>
      <c r="BK290" s="517"/>
    </row>
    <row r="291" spans="1:79" ht="12.75" customHeight="1">
      <c r="A291" s="321"/>
      <c r="B291" s="498"/>
      <c r="C291" s="499"/>
      <c r="D291" s="500"/>
      <c r="E291" s="503"/>
      <c r="F291" s="504"/>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4"/>
      <c r="AE291" s="504"/>
      <c r="AF291" s="504"/>
      <c r="AG291" s="504"/>
      <c r="AH291" s="504"/>
      <c r="AI291" s="504"/>
      <c r="AJ291" s="504"/>
      <c r="AK291" s="504"/>
      <c r="AL291" s="504"/>
      <c r="AM291" s="504"/>
      <c r="AN291" s="504"/>
      <c r="AO291" s="504"/>
      <c r="AP291" s="504"/>
      <c r="AQ291" s="504"/>
      <c r="AR291" s="504"/>
      <c r="AS291" s="504"/>
      <c r="AT291" s="504"/>
      <c r="AU291" s="504"/>
      <c r="AV291" s="504"/>
      <c r="AW291" s="504"/>
      <c r="AX291" s="504"/>
      <c r="AY291" s="504"/>
      <c r="AZ291" s="504"/>
      <c r="BA291" s="504"/>
      <c r="BB291" s="504"/>
      <c r="BC291" s="504"/>
      <c r="BD291" s="504"/>
      <c r="BE291" s="504"/>
      <c r="BF291" s="504"/>
      <c r="BG291" s="508"/>
      <c r="BH291" s="509"/>
      <c r="BI291" s="509"/>
      <c r="BJ291" s="509"/>
      <c r="BK291" s="510"/>
    </row>
    <row r="292" spans="1:79" s="331" customFormat="1" ht="18" customHeight="1">
      <c r="A292" s="239"/>
      <c r="B292" s="641" t="s">
        <v>440</v>
      </c>
      <c r="C292" s="642"/>
      <c r="D292" s="642"/>
      <c r="E292" s="642"/>
      <c r="F292" s="642"/>
      <c r="G292" s="642"/>
      <c r="H292" s="642"/>
      <c r="I292" s="642"/>
      <c r="J292" s="642"/>
      <c r="K292" s="642"/>
      <c r="L292" s="642"/>
      <c r="M292" s="642"/>
      <c r="N292" s="642"/>
      <c r="O292" s="642"/>
      <c r="P292" s="642"/>
      <c r="Q292" s="642"/>
      <c r="R292" s="642"/>
      <c r="S292" s="642"/>
      <c r="T292" s="642"/>
      <c r="U292" s="642"/>
      <c r="V292" s="642"/>
      <c r="W292" s="642"/>
      <c r="X292" s="642"/>
      <c r="Y292" s="642"/>
      <c r="Z292" s="642"/>
      <c r="AA292" s="642"/>
      <c r="AB292" s="642"/>
      <c r="AC292" s="642"/>
      <c r="AD292" s="642"/>
      <c r="AE292" s="642"/>
      <c r="AF292" s="642"/>
      <c r="AG292" s="642"/>
      <c r="AH292" s="642"/>
      <c r="AI292" s="642"/>
      <c r="AJ292" s="642"/>
      <c r="AK292" s="642"/>
      <c r="AL292" s="642"/>
      <c r="AM292" s="642"/>
      <c r="AN292" s="642"/>
      <c r="AO292" s="642"/>
      <c r="AP292" s="642"/>
      <c r="AQ292" s="642"/>
      <c r="AR292" s="642"/>
      <c r="AS292" s="642"/>
      <c r="AT292" s="642"/>
      <c r="AU292" s="642"/>
      <c r="AV292" s="642"/>
      <c r="AW292" s="642"/>
      <c r="AX292" s="642"/>
      <c r="AY292" s="642"/>
      <c r="AZ292" s="642"/>
      <c r="BA292" s="642"/>
      <c r="BB292" s="642"/>
      <c r="BC292" s="642"/>
      <c r="BD292" s="642"/>
      <c r="BE292" s="642"/>
      <c r="BF292" s="642"/>
      <c r="BG292" s="642"/>
      <c r="BH292" s="642"/>
      <c r="BI292" s="642"/>
      <c r="BJ292" s="642"/>
      <c r="BK292" s="643"/>
      <c r="BL292" s="330"/>
      <c r="BM292" s="330"/>
      <c r="BN292" s="330"/>
      <c r="BO292" s="330"/>
      <c r="BP292" s="330"/>
      <c r="BQ292" s="330"/>
      <c r="BR292" s="330"/>
      <c r="BS292" s="330"/>
      <c r="BT292" s="330"/>
    </row>
    <row r="293" spans="1:79" ht="12.75" customHeight="1">
      <c r="A293" s="321"/>
      <c r="B293" s="495" t="s">
        <v>450</v>
      </c>
      <c r="C293" s="496"/>
      <c r="D293" s="497"/>
      <c r="E293" s="501" t="s">
        <v>510</v>
      </c>
      <c r="F293" s="502"/>
      <c r="G293" s="502"/>
      <c r="H293" s="502"/>
      <c r="I293" s="502"/>
      <c r="J293" s="502"/>
      <c r="K293" s="502"/>
      <c r="L293" s="502"/>
      <c r="M293" s="502"/>
      <c r="N293" s="502"/>
      <c r="O293" s="502"/>
      <c r="P293" s="502"/>
      <c r="Q293" s="502"/>
      <c r="R293" s="502"/>
      <c r="S293" s="502"/>
      <c r="T293" s="502"/>
      <c r="U293" s="502"/>
      <c r="V293" s="502"/>
      <c r="W293" s="502"/>
      <c r="X293" s="502"/>
      <c r="Y293" s="502"/>
      <c r="Z293" s="502"/>
      <c r="AA293" s="502"/>
      <c r="AB293" s="502"/>
      <c r="AC293" s="502"/>
      <c r="AD293" s="502"/>
      <c r="AE293" s="502"/>
      <c r="AF293" s="502"/>
      <c r="AG293" s="502"/>
      <c r="AH293" s="502"/>
      <c r="AI293" s="502"/>
      <c r="AJ293" s="502"/>
      <c r="AK293" s="502"/>
      <c r="AL293" s="502"/>
      <c r="AM293" s="502"/>
      <c r="AN293" s="502"/>
      <c r="AO293" s="502"/>
      <c r="AP293" s="502"/>
      <c r="AQ293" s="502"/>
      <c r="AR293" s="502"/>
      <c r="AS293" s="502"/>
      <c r="AT293" s="502"/>
      <c r="AU293" s="502"/>
      <c r="AV293" s="502"/>
      <c r="AW293" s="502"/>
      <c r="AX293" s="502"/>
      <c r="AY293" s="502"/>
      <c r="AZ293" s="502"/>
      <c r="BA293" s="502"/>
      <c r="BB293" s="502"/>
      <c r="BC293" s="502"/>
      <c r="BD293" s="502"/>
      <c r="BE293" s="502"/>
      <c r="BF293" s="502"/>
      <c r="BG293" s="505"/>
      <c r="BH293" s="506"/>
      <c r="BI293" s="506"/>
      <c r="BJ293" s="506"/>
      <c r="BK293" s="507"/>
    </row>
    <row r="294" spans="1:79" ht="12.75" customHeight="1">
      <c r="A294" s="321"/>
      <c r="B294" s="511"/>
      <c r="C294" s="512"/>
      <c r="D294" s="513"/>
      <c r="E294" s="514"/>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c r="AE294" s="482"/>
      <c r="AF294" s="482"/>
      <c r="AG294" s="482"/>
      <c r="AH294" s="482"/>
      <c r="AI294" s="482"/>
      <c r="AJ294" s="482"/>
      <c r="AK294" s="482"/>
      <c r="AL294" s="482"/>
      <c r="AM294" s="482"/>
      <c r="AN294" s="482"/>
      <c r="AO294" s="482"/>
      <c r="AP294" s="482"/>
      <c r="AQ294" s="482"/>
      <c r="AR294" s="482"/>
      <c r="AS294" s="482"/>
      <c r="AT294" s="482"/>
      <c r="AU294" s="482"/>
      <c r="AV294" s="482"/>
      <c r="AW294" s="482"/>
      <c r="AX294" s="482"/>
      <c r="AY294" s="482"/>
      <c r="AZ294" s="482"/>
      <c r="BA294" s="482"/>
      <c r="BB294" s="482"/>
      <c r="BC294" s="482"/>
      <c r="BD294" s="482"/>
      <c r="BE294" s="482"/>
      <c r="BF294" s="482"/>
      <c r="BG294" s="515"/>
      <c r="BH294" s="516"/>
      <c r="BI294" s="516"/>
      <c r="BJ294" s="516"/>
      <c r="BK294" s="517"/>
    </row>
    <row r="295" spans="1:79" ht="12.75" customHeight="1">
      <c r="A295" s="321"/>
      <c r="B295" s="498"/>
      <c r="C295" s="499"/>
      <c r="D295" s="500"/>
      <c r="E295" s="503"/>
      <c r="F295" s="504"/>
      <c r="G295" s="504"/>
      <c r="H295" s="504"/>
      <c r="I295" s="504"/>
      <c r="J295" s="504"/>
      <c r="K295" s="504"/>
      <c r="L295" s="504"/>
      <c r="M295" s="504"/>
      <c r="N295" s="504"/>
      <c r="O295" s="504"/>
      <c r="P295" s="504"/>
      <c r="Q295" s="504"/>
      <c r="R295" s="504"/>
      <c r="S295" s="504"/>
      <c r="T295" s="504"/>
      <c r="U295" s="504"/>
      <c r="V295" s="504"/>
      <c r="W295" s="504"/>
      <c r="X295" s="504"/>
      <c r="Y295" s="504"/>
      <c r="Z295" s="504"/>
      <c r="AA295" s="504"/>
      <c r="AB295" s="504"/>
      <c r="AC295" s="504"/>
      <c r="AD295" s="504"/>
      <c r="AE295" s="504"/>
      <c r="AF295" s="504"/>
      <c r="AG295" s="504"/>
      <c r="AH295" s="504"/>
      <c r="AI295" s="504"/>
      <c r="AJ295" s="504"/>
      <c r="AK295" s="504"/>
      <c r="AL295" s="504"/>
      <c r="AM295" s="504"/>
      <c r="AN295" s="504"/>
      <c r="AO295" s="504"/>
      <c r="AP295" s="504"/>
      <c r="AQ295" s="504"/>
      <c r="AR295" s="504"/>
      <c r="AS295" s="504"/>
      <c r="AT295" s="504"/>
      <c r="AU295" s="504"/>
      <c r="AV295" s="504"/>
      <c r="AW295" s="504"/>
      <c r="AX295" s="504"/>
      <c r="AY295" s="504"/>
      <c r="AZ295" s="504"/>
      <c r="BA295" s="504"/>
      <c r="BB295" s="504"/>
      <c r="BC295" s="504"/>
      <c r="BD295" s="504"/>
      <c r="BE295" s="504"/>
      <c r="BF295" s="504"/>
      <c r="BG295" s="508"/>
      <c r="BH295" s="509"/>
      <c r="BI295" s="509"/>
      <c r="BJ295" s="509"/>
      <c r="BK295" s="510"/>
    </row>
    <row r="296" spans="1:79" ht="12.75" customHeight="1">
      <c r="A296" s="321"/>
      <c r="B296" s="495" t="s">
        <v>457</v>
      </c>
      <c r="C296" s="496"/>
      <c r="D296" s="497"/>
      <c r="E296" s="501" t="s">
        <v>511</v>
      </c>
      <c r="F296" s="502"/>
      <c r="G296" s="502"/>
      <c r="H296" s="502"/>
      <c r="I296" s="502"/>
      <c r="J296" s="502"/>
      <c r="K296" s="502"/>
      <c r="L296" s="502"/>
      <c r="M296" s="502"/>
      <c r="N296" s="502"/>
      <c r="O296" s="502"/>
      <c r="P296" s="502"/>
      <c r="Q296" s="502"/>
      <c r="R296" s="502"/>
      <c r="S296" s="502"/>
      <c r="T296" s="502"/>
      <c r="U296" s="502"/>
      <c r="V296" s="502"/>
      <c r="W296" s="502"/>
      <c r="X296" s="502"/>
      <c r="Y296" s="502"/>
      <c r="Z296" s="502"/>
      <c r="AA296" s="502"/>
      <c r="AB296" s="502"/>
      <c r="AC296" s="502"/>
      <c r="AD296" s="502"/>
      <c r="AE296" s="502"/>
      <c r="AF296" s="502"/>
      <c r="AG296" s="502"/>
      <c r="AH296" s="502"/>
      <c r="AI296" s="502"/>
      <c r="AJ296" s="502"/>
      <c r="AK296" s="502"/>
      <c r="AL296" s="502"/>
      <c r="AM296" s="502"/>
      <c r="AN296" s="502"/>
      <c r="AO296" s="502"/>
      <c r="AP296" s="502"/>
      <c r="AQ296" s="502"/>
      <c r="AR296" s="502"/>
      <c r="AS296" s="502"/>
      <c r="AT296" s="502"/>
      <c r="AU296" s="502"/>
      <c r="AV296" s="502"/>
      <c r="AW296" s="502"/>
      <c r="AX296" s="502"/>
      <c r="AY296" s="502"/>
      <c r="AZ296" s="502"/>
      <c r="BA296" s="502"/>
      <c r="BB296" s="502"/>
      <c r="BC296" s="502"/>
      <c r="BD296" s="502"/>
      <c r="BE296" s="502"/>
      <c r="BF296" s="502"/>
      <c r="BG296" s="505"/>
      <c r="BH296" s="506"/>
      <c r="BI296" s="506"/>
      <c r="BJ296" s="506"/>
      <c r="BK296" s="507"/>
    </row>
    <row r="297" spans="1:79" ht="12.75" customHeight="1">
      <c r="A297" s="321"/>
      <c r="B297" s="511"/>
      <c r="C297" s="512"/>
      <c r="D297" s="513"/>
      <c r="E297" s="514"/>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c r="AE297" s="482"/>
      <c r="AF297" s="482"/>
      <c r="AG297" s="482"/>
      <c r="AH297" s="482"/>
      <c r="AI297" s="482"/>
      <c r="AJ297" s="482"/>
      <c r="AK297" s="482"/>
      <c r="AL297" s="482"/>
      <c r="AM297" s="482"/>
      <c r="AN297" s="482"/>
      <c r="AO297" s="482"/>
      <c r="AP297" s="482"/>
      <c r="AQ297" s="482"/>
      <c r="AR297" s="482"/>
      <c r="AS297" s="482"/>
      <c r="AT297" s="482"/>
      <c r="AU297" s="482"/>
      <c r="AV297" s="482"/>
      <c r="AW297" s="482"/>
      <c r="AX297" s="482"/>
      <c r="AY297" s="482"/>
      <c r="AZ297" s="482"/>
      <c r="BA297" s="482"/>
      <c r="BB297" s="482"/>
      <c r="BC297" s="482"/>
      <c r="BD297" s="482"/>
      <c r="BE297" s="482"/>
      <c r="BF297" s="482"/>
      <c r="BG297" s="515"/>
      <c r="BH297" s="516"/>
      <c r="BI297" s="516"/>
      <c r="BJ297" s="516"/>
      <c r="BK297" s="517"/>
    </row>
    <row r="298" spans="1:79" ht="12.75" customHeight="1">
      <c r="A298" s="321"/>
      <c r="B298" s="498"/>
      <c r="C298" s="499"/>
      <c r="D298" s="500"/>
      <c r="E298" s="503"/>
      <c r="F298" s="504"/>
      <c r="G298" s="504"/>
      <c r="H298" s="504"/>
      <c r="I298" s="504"/>
      <c r="J298" s="504"/>
      <c r="K298" s="504"/>
      <c r="L298" s="504"/>
      <c r="M298" s="504"/>
      <c r="N298" s="504"/>
      <c r="O298" s="504"/>
      <c r="P298" s="504"/>
      <c r="Q298" s="504"/>
      <c r="R298" s="504"/>
      <c r="S298" s="504"/>
      <c r="T298" s="504"/>
      <c r="U298" s="504"/>
      <c r="V298" s="504"/>
      <c r="W298" s="504"/>
      <c r="X298" s="504"/>
      <c r="Y298" s="504"/>
      <c r="Z298" s="504"/>
      <c r="AA298" s="504"/>
      <c r="AB298" s="504"/>
      <c r="AC298" s="504"/>
      <c r="AD298" s="504"/>
      <c r="AE298" s="504"/>
      <c r="AF298" s="504"/>
      <c r="AG298" s="504"/>
      <c r="AH298" s="504"/>
      <c r="AI298" s="504"/>
      <c r="AJ298" s="504"/>
      <c r="AK298" s="504"/>
      <c r="AL298" s="504"/>
      <c r="AM298" s="504"/>
      <c r="AN298" s="504"/>
      <c r="AO298" s="504"/>
      <c r="AP298" s="504"/>
      <c r="AQ298" s="504"/>
      <c r="AR298" s="504"/>
      <c r="AS298" s="504"/>
      <c r="AT298" s="504"/>
      <c r="AU298" s="504"/>
      <c r="AV298" s="504"/>
      <c r="AW298" s="504"/>
      <c r="AX298" s="504"/>
      <c r="AY298" s="504"/>
      <c r="AZ298" s="504"/>
      <c r="BA298" s="504"/>
      <c r="BB298" s="504"/>
      <c r="BC298" s="504"/>
      <c r="BD298" s="504"/>
      <c r="BE298" s="504"/>
      <c r="BF298" s="504"/>
      <c r="BG298" s="508"/>
      <c r="BH298" s="509"/>
      <c r="BI298" s="509"/>
      <c r="BJ298" s="509"/>
      <c r="BK298" s="510"/>
    </row>
    <row r="299" spans="1:79" ht="12.75" customHeight="1">
      <c r="BG299" s="243"/>
      <c r="BH299" s="243"/>
      <c r="BI299" s="243"/>
      <c r="BJ299" s="243"/>
      <c r="BK299" s="243"/>
    </row>
    <row r="300" spans="1:79" s="316" customFormat="1" ht="20.100000000000001" customHeight="1">
      <c r="A300" s="239" t="s">
        <v>512</v>
      </c>
      <c r="B300" s="329"/>
      <c r="C300" s="329"/>
      <c r="D300" s="298"/>
      <c r="E300" s="291"/>
      <c r="F300" s="291"/>
      <c r="G300" s="291"/>
      <c r="H300" s="291"/>
      <c r="I300" s="291"/>
      <c r="J300" s="291"/>
      <c r="K300" s="291"/>
      <c r="L300" s="291"/>
      <c r="M300" s="291"/>
      <c r="N300" s="291"/>
      <c r="O300" s="291"/>
      <c r="P300" s="291"/>
      <c r="Q300" s="291"/>
      <c r="R300" s="291"/>
      <c r="S300" s="291"/>
      <c r="T300" s="291"/>
      <c r="U300" s="291"/>
      <c r="V300" s="291"/>
      <c r="BG300" s="243"/>
      <c r="BH300" s="243"/>
      <c r="BI300" s="243"/>
      <c r="BJ300" s="243"/>
      <c r="BK300" s="243"/>
      <c r="BL300" s="345"/>
      <c r="BM300" s="345"/>
      <c r="BN300" s="345"/>
      <c r="BO300" s="345"/>
      <c r="BP300" s="345"/>
      <c r="BQ300" s="345"/>
      <c r="BR300" s="345"/>
      <c r="BS300" s="345"/>
      <c r="BT300" s="345"/>
      <c r="BU300" s="345"/>
      <c r="BV300" s="345"/>
      <c r="BW300" s="345"/>
      <c r="BX300" s="345"/>
      <c r="BY300" s="345"/>
      <c r="BZ300" s="345"/>
      <c r="CA300" s="345"/>
    </row>
    <row r="301" spans="1:79" ht="12.75" customHeight="1">
      <c r="A301" s="321"/>
      <c r="B301" s="495" t="s">
        <v>431</v>
      </c>
      <c r="C301" s="496"/>
      <c r="D301" s="497"/>
      <c r="E301" s="501" t="s">
        <v>513</v>
      </c>
      <c r="F301" s="502"/>
      <c r="G301" s="502"/>
      <c r="H301" s="502"/>
      <c r="I301" s="502"/>
      <c r="J301" s="502"/>
      <c r="K301" s="502"/>
      <c r="L301" s="502"/>
      <c r="M301" s="502"/>
      <c r="N301" s="502"/>
      <c r="O301" s="502"/>
      <c r="P301" s="502"/>
      <c r="Q301" s="502"/>
      <c r="R301" s="502"/>
      <c r="S301" s="502"/>
      <c r="T301" s="502"/>
      <c r="U301" s="502"/>
      <c r="V301" s="502"/>
      <c r="W301" s="502"/>
      <c r="X301" s="502"/>
      <c r="Y301" s="502"/>
      <c r="Z301" s="502"/>
      <c r="AA301" s="502"/>
      <c r="AB301" s="502"/>
      <c r="AC301" s="502"/>
      <c r="AD301" s="502"/>
      <c r="AE301" s="502"/>
      <c r="AF301" s="502"/>
      <c r="AG301" s="502"/>
      <c r="AH301" s="502"/>
      <c r="AI301" s="502"/>
      <c r="AJ301" s="502"/>
      <c r="AK301" s="502"/>
      <c r="AL301" s="502"/>
      <c r="AM301" s="502"/>
      <c r="AN301" s="502"/>
      <c r="AO301" s="502"/>
      <c r="AP301" s="502"/>
      <c r="AQ301" s="502"/>
      <c r="AR301" s="502"/>
      <c r="AS301" s="502"/>
      <c r="AT301" s="502"/>
      <c r="AU301" s="502"/>
      <c r="AV301" s="502"/>
      <c r="AW301" s="502"/>
      <c r="AX301" s="502"/>
      <c r="AY301" s="502"/>
      <c r="AZ301" s="502"/>
      <c r="BA301" s="502"/>
      <c r="BB301" s="502"/>
      <c r="BC301" s="502"/>
      <c r="BD301" s="502"/>
      <c r="BE301" s="502"/>
      <c r="BF301" s="502"/>
      <c r="BG301" s="505"/>
      <c r="BH301" s="506"/>
      <c r="BI301" s="506"/>
      <c r="BJ301" s="506"/>
      <c r="BK301" s="507"/>
    </row>
    <row r="302" spans="1:79" ht="12.75" customHeight="1">
      <c r="B302" s="511"/>
      <c r="C302" s="512"/>
      <c r="D302" s="513"/>
      <c r="E302" s="514"/>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c r="AB302" s="482"/>
      <c r="AC302" s="482"/>
      <c r="AD302" s="482"/>
      <c r="AE302" s="482"/>
      <c r="AF302" s="482"/>
      <c r="AG302" s="482"/>
      <c r="AH302" s="482"/>
      <c r="AI302" s="482"/>
      <c r="AJ302" s="482"/>
      <c r="AK302" s="482"/>
      <c r="AL302" s="482"/>
      <c r="AM302" s="482"/>
      <c r="AN302" s="482"/>
      <c r="AO302" s="482"/>
      <c r="AP302" s="482"/>
      <c r="AQ302" s="482"/>
      <c r="AR302" s="482"/>
      <c r="AS302" s="482"/>
      <c r="AT302" s="482"/>
      <c r="AU302" s="482"/>
      <c r="AV302" s="482"/>
      <c r="AW302" s="482"/>
      <c r="AX302" s="482"/>
      <c r="AY302" s="482"/>
      <c r="AZ302" s="482"/>
      <c r="BA302" s="482"/>
      <c r="BB302" s="482"/>
      <c r="BC302" s="482"/>
      <c r="BD302" s="482"/>
      <c r="BE302" s="482"/>
      <c r="BF302" s="482"/>
      <c r="BG302" s="515"/>
      <c r="BH302" s="516"/>
      <c r="BI302" s="516"/>
      <c r="BJ302" s="516"/>
      <c r="BK302" s="517"/>
    </row>
    <row r="303" spans="1:79" ht="12.75" customHeight="1">
      <c r="B303" s="511"/>
      <c r="C303" s="512"/>
      <c r="D303" s="513"/>
      <c r="E303" s="514"/>
      <c r="F303" s="482"/>
      <c r="G303" s="482"/>
      <c r="H303" s="482"/>
      <c r="I303" s="482"/>
      <c r="J303" s="482"/>
      <c r="K303" s="482"/>
      <c r="L303" s="482"/>
      <c r="M303" s="482"/>
      <c r="N303" s="482"/>
      <c r="O303" s="482"/>
      <c r="P303" s="482"/>
      <c r="Q303" s="482"/>
      <c r="R303" s="482"/>
      <c r="S303" s="482"/>
      <c r="T303" s="482"/>
      <c r="U303" s="482"/>
      <c r="V303" s="482"/>
      <c r="W303" s="482"/>
      <c r="X303" s="482"/>
      <c r="Y303" s="482"/>
      <c r="Z303" s="482"/>
      <c r="AA303" s="482"/>
      <c r="AB303" s="482"/>
      <c r="AC303" s="482"/>
      <c r="AD303" s="482"/>
      <c r="AE303" s="482"/>
      <c r="AF303" s="482"/>
      <c r="AG303" s="482"/>
      <c r="AH303" s="482"/>
      <c r="AI303" s="482"/>
      <c r="AJ303" s="482"/>
      <c r="AK303" s="482"/>
      <c r="AL303" s="482"/>
      <c r="AM303" s="482"/>
      <c r="AN303" s="482"/>
      <c r="AO303" s="482"/>
      <c r="AP303" s="482"/>
      <c r="AQ303" s="482"/>
      <c r="AR303" s="482"/>
      <c r="AS303" s="482"/>
      <c r="AT303" s="482"/>
      <c r="AU303" s="482"/>
      <c r="AV303" s="482"/>
      <c r="AW303" s="482"/>
      <c r="AX303" s="482"/>
      <c r="AY303" s="482"/>
      <c r="AZ303" s="482"/>
      <c r="BA303" s="482"/>
      <c r="BB303" s="482"/>
      <c r="BC303" s="482"/>
      <c r="BD303" s="482"/>
      <c r="BE303" s="482"/>
      <c r="BF303" s="482"/>
      <c r="BG303" s="515"/>
      <c r="BH303" s="516"/>
      <c r="BI303" s="516"/>
      <c r="BJ303" s="516"/>
      <c r="BK303" s="517"/>
    </row>
    <row r="304" spans="1:79" ht="12.75" customHeight="1">
      <c r="B304" s="511"/>
      <c r="C304" s="512"/>
      <c r="D304" s="513"/>
      <c r="E304" s="514"/>
      <c r="F304" s="482"/>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482"/>
      <c r="AE304" s="482"/>
      <c r="AF304" s="482"/>
      <c r="AG304" s="482"/>
      <c r="AH304" s="482"/>
      <c r="AI304" s="482"/>
      <c r="AJ304" s="482"/>
      <c r="AK304" s="482"/>
      <c r="AL304" s="482"/>
      <c r="AM304" s="482"/>
      <c r="AN304" s="482"/>
      <c r="AO304" s="482"/>
      <c r="AP304" s="482"/>
      <c r="AQ304" s="482"/>
      <c r="AR304" s="482"/>
      <c r="AS304" s="482"/>
      <c r="AT304" s="482"/>
      <c r="AU304" s="482"/>
      <c r="AV304" s="482"/>
      <c r="AW304" s="482"/>
      <c r="AX304" s="482"/>
      <c r="AY304" s="482"/>
      <c r="AZ304" s="482"/>
      <c r="BA304" s="482"/>
      <c r="BB304" s="482"/>
      <c r="BC304" s="482"/>
      <c r="BD304" s="482"/>
      <c r="BE304" s="482"/>
      <c r="BF304" s="482"/>
      <c r="BG304" s="515"/>
      <c r="BH304" s="516"/>
      <c r="BI304" s="516"/>
      <c r="BJ304" s="516"/>
      <c r="BK304" s="517"/>
    </row>
    <row r="305" spans="1:79" ht="12.75" customHeight="1">
      <c r="B305" s="498"/>
      <c r="C305" s="499"/>
      <c r="D305" s="500"/>
      <c r="E305" s="503"/>
      <c r="F305" s="504"/>
      <c r="G305" s="504"/>
      <c r="H305" s="504"/>
      <c r="I305" s="504"/>
      <c r="J305" s="504"/>
      <c r="K305" s="504"/>
      <c r="L305" s="504"/>
      <c r="M305" s="504"/>
      <c r="N305" s="504"/>
      <c r="O305" s="504"/>
      <c r="P305" s="504"/>
      <c r="Q305" s="504"/>
      <c r="R305" s="504"/>
      <c r="S305" s="504"/>
      <c r="T305" s="504"/>
      <c r="U305" s="504"/>
      <c r="V305" s="504"/>
      <c r="W305" s="504"/>
      <c r="X305" s="504"/>
      <c r="Y305" s="504"/>
      <c r="Z305" s="504"/>
      <c r="AA305" s="504"/>
      <c r="AB305" s="504"/>
      <c r="AC305" s="504"/>
      <c r="AD305" s="504"/>
      <c r="AE305" s="504"/>
      <c r="AF305" s="504"/>
      <c r="AG305" s="504"/>
      <c r="AH305" s="504"/>
      <c r="AI305" s="504"/>
      <c r="AJ305" s="504"/>
      <c r="AK305" s="504"/>
      <c r="AL305" s="504"/>
      <c r="AM305" s="504"/>
      <c r="AN305" s="504"/>
      <c r="AO305" s="504"/>
      <c r="AP305" s="504"/>
      <c r="AQ305" s="504"/>
      <c r="AR305" s="504"/>
      <c r="AS305" s="504"/>
      <c r="AT305" s="504"/>
      <c r="AU305" s="504"/>
      <c r="AV305" s="504"/>
      <c r="AW305" s="504"/>
      <c r="AX305" s="504"/>
      <c r="AY305" s="504"/>
      <c r="AZ305" s="504"/>
      <c r="BA305" s="504"/>
      <c r="BB305" s="504"/>
      <c r="BC305" s="504"/>
      <c r="BD305" s="504"/>
      <c r="BE305" s="504"/>
      <c r="BF305" s="504"/>
      <c r="BG305" s="508"/>
      <c r="BH305" s="509"/>
      <c r="BI305" s="509"/>
      <c r="BJ305" s="509"/>
      <c r="BK305" s="510"/>
    </row>
    <row r="306" spans="1:79" ht="12.75" customHeight="1">
      <c r="A306" s="321"/>
      <c r="B306" s="495" t="s">
        <v>436</v>
      </c>
      <c r="C306" s="496"/>
      <c r="D306" s="497"/>
      <c r="E306" s="501" t="s">
        <v>514</v>
      </c>
      <c r="F306" s="502"/>
      <c r="G306" s="502"/>
      <c r="H306" s="502"/>
      <c r="I306" s="502"/>
      <c r="J306" s="502"/>
      <c r="K306" s="502"/>
      <c r="L306" s="502"/>
      <c r="M306" s="502"/>
      <c r="N306" s="502"/>
      <c r="O306" s="502"/>
      <c r="P306" s="502"/>
      <c r="Q306" s="502"/>
      <c r="R306" s="502"/>
      <c r="S306" s="502"/>
      <c r="T306" s="502"/>
      <c r="U306" s="502"/>
      <c r="V306" s="502"/>
      <c r="W306" s="502"/>
      <c r="X306" s="502"/>
      <c r="Y306" s="502"/>
      <c r="Z306" s="502"/>
      <c r="AA306" s="502"/>
      <c r="AB306" s="502"/>
      <c r="AC306" s="502"/>
      <c r="AD306" s="502"/>
      <c r="AE306" s="502"/>
      <c r="AF306" s="502"/>
      <c r="AG306" s="502"/>
      <c r="AH306" s="502"/>
      <c r="AI306" s="502"/>
      <c r="AJ306" s="502"/>
      <c r="AK306" s="502"/>
      <c r="AL306" s="502"/>
      <c r="AM306" s="502"/>
      <c r="AN306" s="502"/>
      <c r="AO306" s="502"/>
      <c r="AP306" s="502"/>
      <c r="AQ306" s="502"/>
      <c r="AR306" s="502"/>
      <c r="AS306" s="502"/>
      <c r="AT306" s="502"/>
      <c r="AU306" s="502"/>
      <c r="AV306" s="502"/>
      <c r="AW306" s="502"/>
      <c r="AX306" s="502"/>
      <c r="AY306" s="502"/>
      <c r="AZ306" s="502"/>
      <c r="BA306" s="502"/>
      <c r="BB306" s="502"/>
      <c r="BC306" s="502"/>
      <c r="BD306" s="502"/>
      <c r="BE306" s="502"/>
      <c r="BF306" s="502"/>
      <c r="BG306" s="505"/>
      <c r="BH306" s="506"/>
      <c r="BI306" s="506"/>
      <c r="BJ306" s="506"/>
      <c r="BK306" s="507"/>
    </row>
    <row r="307" spans="1:79" ht="12.75" customHeight="1">
      <c r="A307" s="321"/>
      <c r="B307" s="511"/>
      <c r="C307" s="512"/>
      <c r="D307" s="513"/>
      <c r="E307" s="514"/>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c r="AE307" s="482"/>
      <c r="AF307" s="482"/>
      <c r="AG307" s="482"/>
      <c r="AH307" s="482"/>
      <c r="AI307" s="482"/>
      <c r="AJ307" s="482"/>
      <c r="AK307" s="482"/>
      <c r="AL307" s="482"/>
      <c r="AM307" s="482"/>
      <c r="AN307" s="482"/>
      <c r="AO307" s="482"/>
      <c r="AP307" s="482"/>
      <c r="AQ307" s="482"/>
      <c r="AR307" s="482"/>
      <c r="AS307" s="482"/>
      <c r="AT307" s="482"/>
      <c r="AU307" s="482"/>
      <c r="AV307" s="482"/>
      <c r="AW307" s="482"/>
      <c r="AX307" s="482"/>
      <c r="AY307" s="482"/>
      <c r="AZ307" s="482"/>
      <c r="BA307" s="482"/>
      <c r="BB307" s="482"/>
      <c r="BC307" s="482"/>
      <c r="BD307" s="482"/>
      <c r="BE307" s="482"/>
      <c r="BF307" s="482"/>
      <c r="BG307" s="515"/>
      <c r="BH307" s="516"/>
      <c r="BI307" s="516"/>
      <c r="BJ307" s="516"/>
      <c r="BK307" s="517"/>
    </row>
    <row r="308" spans="1:79" ht="12.75" customHeight="1">
      <c r="B308" s="511"/>
      <c r="C308" s="512"/>
      <c r="D308" s="513"/>
      <c r="E308" s="514"/>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c r="AB308" s="482"/>
      <c r="AC308" s="482"/>
      <c r="AD308" s="482"/>
      <c r="AE308" s="482"/>
      <c r="AF308" s="482"/>
      <c r="AG308" s="482"/>
      <c r="AH308" s="482"/>
      <c r="AI308" s="482"/>
      <c r="AJ308" s="482"/>
      <c r="AK308" s="482"/>
      <c r="AL308" s="482"/>
      <c r="AM308" s="482"/>
      <c r="AN308" s="482"/>
      <c r="AO308" s="482"/>
      <c r="AP308" s="482"/>
      <c r="AQ308" s="482"/>
      <c r="AR308" s="482"/>
      <c r="AS308" s="482"/>
      <c r="AT308" s="482"/>
      <c r="AU308" s="482"/>
      <c r="AV308" s="482"/>
      <c r="AW308" s="482"/>
      <c r="AX308" s="482"/>
      <c r="AY308" s="482"/>
      <c r="AZ308" s="482"/>
      <c r="BA308" s="482"/>
      <c r="BB308" s="482"/>
      <c r="BC308" s="482"/>
      <c r="BD308" s="482"/>
      <c r="BE308" s="482"/>
      <c r="BF308" s="482"/>
      <c r="BG308" s="515"/>
      <c r="BH308" s="516"/>
      <c r="BI308" s="516"/>
      <c r="BJ308" s="516"/>
      <c r="BK308" s="517"/>
    </row>
    <row r="309" spans="1:79" ht="12.75" customHeight="1">
      <c r="B309" s="498"/>
      <c r="C309" s="499"/>
      <c r="D309" s="500"/>
      <c r="E309" s="503"/>
      <c r="F309" s="504"/>
      <c r="G309" s="504"/>
      <c r="H309" s="504"/>
      <c r="I309" s="504"/>
      <c r="J309" s="504"/>
      <c r="K309" s="504"/>
      <c r="L309" s="504"/>
      <c r="M309" s="504"/>
      <c r="N309" s="504"/>
      <c r="O309" s="504"/>
      <c r="P309" s="504"/>
      <c r="Q309" s="504"/>
      <c r="R309" s="504"/>
      <c r="S309" s="504"/>
      <c r="T309" s="504"/>
      <c r="U309" s="504"/>
      <c r="V309" s="504"/>
      <c r="W309" s="504"/>
      <c r="X309" s="504"/>
      <c r="Y309" s="504"/>
      <c r="Z309" s="504"/>
      <c r="AA309" s="504"/>
      <c r="AB309" s="504"/>
      <c r="AC309" s="504"/>
      <c r="AD309" s="504"/>
      <c r="AE309" s="504"/>
      <c r="AF309" s="504"/>
      <c r="AG309" s="504"/>
      <c r="AH309" s="504"/>
      <c r="AI309" s="504"/>
      <c r="AJ309" s="504"/>
      <c r="AK309" s="504"/>
      <c r="AL309" s="504"/>
      <c r="AM309" s="504"/>
      <c r="AN309" s="504"/>
      <c r="AO309" s="504"/>
      <c r="AP309" s="504"/>
      <c r="AQ309" s="504"/>
      <c r="AR309" s="504"/>
      <c r="AS309" s="504"/>
      <c r="AT309" s="504"/>
      <c r="AU309" s="504"/>
      <c r="AV309" s="504"/>
      <c r="AW309" s="504"/>
      <c r="AX309" s="504"/>
      <c r="AY309" s="504"/>
      <c r="AZ309" s="504"/>
      <c r="BA309" s="504"/>
      <c r="BB309" s="504"/>
      <c r="BC309" s="504"/>
      <c r="BD309" s="504"/>
      <c r="BE309" s="504"/>
      <c r="BF309" s="504"/>
      <c r="BG309" s="508"/>
      <c r="BH309" s="509"/>
      <c r="BI309" s="509"/>
      <c r="BJ309" s="509"/>
      <c r="BK309" s="510"/>
    </row>
    <row r="310" spans="1:79" ht="12.75" customHeight="1">
      <c r="A310" s="321"/>
      <c r="B310" s="495" t="s">
        <v>450</v>
      </c>
      <c r="C310" s="496"/>
      <c r="D310" s="497"/>
      <c r="E310" s="501" t="s">
        <v>515</v>
      </c>
      <c r="F310" s="502"/>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02"/>
      <c r="AE310" s="502"/>
      <c r="AF310" s="502"/>
      <c r="AG310" s="502"/>
      <c r="AH310" s="502"/>
      <c r="AI310" s="502"/>
      <c r="AJ310" s="502"/>
      <c r="AK310" s="502"/>
      <c r="AL310" s="502"/>
      <c r="AM310" s="502"/>
      <c r="AN310" s="502"/>
      <c r="AO310" s="502"/>
      <c r="AP310" s="502"/>
      <c r="AQ310" s="502"/>
      <c r="AR310" s="502"/>
      <c r="AS310" s="502"/>
      <c r="AT310" s="502"/>
      <c r="AU310" s="502"/>
      <c r="AV310" s="502"/>
      <c r="AW310" s="502"/>
      <c r="AX310" s="502"/>
      <c r="AY310" s="502"/>
      <c r="AZ310" s="502"/>
      <c r="BA310" s="502"/>
      <c r="BB310" s="502"/>
      <c r="BC310" s="502"/>
      <c r="BD310" s="502"/>
      <c r="BE310" s="502"/>
      <c r="BF310" s="502"/>
      <c r="BG310" s="505"/>
      <c r="BH310" s="506"/>
      <c r="BI310" s="506"/>
      <c r="BJ310" s="506"/>
      <c r="BK310" s="507"/>
    </row>
    <row r="311" spans="1:79" s="442" customFormat="1" ht="12.75" customHeight="1">
      <c r="A311" s="321"/>
      <c r="B311" s="511"/>
      <c r="C311" s="666"/>
      <c r="D311" s="513"/>
      <c r="E311" s="514"/>
      <c r="F311" s="671"/>
      <c r="G311" s="671"/>
      <c r="H311" s="671"/>
      <c r="I311" s="671"/>
      <c r="J311" s="671"/>
      <c r="K311" s="671"/>
      <c r="L311" s="671"/>
      <c r="M311" s="671"/>
      <c r="N311" s="671"/>
      <c r="O311" s="671"/>
      <c r="P311" s="671"/>
      <c r="Q311" s="671"/>
      <c r="R311" s="671"/>
      <c r="S311" s="671"/>
      <c r="T311" s="671"/>
      <c r="U311" s="671"/>
      <c r="V311" s="671"/>
      <c r="W311" s="671"/>
      <c r="X311" s="671"/>
      <c r="Y311" s="671"/>
      <c r="Z311" s="671"/>
      <c r="AA311" s="671"/>
      <c r="AB311" s="671"/>
      <c r="AC311" s="671"/>
      <c r="AD311" s="671"/>
      <c r="AE311" s="671"/>
      <c r="AF311" s="671"/>
      <c r="AG311" s="671"/>
      <c r="AH311" s="671"/>
      <c r="AI311" s="671"/>
      <c r="AJ311" s="671"/>
      <c r="AK311" s="671"/>
      <c r="AL311" s="671"/>
      <c r="AM311" s="671"/>
      <c r="AN311" s="671"/>
      <c r="AO311" s="671"/>
      <c r="AP311" s="671"/>
      <c r="AQ311" s="671"/>
      <c r="AR311" s="671"/>
      <c r="AS311" s="671"/>
      <c r="AT311" s="671"/>
      <c r="AU311" s="671"/>
      <c r="AV311" s="671"/>
      <c r="AW311" s="671"/>
      <c r="AX311" s="671"/>
      <c r="AY311" s="671"/>
      <c r="AZ311" s="671"/>
      <c r="BA311" s="671"/>
      <c r="BB311" s="671"/>
      <c r="BC311" s="671"/>
      <c r="BD311" s="671"/>
      <c r="BE311" s="671"/>
      <c r="BF311" s="671"/>
      <c r="BG311" s="515"/>
      <c r="BH311" s="668"/>
      <c r="BI311" s="668"/>
      <c r="BJ311" s="668"/>
      <c r="BK311" s="517"/>
      <c r="BL311" s="228"/>
      <c r="BM311" s="228"/>
      <c r="BN311" s="228"/>
      <c r="BO311" s="228"/>
      <c r="BP311" s="228"/>
      <c r="BQ311" s="228"/>
      <c r="BR311" s="228"/>
      <c r="BS311" s="228"/>
      <c r="BT311" s="228"/>
      <c r="BU311" s="228"/>
      <c r="BV311" s="228"/>
      <c r="BW311" s="228"/>
      <c r="BX311" s="228"/>
      <c r="BY311" s="228"/>
      <c r="BZ311" s="228"/>
      <c r="CA311" s="228"/>
    </row>
    <row r="312" spans="1:79" ht="12.75" customHeight="1">
      <c r="B312" s="511"/>
      <c r="C312" s="512"/>
      <c r="D312" s="513"/>
      <c r="E312" s="514"/>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c r="AE312" s="482"/>
      <c r="AF312" s="482"/>
      <c r="AG312" s="482"/>
      <c r="AH312" s="482"/>
      <c r="AI312" s="482"/>
      <c r="AJ312" s="482"/>
      <c r="AK312" s="482"/>
      <c r="AL312" s="482"/>
      <c r="AM312" s="482"/>
      <c r="AN312" s="482"/>
      <c r="AO312" s="482"/>
      <c r="AP312" s="482"/>
      <c r="AQ312" s="482"/>
      <c r="AR312" s="482"/>
      <c r="AS312" s="482"/>
      <c r="AT312" s="482"/>
      <c r="AU312" s="482"/>
      <c r="AV312" s="482"/>
      <c r="AW312" s="482"/>
      <c r="AX312" s="482"/>
      <c r="AY312" s="482"/>
      <c r="AZ312" s="482"/>
      <c r="BA312" s="482"/>
      <c r="BB312" s="482"/>
      <c r="BC312" s="482"/>
      <c r="BD312" s="482"/>
      <c r="BE312" s="482"/>
      <c r="BF312" s="482"/>
      <c r="BG312" s="515"/>
      <c r="BH312" s="516"/>
      <c r="BI312" s="516"/>
      <c r="BJ312" s="516"/>
      <c r="BK312" s="517"/>
    </row>
    <row r="313" spans="1:79" ht="12.75" customHeight="1">
      <c r="A313" s="321"/>
      <c r="B313" s="511"/>
      <c r="C313" s="512"/>
      <c r="D313" s="513"/>
      <c r="E313" s="664" t="s">
        <v>516</v>
      </c>
      <c r="F313" s="665"/>
      <c r="G313" s="654" t="s">
        <v>517</v>
      </c>
      <c r="H313" s="654"/>
      <c r="I313" s="654"/>
      <c r="J313" s="654"/>
      <c r="K313" s="654"/>
      <c r="L313" s="654"/>
      <c r="M313" s="654"/>
      <c r="N313" s="654"/>
      <c r="O313" s="654"/>
      <c r="P313" s="654"/>
      <c r="Q313" s="654"/>
      <c r="R313" s="654"/>
      <c r="S313" s="654"/>
      <c r="T313" s="654"/>
      <c r="U313" s="654"/>
      <c r="V313" s="654"/>
      <c r="W313" s="654"/>
      <c r="X313" s="654"/>
      <c r="Y313" s="654"/>
      <c r="Z313" s="654"/>
      <c r="AA313" s="654"/>
      <c r="AB313" s="654"/>
      <c r="AC313" s="654"/>
      <c r="AD313" s="654"/>
      <c r="AE313" s="654"/>
      <c r="AF313" s="654"/>
      <c r="AG313" s="654"/>
      <c r="AH313" s="654"/>
      <c r="AI313" s="654"/>
      <c r="AJ313" s="654"/>
      <c r="AK313" s="654"/>
      <c r="AL313" s="654"/>
      <c r="AM313" s="654"/>
      <c r="AN313" s="654"/>
      <c r="AO313" s="654"/>
      <c r="AP313" s="654"/>
      <c r="AQ313" s="654"/>
      <c r="AR313" s="654"/>
      <c r="AS313" s="654"/>
      <c r="AT313" s="654"/>
      <c r="AU313" s="654"/>
      <c r="AV313" s="654"/>
      <c r="AW313" s="654"/>
      <c r="AX313" s="654"/>
      <c r="AY313" s="654"/>
      <c r="AZ313" s="654"/>
      <c r="BA313" s="654"/>
      <c r="BB313" s="654"/>
      <c r="BC313" s="654"/>
      <c r="BD313" s="654"/>
      <c r="BE313" s="654"/>
      <c r="BF313" s="654"/>
      <c r="BG313" s="515"/>
      <c r="BH313" s="516"/>
      <c r="BI313" s="516"/>
      <c r="BJ313" s="516"/>
      <c r="BK313" s="517"/>
    </row>
    <row r="314" spans="1:79" ht="12.75" customHeight="1">
      <c r="A314" s="321"/>
      <c r="B314" s="511"/>
      <c r="C314" s="512"/>
      <c r="D314" s="513"/>
      <c r="E314" s="664" t="s">
        <v>518</v>
      </c>
      <c r="F314" s="665"/>
      <c r="G314" s="654" t="s">
        <v>519</v>
      </c>
      <c r="H314" s="654"/>
      <c r="I314" s="654"/>
      <c r="J314" s="654"/>
      <c r="K314" s="654"/>
      <c r="L314" s="654"/>
      <c r="M314" s="654"/>
      <c r="N314" s="654"/>
      <c r="O314" s="654"/>
      <c r="P314" s="654"/>
      <c r="Q314" s="654"/>
      <c r="R314" s="654"/>
      <c r="S314" s="654"/>
      <c r="T314" s="654"/>
      <c r="U314" s="654"/>
      <c r="V314" s="654"/>
      <c r="W314" s="654"/>
      <c r="X314" s="654"/>
      <c r="Y314" s="654"/>
      <c r="Z314" s="654"/>
      <c r="AA314" s="654"/>
      <c r="AB314" s="654"/>
      <c r="AC314" s="654"/>
      <c r="AD314" s="654"/>
      <c r="AE314" s="654"/>
      <c r="AF314" s="654"/>
      <c r="AG314" s="654"/>
      <c r="AH314" s="654"/>
      <c r="AI314" s="654"/>
      <c r="AJ314" s="654"/>
      <c r="AK314" s="654"/>
      <c r="AL314" s="654"/>
      <c r="AM314" s="654"/>
      <c r="AN314" s="654"/>
      <c r="AO314" s="654"/>
      <c r="AP314" s="654"/>
      <c r="AQ314" s="654"/>
      <c r="AR314" s="654"/>
      <c r="AS314" s="654"/>
      <c r="AT314" s="654"/>
      <c r="AU314" s="654"/>
      <c r="AV314" s="654"/>
      <c r="AW314" s="654"/>
      <c r="AX314" s="654"/>
      <c r="AY314" s="654"/>
      <c r="AZ314" s="654"/>
      <c r="BA314" s="654"/>
      <c r="BB314" s="654"/>
      <c r="BC314" s="654"/>
      <c r="BD314" s="654"/>
      <c r="BE314" s="654"/>
      <c r="BF314" s="654"/>
      <c r="BG314" s="515"/>
      <c r="BH314" s="516"/>
      <c r="BI314" s="516"/>
      <c r="BJ314" s="516"/>
      <c r="BK314" s="517"/>
    </row>
    <row r="315" spans="1:79" ht="12.75" customHeight="1">
      <c r="A315" s="321"/>
      <c r="B315" s="511"/>
      <c r="C315" s="512"/>
      <c r="D315" s="513"/>
      <c r="E315" s="664" t="s">
        <v>520</v>
      </c>
      <c r="F315" s="665"/>
      <c r="G315" s="654" t="s">
        <v>521</v>
      </c>
      <c r="H315" s="654"/>
      <c r="I315" s="654"/>
      <c r="J315" s="654"/>
      <c r="K315" s="654"/>
      <c r="L315" s="654"/>
      <c r="M315" s="654"/>
      <c r="N315" s="654"/>
      <c r="O315" s="654"/>
      <c r="P315" s="654"/>
      <c r="Q315" s="654"/>
      <c r="R315" s="654"/>
      <c r="S315" s="654"/>
      <c r="T315" s="654"/>
      <c r="U315" s="654"/>
      <c r="V315" s="654"/>
      <c r="W315" s="654"/>
      <c r="X315" s="654"/>
      <c r="Y315" s="654"/>
      <c r="Z315" s="654"/>
      <c r="AA315" s="654"/>
      <c r="AB315" s="654"/>
      <c r="AC315" s="654"/>
      <c r="AD315" s="654"/>
      <c r="AE315" s="654"/>
      <c r="AF315" s="654"/>
      <c r="AG315" s="654"/>
      <c r="AH315" s="654"/>
      <c r="AI315" s="654"/>
      <c r="AJ315" s="654"/>
      <c r="AK315" s="654"/>
      <c r="AL315" s="654"/>
      <c r="AM315" s="654"/>
      <c r="AN315" s="654"/>
      <c r="AO315" s="654"/>
      <c r="AP315" s="654"/>
      <c r="AQ315" s="654"/>
      <c r="AR315" s="654"/>
      <c r="AS315" s="654"/>
      <c r="AT315" s="654"/>
      <c r="AU315" s="654"/>
      <c r="AV315" s="654"/>
      <c r="AW315" s="654"/>
      <c r="AX315" s="654"/>
      <c r="AY315" s="654"/>
      <c r="AZ315" s="654"/>
      <c r="BA315" s="654"/>
      <c r="BB315" s="654"/>
      <c r="BC315" s="654"/>
      <c r="BD315" s="654"/>
      <c r="BE315" s="654"/>
      <c r="BF315" s="654"/>
      <c r="BG315" s="515"/>
      <c r="BH315" s="516"/>
      <c r="BI315" s="516"/>
      <c r="BJ315" s="516"/>
      <c r="BK315" s="517"/>
    </row>
    <row r="316" spans="1:79" ht="12.75" customHeight="1">
      <c r="A316" s="321"/>
      <c r="B316" s="511"/>
      <c r="C316" s="512"/>
      <c r="D316" s="513"/>
      <c r="E316" s="664" t="s">
        <v>522</v>
      </c>
      <c r="F316" s="665"/>
      <c r="G316" s="654" t="s">
        <v>523</v>
      </c>
      <c r="H316" s="654"/>
      <c r="I316" s="654"/>
      <c r="J316" s="654"/>
      <c r="K316" s="654"/>
      <c r="L316" s="654"/>
      <c r="M316" s="654"/>
      <c r="N316" s="654"/>
      <c r="O316" s="654"/>
      <c r="P316" s="654"/>
      <c r="Q316" s="654"/>
      <c r="R316" s="654"/>
      <c r="S316" s="654"/>
      <c r="T316" s="654"/>
      <c r="U316" s="654"/>
      <c r="V316" s="654"/>
      <c r="W316" s="654"/>
      <c r="X316" s="654"/>
      <c r="Y316" s="654"/>
      <c r="Z316" s="654"/>
      <c r="AA316" s="654"/>
      <c r="AB316" s="654"/>
      <c r="AC316" s="654"/>
      <c r="AD316" s="654"/>
      <c r="AE316" s="654"/>
      <c r="AF316" s="654"/>
      <c r="AG316" s="654"/>
      <c r="AH316" s="654"/>
      <c r="AI316" s="654"/>
      <c r="AJ316" s="654"/>
      <c r="AK316" s="654"/>
      <c r="AL316" s="654"/>
      <c r="AM316" s="654"/>
      <c r="AN316" s="654"/>
      <c r="AO316" s="654"/>
      <c r="AP316" s="654"/>
      <c r="AQ316" s="654"/>
      <c r="AR316" s="654"/>
      <c r="AS316" s="654"/>
      <c r="AT316" s="654"/>
      <c r="AU316" s="654"/>
      <c r="AV316" s="654"/>
      <c r="AW316" s="654"/>
      <c r="AX316" s="654"/>
      <c r="AY316" s="654"/>
      <c r="AZ316" s="654"/>
      <c r="BA316" s="654"/>
      <c r="BB316" s="654"/>
      <c r="BC316" s="654"/>
      <c r="BD316" s="654"/>
      <c r="BE316" s="654"/>
      <c r="BF316" s="654"/>
      <c r="BG316" s="515"/>
      <c r="BH316" s="516"/>
      <c r="BI316" s="516"/>
      <c r="BJ316" s="516"/>
      <c r="BK316" s="517"/>
    </row>
    <row r="317" spans="1:79" ht="12.75" customHeight="1">
      <c r="A317" s="321"/>
      <c r="B317" s="511"/>
      <c r="C317" s="512"/>
      <c r="D317" s="513"/>
      <c r="E317" s="664" t="s">
        <v>524</v>
      </c>
      <c r="F317" s="665"/>
      <c r="G317" s="654" t="s">
        <v>525</v>
      </c>
      <c r="H317" s="654"/>
      <c r="I317" s="654"/>
      <c r="J317" s="654"/>
      <c r="K317" s="654"/>
      <c r="L317" s="654"/>
      <c r="M317" s="654"/>
      <c r="N317" s="654"/>
      <c r="O317" s="654"/>
      <c r="P317" s="654"/>
      <c r="Q317" s="654"/>
      <c r="R317" s="654"/>
      <c r="S317" s="654"/>
      <c r="T317" s="654"/>
      <c r="U317" s="654"/>
      <c r="V317" s="654"/>
      <c r="W317" s="654"/>
      <c r="X317" s="654"/>
      <c r="Y317" s="654"/>
      <c r="Z317" s="654"/>
      <c r="AA317" s="654"/>
      <c r="AB317" s="654"/>
      <c r="AC317" s="654"/>
      <c r="AD317" s="654"/>
      <c r="AE317" s="654"/>
      <c r="AF317" s="654"/>
      <c r="AG317" s="654"/>
      <c r="AH317" s="654"/>
      <c r="AI317" s="654"/>
      <c r="AJ317" s="654"/>
      <c r="AK317" s="654"/>
      <c r="AL317" s="654"/>
      <c r="AM317" s="654"/>
      <c r="AN317" s="654"/>
      <c r="AO317" s="654"/>
      <c r="AP317" s="654"/>
      <c r="AQ317" s="654"/>
      <c r="AR317" s="654"/>
      <c r="AS317" s="654"/>
      <c r="AT317" s="654"/>
      <c r="AU317" s="654"/>
      <c r="AV317" s="654"/>
      <c r="AW317" s="654"/>
      <c r="AX317" s="654"/>
      <c r="AY317" s="654"/>
      <c r="AZ317" s="654"/>
      <c r="BA317" s="654"/>
      <c r="BB317" s="654"/>
      <c r="BC317" s="654"/>
      <c r="BD317" s="654"/>
      <c r="BE317" s="654"/>
      <c r="BF317" s="654"/>
      <c r="BG317" s="515"/>
      <c r="BH317" s="516"/>
      <c r="BI317" s="516"/>
      <c r="BJ317" s="516"/>
      <c r="BK317" s="517"/>
    </row>
    <row r="318" spans="1:79" ht="12.75" customHeight="1">
      <c r="A318" s="321"/>
      <c r="B318" s="511"/>
      <c r="C318" s="512"/>
      <c r="D318" s="513"/>
      <c r="E318" s="664" t="s">
        <v>526</v>
      </c>
      <c r="F318" s="665"/>
      <c r="G318" s="654" t="s">
        <v>527</v>
      </c>
      <c r="H318" s="654"/>
      <c r="I318" s="654"/>
      <c r="J318" s="654"/>
      <c r="K318" s="654"/>
      <c r="L318" s="654"/>
      <c r="M318" s="654"/>
      <c r="N318" s="654"/>
      <c r="O318" s="654"/>
      <c r="P318" s="654"/>
      <c r="Q318" s="654"/>
      <c r="R318" s="654"/>
      <c r="S318" s="654"/>
      <c r="T318" s="654"/>
      <c r="U318" s="654"/>
      <c r="V318" s="654"/>
      <c r="W318" s="654"/>
      <c r="X318" s="654"/>
      <c r="Y318" s="654"/>
      <c r="Z318" s="654"/>
      <c r="AA318" s="654"/>
      <c r="AB318" s="654"/>
      <c r="AC318" s="654"/>
      <c r="AD318" s="654"/>
      <c r="AE318" s="654"/>
      <c r="AF318" s="654"/>
      <c r="AG318" s="654"/>
      <c r="AH318" s="654"/>
      <c r="AI318" s="654"/>
      <c r="AJ318" s="654"/>
      <c r="AK318" s="654"/>
      <c r="AL318" s="654"/>
      <c r="AM318" s="654"/>
      <c r="AN318" s="654"/>
      <c r="AO318" s="654"/>
      <c r="AP318" s="654"/>
      <c r="AQ318" s="654"/>
      <c r="AR318" s="654"/>
      <c r="AS318" s="654"/>
      <c r="AT318" s="654"/>
      <c r="AU318" s="654"/>
      <c r="AV318" s="654"/>
      <c r="AW318" s="654"/>
      <c r="AX318" s="654"/>
      <c r="AY318" s="654"/>
      <c r="AZ318" s="654"/>
      <c r="BA318" s="654"/>
      <c r="BB318" s="654"/>
      <c r="BC318" s="654"/>
      <c r="BD318" s="654"/>
      <c r="BE318" s="654"/>
      <c r="BF318" s="654"/>
      <c r="BG318" s="515"/>
      <c r="BH318" s="516"/>
      <c r="BI318" s="516"/>
      <c r="BJ318" s="516"/>
      <c r="BK318" s="517"/>
    </row>
    <row r="319" spans="1:79" ht="12.75" customHeight="1">
      <c r="A319" s="321"/>
      <c r="B319" s="511"/>
      <c r="C319" s="512"/>
      <c r="D319" s="513"/>
      <c r="E319" s="664" t="s">
        <v>528</v>
      </c>
      <c r="F319" s="665"/>
      <c r="G319" s="654" t="s">
        <v>529</v>
      </c>
      <c r="H319" s="654"/>
      <c r="I319" s="654"/>
      <c r="J319" s="654"/>
      <c r="K319" s="654"/>
      <c r="L319" s="654"/>
      <c r="M319" s="654"/>
      <c r="N319" s="654"/>
      <c r="O319" s="654"/>
      <c r="P319" s="654"/>
      <c r="Q319" s="654"/>
      <c r="R319" s="654"/>
      <c r="S319" s="654"/>
      <c r="T319" s="654"/>
      <c r="U319" s="654"/>
      <c r="V319" s="654"/>
      <c r="W319" s="654"/>
      <c r="X319" s="654"/>
      <c r="Y319" s="654"/>
      <c r="Z319" s="654"/>
      <c r="AA319" s="654"/>
      <c r="AB319" s="654"/>
      <c r="AC319" s="654"/>
      <c r="AD319" s="654"/>
      <c r="AE319" s="654"/>
      <c r="AF319" s="654"/>
      <c r="AG319" s="654"/>
      <c r="AH319" s="654"/>
      <c r="AI319" s="654"/>
      <c r="AJ319" s="654"/>
      <c r="AK319" s="654"/>
      <c r="AL319" s="654"/>
      <c r="AM319" s="654"/>
      <c r="AN319" s="654"/>
      <c r="AO319" s="654"/>
      <c r="AP319" s="654"/>
      <c r="AQ319" s="654"/>
      <c r="AR319" s="654"/>
      <c r="AS319" s="654"/>
      <c r="AT319" s="654"/>
      <c r="AU319" s="654"/>
      <c r="AV319" s="654"/>
      <c r="AW319" s="654"/>
      <c r="AX319" s="654"/>
      <c r="AY319" s="654"/>
      <c r="AZ319" s="654"/>
      <c r="BA319" s="654"/>
      <c r="BB319" s="654"/>
      <c r="BC319" s="654"/>
      <c r="BD319" s="654"/>
      <c r="BE319" s="654"/>
      <c r="BF319" s="654"/>
      <c r="BG319" s="515"/>
      <c r="BH319" s="516"/>
      <c r="BI319" s="516"/>
      <c r="BJ319" s="516"/>
      <c r="BK319" s="517"/>
    </row>
    <row r="320" spans="1:79" ht="12.75" customHeight="1">
      <c r="A320" s="321"/>
      <c r="B320" s="511"/>
      <c r="C320" s="512"/>
      <c r="D320" s="513"/>
      <c r="E320" s="340"/>
      <c r="F320" s="341"/>
      <c r="G320" s="654" t="s">
        <v>530</v>
      </c>
      <c r="H320" s="654"/>
      <c r="I320" s="654"/>
      <c r="J320" s="654"/>
      <c r="K320" s="654"/>
      <c r="L320" s="654"/>
      <c r="M320" s="654"/>
      <c r="N320" s="654"/>
      <c r="O320" s="654"/>
      <c r="P320" s="654"/>
      <c r="Q320" s="654"/>
      <c r="R320" s="654"/>
      <c r="S320" s="654"/>
      <c r="T320" s="654"/>
      <c r="U320" s="654"/>
      <c r="V320" s="654"/>
      <c r="W320" s="654"/>
      <c r="X320" s="654"/>
      <c r="Y320" s="654"/>
      <c r="Z320" s="654"/>
      <c r="AA320" s="654"/>
      <c r="AB320" s="654"/>
      <c r="AC320" s="654"/>
      <c r="AD320" s="654"/>
      <c r="AE320" s="654"/>
      <c r="AF320" s="654"/>
      <c r="AG320" s="654"/>
      <c r="AH320" s="654"/>
      <c r="AI320" s="654"/>
      <c r="AJ320" s="654"/>
      <c r="AK320" s="654"/>
      <c r="AL320" s="654"/>
      <c r="AM320" s="654"/>
      <c r="AN320" s="654"/>
      <c r="AO320" s="654"/>
      <c r="AP320" s="654"/>
      <c r="AQ320" s="654"/>
      <c r="AR320" s="654"/>
      <c r="AS320" s="654"/>
      <c r="AT320" s="654"/>
      <c r="AU320" s="654"/>
      <c r="AV320" s="654"/>
      <c r="AW320" s="654"/>
      <c r="AX320" s="654"/>
      <c r="AY320" s="654"/>
      <c r="AZ320" s="654"/>
      <c r="BA320" s="654"/>
      <c r="BB320" s="654"/>
      <c r="BC320" s="654"/>
      <c r="BD320" s="654"/>
      <c r="BE320" s="654"/>
      <c r="BF320" s="654"/>
      <c r="BG320" s="515"/>
      <c r="BH320" s="516"/>
      <c r="BI320" s="516"/>
      <c r="BJ320" s="516"/>
      <c r="BK320" s="517"/>
    </row>
    <row r="321" spans="1:80" ht="12.75" customHeight="1">
      <c r="A321" s="321"/>
      <c r="B321" s="511"/>
      <c r="C321" s="512"/>
      <c r="D321" s="513"/>
      <c r="E321" s="340"/>
      <c r="F321" s="341"/>
      <c r="G321" s="654"/>
      <c r="H321" s="654"/>
      <c r="I321" s="654"/>
      <c r="J321" s="654"/>
      <c r="K321" s="654"/>
      <c r="L321" s="654"/>
      <c r="M321" s="654"/>
      <c r="N321" s="654"/>
      <c r="O321" s="654"/>
      <c r="P321" s="654"/>
      <c r="Q321" s="654"/>
      <c r="R321" s="654"/>
      <c r="S321" s="654"/>
      <c r="T321" s="654"/>
      <c r="U321" s="654"/>
      <c r="V321" s="654"/>
      <c r="W321" s="654"/>
      <c r="X321" s="654"/>
      <c r="Y321" s="654"/>
      <c r="Z321" s="654"/>
      <c r="AA321" s="654"/>
      <c r="AB321" s="654"/>
      <c r="AC321" s="654"/>
      <c r="AD321" s="654"/>
      <c r="AE321" s="654"/>
      <c r="AF321" s="654"/>
      <c r="AG321" s="654"/>
      <c r="AH321" s="654"/>
      <c r="AI321" s="654"/>
      <c r="AJ321" s="654"/>
      <c r="AK321" s="654"/>
      <c r="AL321" s="654"/>
      <c r="AM321" s="654"/>
      <c r="AN321" s="654"/>
      <c r="AO321" s="654"/>
      <c r="AP321" s="654"/>
      <c r="AQ321" s="654"/>
      <c r="AR321" s="654"/>
      <c r="AS321" s="654"/>
      <c r="AT321" s="654"/>
      <c r="AU321" s="654"/>
      <c r="AV321" s="654"/>
      <c r="AW321" s="654"/>
      <c r="AX321" s="654"/>
      <c r="AY321" s="654"/>
      <c r="AZ321" s="654"/>
      <c r="BA321" s="654"/>
      <c r="BB321" s="654"/>
      <c r="BC321" s="654"/>
      <c r="BD321" s="654"/>
      <c r="BE321" s="654"/>
      <c r="BF321" s="654"/>
      <c r="BG321" s="515"/>
      <c r="BH321" s="516"/>
      <c r="BI321" s="516"/>
      <c r="BJ321" s="516"/>
      <c r="BK321" s="517"/>
    </row>
    <row r="322" spans="1:80" ht="5.25" customHeight="1">
      <c r="A322" s="321"/>
      <c r="B322" s="498"/>
      <c r="C322" s="499"/>
      <c r="D322" s="500"/>
      <c r="E322" s="326"/>
      <c r="F322" s="327"/>
      <c r="G322" s="347"/>
      <c r="H322" s="347"/>
      <c r="I322" s="347"/>
      <c r="J322" s="347"/>
      <c r="K322" s="347"/>
      <c r="L322" s="347"/>
      <c r="M322" s="347"/>
      <c r="N322" s="347"/>
      <c r="O322" s="347"/>
      <c r="P322" s="347"/>
      <c r="Q322" s="347"/>
      <c r="R322" s="347"/>
      <c r="S322" s="347"/>
      <c r="T322" s="347"/>
      <c r="U322" s="347"/>
      <c r="V322" s="347"/>
      <c r="W322" s="347"/>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c r="AS322" s="347"/>
      <c r="AT322" s="347"/>
      <c r="AU322" s="347"/>
      <c r="AV322" s="347"/>
      <c r="AW322" s="347"/>
      <c r="AX322" s="347"/>
      <c r="AY322" s="347"/>
      <c r="AZ322" s="347"/>
      <c r="BA322" s="347"/>
      <c r="BB322" s="347"/>
      <c r="BC322" s="347"/>
      <c r="BD322" s="347"/>
      <c r="BE322" s="347"/>
      <c r="BF322" s="347"/>
      <c r="BG322" s="508"/>
      <c r="BH322" s="509"/>
      <c r="BI322" s="509"/>
      <c r="BJ322" s="509"/>
      <c r="BK322" s="510"/>
    </row>
    <row r="323" spans="1:80" ht="12.75" customHeight="1">
      <c r="A323" s="321"/>
      <c r="B323" s="495" t="s">
        <v>457</v>
      </c>
      <c r="C323" s="496"/>
      <c r="D323" s="497"/>
      <c r="E323" s="501" t="s">
        <v>531</v>
      </c>
      <c r="F323" s="502"/>
      <c r="G323" s="502"/>
      <c r="H323" s="502"/>
      <c r="I323" s="502"/>
      <c r="J323" s="502"/>
      <c r="K323" s="502"/>
      <c r="L323" s="502"/>
      <c r="M323" s="502"/>
      <c r="N323" s="502"/>
      <c r="O323" s="502"/>
      <c r="P323" s="502"/>
      <c r="Q323" s="502"/>
      <c r="R323" s="502"/>
      <c r="S323" s="502"/>
      <c r="T323" s="502"/>
      <c r="U323" s="502"/>
      <c r="V323" s="502"/>
      <c r="W323" s="502"/>
      <c r="X323" s="502"/>
      <c r="Y323" s="502"/>
      <c r="Z323" s="502"/>
      <c r="AA323" s="502"/>
      <c r="AB323" s="502"/>
      <c r="AC323" s="502"/>
      <c r="AD323" s="502"/>
      <c r="AE323" s="502"/>
      <c r="AF323" s="502"/>
      <c r="AG323" s="502"/>
      <c r="AH323" s="502"/>
      <c r="AI323" s="502"/>
      <c r="AJ323" s="502"/>
      <c r="AK323" s="502"/>
      <c r="AL323" s="502"/>
      <c r="AM323" s="502"/>
      <c r="AN323" s="502"/>
      <c r="AO323" s="502"/>
      <c r="AP323" s="502"/>
      <c r="AQ323" s="502"/>
      <c r="AR323" s="502"/>
      <c r="AS323" s="502"/>
      <c r="AT323" s="502"/>
      <c r="AU323" s="502"/>
      <c r="AV323" s="502"/>
      <c r="AW323" s="502"/>
      <c r="AX323" s="502"/>
      <c r="AY323" s="502"/>
      <c r="AZ323" s="502"/>
      <c r="BA323" s="502"/>
      <c r="BB323" s="502"/>
      <c r="BC323" s="502"/>
      <c r="BD323" s="502"/>
      <c r="BE323" s="502"/>
      <c r="BF323" s="502"/>
      <c r="BG323" s="505"/>
      <c r="BH323" s="506"/>
      <c r="BI323" s="506"/>
      <c r="BJ323" s="506"/>
      <c r="BK323" s="507"/>
    </row>
    <row r="324" spans="1:80" ht="12.75" customHeight="1">
      <c r="A324" s="321"/>
      <c r="B324" s="511"/>
      <c r="C324" s="512"/>
      <c r="D324" s="513"/>
      <c r="E324" s="514"/>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2"/>
      <c r="AD324" s="482"/>
      <c r="AE324" s="482"/>
      <c r="AF324" s="482"/>
      <c r="AG324" s="482"/>
      <c r="AH324" s="482"/>
      <c r="AI324" s="482"/>
      <c r="AJ324" s="482"/>
      <c r="AK324" s="482"/>
      <c r="AL324" s="482"/>
      <c r="AM324" s="482"/>
      <c r="AN324" s="482"/>
      <c r="AO324" s="482"/>
      <c r="AP324" s="482"/>
      <c r="AQ324" s="482"/>
      <c r="AR324" s="482"/>
      <c r="AS324" s="482"/>
      <c r="AT324" s="482"/>
      <c r="AU324" s="482"/>
      <c r="AV324" s="482"/>
      <c r="AW324" s="482"/>
      <c r="AX324" s="482"/>
      <c r="AY324" s="482"/>
      <c r="AZ324" s="482"/>
      <c r="BA324" s="482"/>
      <c r="BB324" s="482"/>
      <c r="BC324" s="482"/>
      <c r="BD324" s="482"/>
      <c r="BE324" s="482"/>
      <c r="BF324" s="482"/>
      <c r="BG324" s="515"/>
      <c r="BH324" s="516"/>
      <c r="BI324" s="516"/>
      <c r="BJ324" s="516"/>
      <c r="BK324" s="517"/>
    </row>
    <row r="325" spans="1:80" ht="12.75" customHeight="1">
      <c r="B325" s="511"/>
      <c r="C325" s="512"/>
      <c r="D325" s="513"/>
      <c r="E325" s="514"/>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2"/>
      <c r="AD325" s="482"/>
      <c r="AE325" s="482"/>
      <c r="AF325" s="482"/>
      <c r="AG325" s="482"/>
      <c r="AH325" s="482"/>
      <c r="AI325" s="482"/>
      <c r="AJ325" s="482"/>
      <c r="AK325" s="482"/>
      <c r="AL325" s="482"/>
      <c r="AM325" s="482"/>
      <c r="AN325" s="482"/>
      <c r="AO325" s="482"/>
      <c r="AP325" s="482"/>
      <c r="AQ325" s="482"/>
      <c r="AR325" s="482"/>
      <c r="AS325" s="482"/>
      <c r="AT325" s="482"/>
      <c r="AU325" s="482"/>
      <c r="AV325" s="482"/>
      <c r="AW325" s="482"/>
      <c r="AX325" s="482"/>
      <c r="AY325" s="482"/>
      <c r="AZ325" s="482"/>
      <c r="BA325" s="482"/>
      <c r="BB325" s="482"/>
      <c r="BC325" s="482"/>
      <c r="BD325" s="482"/>
      <c r="BE325" s="482"/>
      <c r="BF325" s="482"/>
      <c r="BG325" s="515"/>
      <c r="BH325" s="516"/>
      <c r="BI325" s="516"/>
      <c r="BJ325" s="516"/>
      <c r="BK325" s="517"/>
    </row>
    <row r="326" spans="1:80" ht="12.75" customHeight="1">
      <c r="B326" s="498"/>
      <c r="C326" s="499"/>
      <c r="D326" s="500"/>
      <c r="E326" s="503"/>
      <c r="F326" s="504"/>
      <c r="G326" s="504"/>
      <c r="H326" s="504"/>
      <c r="I326" s="504"/>
      <c r="J326" s="504"/>
      <c r="K326" s="504"/>
      <c r="L326" s="504"/>
      <c r="M326" s="504"/>
      <c r="N326" s="504"/>
      <c r="O326" s="504"/>
      <c r="P326" s="504"/>
      <c r="Q326" s="504"/>
      <c r="R326" s="504"/>
      <c r="S326" s="504"/>
      <c r="T326" s="504"/>
      <c r="U326" s="504"/>
      <c r="V326" s="504"/>
      <c r="W326" s="504"/>
      <c r="X326" s="504"/>
      <c r="Y326" s="504"/>
      <c r="Z326" s="504"/>
      <c r="AA326" s="504"/>
      <c r="AB326" s="504"/>
      <c r="AC326" s="504"/>
      <c r="AD326" s="504"/>
      <c r="AE326" s="504"/>
      <c r="AF326" s="504"/>
      <c r="AG326" s="504"/>
      <c r="AH326" s="504"/>
      <c r="AI326" s="504"/>
      <c r="AJ326" s="504"/>
      <c r="AK326" s="504"/>
      <c r="AL326" s="504"/>
      <c r="AM326" s="504"/>
      <c r="AN326" s="504"/>
      <c r="AO326" s="504"/>
      <c r="AP326" s="504"/>
      <c r="AQ326" s="504"/>
      <c r="AR326" s="504"/>
      <c r="AS326" s="504"/>
      <c r="AT326" s="504"/>
      <c r="AU326" s="504"/>
      <c r="AV326" s="504"/>
      <c r="AW326" s="504"/>
      <c r="AX326" s="504"/>
      <c r="AY326" s="504"/>
      <c r="AZ326" s="504"/>
      <c r="BA326" s="504"/>
      <c r="BB326" s="504"/>
      <c r="BC326" s="504"/>
      <c r="BD326" s="504"/>
      <c r="BE326" s="504"/>
      <c r="BF326" s="504"/>
      <c r="BG326" s="508"/>
      <c r="BH326" s="509"/>
      <c r="BI326" s="509"/>
      <c r="BJ326" s="509"/>
      <c r="BK326" s="510"/>
    </row>
    <row r="327" spans="1:80" ht="12.95" customHeight="1">
      <c r="BG327" s="243"/>
      <c r="BH327" s="243"/>
      <c r="BI327" s="243"/>
      <c r="BJ327" s="243"/>
      <c r="BK327" s="243"/>
    </row>
    <row r="328" spans="1:80" s="316" customFormat="1" ht="20.100000000000001" customHeight="1">
      <c r="A328" s="239" t="s">
        <v>532</v>
      </c>
      <c r="B328" s="329"/>
      <c r="C328" s="329"/>
      <c r="D328" s="298"/>
      <c r="E328" s="348"/>
      <c r="F328" s="348"/>
      <c r="G328" s="348"/>
      <c r="H328" s="348"/>
      <c r="I328" s="348"/>
      <c r="J328" s="348"/>
      <c r="K328" s="348"/>
      <c r="L328" s="348"/>
      <c r="M328" s="348"/>
      <c r="N328" s="348"/>
      <c r="O328" s="348"/>
      <c r="P328" s="348"/>
      <c r="Q328" s="348"/>
      <c r="R328" s="348"/>
      <c r="S328" s="348"/>
      <c r="T328" s="348"/>
      <c r="U328" s="348"/>
      <c r="V328" s="348"/>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243"/>
      <c r="BH328" s="243"/>
      <c r="BI328" s="243"/>
      <c r="BJ328" s="243"/>
      <c r="BK328" s="243"/>
      <c r="BL328" s="345"/>
      <c r="BM328" s="345"/>
      <c r="BN328" s="345"/>
      <c r="BO328" s="345"/>
      <c r="BP328" s="345"/>
      <c r="BQ328" s="345"/>
      <c r="BR328" s="345"/>
      <c r="BS328" s="345"/>
      <c r="BT328" s="345"/>
      <c r="BU328" s="345"/>
      <c r="BV328" s="345"/>
      <c r="BW328" s="345"/>
      <c r="BX328" s="345"/>
      <c r="BY328" s="345"/>
      <c r="BZ328" s="345"/>
      <c r="CA328" s="345"/>
    </row>
    <row r="329" spans="1:80" ht="12.95" customHeight="1">
      <c r="A329" s="321"/>
      <c r="B329" s="495" t="s">
        <v>431</v>
      </c>
      <c r="C329" s="496"/>
      <c r="D329" s="497"/>
      <c r="E329" s="501" t="s">
        <v>533</v>
      </c>
      <c r="F329" s="502"/>
      <c r="G329" s="502"/>
      <c r="H329" s="502"/>
      <c r="I329" s="502"/>
      <c r="J329" s="502"/>
      <c r="K329" s="502"/>
      <c r="L329" s="502"/>
      <c r="M329" s="502"/>
      <c r="N329" s="502"/>
      <c r="O329" s="502"/>
      <c r="P329" s="502"/>
      <c r="Q329" s="502"/>
      <c r="R329" s="502"/>
      <c r="S329" s="502"/>
      <c r="T329" s="502"/>
      <c r="U329" s="502"/>
      <c r="V329" s="502"/>
      <c r="W329" s="502"/>
      <c r="X329" s="502"/>
      <c r="Y329" s="502"/>
      <c r="Z329" s="502"/>
      <c r="AA329" s="502"/>
      <c r="AB329" s="502"/>
      <c r="AC329" s="502"/>
      <c r="AD329" s="502"/>
      <c r="AE329" s="502"/>
      <c r="AF329" s="502"/>
      <c r="AG329" s="502"/>
      <c r="AH329" s="502"/>
      <c r="AI329" s="502"/>
      <c r="AJ329" s="502"/>
      <c r="AK329" s="502"/>
      <c r="AL329" s="502"/>
      <c r="AM329" s="502"/>
      <c r="AN329" s="502"/>
      <c r="AO329" s="502"/>
      <c r="AP329" s="502"/>
      <c r="AQ329" s="502"/>
      <c r="AR329" s="502"/>
      <c r="AS329" s="502"/>
      <c r="AT329" s="502"/>
      <c r="AU329" s="502"/>
      <c r="AV329" s="502"/>
      <c r="AW329" s="502"/>
      <c r="AX329" s="502"/>
      <c r="AY329" s="502"/>
      <c r="AZ329" s="502"/>
      <c r="BA329" s="502"/>
      <c r="BB329" s="502"/>
      <c r="BC329" s="502"/>
      <c r="BD329" s="502"/>
      <c r="BE329" s="502"/>
      <c r="BF329" s="502"/>
      <c r="BG329" s="505"/>
      <c r="BH329" s="506"/>
      <c r="BI329" s="506"/>
      <c r="BJ329" s="506"/>
      <c r="BK329" s="507"/>
    </row>
    <row r="330" spans="1:80" ht="12.95" customHeight="1">
      <c r="B330" s="511"/>
      <c r="C330" s="512"/>
      <c r="D330" s="513"/>
      <c r="E330" s="514"/>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c r="AE330" s="482"/>
      <c r="AF330" s="482"/>
      <c r="AG330" s="482"/>
      <c r="AH330" s="482"/>
      <c r="AI330" s="482"/>
      <c r="AJ330" s="482"/>
      <c r="AK330" s="482"/>
      <c r="AL330" s="482"/>
      <c r="AM330" s="482"/>
      <c r="AN330" s="482"/>
      <c r="AO330" s="482"/>
      <c r="AP330" s="482"/>
      <c r="AQ330" s="482"/>
      <c r="AR330" s="482"/>
      <c r="AS330" s="482"/>
      <c r="AT330" s="482"/>
      <c r="AU330" s="482"/>
      <c r="AV330" s="482"/>
      <c r="AW330" s="482"/>
      <c r="AX330" s="482"/>
      <c r="AY330" s="482"/>
      <c r="AZ330" s="482"/>
      <c r="BA330" s="482"/>
      <c r="BB330" s="482"/>
      <c r="BC330" s="482"/>
      <c r="BD330" s="482"/>
      <c r="BE330" s="482"/>
      <c r="BF330" s="482"/>
      <c r="BG330" s="515"/>
      <c r="BH330" s="516"/>
      <c r="BI330" s="516"/>
      <c r="BJ330" s="516"/>
      <c r="BK330" s="517"/>
    </row>
    <row r="331" spans="1:80" ht="12.95" customHeight="1">
      <c r="B331" s="511"/>
      <c r="C331" s="512"/>
      <c r="D331" s="513"/>
      <c r="E331" s="514"/>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2"/>
      <c r="AD331" s="482"/>
      <c r="AE331" s="482"/>
      <c r="AF331" s="482"/>
      <c r="AG331" s="482"/>
      <c r="AH331" s="482"/>
      <c r="AI331" s="482"/>
      <c r="AJ331" s="482"/>
      <c r="AK331" s="482"/>
      <c r="AL331" s="482"/>
      <c r="AM331" s="482"/>
      <c r="AN331" s="482"/>
      <c r="AO331" s="482"/>
      <c r="AP331" s="482"/>
      <c r="AQ331" s="482"/>
      <c r="AR331" s="482"/>
      <c r="AS331" s="482"/>
      <c r="AT331" s="482"/>
      <c r="AU331" s="482"/>
      <c r="AV331" s="482"/>
      <c r="AW331" s="482"/>
      <c r="AX331" s="482"/>
      <c r="AY331" s="482"/>
      <c r="AZ331" s="482"/>
      <c r="BA331" s="482"/>
      <c r="BB331" s="482"/>
      <c r="BC331" s="482"/>
      <c r="BD331" s="482"/>
      <c r="BE331" s="482"/>
      <c r="BF331" s="482"/>
      <c r="BG331" s="515"/>
      <c r="BH331" s="516"/>
      <c r="BI331" s="516"/>
      <c r="BJ331" s="516"/>
      <c r="BK331" s="517"/>
    </row>
    <row r="332" spans="1:80" ht="12.95" customHeight="1">
      <c r="B332" s="498"/>
      <c r="C332" s="499"/>
      <c r="D332" s="500"/>
      <c r="E332" s="503"/>
      <c r="F332" s="504"/>
      <c r="G332" s="504"/>
      <c r="H332" s="504"/>
      <c r="I332" s="504"/>
      <c r="J332" s="504"/>
      <c r="K332" s="504"/>
      <c r="L332" s="504"/>
      <c r="M332" s="504"/>
      <c r="N332" s="504"/>
      <c r="O332" s="504"/>
      <c r="P332" s="504"/>
      <c r="Q332" s="504"/>
      <c r="R332" s="504"/>
      <c r="S332" s="504"/>
      <c r="T332" s="504"/>
      <c r="U332" s="504"/>
      <c r="V332" s="504"/>
      <c r="W332" s="504"/>
      <c r="X332" s="504"/>
      <c r="Y332" s="504"/>
      <c r="Z332" s="504"/>
      <c r="AA332" s="504"/>
      <c r="AB332" s="504"/>
      <c r="AC332" s="504"/>
      <c r="AD332" s="504"/>
      <c r="AE332" s="504"/>
      <c r="AF332" s="504"/>
      <c r="AG332" s="504"/>
      <c r="AH332" s="504"/>
      <c r="AI332" s="504"/>
      <c r="AJ332" s="504"/>
      <c r="AK332" s="504"/>
      <c r="AL332" s="504"/>
      <c r="AM332" s="504"/>
      <c r="AN332" s="504"/>
      <c r="AO332" s="504"/>
      <c r="AP332" s="504"/>
      <c r="AQ332" s="504"/>
      <c r="AR332" s="504"/>
      <c r="AS332" s="504"/>
      <c r="AT332" s="504"/>
      <c r="AU332" s="504"/>
      <c r="AV332" s="504"/>
      <c r="AW332" s="504"/>
      <c r="AX332" s="504"/>
      <c r="AY332" s="504"/>
      <c r="AZ332" s="504"/>
      <c r="BA332" s="504"/>
      <c r="BB332" s="504"/>
      <c r="BC332" s="504"/>
      <c r="BD332" s="504"/>
      <c r="BE332" s="504"/>
      <c r="BF332" s="504"/>
      <c r="BG332" s="508"/>
      <c r="BH332" s="509"/>
      <c r="BI332" s="509"/>
      <c r="BJ332" s="509"/>
      <c r="BK332" s="510"/>
    </row>
    <row r="333" spans="1:80" ht="12.95" customHeight="1">
      <c r="BG333" s="243"/>
      <c r="BH333" s="243"/>
      <c r="BI333" s="243"/>
      <c r="BJ333" s="243"/>
      <c r="BK333" s="243"/>
    </row>
    <row r="334" spans="1:80" s="316" customFormat="1" ht="20.100000000000001" customHeight="1">
      <c r="A334" s="239" t="s">
        <v>534</v>
      </c>
      <c r="B334" s="329"/>
      <c r="C334" s="329"/>
      <c r="D334" s="298"/>
      <c r="E334" s="348"/>
      <c r="F334" s="348"/>
      <c r="G334" s="348"/>
      <c r="H334" s="348"/>
      <c r="I334" s="348"/>
      <c r="J334" s="348"/>
      <c r="K334" s="348"/>
      <c r="L334" s="348"/>
      <c r="M334" s="348"/>
      <c r="N334" s="348"/>
      <c r="O334" s="348"/>
      <c r="P334" s="348"/>
      <c r="Q334" s="348"/>
      <c r="R334" s="348"/>
      <c r="S334" s="348"/>
      <c r="T334" s="348"/>
      <c r="U334" s="348"/>
      <c r="V334" s="348"/>
      <c r="W334" s="349"/>
      <c r="X334" s="349"/>
      <c r="Y334" s="349"/>
      <c r="Z334" s="349"/>
      <c r="AA334" s="349"/>
      <c r="AB334" s="349"/>
      <c r="AC334" s="349"/>
      <c r="AD334" s="349"/>
      <c r="AE334" s="349"/>
      <c r="AF334" s="349"/>
      <c r="AG334" s="349"/>
      <c r="AH334" s="349"/>
      <c r="AI334" s="349"/>
      <c r="AJ334" s="349"/>
      <c r="AK334" s="349"/>
      <c r="AL334" s="349"/>
      <c r="AM334" s="349"/>
      <c r="AN334" s="349"/>
      <c r="AO334" s="349"/>
      <c r="AP334" s="349"/>
      <c r="AQ334" s="349"/>
      <c r="AR334" s="349"/>
      <c r="AS334" s="349"/>
      <c r="AT334" s="349"/>
      <c r="AU334" s="349"/>
      <c r="AV334" s="349"/>
      <c r="AW334" s="349"/>
      <c r="AX334" s="349"/>
      <c r="AY334" s="349"/>
      <c r="AZ334" s="349"/>
      <c r="BA334" s="349"/>
      <c r="BB334" s="349"/>
      <c r="BC334" s="349"/>
      <c r="BD334" s="349"/>
      <c r="BE334" s="349"/>
      <c r="BF334" s="349"/>
      <c r="BG334" s="243"/>
      <c r="BH334" s="243"/>
      <c r="BI334" s="243"/>
      <c r="BJ334" s="243"/>
      <c r="BK334" s="243"/>
      <c r="BL334" s="345"/>
      <c r="BM334" s="345"/>
      <c r="BN334" s="345"/>
      <c r="BO334" s="345"/>
      <c r="BP334" s="345"/>
      <c r="BQ334" s="345"/>
      <c r="BR334" s="345"/>
      <c r="BS334" s="345"/>
      <c r="BT334" s="345"/>
      <c r="BU334" s="345"/>
      <c r="BV334" s="345"/>
      <c r="BW334" s="345"/>
      <c r="BX334" s="345"/>
      <c r="BY334" s="345"/>
      <c r="BZ334" s="345"/>
      <c r="CA334" s="345"/>
    </row>
    <row r="335" spans="1:80" ht="12.95" customHeight="1">
      <c r="A335" s="321"/>
      <c r="B335" s="495" t="s">
        <v>431</v>
      </c>
      <c r="C335" s="496"/>
      <c r="D335" s="497"/>
      <c r="E335" s="501" t="s">
        <v>535</v>
      </c>
      <c r="F335" s="502"/>
      <c r="G335" s="502"/>
      <c r="H335" s="502"/>
      <c r="I335" s="502"/>
      <c r="J335" s="502"/>
      <c r="K335" s="502"/>
      <c r="L335" s="502"/>
      <c r="M335" s="502"/>
      <c r="N335" s="502"/>
      <c r="O335" s="502"/>
      <c r="P335" s="502"/>
      <c r="Q335" s="502"/>
      <c r="R335" s="502"/>
      <c r="S335" s="502"/>
      <c r="T335" s="502"/>
      <c r="U335" s="502"/>
      <c r="V335" s="502"/>
      <c r="W335" s="502"/>
      <c r="X335" s="502"/>
      <c r="Y335" s="502"/>
      <c r="Z335" s="502"/>
      <c r="AA335" s="502"/>
      <c r="AB335" s="502"/>
      <c r="AC335" s="502"/>
      <c r="AD335" s="502"/>
      <c r="AE335" s="502"/>
      <c r="AF335" s="502"/>
      <c r="AG335" s="502"/>
      <c r="AH335" s="502"/>
      <c r="AI335" s="502"/>
      <c r="AJ335" s="502"/>
      <c r="AK335" s="502"/>
      <c r="AL335" s="502"/>
      <c r="AM335" s="502"/>
      <c r="AN335" s="502"/>
      <c r="AO335" s="502"/>
      <c r="AP335" s="502"/>
      <c r="AQ335" s="502"/>
      <c r="AR335" s="502"/>
      <c r="AS335" s="502"/>
      <c r="AT335" s="502"/>
      <c r="AU335" s="502"/>
      <c r="AV335" s="502"/>
      <c r="AW335" s="502"/>
      <c r="AX335" s="502"/>
      <c r="AY335" s="502"/>
      <c r="AZ335" s="502"/>
      <c r="BA335" s="502"/>
      <c r="BB335" s="502"/>
      <c r="BC335" s="502"/>
      <c r="BD335" s="502"/>
      <c r="BE335" s="502"/>
      <c r="BF335" s="502"/>
      <c r="BG335" s="505"/>
      <c r="BH335" s="506"/>
      <c r="BI335" s="506"/>
      <c r="BJ335" s="506"/>
      <c r="BK335" s="507"/>
      <c r="BL335" s="350"/>
      <c r="CB335" s="228"/>
    </row>
    <row r="336" spans="1:80" ht="12.95" customHeight="1">
      <c r="A336" s="321"/>
      <c r="B336" s="511"/>
      <c r="C336" s="512"/>
      <c r="D336" s="513"/>
      <c r="E336" s="514"/>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c r="AB336" s="482"/>
      <c r="AC336" s="482"/>
      <c r="AD336" s="482"/>
      <c r="AE336" s="482"/>
      <c r="AF336" s="482"/>
      <c r="AG336" s="482"/>
      <c r="AH336" s="482"/>
      <c r="AI336" s="482"/>
      <c r="AJ336" s="482"/>
      <c r="AK336" s="482"/>
      <c r="AL336" s="482"/>
      <c r="AM336" s="482"/>
      <c r="AN336" s="482"/>
      <c r="AO336" s="482"/>
      <c r="AP336" s="482"/>
      <c r="AQ336" s="482"/>
      <c r="AR336" s="482"/>
      <c r="AS336" s="482"/>
      <c r="AT336" s="482"/>
      <c r="AU336" s="482"/>
      <c r="AV336" s="482"/>
      <c r="AW336" s="482"/>
      <c r="AX336" s="482"/>
      <c r="AY336" s="482"/>
      <c r="AZ336" s="482"/>
      <c r="BA336" s="482"/>
      <c r="BB336" s="482"/>
      <c r="BC336" s="482"/>
      <c r="BD336" s="482"/>
      <c r="BE336" s="482"/>
      <c r="BF336" s="482"/>
      <c r="BG336" s="515"/>
      <c r="BH336" s="516"/>
      <c r="BI336" s="516"/>
      <c r="BJ336" s="516"/>
      <c r="BK336" s="517"/>
      <c r="BL336" s="350"/>
      <c r="CB336" s="228"/>
    </row>
    <row r="337" spans="1:80" s="448" customFormat="1" ht="12.95" customHeight="1">
      <c r="A337" s="321"/>
      <c r="B337" s="511"/>
      <c r="C337" s="512"/>
      <c r="D337" s="513"/>
      <c r="E337" s="514"/>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2"/>
      <c r="AD337" s="482"/>
      <c r="AE337" s="482"/>
      <c r="AF337" s="482"/>
      <c r="AG337" s="482"/>
      <c r="AH337" s="482"/>
      <c r="AI337" s="482"/>
      <c r="AJ337" s="482"/>
      <c r="AK337" s="482"/>
      <c r="AL337" s="482"/>
      <c r="AM337" s="482"/>
      <c r="AN337" s="482"/>
      <c r="AO337" s="482"/>
      <c r="AP337" s="482"/>
      <c r="AQ337" s="482"/>
      <c r="AR337" s="482"/>
      <c r="AS337" s="482"/>
      <c r="AT337" s="482"/>
      <c r="AU337" s="482"/>
      <c r="AV337" s="482"/>
      <c r="AW337" s="482"/>
      <c r="AX337" s="482"/>
      <c r="AY337" s="482"/>
      <c r="AZ337" s="482"/>
      <c r="BA337" s="482"/>
      <c r="BB337" s="482"/>
      <c r="BC337" s="482"/>
      <c r="BD337" s="482"/>
      <c r="BE337" s="482"/>
      <c r="BF337" s="482"/>
      <c r="BG337" s="515"/>
      <c r="BH337" s="516"/>
      <c r="BI337" s="516"/>
      <c r="BJ337" s="516"/>
      <c r="BK337" s="517"/>
      <c r="BL337" s="350"/>
      <c r="BM337" s="228"/>
      <c r="BN337" s="228"/>
      <c r="BO337" s="228"/>
      <c r="BP337" s="228"/>
      <c r="BQ337" s="228"/>
      <c r="BR337" s="228"/>
      <c r="BS337" s="228"/>
      <c r="BT337" s="228"/>
      <c r="BU337" s="228"/>
      <c r="BV337" s="228"/>
      <c r="BW337" s="228"/>
      <c r="BX337" s="228"/>
      <c r="BY337" s="228"/>
      <c r="BZ337" s="228"/>
      <c r="CA337" s="228"/>
      <c r="CB337" s="228"/>
    </row>
    <row r="338" spans="1:80" ht="12.95" customHeight="1">
      <c r="A338" s="321"/>
      <c r="B338" s="511"/>
      <c r="C338" s="512"/>
      <c r="D338" s="513"/>
      <c r="E338" s="514"/>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2"/>
      <c r="AD338" s="482"/>
      <c r="AE338" s="482"/>
      <c r="AF338" s="482"/>
      <c r="AG338" s="482"/>
      <c r="AH338" s="482"/>
      <c r="AI338" s="482"/>
      <c r="AJ338" s="482"/>
      <c r="AK338" s="482"/>
      <c r="AL338" s="482"/>
      <c r="AM338" s="482"/>
      <c r="AN338" s="482"/>
      <c r="AO338" s="482"/>
      <c r="AP338" s="482"/>
      <c r="AQ338" s="482"/>
      <c r="AR338" s="482"/>
      <c r="AS338" s="482"/>
      <c r="AT338" s="482"/>
      <c r="AU338" s="482"/>
      <c r="AV338" s="482"/>
      <c r="AW338" s="482"/>
      <c r="AX338" s="482"/>
      <c r="AY338" s="482"/>
      <c r="AZ338" s="482"/>
      <c r="BA338" s="482"/>
      <c r="BB338" s="482"/>
      <c r="BC338" s="482"/>
      <c r="BD338" s="482"/>
      <c r="BE338" s="482"/>
      <c r="BF338" s="482"/>
      <c r="BG338" s="515"/>
      <c r="BH338" s="516"/>
      <c r="BI338" s="516"/>
      <c r="BJ338" s="516"/>
      <c r="BK338" s="517"/>
      <c r="BL338" s="350"/>
      <c r="CB338" s="228"/>
    </row>
    <row r="339" spans="1:80" ht="6.75" customHeight="1">
      <c r="A339" s="321"/>
      <c r="B339" s="498"/>
      <c r="C339" s="499"/>
      <c r="D339" s="500"/>
      <c r="E339" s="503"/>
      <c r="F339" s="504"/>
      <c r="G339" s="504"/>
      <c r="H339" s="504"/>
      <c r="I339" s="504"/>
      <c r="J339" s="504"/>
      <c r="K339" s="504"/>
      <c r="L339" s="504"/>
      <c r="M339" s="504"/>
      <c r="N339" s="504"/>
      <c r="O339" s="504"/>
      <c r="P339" s="504"/>
      <c r="Q339" s="504"/>
      <c r="R339" s="504"/>
      <c r="S339" s="504"/>
      <c r="T339" s="504"/>
      <c r="U339" s="504"/>
      <c r="V339" s="504"/>
      <c r="W339" s="504"/>
      <c r="X339" s="504"/>
      <c r="Y339" s="504"/>
      <c r="Z339" s="504"/>
      <c r="AA339" s="504"/>
      <c r="AB339" s="504"/>
      <c r="AC339" s="504"/>
      <c r="AD339" s="504"/>
      <c r="AE339" s="504"/>
      <c r="AF339" s="504"/>
      <c r="AG339" s="504"/>
      <c r="AH339" s="504"/>
      <c r="AI339" s="504"/>
      <c r="AJ339" s="504"/>
      <c r="AK339" s="504"/>
      <c r="AL339" s="504"/>
      <c r="AM339" s="504"/>
      <c r="AN339" s="504"/>
      <c r="AO339" s="504"/>
      <c r="AP339" s="504"/>
      <c r="AQ339" s="504"/>
      <c r="AR339" s="504"/>
      <c r="AS339" s="504"/>
      <c r="AT339" s="504"/>
      <c r="AU339" s="504"/>
      <c r="AV339" s="504"/>
      <c r="AW339" s="504"/>
      <c r="AX339" s="504"/>
      <c r="AY339" s="504"/>
      <c r="AZ339" s="504"/>
      <c r="BA339" s="504"/>
      <c r="BB339" s="504"/>
      <c r="BC339" s="504"/>
      <c r="BD339" s="504"/>
      <c r="BE339" s="504"/>
      <c r="BF339" s="504"/>
      <c r="BG339" s="508"/>
      <c r="BH339" s="509"/>
      <c r="BI339" s="509"/>
      <c r="BJ339" s="509"/>
      <c r="BK339" s="510"/>
      <c r="BL339" s="350"/>
      <c r="CB339" s="228"/>
    </row>
    <row r="340" spans="1:80" ht="12.95" customHeight="1">
      <c r="A340" s="321"/>
      <c r="B340" s="495" t="s">
        <v>436</v>
      </c>
      <c r="C340" s="496"/>
      <c r="D340" s="497"/>
      <c r="E340" s="501" t="s">
        <v>536</v>
      </c>
      <c r="F340" s="502"/>
      <c r="G340" s="502"/>
      <c r="H340" s="502"/>
      <c r="I340" s="502"/>
      <c r="J340" s="502"/>
      <c r="K340" s="502"/>
      <c r="L340" s="502"/>
      <c r="M340" s="502"/>
      <c r="N340" s="502"/>
      <c r="O340" s="502"/>
      <c r="P340" s="502"/>
      <c r="Q340" s="502"/>
      <c r="R340" s="502"/>
      <c r="S340" s="502"/>
      <c r="T340" s="502"/>
      <c r="U340" s="502"/>
      <c r="V340" s="502"/>
      <c r="W340" s="502"/>
      <c r="X340" s="502"/>
      <c r="Y340" s="502"/>
      <c r="Z340" s="502"/>
      <c r="AA340" s="502"/>
      <c r="AB340" s="502"/>
      <c r="AC340" s="502"/>
      <c r="AD340" s="502"/>
      <c r="AE340" s="502"/>
      <c r="AF340" s="502"/>
      <c r="AG340" s="502"/>
      <c r="AH340" s="502"/>
      <c r="AI340" s="502"/>
      <c r="AJ340" s="502"/>
      <c r="AK340" s="502"/>
      <c r="AL340" s="502"/>
      <c r="AM340" s="502"/>
      <c r="AN340" s="502"/>
      <c r="AO340" s="502"/>
      <c r="AP340" s="502"/>
      <c r="AQ340" s="502"/>
      <c r="AR340" s="502"/>
      <c r="AS340" s="502"/>
      <c r="AT340" s="502"/>
      <c r="AU340" s="502"/>
      <c r="AV340" s="502"/>
      <c r="AW340" s="502"/>
      <c r="AX340" s="502"/>
      <c r="AY340" s="502"/>
      <c r="AZ340" s="502"/>
      <c r="BA340" s="502"/>
      <c r="BB340" s="502"/>
      <c r="BC340" s="502"/>
      <c r="BD340" s="502"/>
      <c r="BE340" s="502"/>
      <c r="BF340" s="502"/>
      <c r="BG340" s="505"/>
      <c r="BH340" s="506"/>
      <c r="BI340" s="506"/>
      <c r="BJ340" s="506"/>
      <c r="BK340" s="507"/>
      <c r="BL340" s="350"/>
      <c r="CB340" s="228"/>
    </row>
    <row r="341" spans="1:80" ht="12.95" customHeight="1">
      <c r="A341" s="321"/>
      <c r="B341" s="511"/>
      <c r="C341" s="512"/>
      <c r="D341" s="513"/>
      <c r="E341" s="514"/>
      <c r="F341" s="482"/>
      <c r="G341" s="482"/>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c r="AE341" s="482"/>
      <c r="AF341" s="482"/>
      <c r="AG341" s="482"/>
      <c r="AH341" s="482"/>
      <c r="AI341" s="482"/>
      <c r="AJ341" s="482"/>
      <c r="AK341" s="482"/>
      <c r="AL341" s="482"/>
      <c r="AM341" s="482"/>
      <c r="AN341" s="482"/>
      <c r="AO341" s="482"/>
      <c r="AP341" s="482"/>
      <c r="AQ341" s="482"/>
      <c r="AR341" s="482"/>
      <c r="AS341" s="482"/>
      <c r="AT341" s="482"/>
      <c r="AU341" s="482"/>
      <c r="AV341" s="482"/>
      <c r="AW341" s="482"/>
      <c r="AX341" s="482"/>
      <c r="AY341" s="482"/>
      <c r="AZ341" s="482"/>
      <c r="BA341" s="482"/>
      <c r="BB341" s="482"/>
      <c r="BC341" s="482"/>
      <c r="BD341" s="482"/>
      <c r="BE341" s="482"/>
      <c r="BF341" s="482"/>
      <c r="BG341" s="515"/>
      <c r="BH341" s="516"/>
      <c r="BI341" s="516"/>
      <c r="BJ341" s="516"/>
      <c r="BK341" s="517"/>
      <c r="BL341" s="350"/>
      <c r="CB341" s="228"/>
    </row>
    <row r="342" spans="1:80" ht="12.95" customHeight="1">
      <c r="A342" s="321"/>
      <c r="B342" s="498"/>
      <c r="C342" s="499"/>
      <c r="D342" s="500"/>
      <c r="E342" s="503"/>
      <c r="F342" s="504"/>
      <c r="G342" s="504"/>
      <c r="H342" s="504"/>
      <c r="I342" s="504"/>
      <c r="J342" s="504"/>
      <c r="K342" s="504"/>
      <c r="L342" s="504"/>
      <c r="M342" s="504"/>
      <c r="N342" s="504"/>
      <c r="O342" s="504"/>
      <c r="P342" s="504"/>
      <c r="Q342" s="504"/>
      <c r="R342" s="504"/>
      <c r="S342" s="504"/>
      <c r="T342" s="504"/>
      <c r="U342" s="504"/>
      <c r="V342" s="504"/>
      <c r="W342" s="504"/>
      <c r="X342" s="504"/>
      <c r="Y342" s="504"/>
      <c r="Z342" s="504"/>
      <c r="AA342" s="504"/>
      <c r="AB342" s="504"/>
      <c r="AC342" s="504"/>
      <c r="AD342" s="504"/>
      <c r="AE342" s="504"/>
      <c r="AF342" s="504"/>
      <c r="AG342" s="504"/>
      <c r="AH342" s="504"/>
      <c r="AI342" s="504"/>
      <c r="AJ342" s="504"/>
      <c r="AK342" s="504"/>
      <c r="AL342" s="504"/>
      <c r="AM342" s="504"/>
      <c r="AN342" s="504"/>
      <c r="AO342" s="504"/>
      <c r="AP342" s="504"/>
      <c r="AQ342" s="504"/>
      <c r="AR342" s="504"/>
      <c r="AS342" s="504"/>
      <c r="AT342" s="504"/>
      <c r="AU342" s="504"/>
      <c r="AV342" s="504"/>
      <c r="AW342" s="504"/>
      <c r="AX342" s="504"/>
      <c r="AY342" s="504"/>
      <c r="AZ342" s="504"/>
      <c r="BA342" s="504"/>
      <c r="BB342" s="504"/>
      <c r="BC342" s="504"/>
      <c r="BD342" s="504"/>
      <c r="BE342" s="504"/>
      <c r="BF342" s="504"/>
      <c r="BG342" s="508"/>
      <c r="BH342" s="509"/>
      <c r="BI342" s="509"/>
      <c r="BJ342" s="509"/>
      <c r="BK342" s="510"/>
      <c r="BL342" s="350"/>
      <c r="CB342" s="228"/>
    </row>
    <row r="343" spans="1:80" ht="12.95" customHeight="1">
      <c r="A343" s="321"/>
      <c r="B343" s="495" t="s">
        <v>450</v>
      </c>
      <c r="C343" s="496"/>
      <c r="D343" s="497"/>
      <c r="E343" s="501" t="s">
        <v>537</v>
      </c>
      <c r="F343" s="502"/>
      <c r="G343" s="502"/>
      <c r="H343" s="502"/>
      <c r="I343" s="502"/>
      <c r="J343" s="502"/>
      <c r="K343" s="502"/>
      <c r="L343" s="502"/>
      <c r="M343" s="502"/>
      <c r="N343" s="502"/>
      <c r="O343" s="502"/>
      <c r="P343" s="502"/>
      <c r="Q343" s="502"/>
      <c r="R343" s="502"/>
      <c r="S343" s="502"/>
      <c r="T343" s="502"/>
      <c r="U343" s="502"/>
      <c r="V343" s="502"/>
      <c r="W343" s="502"/>
      <c r="X343" s="502"/>
      <c r="Y343" s="502"/>
      <c r="Z343" s="502"/>
      <c r="AA343" s="502"/>
      <c r="AB343" s="502"/>
      <c r="AC343" s="502"/>
      <c r="AD343" s="502"/>
      <c r="AE343" s="502"/>
      <c r="AF343" s="502"/>
      <c r="AG343" s="502"/>
      <c r="AH343" s="502"/>
      <c r="AI343" s="502"/>
      <c r="AJ343" s="502"/>
      <c r="AK343" s="502"/>
      <c r="AL343" s="502"/>
      <c r="AM343" s="502"/>
      <c r="AN343" s="502"/>
      <c r="AO343" s="502"/>
      <c r="AP343" s="502"/>
      <c r="AQ343" s="502"/>
      <c r="AR343" s="502"/>
      <c r="AS343" s="502"/>
      <c r="AT343" s="502"/>
      <c r="AU343" s="502"/>
      <c r="AV343" s="502"/>
      <c r="AW343" s="502"/>
      <c r="AX343" s="502"/>
      <c r="AY343" s="502"/>
      <c r="AZ343" s="502"/>
      <c r="BA343" s="502"/>
      <c r="BB343" s="502"/>
      <c r="BC343" s="502"/>
      <c r="BD343" s="502"/>
      <c r="BE343" s="502"/>
      <c r="BF343" s="502"/>
      <c r="BG343" s="505"/>
      <c r="BH343" s="506"/>
      <c r="BI343" s="506"/>
      <c r="BJ343" s="506"/>
      <c r="BK343" s="507"/>
      <c r="BL343" s="350"/>
      <c r="CB343" s="228"/>
    </row>
    <row r="344" spans="1:80" ht="12.95" customHeight="1">
      <c r="A344" s="321"/>
      <c r="B344" s="511"/>
      <c r="C344" s="512"/>
      <c r="D344" s="513"/>
      <c r="E344" s="514"/>
      <c r="F344" s="482"/>
      <c r="G344" s="482"/>
      <c r="H344" s="482"/>
      <c r="I344" s="482"/>
      <c r="J344" s="482"/>
      <c r="K344" s="482"/>
      <c r="L344" s="482"/>
      <c r="M344" s="482"/>
      <c r="N344" s="482"/>
      <c r="O344" s="482"/>
      <c r="P344" s="482"/>
      <c r="Q344" s="482"/>
      <c r="R344" s="482"/>
      <c r="S344" s="482"/>
      <c r="T344" s="482"/>
      <c r="U344" s="482"/>
      <c r="V344" s="482"/>
      <c r="W344" s="482"/>
      <c r="X344" s="482"/>
      <c r="Y344" s="482"/>
      <c r="Z344" s="482"/>
      <c r="AA344" s="482"/>
      <c r="AB344" s="482"/>
      <c r="AC344" s="482"/>
      <c r="AD344" s="482"/>
      <c r="AE344" s="482"/>
      <c r="AF344" s="482"/>
      <c r="AG344" s="482"/>
      <c r="AH344" s="482"/>
      <c r="AI344" s="482"/>
      <c r="AJ344" s="482"/>
      <c r="AK344" s="482"/>
      <c r="AL344" s="482"/>
      <c r="AM344" s="482"/>
      <c r="AN344" s="482"/>
      <c r="AO344" s="482"/>
      <c r="AP344" s="482"/>
      <c r="AQ344" s="482"/>
      <c r="AR344" s="482"/>
      <c r="AS344" s="482"/>
      <c r="AT344" s="482"/>
      <c r="AU344" s="482"/>
      <c r="AV344" s="482"/>
      <c r="AW344" s="482"/>
      <c r="AX344" s="482"/>
      <c r="AY344" s="482"/>
      <c r="AZ344" s="482"/>
      <c r="BA344" s="482"/>
      <c r="BB344" s="482"/>
      <c r="BC344" s="482"/>
      <c r="BD344" s="482"/>
      <c r="BE344" s="482"/>
      <c r="BF344" s="482"/>
      <c r="BG344" s="515"/>
      <c r="BH344" s="516"/>
      <c r="BI344" s="516"/>
      <c r="BJ344" s="516"/>
      <c r="BK344" s="517"/>
      <c r="BL344" s="350"/>
      <c r="CB344" s="228"/>
    </row>
    <row r="345" spans="1:80" ht="12.95" customHeight="1">
      <c r="A345" s="321"/>
      <c r="B345" s="511"/>
      <c r="C345" s="512"/>
      <c r="D345" s="513"/>
      <c r="E345" s="514"/>
      <c r="F345" s="482"/>
      <c r="G345" s="482"/>
      <c r="H345" s="482"/>
      <c r="I345" s="482"/>
      <c r="J345" s="482"/>
      <c r="K345" s="482"/>
      <c r="L345" s="482"/>
      <c r="M345" s="482"/>
      <c r="N345" s="482"/>
      <c r="O345" s="482"/>
      <c r="P345" s="482"/>
      <c r="Q345" s="482"/>
      <c r="R345" s="482"/>
      <c r="S345" s="482"/>
      <c r="T345" s="482"/>
      <c r="U345" s="482"/>
      <c r="V345" s="482"/>
      <c r="W345" s="482"/>
      <c r="X345" s="482"/>
      <c r="Y345" s="482"/>
      <c r="Z345" s="482"/>
      <c r="AA345" s="482"/>
      <c r="AB345" s="482"/>
      <c r="AC345" s="482"/>
      <c r="AD345" s="482"/>
      <c r="AE345" s="482"/>
      <c r="AF345" s="482"/>
      <c r="AG345" s="482"/>
      <c r="AH345" s="482"/>
      <c r="AI345" s="482"/>
      <c r="AJ345" s="482"/>
      <c r="AK345" s="482"/>
      <c r="AL345" s="482"/>
      <c r="AM345" s="482"/>
      <c r="AN345" s="482"/>
      <c r="AO345" s="482"/>
      <c r="AP345" s="482"/>
      <c r="AQ345" s="482"/>
      <c r="AR345" s="482"/>
      <c r="AS345" s="482"/>
      <c r="AT345" s="482"/>
      <c r="AU345" s="482"/>
      <c r="AV345" s="482"/>
      <c r="AW345" s="482"/>
      <c r="AX345" s="482"/>
      <c r="AY345" s="482"/>
      <c r="AZ345" s="482"/>
      <c r="BA345" s="482"/>
      <c r="BB345" s="482"/>
      <c r="BC345" s="482"/>
      <c r="BD345" s="482"/>
      <c r="BE345" s="482"/>
      <c r="BF345" s="482"/>
      <c r="BG345" s="515"/>
      <c r="BH345" s="516"/>
      <c r="BI345" s="516"/>
      <c r="BJ345" s="516"/>
      <c r="BK345" s="517"/>
      <c r="BL345" s="350"/>
      <c r="CB345" s="228"/>
    </row>
    <row r="346" spans="1:80" ht="12.95" customHeight="1">
      <c r="A346" s="321"/>
      <c r="B346" s="498"/>
      <c r="C346" s="499"/>
      <c r="D346" s="500"/>
      <c r="E346" s="503"/>
      <c r="F346" s="504"/>
      <c r="G346" s="504"/>
      <c r="H346" s="504"/>
      <c r="I346" s="504"/>
      <c r="J346" s="504"/>
      <c r="K346" s="504"/>
      <c r="L346" s="504"/>
      <c r="M346" s="504"/>
      <c r="N346" s="504"/>
      <c r="O346" s="504"/>
      <c r="P346" s="504"/>
      <c r="Q346" s="504"/>
      <c r="R346" s="504"/>
      <c r="S346" s="504"/>
      <c r="T346" s="504"/>
      <c r="U346" s="504"/>
      <c r="V346" s="504"/>
      <c r="W346" s="504"/>
      <c r="X346" s="504"/>
      <c r="Y346" s="504"/>
      <c r="Z346" s="504"/>
      <c r="AA346" s="504"/>
      <c r="AB346" s="504"/>
      <c r="AC346" s="504"/>
      <c r="AD346" s="504"/>
      <c r="AE346" s="504"/>
      <c r="AF346" s="504"/>
      <c r="AG346" s="504"/>
      <c r="AH346" s="504"/>
      <c r="AI346" s="504"/>
      <c r="AJ346" s="504"/>
      <c r="AK346" s="504"/>
      <c r="AL346" s="504"/>
      <c r="AM346" s="504"/>
      <c r="AN346" s="504"/>
      <c r="AO346" s="504"/>
      <c r="AP346" s="504"/>
      <c r="AQ346" s="504"/>
      <c r="AR346" s="504"/>
      <c r="AS346" s="504"/>
      <c r="AT346" s="504"/>
      <c r="AU346" s="504"/>
      <c r="AV346" s="504"/>
      <c r="AW346" s="504"/>
      <c r="AX346" s="504"/>
      <c r="AY346" s="504"/>
      <c r="AZ346" s="504"/>
      <c r="BA346" s="504"/>
      <c r="BB346" s="504"/>
      <c r="BC346" s="504"/>
      <c r="BD346" s="504"/>
      <c r="BE346" s="504"/>
      <c r="BF346" s="504"/>
      <c r="BG346" s="508"/>
      <c r="BH346" s="509"/>
      <c r="BI346" s="509"/>
      <c r="BJ346" s="509"/>
      <c r="BK346" s="510"/>
      <c r="BL346" s="350"/>
      <c r="CB346" s="228"/>
    </row>
    <row r="347" spans="1:80" ht="12.95" customHeight="1">
      <c r="A347" s="321"/>
      <c r="B347" s="495" t="s">
        <v>457</v>
      </c>
      <c r="C347" s="496"/>
      <c r="D347" s="497"/>
      <c r="E347" s="501" t="s">
        <v>538</v>
      </c>
      <c r="F347" s="502"/>
      <c r="G347" s="502"/>
      <c r="H347" s="502"/>
      <c r="I347" s="502"/>
      <c r="J347" s="502"/>
      <c r="K347" s="502"/>
      <c r="L347" s="502"/>
      <c r="M347" s="502"/>
      <c r="N347" s="502"/>
      <c r="O347" s="502"/>
      <c r="P347" s="502"/>
      <c r="Q347" s="502"/>
      <c r="R347" s="502"/>
      <c r="S347" s="502"/>
      <c r="T347" s="502"/>
      <c r="U347" s="502"/>
      <c r="V347" s="502"/>
      <c r="W347" s="502"/>
      <c r="X347" s="502"/>
      <c r="Y347" s="502"/>
      <c r="Z347" s="502"/>
      <c r="AA347" s="502"/>
      <c r="AB347" s="502"/>
      <c r="AC347" s="502"/>
      <c r="AD347" s="502"/>
      <c r="AE347" s="502"/>
      <c r="AF347" s="502"/>
      <c r="AG347" s="502"/>
      <c r="AH347" s="502"/>
      <c r="AI347" s="502"/>
      <c r="AJ347" s="502"/>
      <c r="AK347" s="502"/>
      <c r="AL347" s="502"/>
      <c r="AM347" s="502"/>
      <c r="AN347" s="502"/>
      <c r="AO347" s="502"/>
      <c r="AP347" s="502"/>
      <c r="AQ347" s="502"/>
      <c r="AR347" s="502"/>
      <c r="AS347" s="502"/>
      <c r="AT347" s="502"/>
      <c r="AU347" s="502"/>
      <c r="AV347" s="502"/>
      <c r="AW347" s="502"/>
      <c r="AX347" s="502"/>
      <c r="AY347" s="502"/>
      <c r="AZ347" s="502"/>
      <c r="BA347" s="502"/>
      <c r="BB347" s="502"/>
      <c r="BC347" s="502"/>
      <c r="BD347" s="502"/>
      <c r="BE347" s="502"/>
      <c r="BF347" s="502"/>
      <c r="BG347" s="505"/>
      <c r="BH347" s="506"/>
      <c r="BI347" s="506"/>
      <c r="BJ347" s="506"/>
      <c r="BK347" s="507"/>
      <c r="BL347" s="350"/>
      <c r="CB347" s="228"/>
    </row>
    <row r="348" spans="1:80" ht="12.95" customHeight="1">
      <c r="A348" s="321"/>
      <c r="B348" s="511"/>
      <c r="C348" s="512"/>
      <c r="D348" s="513"/>
      <c r="E348" s="514"/>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2"/>
      <c r="AD348" s="482"/>
      <c r="AE348" s="482"/>
      <c r="AF348" s="482"/>
      <c r="AG348" s="482"/>
      <c r="AH348" s="482"/>
      <c r="AI348" s="482"/>
      <c r="AJ348" s="482"/>
      <c r="AK348" s="482"/>
      <c r="AL348" s="482"/>
      <c r="AM348" s="482"/>
      <c r="AN348" s="482"/>
      <c r="AO348" s="482"/>
      <c r="AP348" s="482"/>
      <c r="AQ348" s="482"/>
      <c r="AR348" s="482"/>
      <c r="AS348" s="482"/>
      <c r="AT348" s="482"/>
      <c r="AU348" s="482"/>
      <c r="AV348" s="482"/>
      <c r="AW348" s="482"/>
      <c r="AX348" s="482"/>
      <c r="AY348" s="482"/>
      <c r="AZ348" s="482"/>
      <c r="BA348" s="482"/>
      <c r="BB348" s="482"/>
      <c r="BC348" s="482"/>
      <c r="BD348" s="482"/>
      <c r="BE348" s="482"/>
      <c r="BF348" s="482"/>
      <c r="BG348" s="515"/>
      <c r="BH348" s="516"/>
      <c r="BI348" s="516"/>
      <c r="BJ348" s="516"/>
      <c r="BK348" s="517"/>
      <c r="BL348" s="350"/>
      <c r="CB348" s="228"/>
    </row>
    <row r="349" spans="1:80" ht="12.95" customHeight="1">
      <c r="A349" s="321"/>
      <c r="B349" s="511"/>
      <c r="C349" s="512"/>
      <c r="D349" s="513"/>
      <c r="E349" s="514"/>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2"/>
      <c r="AD349" s="482"/>
      <c r="AE349" s="482"/>
      <c r="AF349" s="482"/>
      <c r="AG349" s="482"/>
      <c r="AH349" s="482"/>
      <c r="AI349" s="482"/>
      <c r="AJ349" s="482"/>
      <c r="AK349" s="482"/>
      <c r="AL349" s="482"/>
      <c r="AM349" s="482"/>
      <c r="AN349" s="482"/>
      <c r="AO349" s="482"/>
      <c r="AP349" s="482"/>
      <c r="AQ349" s="482"/>
      <c r="AR349" s="482"/>
      <c r="AS349" s="482"/>
      <c r="AT349" s="482"/>
      <c r="AU349" s="482"/>
      <c r="AV349" s="482"/>
      <c r="AW349" s="482"/>
      <c r="AX349" s="482"/>
      <c r="AY349" s="482"/>
      <c r="AZ349" s="482"/>
      <c r="BA349" s="482"/>
      <c r="BB349" s="482"/>
      <c r="BC349" s="482"/>
      <c r="BD349" s="482"/>
      <c r="BE349" s="482"/>
      <c r="BF349" s="482"/>
      <c r="BG349" s="515"/>
      <c r="BH349" s="516"/>
      <c r="BI349" s="516"/>
      <c r="BJ349" s="516"/>
      <c r="BK349" s="517"/>
      <c r="BL349" s="350"/>
      <c r="CB349" s="228"/>
    </row>
    <row r="350" spans="1:80" ht="12.95" customHeight="1">
      <c r="A350" s="321"/>
      <c r="B350" s="511"/>
      <c r="C350" s="512"/>
      <c r="D350" s="513"/>
      <c r="E350" s="514"/>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2"/>
      <c r="AD350" s="482"/>
      <c r="AE350" s="482"/>
      <c r="AF350" s="482"/>
      <c r="AG350" s="482"/>
      <c r="AH350" s="482"/>
      <c r="AI350" s="482"/>
      <c r="AJ350" s="482"/>
      <c r="AK350" s="482"/>
      <c r="AL350" s="482"/>
      <c r="AM350" s="482"/>
      <c r="AN350" s="482"/>
      <c r="AO350" s="482"/>
      <c r="AP350" s="482"/>
      <c r="AQ350" s="482"/>
      <c r="AR350" s="482"/>
      <c r="AS350" s="482"/>
      <c r="AT350" s="482"/>
      <c r="AU350" s="482"/>
      <c r="AV350" s="482"/>
      <c r="AW350" s="482"/>
      <c r="AX350" s="482"/>
      <c r="AY350" s="482"/>
      <c r="AZ350" s="482"/>
      <c r="BA350" s="482"/>
      <c r="BB350" s="482"/>
      <c r="BC350" s="482"/>
      <c r="BD350" s="482"/>
      <c r="BE350" s="482"/>
      <c r="BF350" s="482"/>
      <c r="BG350" s="515"/>
      <c r="BH350" s="516"/>
      <c r="BI350" s="516"/>
      <c r="BJ350" s="516"/>
      <c r="BK350" s="517"/>
      <c r="BL350" s="350"/>
      <c r="CB350" s="228"/>
    </row>
    <row r="351" spans="1:80" ht="12.95" customHeight="1">
      <c r="A351" s="321"/>
      <c r="B351" s="498"/>
      <c r="C351" s="499"/>
      <c r="D351" s="500"/>
      <c r="E351" s="503"/>
      <c r="F351" s="504"/>
      <c r="G351" s="504"/>
      <c r="H351" s="504"/>
      <c r="I351" s="504"/>
      <c r="J351" s="504"/>
      <c r="K351" s="504"/>
      <c r="L351" s="504"/>
      <c r="M351" s="504"/>
      <c r="N351" s="504"/>
      <c r="O351" s="504"/>
      <c r="P351" s="504"/>
      <c r="Q351" s="504"/>
      <c r="R351" s="504"/>
      <c r="S351" s="504"/>
      <c r="T351" s="504"/>
      <c r="U351" s="504"/>
      <c r="V351" s="504"/>
      <c r="W351" s="504"/>
      <c r="X351" s="504"/>
      <c r="Y351" s="504"/>
      <c r="Z351" s="504"/>
      <c r="AA351" s="504"/>
      <c r="AB351" s="504"/>
      <c r="AC351" s="504"/>
      <c r="AD351" s="504"/>
      <c r="AE351" s="504"/>
      <c r="AF351" s="504"/>
      <c r="AG351" s="504"/>
      <c r="AH351" s="504"/>
      <c r="AI351" s="504"/>
      <c r="AJ351" s="504"/>
      <c r="AK351" s="504"/>
      <c r="AL351" s="504"/>
      <c r="AM351" s="504"/>
      <c r="AN351" s="504"/>
      <c r="AO351" s="504"/>
      <c r="AP351" s="504"/>
      <c r="AQ351" s="504"/>
      <c r="AR351" s="504"/>
      <c r="AS351" s="504"/>
      <c r="AT351" s="504"/>
      <c r="AU351" s="504"/>
      <c r="AV351" s="504"/>
      <c r="AW351" s="504"/>
      <c r="AX351" s="504"/>
      <c r="AY351" s="504"/>
      <c r="AZ351" s="504"/>
      <c r="BA351" s="504"/>
      <c r="BB351" s="504"/>
      <c r="BC351" s="504"/>
      <c r="BD351" s="504"/>
      <c r="BE351" s="504"/>
      <c r="BF351" s="504"/>
      <c r="BG351" s="508"/>
      <c r="BH351" s="509"/>
      <c r="BI351" s="509"/>
      <c r="BJ351" s="509"/>
      <c r="BK351" s="510"/>
      <c r="BL351" s="350"/>
      <c r="CB351" s="228"/>
    </row>
    <row r="352" spans="1:80" ht="12.95" customHeight="1">
      <c r="A352" s="321"/>
      <c r="B352" s="495" t="s">
        <v>461</v>
      </c>
      <c r="C352" s="496"/>
      <c r="D352" s="497"/>
      <c r="E352" s="501" t="s">
        <v>539</v>
      </c>
      <c r="F352" s="502"/>
      <c r="G352" s="502"/>
      <c r="H352" s="502"/>
      <c r="I352" s="502"/>
      <c r="J352" s="502"/>
      <c r="K352" s="502"/>
      <c r="L352" s="502"/>
      <c r="M352" s="502"/>
      <c r="N352" s="502"/>
      <c r="O352" s="502"/>
      <c r="P352" s="502"/>
      <c r="Q352" s="502"/>
      <c r="R352" s="502"/>
      <c r="S352" s="502"/>
      <c r="T352" s="502"/>
      <c r="U352" s="502"/>
      <c r="V352" s="502"/>
      <c r="W352" s="502"/>
      <c r="X352" s="502"/>
      <c r="Y352" s="502"/>
      <c r="Z352" s="502"/>
      <c r="AA352" s="502"/>
      <c r="AB352" s="502"/>
      <c r="AC352" s="502"/>
      <c r="AD352" s="502"/>
      <c r="AE352" s="502"/>
      <c r="AF352" s="502"/>
      <c r="AG352" s="502"/>
      <c r="AH352" s="502"/>
      <c r="AI352" s="502"/>
      <c r="AJ352" s="502"/>
      <c r="AK352" s="502"/>
      <c r="AL352" s="502"/>
      <c r="AM352" s="502"/>
      <c r="AN352" s="502"/>
      <c r="AO352" s="502"/>
      <c r="AP352" s="502"/>
      <c r="AQ352" s="502"/>
      <c r="AR352" s="502"/>
      <c r="AS352" s="502"/>
      <c r="AT352" s="502"/>
      <c r="AU352" s="502"/>
      <c r="AV352" s="502"/>
      <c r="AW352" s="502"/>
      <c r="AX352" s="502"/>
      <c r="AY352" s="502"/>
      <c r="AZ352" s="502"/>
      <c r="BA352" s="502"/>
      <c r="BB352" s="502"/>
      <c r="BC352" s="502"/>
      <c r="BD352" s="502"/>
      <c r="BE352" s="502"/>
      <c r="BF352" s="502"/>
      <c r="BG352" s="505"/>
      <c r="BH352" s="506"/>
      <c r="BI352" s="506"/>
      <c r="BJ352" s="506"/>
      <c r="BK352" s="507"/>
      <c r="BL352" s="350"/>
      <c r="CB352" s="228"/>
    </row>
    <row r="353" spans="1:80" ht="12.95" customHeight="1">
      <c r="A353" s="321"/>
      <c r="B353" s="511"/>
      <c r="C353" s="512"/>
      <c r="D353" s="513"/>
      <c r="E353" s="514"/>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2"/>
      <c r="AD353" s="482"/>
      <c r="AE353" s="482"/>
      <c r="AF353" s="482"/>
      <c r="AG353" s="482"/>
      <c r="AH353" s="482"/>
      <c r="AI353" s="482"/>
      <c r="AJ353" s="482"/>
      <c r="AK353" s="482"/>
      <c r="AL353" s="482"/>
      <c r="AM353" s="482"/>
      <c r="AN353" s="482"/>
      <c r="AO353" s="482"/>
      <c r="AP353" s="482"/>
      <c r="AQ353" s="482"/>
      <c r="AR353" s="482"/>
      <c r="AS353" s="482"/>
      <c r="AT353" s="482"/>
      <c r="AU353" s="482"/>
      <c r="AV353" s="482"/>
      <c r="AW353" s="482"/>
      <c r="AX353" s="482"/>
      <c r="AY353" s="482"/>
      <c r="AZ353" s="482"/>
      <c r="BA353" s="482"/>
      <c r="BB353" s="482"/>
      <c r="BC353" s="482"/>
      <c r="BD353" s="482"/>
      <c r="BE353" s="482"/>
      <c r="BF353" s="482"/>
      <c r="BG353" s="515"/>
      <c r="BH353" s="516"/>
      <c r="BI353" s="516"/>
      <c r="BJ353" s="516"/>
      <c r="BK353" s="517"/>
      <c r="BL353" s="350"/>
      <c r="CB353" s="228"/>
    </row>
    <row r="354" spans="1:80" ht="12.95" customHeight="1">
      <c r="A354" s="321"/>
      <c r="B354" s="511"/>
      <c r="C354" s="512"/>
      <c r="D354" s="513"/>
      <c r="E354" s="514"/>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2"/>
      <c r="AD354" s="482"/>
      <c r="AE354" s="482"/>
      <c r="AF354" s="482"/>
      <c r="AG354" s="482"/>
      <c r="AH354" s="482"/>
      <c r="AI354" s="482"/>
      <c r="AJ354" s="482"/>
      <c r="AK354" s="482"/>
      <c r="AL354" s="482"/>
      <c r="AM354" s="482"/>
      <c r="AN354" s="482"/>
      <c r="AO354" s="482"/>
      <c r="AP354" s="482"/>
      <c r="AQ354" s="482"/>
      <c r="AR354" s="482"/>
      <c r="AS354" s="482"/>
      <c r="AT354" s="482"/>
      <c r="AU354" s="482"/>
      <c r="AV354" s="482"/>
      <c r="AW354" s="482"/>
      <c r="AX354" s="482"/>
      <c r="AY354" s="482"/>
      <c r="AZ354" s="482"/>
      <c r="BA354" s="482"/>
      <c r="BB354" s="482"/>
      <c r="BC354" s="482"/>
      <c r="BD354" s="482"/>
      <c r="BE354" s="482"/>
      <c r="BF354" s="482"/>
      <c r="BG354" s="515"/>
      <c r="BH354" s="516"/>
      <c r="BI354" s="516"/>
      <c r="BJ354" s="516"/>
      <c r="BK354" s="517"/>
      <c r="BL354" s="350"/>
      <c r="CB354" s="228"/>
    </row>
    <row r="355" spans="1:80" ht="12.95" customHeight="1">
      <c r="A355" s="321"/>
      <c r="B355" s="498"/>
      <c r="C355" s="499"/>
      <c r="D355" s="500"/>
      <c r="E355" s="503"/>
      <c r="F355" s="504"/>
      <c r="G355" s="504"/>
      <c r="H355" s="504"/>
      <c r="I355" s="504"/>
      <c r="J355" s="504"/>
      <c r="K355" s="504"/>
      <c r="L355" s="504"/>
      <c r="M355" s="504"/>
      <c r="N355" s="504"/>
      <c r="O355" s="504"/>
      <c r="P355" s="504"/>
      <c r="Q355" s="504"/>
      <c r="R355" s="504"/>
      <c r="S355" s="504"/>
      <c r="T355" s="504"/>
      <c r="U355" s="504"/>
      <c r="V355" s="504"/>
      <c r="W355" s="504"/>
      <c r="X355" s="504"/>
      <c r="Y355" s="504"/>
      <c r="Z355" s="504"/>
      <c r="AA355" s="504"/>
      <c r="AB355" s="504"/>
      <c r="AC355" s="504"/>
      <c r="AD355" s="504"/>
      <c r="AE355" s="504"/>
      <c r="AF355" s="504"/>
      <c r="AG355" s="504"/>
      <c r="AH355" s="504"/>
      <c r="AI355" s="504"/>
      <c r="AJ355" s="504"/>
      <c r="AK355" s="504"/>
      <c r="AL355" s="504"/>
      <c r="AM355" s="504"/>
      <c r="AN355" s="504"/>
      <c r="AO355" s="504"/>
      <c r="AP355" s="504"/>
      <c r="AQ355" s="504"/>
      <c r="AR355" s="504"/>
      <c r="AS355" s="504"/>
      <c r="AT355" s="504"/>
      <c r="AU355" s="504"/>
      <c r="AV355" s="504"/>
      <c r="AW355" s="504"/>
      <c r="AX355" s="504"/>
      <c r="AY355" s="504"/>
      <c r="AZ355" s="504"/>
      <c r="BA355" s="504"/>
      <c r="BB355" s="504"/>
      <c r="BC355" s="504"/>
      <c r="BD355" s="504"/>
      <c r="BE355" s="504"/>
      <c r="BF355" s="504"/>
      <c r="BG355" s="508"/>
      <c r="BH355" s="509"/>
      <c r="BI355" s="509"/>
      <c r="BJ355" s="509"/>
      <c r="BK355" s="510"/>
      <c r="BL355" s="350"/>
      <c r="CB355" s="228"/>
    </row>
    <row r="356" spans="1:80" ht="12.95" customHeight="1">
      <c r="A356" s="321"/>
      <c r="B356" s="495" t="s">
        <v>463</v>
      </c>
      <c r="C356" s="496"/>
      <c r="D356" s="497"/>
      <c r="E356" s="501" t="s">
        <v>540</v>
      </c>
      <c r="F356" s="502"/>
      <c r="G356" s="502"/>
      <c r="H356" s="502"/>
      <c r="I356" s="502"/>
      <c r="J356" s="502"/>
      <c r="K356" s="502"/>
      <c r="L356" s="502"/>
      <c r="M356" s="502"/>
      <c r="N356" s="502"/>
      <c r="O356" s="502"/>
      <c r="P356" s="502"/>
      <c r="Q356" s="502"/>
      <c r="R356" s="502"/>
      <c r="S356" s="502"/>
      <c r="T356" s="502"/>
      <c r="U356" s="502"/>
      <c r="V356" s="502"/>
      <c r="W356" s="502"/>
      <c r="X356" s="502"/>
      <c r="Y356" s="502"/>
      <c r="Z356" s="502"/>
      <c r="AA356" s="502"/>
      <c r="AB356" s="502"/>
      <c r="AC356" s="502"/>
      <c r="AD356" s="502"/>
      <c r="AE356" s="502"/>
      <c r="AF356" s="502"/>
      <c r="AG356" s="502"/>
      <c r="AH356" s="502"/>
      <c r="AI356" s="502"/>
      <c r="AJ356" s="502"/>
      <c r="AK356" s="502"/>
      <c r="AL356" s="502"/>
      <c r="AM356" s="502"/>
      <c r="AN356" s="502"/>
      <c r="AO356" s="502"/>
      <c r="AP356" s="502"/>
      <c r="AQ356" s="502"/>
      <c r="AR356" s="502"/>
      <c r="AS356" s="502"/>
      <c r="AT356" s="502"/>
      <c r="AU356" s="502"/>
      <c r="AV356" s="502"/>
      <c r="AW356" s="502"/>
      <c r="AX356" s="502"/>
      <c r="AY356" s="502"/>
      <c r="AZ356" s="502"/>
      <c r="BA356" s="502"/>
      <c r="BB356" s="502"/>
      <c r="BC356" s="502"/>
      <c r="BD356" s="502"/>
      <c r="BE356" s="502"/>
      <c r="BF356" s="502"/>
      <c r="BG356" s="505"/>
      <c r="BH356" s="506"/>
      <c r="BI356" s="506"/>
      <c r="BJ356" s="506"/>
      <c r="BK356" s="507"/>
      <c r="BL356" s="350"/>
      <c r="CB356" s="228"/>
    </row>
    <row r="357" spans="1:80" ht="12.95" customHeight="1">
      <c r="A357" s="321"/>
      <c r="B357" s="511"/>
      <c r="C357" s="512"/>
      <c r="D357" s="513"/>
      <c r="E357" s="514"/>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c r="AB357" s="482"/>
      <c r="AC357" s="482"/>
      <c r="AD357" s="482"/>
      <c r="AE357" s="482"/>
      <c r="AF357" s="482"/>
      <c r="AG357" s="482"/>
      <c r="AH357" s="482"/>
      <c r="AI357" s="482"/>
      <c r="AJ357" s="482"/>
      <c r="AK357" s="482"/>
      <c r="AL357" s="482"/>
      <c r="AM357" s="482"/>
      <c r="AN357" s="482"/>
      <c r="AO357" s="482"/>
      <c r="AP357" s="482"/>
      <c r="AQ357" s="482"/>
      <c r="AR357" s="482"/>
      <c r="AS357" s="482"/>
      <c r="AT357" s="482"/>
      <c r="AU357" s="482"/>
      <c r="AV357" s="482"/>
      <c r="AW357" s="482"/>
      <c r="AX357" s="482"/>
      <c r="AY357" s="482"/>
      <c r="AZ357" s="482"/>
      <c r="BA357" s="482"/>
      <c r="BB357" s="482"/>
      <c r="BC357" s="482"/>
      <c r="BD357" s="482"/>
      <c r="BE357" s="482"/>
      <c r="BF357" s="482"/>
      <c r="BG357" s="515"/>
      <c r="BH357" s="516"/>
      <c r="BI357" s="516"/>
      <c r="BJ357" s="516"/>
      <c r="BK357" s="517"/>
      <c r="BL357" s="350"/>
      <c r="CB357" s="228"/>
    </row>
    <row r="358" spans="1:80" ht="12.95" customHeight="1">
      <c r="A358" s="321"/>
      <c r="B358" s="511"/>
      <c r="C358" s="512"/>
      <c r="D358" s="513"/>
      <c r="E358" s="514"/>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c r="AE358" s="482"/>
      <c r="AF358" s="482"/>
      <c r="AG358" s="482"/>
      <c r="AH358" s="482"/>
      <c r="AI358" s="482"/>
      <c r="AJ358" s="482"/>
      <c r="AK358" s="482"/>
      <c r="AL358" s="482"/>
      <c r="AM358" s="482"/>
      <c r="AN358" s="482"/>
      <c r="AO358" s="482"/>
      <c r="AP358" s="482"/>
      <c r="AQ358" s="482"/>
      <c r="AR358" s="482"/>
      <c r="AS358" s="482"/>
      <c r="AT358" s="482"/>
      <c r="AU358" s="482"/>
      <c r="AV358" s="482"/>
      <c r="AW358" s="482"/>
      <c r="AX358" s="482"/>
      <c r="AY358" s="482"/>
      <c r="AZ358" s="482"/>
      <c r="BA358" s="482"/>
      <c r="BB358" s="482"/>
      <c r="BC358" s="482"/>
      <c r="BD358" s="482"/>
      <c r="BE358" s="482"/>
      <c r="BF358" s="482"/>
      <c r="BG358" s="515"/>
      <c r="BH358" s="516"/>
      <c r="BI358" s="516"/>
      <c r="BJ358" s="516"/>
      <c r="BK358" s="517"/>
      <c r="BL358" s="350"/>
      <c r="CB358" s="228"/>
    </row>
    <row r="359" spans="1:80" ht="12.95" customHeight="1">
      <c r="A359" s="321"/>
      <c r="B359" s="498"/>
      <c r="C359" s="499"/>
      <c r="D359" s="500"/>
      <c r="E359" s="503"/>
      <c r="F359" s="504"/>
      <c r="G359" s="504"/>
      <c r="H359" s="504"/>
      <c r="I359" s="504"/>
      <c r="J359" s="504"/>
      <c r="K359" s="504"/>
      <c r="L359" s="504"/>
      <c r="M359" s="504"/>
      <c r="N359" s="504"/>
      <c r="O359" s="504"/>
      <c r="P359" s="504"/>
      <c r="Q359" s="504"/>
      <c r="R359" s="504"/>
      <c r="S359" s="504"/>
      <c r="T359" s="504"/>
      <c r="U359" s="504"/>
      <c r="V359" s="504"/>
      <c r="W359" s="504"/>
      <c r="X359" s="504"/>
      <c r="Y359" s="504"/>
      <c r="Z359" s="504"/>
      <c r="AA359" s="504"/>
      <c r="AB359" s="504"/>
      <c r="AC359" s="504"/>
      <c r="AD359" s="504"/>
      <c r="AE359" s="504"/>
      <c r="AF359" s="504"/>
      <c r="AG359" s="504"/>
      <c r="AH359" s="504"/>
      <c r="AI359" s="504"/>
      <c r="AJ359" s="504"/>
      <c r="AK359" s="504"/>
      <c r="AL359" s="504"/>
      <c r="AM359" s="504"/>
      <c r="AN359" s="504"/>
      <c r="AO359" s="504"/>
      <c r="AP359" s="504"/>
      <c r="AQ359" s="504"/>
      <c r="AR359" s="504"/>
      <c r="AS359" s="504"/>
      <c r="AT359" s="504"/>
      <c r="AU359" s="504"/>
      <c r="AV359" s="504"/>
      <c r="AW359" s="504"/>
      <c r="AX359" s="504"/>
      <c r="AY359" s="504"/>
      <c r="AZ359" s="504"/>
      <c r="BA359" s="504"/>
      <c r="BB359" s="504"/>
      <c r="BC359" s="504"/>
      <c r="BD359" s="504"/>
      <c r="BE359" s="504"/>
      <c r="BF359" s="504"/>
      <c r="BG359" s="508"/>
      <c r="BH359" s="509"/>
      <c r="BI359" s="509"/>
      <c r="BJ359" s="509"/>
      <c r="BK359" s="510"/>
      <c r="BL359" s="350"/>
      <c r="CB359" s="228"/>
    </row>
    <row r="360" spans="1:80" ht="12.95" customHeight="1">
      <c r="A360" s="321"/>
      <c r="B360" s="495" t="s">
        <v>465</v>
      </c>
      <c r="C360" s="496"/>
      <c r="D360" s="497"/>
      <c r="E360" s="501" t="s">
        <v>541</v>
      </c>
      <c r="F360" s="502"/>
      <c r="G360" s="502"/>
      <c r="H360" s="502"/>
      <c r="I360" s="502"/>
      <c r="J360" s="502"/>
      <c r="K360" s="502"/>
      <c r="L360" s="502"/>
      <c r="M360" s="502"/>
      <c r="N360" s="502"/>
      <c r="O360" s="502"/>
      <c r="P360" s="502"/>
      <c r="Q360" s="502"/>
      <c r="R360" s="502"/>
      <c r="S360" s="502"/>
      <c r="T360" s="502"/>
      <c r="U360" s="502"/>
      <c r="V360" s="502"/>
      <c r="W360" s="502"/>
      <c r="X360" s="502"/>
      <c r="Y360" s="502"/>
      <c r="Z360" s="502"/>
      <c r="AA360" s="502"/>
      <c r="AB360" s="502"/>
      <c r="AC360" s="502"/>
      <c r="AD360" s="502"/>
      <c r="AE360" s="502"/>
      <c r="AF360" s="502"/>
      <c r="AG360" s="502"/>
      <c r="AH360" s="502"/>
      <c r="AI360" s="502"/>
      <c r="AJ360" s="502"/>
      <c r="AK360" s="502"/>
      <c r="AL360" s="502"/>
      <c r="AM360" s="502"/>
      <c r="AN360" s="502"/>
      <c r="AO360" s="502"/>
      <c r="AP360" s="502"/>
      <c r="AQ360" s="502"/>
      <c r="AR360" s="502"/>
      <c r="AS360" s="502"/>
      <c r="AT360" s="502"/>
      <c r="AU360" s="502"/>
      <c r="AV360" s="502"/>
      <c r="AW360" s="502"/>
      <c r="AX360" s="502"/>
      <c r="AY360" s="502"/>
      <c r="AZ360" s="502"/>
      <c r="BA360" s="502"/>
      <c r="BB360" s="502"/>
      <c r="BC360" s="502"/>
      <c r="BD360" s="502"/>
      <c r="BE360" s="502"/>
      <c r="BF360" s="502"/>
      <c r="BG360" s="505"/>
      <c r="BH360" s="506"/>
      <c r="BI360" s="506"/>
      <c r="BJ360" s="506"/>
      <c r="BK360" s="507"/>
      <c r="BL360" s="350"/>
      <c r="CB360" s="228"/>
    </row>
    <row r="361" spans="1:80" ht="12.95" customHeight="1">
      <c r="A361" s="321"/>
      <c r="B361" s="511"/>
      <c r="C361" s="512"/>
      <c r="D361" s="513"/>
      <c r="E361" s="514"/>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2"/>
      <c r="AD361" s="482"/>
      <c r="AE361" s="482"/>
      <c r="AF361" s="482"/>
      <c r="AG361" s="482"/>
      <c r="AH361" s="482"/>
      <c r="AI361" s="482"/>
      <c r="AJ361" s="482"/>
      <c r="AK361" s="482"/>
      <c r="AL361" s="482"/>
      <c r="AM361" s="482"/>
      <c r="AN361" s="482"/>
      <c r="AO361" s="482"/>
      <c r="AP361" s="482"/>
      <c r="AQ361" s="482"/>
      <c r="AR361" s="482"/>
      <c r="AS361" s="482"/>
      <c r="AT361" s="482"/>
      <c r="AU361" s="482"/>
      <c r="AV361" s="482"/>
      <c r="AW361" s="482"/>
      <c r="AX361" s="482"/>
      <c r="AY361" s="482"/>
      <c r="AZ361" s="482"/>
      <c r="BA361" s="482"/>
      <c r="BB361" s="482"/>
      <c r="BC361" s="482"/>
      <c r="BD361" s="482"/>
      <c r="BE361" s="482"/>
      <c r="BF361" s="482"/>
      <c r="BG361" s="515"/>
      <c r="BH361" s="516"/>
      <c r="BI361" s="516"/>
      <c r="BJ361" s="516"/>
      <c r="BK361" s="517"/>
      <c r="BL361" s="350"/>
      <c r="CB361" s="228"/>
    </row>
    <row r="362" spans="1:80" ht="12.95" customHeight="1">
      <c r="A362" s="321"/>
      <c r="B362" s="511"/>
      <c r="C362" s="512"/>
      <c r="D362" s="513"/>
      <c r="E362" s="514"/>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2"/>
      <c r="AD362" s="482"/>
      <c r="AE362" s="482"/>
      <c r="AF362" s="482"/>
      <c r="AG362" s="482"/>
      <c r="AH362" s="482"/>
      <c r="AI362" s="482"/>
      <c r="AJ362" s="482"/>
      <c r="AK362" s="482"/>
      <c r="AL362" s="482"/>
      <c r="AM362" s="482"/>
      <c r="AN362" s="482"/>
      <c r="AO362" s="482"/>
      <c r="AP362" s="482"/>
      <c r="AQ362" s="482"/>
      <c r="AR362" s="482"/>
      <c r="AS362" s="482"/>
      <c r="AT362" s="482"/>
      <c r="AU362" s="482"/>
      <c r="AV362" s="482"/>
      <c r="AW362" s="482"/>
      <c r="AX362" s="482"/>
      <c r="AY362" s="482"/>
      <c r="AZ362" s="482"/>
      <c r="BA362" s="482"/>
      <c r="BB362" s="482"/>
      <c r="BC362" s="482"/>
      <c r="BD362" s="482"/>
      <c r="BE362" s="482"/>
      <c r="BF362" s="482"/>
      <c r="BG362" s="515"/>
      <c r="BH362" s="516"/>
      <c r="BI362" s="516"/>
      <c r="BJ362" s="516"/>
      <c r="BK362" s="517"/>
      <c r="BL362" s="350"/>
      <c r="CB362" s="228"/>
    </row>
    <row r="363" spans="1:80" ht="12.95" customHeight="1">
      <c r="A363" s="321"/>
      <c r="B363" s="498"/>
      <c r="C363" s="499"/>
      <c r="D363" s="500"/>
      <c r="E363" s="503"/>
      <c r="F363" s="504"/>
      <c r="G363" s="504"/>
      <c r="H363" s="504"/>
      <c r="I363" s="504"/>
      <c r="J363" s="504"/>
      <c r="K363" s="504"/>
      <c r="L363" s="504"/>
      <c r="M363" s="504"/>
      <c r="N363" s="504"/>
      <c r="O363" s="504"/>
      <c r="P363" s="504"/>
      <c r="Q363" s="504"/>
      <c r="R363" s="504"/>
      <c r="S363" s="504"/>
      <c r="T363" s="504"/>
      <c r="U363" s="504"/>
      <c r="V363" s="504"/>
      <c r="W363" s="504"/>
      <c r="X363" s="504"/>
      <c r="Y363" s="504"/>
      <c r="Z363" s="504"/>
      <c r="AA363" s="504"/>
      <c r="AB363" s="504"/>
      <c r="AC363" s="504"/>
      <c r="AD363" s="504"/>
      <c r="AE363" s="504"/>
      <c r="AF363" s="504"/>
      <c r="AG363" s="504"/>
      <c r="AH363" s="504"/>
      <c r="AI363" s="504"/>
      <c r="AJ363" s="504"/>
      <c r="AK363" s="504"/>
      <c r="AL363" s="504"/>
      <c r="AM363" s="504"/>
      <c r="AN363" s="504"/>
      <c r="AO363" s="504"/>
      <c r="AP363" s="504"/>
      <c r="AQ363" s="504"/>
      <c r="AR363" s="504"/>
      <c r="AS363" s="504"/>
      <c r="AT363" s="504"/>
      <c r="AU363" s="504"/>
      <c r="AV363" s="504"/>
      <c r="AW363" s="504"/>
      <c r="AX363" s="504"/>
      <c r="AY363" s="504"/>
      <c r="AZ363" s="504"/>
      <c r="BA363" s="504"/>
      <c r="BB363" s="504"/>
      <c r="BC363" s="504"/>
      <c r="BD363" s="504"/>
      <c r="BE363" s="504"/>
      <c r="BF363" s="504"/>
      <c r="BG363" s="508"/>
      <c r="BH363" s="509"/>
      <c r="BI363" s="509"/>
      <c r="BJ363" s="509"/>
      <c r="BK363" s="510"/>
      <c r="BL363" s="350"/>
      <c r="CB363" s="228"/>
    </row>
    <row r="364" spans="1:80" ht="12.95" customHeight="1">
      <c r="A364" s="321"/>
      <c r="B364" s="495" t="s">
        <v>500</v>
      </c>
      <c r="C364" s="496"/>
      <c r="D364" s="497"/>
      <c r="E364" s="501" t="s">
        <v>542</v>
      </c>
      <c r="F364" s="502"/>
      <c r="G364" s="502"/>
      <c r="H364" s="502"/>
      <c r="I364" s="502"/>
      <c r="J364" s="502"/>
      <c r="K364" s="502"/>
      <c r="L364" s="502"/>
      <c r="M364" s="502"/>
      <c r="N364" s="502"/>
      <c r="O364" s="502"/>
      <c r="P364" s="502"/>
      <c r="Q364" s="502"/>
      <c r="R364" s="502"/>
      <c r="S364" s="502"/>
      <c r="T364" s="502"/>
      <c r="U364" s="502"/>
      <c r="V364" s="502"/>
      <c r="W364" s="502"/>
      <c r="X364" s="502"/>
      <c r="Y364" s="502"/>
      <c r="Z364" s="502"/>
      <c r="AA364" s="502"/>
      <c r="AB364" s="502"/>
      <c r="AC364" s="502"/>
      <c r="AD364" s="502"/>
      <c r="AE364" s="502"/>
      <c r="AF364" s="502"/>
      <c r="AG364" s="502"/>
      <c r="AH364" s="502"/>
      <c r="AI364" s="502"/>
      <c r="AJ364" s="502"/>
      <c r="AK364" s="502"/>
      <c r="AL364" s="502"/>
      <c r="AM364" s="502"/>
      <c r="AN364" s="502"/>
      <c r="AO364" s="502"/>
      <c r="AP364" s="502"/>
      <c r="AQ364" s="502"/>
      <c r="AR364" s="502"/>
      <c r="AS364" s="502"/>
      <c r="AT364" s="502"/>
      <c r="AU364" s="502"/>
      <c r="AV364" s="502"/>
      <c r="AW364" s="502"/>
      <c r="AX364" s="502"/>
      <c r="AY364" s="502"/>
      <c r="AZ364" s="502"/>
      <c r="BA364" s="502"/>
      <c r="BB364" s="502"/>
      <c r="BC364" s="502"/>
      <c r="BD364" s="502"/>
      <c r="BE364" s="502"/>
      <c r="BF364" s="502"/>
      <c r="BG364" s="505"/>
      <c r="BH364" s="506"/>
      <c r="BI364" s="506"/>
      <c r="BJ364" s="506"/>
      <c r="BK364" s="507"/>
      <c r="BL364" s="350"/>
      <c r="CB364" s="228"/>
    </row>
    <row r="365" spans="1:80" ht="12.95" customHeight="1">
      <c r="A365" s="321"/>
      <c r="B365" s="511"/>
      <c r="C365" s="512"/>
      <c r="D365" s="513"/>
      <c r="E365" s="514"/>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c r="AB365" s="482"/>
      <c r="AC365" s="482"/>
      <c r="AD365" s="482"/>
      <c r="AE365" s="482"/>
      <c r="AF365" s="482"/>
      <c r="AG365" s="482"/>
      <c r="AH365" s="482"/>
      <c r="AI365" s="482"/>
      <c r="AJ365" s="482"/>
      <c r="AK365" s="482"/>
      <c r="AL365" s="482"/>
      <c r="AM365" s="482"/>
      <c r="AN365" s="482"/>
      <c r="AO365" s="482"/>
      <c r="AP365" s="482"/>
      <c r="AQ365" s="482"/>
      <c r="AR365" s="482"/>
      <c r="AS365" s="482"/>
      <c r="AT365" s="482"/>
      <c r="AU365" s="482"/>
      <c r="AV365" s="482"/>
      <c r="AW365" s="482"/>
      <c r="AX365" s="482"/>
      <c r="AY365" s="482"/>
      <c r="AZ365" s="482"/>
      <c r="BA365" s="482"/>
      <c r="BB365" s="482"/>
      <c r="BC365" s="482"/>
      <c r="BD365" s="482"/>
      <c r="BE365" s="482"/>
      <c r="BF365" s="482"/>
      <c r="BG365" s="515"/>
      <c r="BH365" s="516"/>
      <c r="BI365" s="516"/>
      <c r="BJ365" s="516"/>
      <c r="BK365" s="517"/>
      <c r="BL365" s="350"/>
      <c r="CB365" s="228"/>
    </row>
    <row r="366" spans="1:80" ht="12.95" customHeight="1">
      <c r="A366" s="321"/>
      <c r="B366" s="498"/>
      <c r="C366" s="499"/>
      <c r="D366" s="500"/>
      <c r="E366" s="503"/>
      <c r="F366" s="504"/>
      <c r="G366" s="504"/>
      <c r="H366" s="504"/>
      <c r="I366" s="504"/>
      <c r="J366" s="504"/>
      <c r="K366" s="504"/>
      <c r="L366" s="504"/>
      <c r="M366" s="504"/>
      <c r="N366" s="504"/>
      <c r="O366" s="504"/>
      <c r="P366" s="504"/>
      <c r="Q366" s="504"/>
      <c r="R366" s="504"/>
      <c r="S366" s="504"/>
      <c r="T366" s="504"/>
      <c r="U366" s="504"/>
      <c r="V366" s="504"/>
      <c r="W366" s="504"/>
      <c r="X366" s="504"/>
      <c r="Y366" s="504"/>
      <c r="Z366" s="504"/>
      <c r="AA366" s="504"/>
      <c r="AB366" s="504"/>
      <c r="AC366" s="504"/>
      <c r="AD366" s="504"/>
      <c r="AE366" s="504"/>
      <c r="AF366" s="504"/>
      <c r="AG366" s="504"/>
      <c r="AH366" s="504"/>
      <c r="AI366" s="504"/>
      <c r="AJ366" s="504"/>
      <c r="AK366" s="504"/>
      <c r="AL366" s="504"/>
      <c r="AM366" s="504"/>
      <c r="AN366" s="504"/>
      <c r="AO366" s="504"/>
      <c r="AP366" s="504"/>
      <c r="AQ366" s="504"/>
      <c r="AR366" s="504"/>
      <c r="AS366" s="504"/>
      <c r="AT366" s="504"/>
      <c r="AU366" s="504"/>
      <c r="AV366" s="504"/>
      <c r="AW366" s="504"/>
      <c r="AX366" s="504"/>
      <c r="AY366" s="504"/>
      <c r="AZ366" s="504"/>
      <c r="BA366" s="504"/>
      <c r="BB366" s="504"/>
      <c r="BC366" s="504"/>
      <c r="BD366" s="504"/>
      <c r="BE366" s="504"/>
      <c r="BF366" s="504"/>
      <c r="BG366" s="508"/>
      <c r="BH366" s="509"/>
      <c r="BI366" s="509"/>
      <c r="BJ366" s="509"/>
      <c r="BK366" s="510"/>
      <c r="BL366" s="350"/>
      <c r="CB366" s="228"/>
    </row>
    <row r="367" spans="1:80" ht="12.95" customHeight="1">
      <c r="A367" s="321"/>
      <c r="B367" s="495" t="s">
        <v>502</v>
      </c>
      <c r="C367" s="496"/>
      <c r="D367" s="497"/>
      <c r="E367" s="501" t="s">
        <v>543</v>
      </c>
      <c r="F367" s="502"/>
      <c r="G367" s="502"/>
      <c r="H367" s="502"/>
      <c r="I367" s="502"/>
      <c r="J367" s="502"/>
      <c r="K367" s="502"/>
      <c r="L367" s="502"/>
      <c r="M367" s="502"/>
      <c r="N367" s="502"/>
      <c r="O367" s="502"/>
      <c r="P367" s="502"/>
      <c r="Q367" s="502"/>
      <c r="R367" s="502"/>
      <c r="S367" s="502"/>
      <c r="T367" s="502"/>
      <c r="U367" s="502"/>
      <c r="V367" s="502"/>
      <c r="W367" s="502"/>
      <c r="X367" s="502"/>
      <c r="Y367" s="502"/>
      <c r="Z367" s="502"/>
      <c r="AA367" s="502"/>
      <c r="AB367" s="502"/>
      <c r="AC367" s="502"/>
      <c r="AD367" s="502"/>
      <c r="AE367" s="502"/>
      <c r="AF367" s="502"/>
      <c r="AG367" s="502"/>
      <c r="AH367" s="502"/>
      <c r="AI367" s="502"/>
      <c r="AJ367" s="502"/>
      <c r="AK367" s="502"/>
      <c r="AL367" s="502"/>
      <c r="AM367" s="502"/>
      <c r="AN367" s="502"/>
      <c r="AO367" s="502"/>
      <c r="AP367" s="502"/>
      <c r="AQ367" s="502"/>
      <c r="AR367" s="502"/>
      <c r="AS367" s="502"/>
      <c r="AT367" s="502"/>
      <c r="AU367" s="502"/>
      <c r="AV367" s="502"/>
      <c r="AW367" s="502"/>
      <c r="AX367" s="502"/>
      <c r="AY367" s="502"/>
      <c r="AZ367" s="502"/>
      <c r="BA367" s="502"/>
      <c r="BB367" s="502"/>
      <c r="BC367" s="502"/>
      <c r="BD367" s="502"/>
      <c r="BE367" s="502"/>
      <c r="BF367" s="502"/>
      <c r="BG367" s="505"/>
      <c r="BH367" s="506"/>
      <c r="BI367" s="506"/>
      <c r="BJ367" s="506"/>
      <c r="BK367" s="507"/>
      <c r="BL367" s="350"/>
      <c r="CB367" s="228"/>
    </row>
    <row r="368" spans="1:80" ht="12.95" customHeight="1">
      <c r="A368" s="321"/>
      <c r="B368" s="511"/>
      <c r="C368" s="512"/>
      <c r="D368" s="513"/>
      <c r="E368" s="514"/>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2"/>
      <c r="AD368" s="482"/>
      <c r="AE368" s="482"/>
      <c r="AF368" s="482"/>
      <c r="AG368" s="482"/>
      <c r="AH368" s="482"/>
      <c r="AI368" s="482"/>
      <c r="AJ368" s="482"/>
      <c r="AK368" s="482"/>
      <c r="AL368" s="482"/>
      <c r="AM368" s="482"/>
      <c r="AN368" s="482"/>
      <c r="AO368" s="482"/>
      <c r="AP368" s="482"/>
      <c r="AQ368" s="482"/>
      <c r="AR368" s="482"/>
      <c r="AS368" s="482"/>
      <c r="AT368" s="482"/>
      <c r="AU368" s="482"/>
      <c r="AV368" s="482"/>
      <c r="AW368" s="482"/>
      <c r="AX368" s="482"/>
      <c r="AY368" s="482"/>
      <c r="AZ368" s="482"/>
      <c r="BA368" s="482"/>
      <c r="BB368" s="482"/>
      <c r="BC368" s="482"/>
      <c r="BD368" s="482"/>
      <c r="BE368" s="482"/>
      <c r="BF368" s="482"/>
      <c r="BG368" s="515"/>
      <c r="BH368" s="516"/>
      <c r="BI368" s="516"/>
      <c r="BJ368" s="516"/>
      <c r="BK368" s="517"/>
      <c r="BL368" s="350"/>
      <c r="CB368" s="228"/>
    </row>
    <row r="369" spans="1:80" ht="12.95" customHeight="1">
      <c r="A369" s="321"/>
      <c r="B369" s="511"/>
      <c r="C369" s="512"/>
      <c r="D369" s="513"/>
      <c r="E369" s="514"/>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c r="AE369" s="482"/>
      <c r="AF369" s="482"/>
      <c r="AG369" s="482"/>
      <c r="AH369" s="482"/>
      <c r="AI369" s="482"/>
      <c r="AJ369" s="482"/>
      <c r="AK369" s="482"/>
      <c r="AL369" s="482"/>
      <c r="AM369" s="482"/>
      <c r="AN369" s="482"/>
      <c r="AO369" s="482"/>
      <c r="AP369" s="482"/>
      <c r="AQ369" s="482"/>
      <c r="AR369" s="482"/>
      <c r="AS369" s="482"/>
      <c r="AT369" s="482"/>
      <c r="AU369" s="482"/>
      <c r="AV369" s="482"/>
      <c r="AW369" s="482"/>
      <c r="AX369" s="482"/>
      <c r="AY369" s="482"/>
      <c r="AZ369" s="482"/>
      <c r="BA369" s="482"/>
      <c r="BB369" s="482"/>
      <c r="BC369" s="482"/>
      <c r="BD369" s="482"/>
      <c r="BE369" s="482"/>
      <c r="BF369" s="482"/>
      <c r="BG369" s="515"/>
      <c r="BH369" s="516"/>
      <c r="BI369" s="516"/>
      <c r="BJ369" s="516"/>
      <c r="BK369" s="517"/>
      <c r="BL369" s="350"/>
      <c r="CB369" s="228"/>
    </row>
    <row r="370" spans="1:80" ht="12.95" customHeight="1">
      <c r="A370" s="321"/>
      <c r="B370" s="498"/>
      <c r="C370" s="499"/>
      <c r="D370" s="500"/>
      <c r="E370" s="503"/>
      <c r="F370" s="504"/>
      <c r="G370" s="504"/>
      <c r="H370" s="504"/>
      <c r="I370" s="504"/>
      <c r="J370" s="504"/>
      <c r="K370" s="504"/>
      <c r="L370" s="504"/>
      <c r="M370" s="504"/>
      <c r="N370" s="504"/>
      <c r="O370" s="504"/>
      <c r="P370" s="504"/>
      <c r="Q370" s="504"/>
      <c r="R370" s="504"/>
      <c r="S370" s="504"/>
      <c r="T370" s="504"/>
      <c r="U370" s="504"/>
      <c r="V370" s="504"/>
      <c r="W370" s="504"/>
      <c r="X370" s="504"/>
      <c r="Y370" s="504"/>
      <c r="Z370" s="504"/>
      <c r="AA370" s="504"/>
      <c r="AB370" s="504"/>
      <c r="AC370" s="504"/>
      <c r="AD370" s="504"/>
      <c r="AE370" s="504"/>
      <c r="AF370" s="504"/>
      <c r="AG370" s="504"/>
      <c r="AH370" s="504"/>
      <c r="AI370" s="504"/>
      <c r="AJ370" s="504"/>
      <c r="AK370" s="504"/>
      <c r="AL370" s="504"/>
      <c r="AM370" s="504"/>
      <c r="AN370" s="504"/>
      <c r="AO370" s="504"/>
      <c r="AP370" s="504"/>
      <c r="AQ370" s="504"/>
      <c r="AR370" s="504"/>
      <c r="AS370" s="504"/>
      <c r="AT370" s="504"/>
      <c r="AU370" s="504"/>
      <c r="AV370" s="504"/>
      <c r="AW370" s="504"/>
      <c r="AX370" s="504"/>
      <c r="AY370" s="504"/>
      <c r="AZ370" s="504"/>
      <c r="BA370" s="504"/>
      <c r="BB370" s="504"/>
      <c r="BC370" s="504"/>
      <c r="BD370" s="504"/>
      <c r="BE370" s="504"/>
      <c r="BF370" s="504"/>
      <c r="BG370" s="508"/>
      <c r="BH370" s="509"/>
      <c r="BI370" s="509"/>
      <c r="BJ370" s="509"/>
      <c r="BK370" s="510"/>
      <c r="BL370" s="350"/>
      <c r="CB370" s="228"/>
    </row>
    <row r="371" spans="1:80" s="331" customFormat="1" ht="12.6" customHeight="1">
      <c r="B371" s="495" t="s">
        <v>544</v>
      </c>
      <c r="C371" s="496"/>
      <c r="D371" s="497"/>
      <c r="E371" s="501" t="s">
        <v>545</v>
      </c>
      <c r="F371" s="502"/>
      <c r="G371" s="502"/>
      <c r="H371" s="502"/>
      <c r="I371" s="502"/>
      <c r="J371" s="502"/>
      <c r="K371" s="502"/>
      <c r="L371" s="502"/>
      <c r="M371" s="502"/>
      <c r="N371" s="502"/>
      <c r="O371" s="502"/>
      <c r="P371" s="502"/>
      <c r="Q371" s="502"/>
      <c r="R371" s="502"/>
      <c r="S371" s="502"/>
      <c r="T371" s="502"/>
      <c r="U371" s="502"/>
      <c r="V371" s="502"/>
      <c r="W371" s="502"/>
      <c r="X371" s="502"/>
      <c r="Y371" s="502"/>
      <c r="Z371" s="502"/>
      <c r="AA371" s="502"/>
      <c r="AB371" s="502"/>
      <c r="AC371" s="502"/>
      <c r="AD371" s="502"/>
      <c r="AE371" s="502"/>
      <c r="AF371" s="502"/>
      <c r="AG371" s="502"/>
      <c r="AH371" s="502"/>
      <c r="AI371" s="502"/>
      <c r="AJ371" s="502"/>
      <c r="AK371" s="502"/>
      <c r="AL371" s="502"/>
      <c r="AM371" s="502"/>
      <c r="AN371" s="502"/>
      <c r="AO371" s="502"/>
      <c r="AP371" s="502"/>
      <c r="AQ371" s="502"/>
      <c r="AR371" s="502"/>
      <c r="AS371" s="502"/>
      <c r="AT371" s="502"/>
      <c r="AU371" s="502"/>
      <c r="AV371" s="502"/>
      <c r="AW371" s="502"/>
      <c r="AX371" s="502"/>
      <c r="AY371" s="502"/>
      <c r="AZ371" s="502"/>
      <c r="BA371" s="502"/>
      <c r="BB371" s="502"/>
      <c r="BC371" s="502"/>
      <c r="BD371" s="502"/>
      <c r="BE371" s="502"/>
      <c r="BF371" s="502"/>
      <c r="BG371" s="505"/>
      <c r="BH371" s="506"/>
      <c r="BI371" s="506"/>
      <c r="BJ371" s="506"/>
      <c r="BK371" s="507"/>
      <c r="BL371" s="330"/>
      <c r="BM371" s="330"/>
      <c r="BN371" s="330"/>
      <c r="BO371" s="330"/>
      <c r="BP371" s="330"/>
      <c r="BQ371" s="330"/>
      <c r="BR371" s="330"/>
      <c r="BS371" s="330"/>
      <c r="BT371" s="330"/>
      <c r="BU371" s="330"/>
      <c r="BV371" s="330"/>
      <c r="BW371" s="330"/>
      <c r="BX371" s="330"/>
      <c r="BY371" s="330"/>
      <c r="BZ371" s="330"/>
      <c r="CA371" s="330"/>
    </row>
    <row r="372" spans="1:80" s="331" customFormat="1" ht="12.6" customHeight="1">
      <c r="B372" s="511"/>
      <c r="C372" s="512"/>
      <c r="D372" s="513"/>
      <c r="E372" s="514"/>
      <c r="F372" s="482"/>
      <c r="G372" s="482"/>
      <c r="H372" s="482"/>
      <c r="I372" s="482"/>
      <c r="J372" s="482"/>
      <c r="K372" s="482"/>
      <c r="L372" s="482"/>
      <c r="M372" s="482"/>
      <c r="N372" s="482"/>
      <c r="O372" s="482"/>
      <c r="P372" s="482"/>
      <c r="Q372" s="482"/>
      <c r="R372" s="482"/>
      <c r="S372" s="482"/>
      <c r="T372" s="482"/>
      <c r="U372" s="482"/>
      <c r="V372" s="482"/>
      <c r="W372" s="482"/>
      <c r="X372" s="482"/>
      <c r="Y372" s="482"/>
      <c r="Z372" s="482"/>
      <c r="AA372" s="482"/>
      <c r="AB372" s="482"/>
      <c r="AC372" s="482"/>
      <c r="AD372" s="482"/>
      <c r="AE372" s="482"/>
      <c r="AF372" s="482"/>
      <c r="AG372" s="482"/>
      <c r="AH372" s="482"/>
      <c r="AI372" s="482"/>
      <c r="AJ372" s="482"/>
      <c r="AK372" s="482"/>
      <c r="AL372" s="482"/>
      <c r="AM372" s="482"/>
      <c r="AN372" s="482"/>
      <c r="AO372" s="482"/>
      <c r="AP372" s="482"/>
      <c r="AQ372" s="482"/>
      <c r="AR372" s="482"/>
      <c r="AS372" s="482"/>
      <c r="AT372" s="482"/>
      <c r="AU372" s="482"/>
      <c r="AV372" s="482"/>
      <c r="AW372" s="482"/>
      <c r="AX372" s="482"/>
      <c r="AY372" s="482"/>
      <c r="AZ372" s="482"/>
      <c r="BA372" s="482"/>
      <c r="BB372" s="482"/>
      <c r="BC372" s="482"/>
      <c r="BD372" s="482"/>
      <c r="BE372" s="482"/>
      <c r="BF372" s="482"/>
      <c r="BG372" s="515"/>
      <c r="BH372" s="516"/>
      <c r="BI372" s="516"/>
      <c r="BJ372" s="516"/>
      <c r="BK372" s="517"/>
      <c r="BL372" s="330"/>
      <c r="BM372" s="330"/>
      <c r="BN372" s="330"/>
      <c r="BO372" s="330"/>
      <c r="BP372" s="330"/>
      <c r="BQ372" s="330"/>
      <c r="BR372" s="330"/>
      <c r="BS372" s="330"/>
      <c r="BT372" s="330"/>
      <c r="BU372" s="330"/>
      <c r="BV372" s="330"/>
      <c r="BW372" s="330"/>
      <c r="BX372" s="330"/>
      <c r="BY372" s="330"/>
      <c r="BZ372" s="330"/>
      <c r="CA372" s="330"/>
    </row>
    <row r="373" spans="1:80" s="331" customFormat="1" ht="12.6" customHeight="1">
      <c r="B373" s="498"/>
      <c r="C373" s="499"/>
      <c r="D373" s="500"/>
      <c r="E373" s="503"/>
      <c r="F373" s="504"/>
      <c r="G373" s="504"/>
      <c r="H373" s="504"/>
      <c r="I373" s="504"/>
      <c r="J373" s="504"/>
      <c r="K373" s="504"/>
      <c r="L373" s="504"/>
      <c r="M373" s="504"/>
      <c r="N373" s="504"/>
      <c r="O373" s="504"/>
      <c r="P373" s="504"/>
      <c r="Q373" s="504"/>
      <c r="R373" s="504"/>
      <c r="S373" s="504"/>
      <c r="T373" s="504"/>
      <c r="U373" s="504"/>
      <c r="V373" s="504"/>
      <c r="W373" s="504"/>
      <c r="X373" s="504"/>
      <c r="Y373" s="504"/>
      <c r="Z373" s="504"/>
      <c r="AA373" s="504"/>
      <c r="AB373" s="504"/>
      <c r="AC373" s="504"/>
      <c r="AD373" s="504"/>
      <c r="AE373" s="504"/>
      <c r="AF373" s="504"/>
      <c r="AG373" s="504"/>
      <c r="AH373" s="504"/>
      <c r="AI373" s="504"/>
      <c r="AJ373" s="504"/>
      <c r="AK373" s="504"/>
      <c r="AL373" s="504"/>
      <c r="AM373" s="504"/>
      <c r="AN373" s="504"/>
      <c r="AO373" s="504"/>
      <c r="AP373" s="504"/>
      <c r="AQ373" s="504"/>
      <c r="AR373" s="504"/>
      <c r="AS373" s="504"/>
      <c r="AT373" s="504"/>
      <c r="AU373" s="504"/>
      <c r="AV373" s="504"/>
      <c r="AW373" s="504"/>
      <c r="AX373" s="504"/>
      <c r="AY373" s="504"/>
      <c r="AZ373" s="504"/>
      <c r="BA373" s="504"/>
      <c r="BB373" s="504"/>
      <c r="BC373" s="504"/>
      <c r="BD373" s="504"/>
      <c r="BE373" s="504"/>
      <c r="BF373" s="504"/>
      <c r="BG373" s="508"/>
      <c r="BH373" s="509"/>
      <c r="BI373" s="509"/>
      <c r="BJ373" s="509"/>
      <c r="BK373" s="510"/>
      <c r="BL373" s="330"/>
      <c r="BM373" s="330"/>
      <c r="BN373" s="330"/>
      <c r="BO373" s="330"/>
      <c r="BP373" s="330"/>
      <c r="BQ373" s="330"/>
      <c r="BR373" s="330"/>
      <c r="BS373" s="330"/>
      <c r="BT373" s="330"/>
      <c r="BU373" s="330"/>
      <c r="BV373" s="330"/>
      <c r="BW373" s="330"/>
      <c r="BX373" s="330"/>
      <c r="BY373" s="330"/>
      <c r="BZ373" s="330"/>
      <c r="CA373" s="330"/>
    </row>
    <row r="374" spans="1:80" s="331" customFormat="1" ht="12.6" customHeight="1">
      <c r="B374" s="678" t="s">
        <v>546</v>
      </c>
      <c r="C374" s="679"/>
      <c r="D374" s="680"/>
      <c r="E374" s="501" t="s">
        <v>547</v>
      </c>
      <c r="F374" s="502"/>
      <c r="G374" s="502"/>
      <c r="H374" s="502"/>
      <c r="I374" s="502"/>
      <c r="J374" s="502"/>
      <c r="K374" s="502"/>
      <c r="L374" s="502"/>
      <c r="M374" s="502"/>
      <c r="N374" s="502"/>
      <c r="O374" s="502"/>
      <c r="P374" s="502"/>
      <c r="Q374" s="502"/>
      <c r="R374" s="502"/>
      <c r="S374" s="502"/>
      <c r="T374" s="502"/>
      <c r="U374" s="502"/>
      <c r="V374" s="502"/>
      <c r="W374" s="502"/>
      <c r="X374" s="502"/>
      <c r="Y374" s="502"/>
      <c r="Z374" s="502"/>
      <c r="AA374" s="502"/>
      <c r="AB374" s="502"/>
      <c r="AC374" s="502"/>
      <c r="AD374" s="502"/>
      <c r="AE374" s="502"/>
      <c r="AF374" s="502"/>
      <c r="AG374" s="502"/>
      <c r="AH374" s="502"/>
      <c r="AI374" s="502"/>
      <c r="AJ374" s="502"/>
      <c r="AK374" s="502"/>
      <c r="AL374" s="502"/>
      <c r="AM374" s="502"/>
      <c r="AN374" s="502"/>
      <c r="AO374" s="502"/>
      <c r="AP374" s="502"/>
      <c r="AQ374" s="502"/>
      <c r="AR374" s="502"/>
      <c r="AS374" s="502"/>
      <c r="AT374" s="502"/>
      <c r="AU374" s="502"/>
      <c r="AV374" s="502"/>
      <c r="AW374" s="502"/>
      <c r="AX374" s="502"/>
      <c r="AY374" s="502"/>
      <c r="AZ374" s="502"/>
      <c r="BA374" s="502"/>
      <c r="BB374" s="502"/>
      <c r="BC374" s="502"/>
      <c r="BD374" s="502"/>
      <c r="BE374" s="502"/>
      <c r="BF374" s="502"/>
      <c r="BG374" s="505"/>
      <c r="BH374" s="506"/>
      <c r="BI374" s="506"/>
      <c r="BJ374" s="506"/>
      <c r="BK374" s="507"/>
      <c r="BL374" s="330"/>
      <c r="BM374" s="330"/>
      <c r="BN374" s="330"/>
      <c r="BO374" s="330"/>
      <c r="BP374" s="330"/>
      <c r="BQ374" s="330"/>
      <c r="BR374" s="330"/>
      <c r="BS374" s="330"/>
      <c r="BT374" s="330"/>
      <c r="BU374" s="330"/>
      <c r="BV374" s="330"/>
      <c r="BW374" s="330"/>
      <c r="BX374" s="330"/>
      <c r="BY374" s="330"/>
      <c r="BZ374" s="330"/>
      <c r="CA374" s="330"/>
    </row>
    <row r="375" spans="1:80" s="331" customFormat="1" ht="12.6" customHeight="1">
      <c r="B375" s="681"/>
      <c r="C375" s="682"/>
      <c r="D375" s="683"/>
      <c r="E375" s="514"/>
      <c r="F375" s="482"/>
      <c r="G375" s="482"/>
      <c r="H375" s="482"/>
      <c r="I375" s="482"/>
      <c r="J375" s="482"/>
      <c r="K375" s="482"/>
      <c r="L375" s="482"/>
      <c r="M375" s="482"/>
      <c r="N375" s="482"/>
      <c r="O375" s="482"/>
      <c r="P375" s="482"/>
      <c r="Q375" s="482"/>
      <c r="R375" s="482"/>
      <c r="S375" s="482"/>
      <c r="T375" s="482"/>
      <c r="U375" s="482"/>
      <c r="V375" s="482"/>
      <c r="W375" s="482"/>
      <c r="X375" s="482"/>
      <c r="Y375" s="482"/>
      <c r="Z375" s="482"/>
      <c r="AA375" s="482"/>
      <c r="AB375" s="482"/>
      <c r="AC375" s="482"/>
      <c r="AD375" s="482"/>
      <c r="AE375" s="482"/>
      <c r="AF375" s="482"/>
      <c r="AG375" s="482"/>
      <c r="AH375" s="482"/>
      <c r="AI375" s="482"/>
      <c r="AJ375" s="482"/>
      <c r="AK375" s="482"/>
      <c r="AL375" s="482"/>
      <c r="AM375" s="482"/>
      <c r="AN375" s="482"/>
      <c r="AO375" s="482"/>
      <c r="AP375" s="482"/>
      <c r="AQ375" s="482"/>
      <c r="AR375" s="482"/>
      <c r="AS375" s="482"/>
      <c r="AT375" s="482"/>
      <c r="AU375" s="482"/>
      <c r="AV375" s="482"/>
      <c r="AW375" s="482"/>
      <c r="AX375" s="482"/>
      <c r="AY375" s="482"/>
      <c r="AZ375" s="482"/>
      <c r="BA375" s="482"/>
      <c r="BB375" s="482"/>
      <c r="BC375" s="482"/>
      <c r="BD375" s="482"/>
      <c r="BE375" s="482"/>
      <c r="BF375" s="482"/>
      <c r="BG375" s="515"/>
      <c r="BH375" s="516"/>
      <c r="BI375" s="516"/>
      <c r="BJ375" s="516"/>
      <c r="BK375" s="517"/>
      <c r="BL375" s="330"/>
      <c r="BM375" s="330"/>
      <c r="BN375" s="330"/>
      <c r="BO375" s="330"/>
      <c r="BP375" s="330"/>
      <c r="BQ375" s="330"/>
      <c r="BR375" s="330"/>
      <c r="BS375" s="330"/>
      <c r="BT375" s="330"/>
      <c r="BU375" s="330"/>
      <c r="BV375" s="330"/>
      <c r="BW375" s="330"/>
      <c r="BX375" s="330"/>
      <c r="BY375" s="330"/>
      <c r="BZ375" s="330"/>
      <c r="CA375" s="330"/>
    </row>
    <row r="376" spans="1:80" s="331" customFormat="1" ht="12.6" customHeight="1">
      <c r="B376" s="684"/>
      <c r="C376" s="685"/>
      <c r="D376" s="686"/>
      <c r="E376" s="503"/>
      <c r="F376" s="504"/>
      <c r="G376" s="504"/>
      <c r="H376" s="504"/>
      <c r="I376" s="504"/>
      <c r="J376" s="504"/>
      <c r="K376" s="504"/>
      <c r="L376" s="504"/>
      <c r="M376" s="504"/>
      <c r="N376" s="504"/>
      <c r="O376" s="504"/>
      <c r="P376" s="504"/>
      <c r="Q376" s="504"/>
      <c r="R376" s="504"/>
      <c r="S376" s="504"/>
      <c r="T376" s="504"/>
      <c r="U376" s="504"/>
      <c r="V376" s="504"/>
      <c r="W376" s="504"/>
      <c r="X376" s="504"/>
      <c r="Y376" s="504"/>
      <c r="Z376" s="504"/>
      <c r="AA376" s="504"/>
      <c r="AB376" s="504"/>
      <c r="AC376" s="504"/>
      <c r="AD376" s="504"/>
      <c r="AE376" s="504"/>
      <c r="AF376" s="504"/>
      <c r="AG376" s="504"/>
      <c r="AH376" s="504"/>
      <c r="AI376" s="504"/>
      <c r="AJ376" s="504"/>
      <c r="AK376" s="504"/>
      <c r="AL376" s="504"/>
      <c r="AM376" s="504"/>
      <c r="AN376" s="504"/>
      <c r="AO376" s="504"/>
      <c r="AP376" s="504"/>
      <c r="AQ376" s="504"/>
      <c r="AR376" s="504"/>
      <c r="AS376" s="504"/>
      <c r="AT376" s="504"/>
      <c r="AU376" s="504"/>
      <c r="AV376" s="504"/>
      <c r="AW376" s="504"/>
      <c r="AX376" s="504"/>
      <c r="AY376" s="504"/>
      <c r="AZ376" s="504"/>
      <c r="BA376" s="504"/>
      <c r="BB376" s="504"/>
      <c r="BC376" s="504"/>
      <c r="BD376" s="504"/>
      <c r="BE376" s="504"/>
      <c r="BF376" s="504"/>
      <c r="BG376" s="508"/>
      <c r="BH376" s="509"/>
      <c r="BI376" s="509"/>
      <c r="BJ376" s="509"/>
      <c r="BK376" s="510"/>
      <c r="BL376" s="330"/>
      <c r="BM376" s="330"/>
      <c r="BN376" s="330"/>
      <c r="BO376" s="330"/>
      <c r="BP376" s="330"/>
      <c r="BQ376" s="330"/>
      <c r="BR376" s="330"/>
      <c r="BS376" s="330"/>
      <c r="BT376" s="330"/>
      <c r="BU376" s="330"/>
      <c r="BV376" s="330"/>
      <c r="BW376" s="330"/>
      <c r="BX376" s="330"/>
      <c r="BY376" s="330"/>
      <c r="BZ376" s="330"/>
      <c r="CA376" s="330"/>
    </row>
    <row r="377" spans="1:80" s="331" customFormat="1" ht="12.6" customHeight="1">
      <c r="B377" s="495" t="s">
        <v>548</v>
      </c>
      <c r="C377" s="496"/>
      <c r="D377" s="497"/>
      <c r="E377" s="501" t="s">
        <v>549</v>
      </c>
      <c r="F377" s="502"/>
      <c r="G377" s="502"/>
      <c r="H377" s="502"/>
      <c r="I377" s="502"/>
      <c r="J377" s="502"/>
      <c r="K377" s="502"/>
      <c r="L377" s="502"/>
      <c r="M377" s="502"/>
      <c r="N377" s="502"/>
      <c r="O377" s="502"/>
      <c r="P377" s="502"/>
      <c r="Q377" s="502"/>
      <c r="R377" s="502"/>
      <c r="S377" s="502"/>
      <c r="T377" s="502"/>
      <c r="U377" s="502"/>
      <c r="V377" s="502"/>
      <c r="W377" s="502"/>
      <c r="X377" s="502"/>
      <c r="Y377" s="502"/>
      <c r="Z377" s="502"/>
      <c r="AA377" s="502"/>
      <c r="AB377" s="502"/>
      <c r="AC377" s="502"/>
      <c r="AD377" s="502"/>
      <c r="AE377" s="502"/>
      <c r="AF377" s="502"/>
      <c r="AG377" s="502"/>
      <c r="AH377" s="502"/>
      <c r="AI377" s="502"/>
      <c r="AJ377" s="502"/>
      <c r="AK377" s="502"/>
      <c r="AL377" s="502"/>
      <c r="AM377" s="502"/>
      <c r="AN377" s="502"/>
      <c r="AO377" s="502"/>
      <c r="AP377" s="502"/>
      <c r="AQ377" s="502"/>
      <c r="AR377" s="502"/>
      <c r="AS377" s="502"/>
      <c r="AT377" s="502"/>
      <c r="AU377" s="502"/>
      <c r="AV377" s="502"/>
      <c r="AW377" s="502"/>
      <c r="AX377" s="502"/>
      <c r="AY377" s="502"/>
      <c r="AZ377" s="502"/>
      <c r="BA377" s="502"/>
      <c r="BB377" s="502"/>
      <c r="BC377" s="502"/>
      <c r="BD377" s="502"/>
      <c r="BE377" s="502"/>
      <c r="BF377" s="502"/>
      <c r="BG377" s="505"/>
      <c r="BH377" s="506"/>
      <c r="BI377" s="506"/>
      <c r="BJ377" s="506"/>
      <c r="BK377" s="507"/>
      <c r="BL377" s="330"/>
      <c r="BM377" s="330"/>
      <c r="BN377" s="330"/>
      <c r="BO377" s="330"/>
      <c r="BP377" s="330"/>
      <c r="BQ377" s="330"/>
      <c r="BR377" s="330"/>
      <c r="BS377" s="330"/>
      <c r="BT377" s="330"/>
      <c r="BU377" s="330"/>
      <c r="BV377" s="330"/>
      <c r="BW377" s="330"/>
      <c r="BX377" s="330"/>
      <c r="BY377" s="330"/>
      <c r="BZ377" s="330"/>
      <c r="CA377" s="330"/>
    </row>
    <row r="378" spans="1:80" s="331" customFormat="1" ht="12.6" customHeight="1">
      <c r="B378" s="511"/>
      <c r="C378" s="512"/>
      <c r="D378" s="513"/>
      <c r="E378" s="514"/>
      <c r="F378" s="482"/>
      <c r="G378" s="482"/>
      <c r="H378" s="482"/>
      <c r="I378" s="482"/>
      <c r="J378" s="482"/>
      <c r="K378" s="482"/>
      <c r="L378" s="482"/>
      <c r="M378" s="482"/>
      <c r="N378" s="482"/>
      <c r="O378" s="482"/>
      <c r="P378" s="482"/>
      <c r="Q378" s="482"/>
      <c r="R378" s="482"/>
      <c r="S378" s="482"/>
      <c r="T378" s="482"/>
      <c r="U378" s="482"/>
      <c r="V378" s="482"/>
      <c r="W378" s="482"/>
      <c r="X378" s="482"/>
      <c r="Y378" s="482"/>
      <c r="Z378" s="482"/>
      <c r="AA378" s="482"/>
      <c r="AB378" s="482"/>
      <c r="AC378" s="482"/>
      <c r="AD378" s="482"/>
      <c r="AE378" s="482"/>
      <c r="AF378" s="482"/>
      <c r="AG378" s="482"/>
      <c r="AH378" s="482"/>
      <c r="AI378" s="482"/>
      <c r="AJ378" s="482"/>
      <c r="AK378" s="482"/>
      <c r="AL378" s="482"/>
      <c r="AM378" s="482"/>
      <c r="AN378" s="482"/>
      <c r="AO378" s="482"/>
      <c r="AP378" s="482"/>
      <c r="AQ378" s="482"/>
      <c r="AR378" s="482"/>
      <c r="AS378" s="482"/>
      <c r="AT378" s="482"/>
      <c r="AU378" s="482"/>
      <c r="AV378" s="482"/>
      <c r="AW378" s="482"/>
      <c r="AX378" s="482"/>
      <c r="AY378" s="482"/>
      <c r="AZ378" s="482"/>
      <c r="BA378" s="482"/>
      <c r="BB378" s="482"/>
      <c r="BC378" s="482"/>
      <c r="BD378" s="482"/>
      <c r="BE378" s="482"/>
      <c r="BF378" s="482"/>
      <c r="BG378" s="515"/>
      <c r="BH378" s="516"/>
      <c r="BI378" s="516"/>
      <c r="BJ378" s="516"/>
      <c r="BK378" s="517"/>
      <c r="BL378" s="330"/>
      <c r="BM378" s="330"/>
      <c r="BN378" s="330"/>
      <c r="BO378" s="330"/>
      <c r="BP378" s="330"/>
      <c r="BQ378" s="330"/>
      <c r="BR378" s="330"/>
      <c r="BS378" s="330"/>
      <c r="BT378" s="330"/>
      <c r="BU378" s="330"/>
      <c r="BV378" s="330"/>
      <c r="BW378" s="330"/>
      <c r="BX378" s="330"/>
      <c r="BY378" s="330"/>
      <c r="BZ378" s="330"/>
      <c r="CA378" s="330"/>
    </row>
    <row r="379" spans="1:80" s="331" customFormat="1" ht="12.6" customHeight="1">
      <c r="B379" s="498"/>
      <c r="C379" s="499"/>
      <c r="D379" s="500"/>
      <c r="E379" s="503"/>
      <c r="F379" s="504"/>
      <c r="G379" s="504"/>
      <c r="H379" s="504"/>
      <c r="I379" s="504"/>
      <c r="J379" s="504"/>
      <c r="K379" s="504"/>
      <c r="L379" s="504"/>
      <c r="M379" s="504"/>
      <c r="N379" s="504"/>
      <c r="O379" s="504"/>
      <c r="P379" s="504"/>
      <c r="Q379" s="504"/>
      <c r="R379" s="504"/>
      <c r="S379" s="504"/>
      <c r="T379" s="504"/>
      <c r="U379" s="504"/>
      <c r="V379" s="504"/>
      <c r="W379" s="504"/>
      <c r="X379" s="504"/>
      <c r="Y379" s="504"/>
      <c r="Z379" s="504"/>
      <c r="AA379" s="504"/>
      <c r="AB379" s="504"/>
      <c r="AC379" s="504"/>
      <c r="AD379" s="504"/>
      <c r="AE379" s="504"/>
      <c r="AF379" s="504"/>
      <c r="AG379" s="504"/>
      <c r="AH379" s="504"/>
      <c r="AI379" s="504"/>
      <c r="AJ379" s="504"/>
      <c r="AK379" s="504"/>
      <c r="AL379" s="504"/>
      <c r="AM379" s="504"/>
      <c r="AN379" s="504"/>
      <c r="AO379" s="504"/>
      <c r="AP379" s="504"/>
      <c r="AQ379" s="504"/>
      <c r="AR379" s="504"/>
      <c r="AS379" s="504"/>
      <c r="AT379" s="504"/>
      <c r="AU379" s="504"/>
      <c r="AV379" s="504"/>
      <c r="AW379" s="504"/>
      <c r="AX379" s="504"/>
      <c r="AY379" s="504"/>
      <c r="AZ379" s="504"/>
      <c r="BA379" s="504"/>
      <c r="BB379" s="504"/>
      <c r="BC379" s="504"/>
      <c r="BD379" s="504"/>
      <c r="BE379" s="504"/>
      <c r="BF379" s="504"/>
      <c r="BG379" s="508"/>
      <c r="BH379" s="509"/>
      <c r="BI379" s="509"/>
      <c r="BJ379" s="509"/>
      <c r="BK379" s="510"/>
      <c r="BL379" s="330"/>
      <c r="BM379" s="330"/>
      <c r="BN379" s="330"/>
      <c r="BO379" s="330"/>
      <c r="BP379" s="330"/>
      <c r="BQ379" s="330"/>
      <c r="BR379" s="330"/>
      <c r="BS379" s="330"/>
      <c r="BT379" s="330"/>
      <c r="BU379" s="330"/>
      <c r="BV379" s="330"/>
      <c r="BW379" s="330"/>
      <c r="BX379" s="330"/>
      <c r="BY379" s="330"/>
      <c r="BZ379" s="330"/>
      <c r="CA379" s="330"/>
    </row>
    <row r="380" spans="1:80" s="331" customFormat="1" ht="12.6" customHeight="1">
      <c r="B380" s="495" t="s">
        <v>550</v>
      </c>
      <c r="C380" s="496"/>
      <c r="D380" s="497"/>
      <c r="E380" s="501" t="s">
        <v>551</v>
      </c>
      <c r="F380" s="502"/>
      <c r="G380" s="502"/>
      <c r="H380" s="502"/>
      <c r="I380" s="502"/>
      <c r="J380" s="502"/>
      <c r="K380" s="502"/>
      <c r="L380" s="502"/>
      <c r="M380" s="502"/>
      <c r="N380" s="502"/>
      <c r="O380" s="502"/>
      <c r="P380" s="502"/>
      <c r="Q380" s="502"/>
      <c r="R380" s="502"/>
      <c r="S380" s="502"/>
      <c r="T380" s="502"/>
      <c r="U380" s="502"/>
      <c r="V380" s="502"/>
      <c r="W380" s="502"/>
      <c r="X380" s="502"/>
      <c r="Y380" s="502"/>
      <c r="Z380" s="502"/>
      <c r="AA380" s="502"/>
      <c r="AB380" s="502"/>
      <c r="AC380" s="502"/>
      <c r="AD380" s="502"/>
      <c r="AE380" s="502"/>
      <c r="AF380" s="502"/>
      <c r="AG380" s="502"/>
      <c r="AH380" s="502"/>
      <c r="AI380" s="502"/>
      <c r="AJ380" s="502"/>
      <c r="AK380" s="502"/>
      <c r="AL380" s="502"/>
      <c r="AM380" s="502"/>
      <c r="AN380" s="502"/>
      <c r="AO380" s="502"/>
      <c r="AP380" s="502"/>
      <c r="AQ380" s="502"/>
      <c r="AR380" s="502"/>
      <c r="AS380" s="502"/>
      <c r="AT380" s="502"/>
      <c r="AU380" s="502"/>
      <c r="AV380" s="502"/>
      <c r="AW380" s="502"/>
      <c r="AX380" s="502"/>
      <c r="AY380" s="502"/>
      <c r="AZ380" s="502"/>
      <c r="BA380" s="502"/>
      <c r="BB380" s="502"/>
      <c r="BC380" s="502"/>
      <c r="BD380" s="502"/>
      <c r="BE380" s="502"/>
      <c r="BF380" s="502"/>
      <c r="BG380" s="505"/>
      <c r="BH380" s="506"/>
      <c r="BI380" s="506"/>
      <c r="BJ380" s="506"/>
      <c r="BK380" s="507"/>
      <c r="BL380" s="330"/>
      <c r="BM380" s="330"/>
      <c r="BN380" s="330"/>
      <c r="BO380" s="330"/>
      <c r="BP380" s="330"/>
      <c r="BQ380" s="330"/>
      <c r="BR380" s="330"/>
      <c r="BS380" s="330"/>
      <c r="BT380" s="330"/>
      <c r="BU380" s="330"/>
      <c r="BV380" s="330"/>
      <c r="BW380" s="330"/>
      <c r="BX380" s="330"/>
      <c r="BY380" s="330"/>
      <c r="BZ380" s="330"/>
      <c r="CA380" s="330"/>
    </row>
    <row r="381" spans="1:80" s="331" customFormat="1" ht="12.6" customHeight="1">
      <c r="B381" s="498"/>
      <c r="C381" s="499"/>
      <c r="D381" s="500"/>
      <c r="E381" s="503"/>
      <c r="F381" s="504"/>
      <c r="G381" s="504"/>
      <c r="H381" s="504"/>
      <c r="I381" s="504"/>
      <c r="J381" s="504"/>
      <c r="K381" s="504"/>
      <c r="L381" s="504"/>
      <c r="M381" s="504"/>
      <c r="N381" s="504"/>
      <c r="O381" s="504"/>
      <c r="P381" s="504"/>
      <c r="Q381" s="504"/>
      <c r="R381" s="504"/>
      <c r="S381" s="504"/>
      <c r="T381" s="504"/>
      <c r="U381" s="504"/>
      <c r="V381" s="504"/>
      <c r="W381" s="504"/>
      <c r="X381" s="504"/>
      <c r="Y381" s="504"/>
      <c r="Z381" s="504"/>
      <c r="AA381" s="504"/>
      <c r="AB381" s="504"/>
      <c r="AC381" s="504"/>
      <c r="AD381" s="504"/>
      <c r="AE381" s="504"/>
      <c r="AF381" s="504"/>
      <c r="AG381" s="504"/>
      <c r="AH381" s="504"/>
      <c r="AI381" s="504"/>
      <c r="AJ381" s="504"/>
      <c r="AK381" s="504"/>
      <c r="AL381" s="504"/>
      <c r="AM381" s="504"/>
      <c r="AN381" s="504"/>
      <c r="AO381" s="504"/>
      <c r="AP381" s="504"/>
      <c r="AQ381" s="504"/>
      <c r="AR381" s="504"/>
      <c r="AS381" s="504"/>
      <c r="AT381" s="504"/>
      <c r="AU381" s="504"/>
      <c r="AV381" s="504"/>
      <c r="AW381" s="504"/>
      <c r="AX381" s="504"/>
      <c r="AY381" s="504"/>
      <c r="AZ381" s="504"/>
      <c r="BA381" s="504"/>
      <c r="BB381" s="504"/>
      <c r="BC381" s="504"/>
      <c r="BD381" s="504"/>
      <c r="BE381" s="504"/>
      <c r="BF381" s="504"/>
      <c r="BG381" s="508"/>
      <c r="BH381" s="509"/>
      <c r="BI381" s="509"/>
      <c r="BJ381" s="509"/>
      <c r="BK381" s="510"/>
      <c r="BL381" s="330"/>
      <c r="BM381" s="330"/>
      <c r="BN381" s="330"/>
      <c r="BO381" s="330"/>
      <c r="BP381" s="330"/>
      <c r="BQ381" s="330"/>
      <c r="BR381" s="330"/>
      <c r="BS381" s="330"/>
      <c r="BT381" s="330"/>
      <c r="BU381" s="330"/>
      <c r="BV381" s="330"/>
      <c r="BW381" s="330"/>
      <c r="BX381" s="330"/>
      <c r="BY381" s="330"/>
      <c r="BZ381" s="330"/>
      <c r="CA381" s="330"/>
    </row>
    <row r="382" spans="1:80" s="316" customFormat="1" ht="12.75" customHeight="1">
      <c r="A382" s="329"/>
      <c r="B382" s="495" t="s">
        <v>552</v>
      </c>
      <c r="C382" s="496"/>
      <c r="D382" s="497"/>
      <c r="E382" s="501" t="s">
        <v>553</v>
      </c>
      <c r="F382" s="502"/>
      <c r="G382" s="502"/>
      <c r="H382" s="502"/>
      <c r="I382" s="502"/>
      <c r="J382" s="502"/>
      <c r="K382" s="502"/>
      <c r="L382" s="502"/>
      <c r="M382" s="502"/>
      <c r="N382" s="502"/>
      <c r="O382" s="502"/>
      <c r="P382" s="502"/>
      <c r="Q382" s="502"/>
      <c r="R382" s="502"/>
      <c r="S382" s="502"/>
      <c r="T382" s="502"/>
      <c r="U382" s="502"/>
      <c r="V382" s="502"/>
      <c r="W382" s="502"/>
      <c r="X382" s="502"/>
      <c r="Y382" s="502"/>
      <c r="Z382" s="502"/>
      <c r="AA382" s="502"/>
      <c r="AB382" s="502"/>
      <c r="AC382" s="502"/>
      <c r="AD382" s="502"/>
      <c r="AE382" s="502"/>
      <c r="AF382" s="502"/>
      <c r="AG382" s="502"/>
      <c r="AH382" s="502"/>
      <c r="AI382" s="502"/>
      <c r="AJ382" s="502"/>
      <c r="AK382" s="502"/>
      <c r="AL382" s="502"/>
      <c r="AM382" s="502"/>
      <c r="AN382" s="502"/>
      <c r="AO382" s="502"/>
      <c r="AP382" s="502"/>
      <c r="AQ382" s="502"/>
      <c r="AR382" s="502"/>
      <c r="AS382" s="502"/>
      <c r="AT382" s="502"/>
      <c r="AU382" s="502"/>
      <c r="AV382" s="502"/>
      <c r="AW382" s="502"/>
      <c r="AX382" s="502"/>
      <c r="AY382" s="502"/>
      <c r="AZ382" s="502"/>
      <c r="BA382" s="502"/>
      <c r="BB382" s="502"/>
      <c r="BC382" s="502"/>
      <c r="BD382" s="502"/>
      <c r="BE382" s="502"/>
      <c r="BF382" s="502"/>
      <c r="BG382" s="505"/>
      <c r="BH382" s="506"/>
      <c r="BI382" s="506"/>
      <c r="BJ382" s="506"/>
      <c r="BK382" s="507"/>
      <c r="BL382" s="350"/>
      <c r="BM382" s="345"/>
      <c r="BN382" s="345"/>
      <c r="BO382" s="345"/>
      <c r="BP382" s="345"/>
      <c r="BQ382" s="345"/>
      <c r="BR382" s="345"/>
      <c r="BS382" s="345"/>
      <c r="BT382" s="345"/>
      <c r="BU382" s="345"/>
      <c r="BV382" s="345"/>
      <c r="BW382" s="345"/>
      <c r="BX382" s="345"/>
      <c r="BY382" s="345"/>
      <c r="BZ382" s="345"/>
      <c r="CA382" s="345"/>
      <c r="CB382" s="345"/>
    </row>
    <row r="383" spans="1:80" s="316" customFormat="1" ht="10.5" customHeight="1">
      <c r="A383" s="329"/>
      <c r="B383" s="511"/>
      <c r="C383" s="512"/>
      <c r="D383" s="513"/>
      <c r="E383" s="514"/>
      <c r="F383" s="482"/>
      <c r="G383" s="482"/>
      <c r="H383" s="482"/>
      <c r="I383" s="482"/>
      <c r="J383" s="482"/>
      <c r="K383" s="482"/>
      <c r="L383" s="482"/>
      <c r="M383" s="482"/>
      <c r="N383" s="482"/>
      <c r="O383" s="482"/>
      <c r="P383" s="482"/>
      <c r="Q383" s="482"/>
      <c r="R383" s="482"/>
      <c r="S383" s="482"/>
      <c r="T383" s="482"/>
      <c r="U383" s="482"/>
      <c r="V383" s="482"/>
      <c r="W383" s="482"/>
      <c r="X383" s="482"/>
      <c r="Y383" s="482"/>
      <c r="Z383" s="482"/>
      <c r="AA383" s="482"/>
      <c r="AB383" s="482"/>
      <c r="AC383" s="482"/>
      <c r="AD383" s="482"/>
      <c r="AE383" s="482"/>
      <c r="AF383" s="482"/>
      <c r="AG383" s="482"/>
      <c r="AH383" s="482"/>
      <c r="AI383" s="482"/>
      <c r="AJ383" s="482"/>
      <c r="AK383" s="482"/>
      <c r="AL383" s="482"/>
      <c r="AM383" s="482"/>
      <c r="AN383" s="482"/>
      <c r="AO383" s="482"/>
      <c r="AP383" s="482"/>
      <c r="AQ383" s="482"/>
      <c r="AR383" s="482"/>
      <c r="AS383" s="482"/>
      <c r="AT383" s="482"/>
      <c r="AU383" s="482"/>
      <c r="AV383" s="482"/>
      <c r="AW383" s="482"/>
      <c r="AX383" s="482"/>
      <c r="AY383" s="482"/>
      <c r="AZ383" s="482"/>
      <c r="BA383" s="482"/>
      <c r="BB383" s="482"/>
      <c r="BC383" s="482"/>
      <c r="BD383" s="482"/>
      <c r="BE383" s="482"/>
      <c r="BF383" s="482"/>
      <c r="BG383" s="515"/>
      <c r="BH383" s="516"/>
      <c r="BI383" s="516"/>
      <c r="BJ383" s="516"/>
      <c r="BK383" s="517"/>
      <c r="BL383" s="350"/>
      <c r="BM383" s="345"/>
      <c r="BN383" s="345"/>
      <c r="BO383" s="345"/>
      <c r="BP383" s="345"/>
      <c r="BQ383" s="345"/>
      <c r="BR383" s="345"/>
      <c r="BS383" s="345"/>
      <c r="BT383" s="345"/>
      <c r="BU383" s="345"/>
      <c r="BV383" s="345"/>
      <c r="BW383" s="345"/>
      <c r="BX383" s="345"/>
      <c r="BY383" s="345"/>
      <c r="BZ383" s="345"/>
      <c r="CA383" s="345"/>
      <c r="CB383" s="345"/>
    </row>
    <row r="384" spans="1:80" s="316" customFormat="1" ht="12.6" customHeight="1">
      <c r="A384" s="329"/>
      <c r="B384" s="495" t="s">
        <v>554</v>
      </c>
      <c r="C384" s="496"/>
      <c r="D384" s="497"/>
      <c r="E384" s="501" t="s">
        <v>555</v>
      </c>
      <c r="F384" s="502"/>
      <c r="G384" s="502"/>
      <c r="H384" s="502"/>
      <c r="I384" s="502"/>
      <c r="J384" s="502"/>
      <c r="K384" s="502"/>
      <c r="L384" s="502"/>
      <c r="M384" s="502"/>
      <c r="N384" s="502"/>
      <c r="O384" s="502"/>
      <c r="P384" s="502"/>
      <c r="Q384" s="502"/>
      <c r="R384" s="502"/>
      <c r="S384" s="502"/>
      <c r="T384" s="502"/>
      <c r="U384" s="502"/>
      <c r="V384" s="502"/>
      <c r="W384" s="502"/>
      <c r="X384" s="502"/>
      <c r="Y384" s="502"/>
      <c r="Z384" s="502"/>
      <c r="AA384" s="502"/>
      <c r="AB384" s="502"/>
      <c r="AC384" s="502"/>
      <c r="AD384" s="502"/>
      <c r="AE384" s="502"/>
      <c r="AF384" s="502"/>
      <c r="AG384" s="502"/>
      <c r="AH384" s="502"/>
      <c r="AI384" s="502"/>
      <c r="AJ384" s="502"/>
      <c r="AK384" s="502"/>
      <c r="AL384" s="502"/>
      <c r="AM384" s="502"/>
      <c r="AN384" s="502"/>
      <c r="AO384" s="502"/>
      <c r="AP384" s="502"/>
      <c r="AQ384" s="502"/>
      <c r="AR384" s="502"/>
      <c r="AS384" s="502"/>
      <c r="AT384" s="502"/>
      <c r="AU384" s="502"/>
      <c r="AV384" s="502"/>
      <c r="AW384" s="502"/>
      <c r="AX384" s="502"/>
      <c r="AY384" s="502"/>
      <c r="AZ384" s="502"/>
      <c r="BA384" s="502"/>
      <c r="BB384" s="502"/>
      <c r="BC384" s="502"/>
      <c r="BD384" s="502"/>
      <c r="BE384" s="502"/>
      <c r="BF384" s="502"/>
      <c r="BG384" s="505"/>
      <c r="BH384" s="506"/>
      <c r="BI384" s="506"/>
      <c r="BJ384" s="506"/>
      <c r="BK384" s="507"/>
      <c r="BL384" s="350"/>
      <c r="BM384" s="345"/>
      <c r="BN384" s="345"/>
      <c r="BO384" s="345"/>
      <c r="BP384" s="345"/>
      <c r="BQ384" s="345"/>
      <c r="BR384" s="345"/>
      <c r="BS384" s="345"/>
      <c r="BT384" s="345"/>
      <c r="BU384" s="345"/>
      <c r="BV384" s="345"/>
      <c r="BW384" s="345"/>
      <c r="BX384" s="345"/>
      <c r="BY384" s="345"/>
      <c r="BZ384" s="345"/>
      <c r="CA384" s="345"/>
      <c r="CB384" s="345"/>
    </row>
    <row r="385" spans="1:80" s="316" customFormat="1" ht="12.6" customHeight="1">
      <c r="A385" s="329"/>
      <c r="B385" s="511"/>
      <c r="C385" s="512"/>
      <c r="D385" s="513"/>
      <c r="E385" s="514"/>
      <c r="F385" s="482"/>
      <c r="G385" s="482"/>
      <c r="H385" s="482"/>
      <c r="I385" s="482"/>
      <c r="J385" s="482"/>
      <c r="K385" s="482"/>
      <c r="L385" s="482"/>
      <c r="M385" s="482"/>
      <c r="N385" s="482"/>
      <c r="O385" s="482"/>
      <c r="P385" s="482"/>
      <c r="Q385" s="482"/>
      <c r="R385" s="482"/>
      <c r="S385" s="482"/>
      <c r="T385" s="482"/>
      <c r="U385" s="482"/>
      <c r="V385" s="482"/>
      <c r="W385" s="482"/>
      <c r="X385" s="482"/>
      <c r="Y385" s="482"/>
      <c r="Z385" s="482"/>
      <c r="AA385" s="482"/>
      <c r="AB385" s="482"/>
      <c r="AC385" s="482"/>
      <c r="AD385" s="482"/>
      <c r="AE385" s="482"/>
      <c r="AF385" s="482"/>
      <c r="AG385" s="482"/>
      <c r="AH385" s="482"/>
      <c r="AI385" s="482"/>
      <c r="AJ385" s="482"/>
      <c r="AK385" s="482"/>
      <c r="AL385" s="482"/>
      <c r="AM385" s="482"/>
      <c r="AN385" s="482"/>
      <c r="AO385" s="482"/>
      <c r="AP385" s="482"/>
      <c r="AQ385" s="482"/>
      <c r="AR385" s="482"/>
      <c r="AS385" s="482"/>
      <c r="AT385" s="482"/>
      <c r="AU385" s="482"/>
      <c r="AV385" s="482"/>
      <c r="AW385" s="482"/>
      <c r="AX385" s="482"/>
      <c r="AY385" s="482"/>
      <c r="AZ385" s="482"/>
      <c r="BA385" s="482"/>
      <c r="BB385" s="482"/>
      <c r="BC385" s="482"/>
      <c r="BD385" s="482"/>
      <c r="BE385" s="482"/>
      <c r="BF385" s="482"/>
      <c r="BG385" s="515"/>
      <c r="BH385" s="516"/>
      <c r="BI385" s="516"/>
      <c r="BJ385" s="516"/>
      <c r="BK385" s="517"/>
      <c r="BL385" s="350"/>
      <c r="BM385" s="345"/>
      <c r="BN385" s="345"/>
      <c r="BO385" s="345"/>
      <c r="BP385" s="345"/>
      <c r="BQ385" s="345"/>
      <c r="BR385" s="345"/>
      <c r="BS385" s="345"/>
      <c r="BT385" s="345"/>
      <c r="BU385" s="345"/>
      <c r="BV385" s="345"/>
      <c r="BW385" s="345"/>
      <c r="BX385" s="345"/>
      <c r="BY385" s="345"/>
      <c r="BZ385" s="345"/>
      <c r="CA385" s="345"/>
      <c r="CB385" s="345"/>
    </row>
    <row r="386" spans="1:80" s="316" customFormat="1" ht="12.6" customHeight="1">
      <c r="A386" s="329"/>
      <c r="B386" s="498"/>
      <c r="C386" s="499"/>
      <c r="D386" s="500"/>
      <c r="E386" s="503"/>
      <c r="F386" s="504"/>
      <c r="G386" s="504"/>
      <c r="H386" s="504"/>
      <c r="I386" s="504"/>
      <c r="J386" s="504"/>
      <c r="K386" s="504"/>
      <c r="L386" s="504"/>
      <c r="M386" s="504"/>
      <c r="N386" s="504"/>
      <c r="O386" s="504"/>
      <c r="P386" s="504"/>
      <c r="Q386" s="504"/>
      <c r="R386" s="504"/>
      <c r="S386" s="504"/>
      <c r="T386" s="504"/>
      <c r="U386" s="504"/>
      <c r="V386" s="504"/>
      <c r="W386" s="504"/>
      <c r="X386" s="504"/>
      <c r="Y386" s="504"/>
      <c r="Z386" s="504"/>
      <c r="AA386" s="504"/>
      <c r="AB386" s="504"/>
      <c r="AC386" s="504"/>
      <c r="AD386" s="504"/>
      <c r="AE386" s="504"/>
      <c r="AF386" s="504"/>
      <c r="AG386" s="504"/>
      <c r="AH386" s="504"/>
      <c r="AI386" s="504"/>
      <c r="AJ386" s="504"/>
      <c r="AK386" s="504"/>
      <c r="AL386" s="504"/>
      <c r="AM386" s="504"/>
      <c r="AN386" s="504"/>
      <c r="AO386" s="504"/>
      <c r="AP386" s="504"/>
      <c r="AQ386" s="504"/>
      <c r="AR386" s="504"/>
      <c r="AS386" s="504"/>
      <c r="AT386" s="504"/>
      <c r="AU386" s="504"/>
      <c r="AV386" s="504"/>
      <c r="AW386" s="504"/>
      <c r="AX386" s="504"/>
      <c r="AY386" s="504"/>
      <c r="AZ386" s="504"/>
      <c r="BA386" s="504"/>
      <c r="BB386" s="504"/>
      <c r="BC386" s="504"/>
      <c r="BD386" s="504"/>
      <c r="BE386" s="504"/>
      <c r="BF386" s="504"/>
      <c r="BG386" s="508"/>
      <c r="BH386" s="509"/>
      <c r="BI386" s="509"/>
      <c r="BJ386" s="509"/>
      <c r="BK386" s="510"/>
      <c r="BL386" s="350"/>
      <c r="BM386" s="345"/>
      <c r="BN386" s="345"/>
      <c r="BO386" s="345"/>
      <c r="BP386" s="345"/>
      <c r="BQ386" s="345"/>
      <c r="BR386" s="345"/>
      <c r="BS386" s="345"/>
      <c r="BT386" s="345"/>
      <c r="BU386" s="345"/>
      <c r="BV386" s="345"/>
      <c r="BW386" s="345"/>
      <c r="BX386" s="345"/>
      <c r="BY386" s="345"/>
      <c r="BZ386" s="345"/>
      <c r="CA386" s="345"/>
      <c r="CB386" s="345"/>
    </row>
    <row r="387" spans="1:80" ht="12.95" customHeight="1">
      <c r="A387" s="321"/>
      <c r="B387" s="495" t="s">
        <v>556</v>
      </c>
      <c r="C387" s="496"/>
      <c r="D387" s="497"/>
      <c r="E387" s="501" t="s">
        <v>557</v>
      </c>
      <c r="F387" s="502"/>
      <c r="G387" s="502"/>
      <c r="H387" s="502"/>
      <c r="I387" s="502"/>
      <c r="J387" s="502"/>
      <c r="K387" s="502"/>
      <c r="L387" s="502"/>
      <c r="M387" s="502"/>
      <c r="N387" s="502"/>
      <c r="O387" s="502"/>
      <c r="P387" s="502"/>
      <c r="Q387" s="502"/>
      <c r="R387" s="502"/>
      <c r="S387" s="502"/>
      <c r="T387" s="502"/>
      <c r="U387" s="502"/>
      <c r="V387" s="502"/>
      <c r="W387" s="502"/>
      <c r="X387" s="502"/>
      <c r="Y387" s="502"/>
      <c r="Z387" s="502"/>
      <c r="AA387" s="502"/>
      <c r="AB387" s="502"/>
      <c r="AC387" s="502"/>
      <c r="AD387" s="502"/>
      <c r="AE387" s="502"/>
      <c r="AF387" s="502"/>
      <c r="AG387" s="502"/>
      <c r="AH387" s="502"/>
      <c r="AI387" s="502"/>
      <c r="AJ387" s="502"/>
      <c r="AK387" s="502"/>
      <c r="AL387" s="502"/>
      <c r="AM387" s="502"/>
      <c r="AN387" s="502"/>
      <c r="AO387" s="502"/>
      <c r="AP387" s="502"/>
      <c r="AQ387" s="502"/>
      <c r="AR387" s="502"/>
      <c r="AS387" s="502"/>
      <c r="AT387" s="502"/>
      <c r="AU387" s="502"/>
      <c r="AV387" s="502"/>
      <c r="AW387" s="502"/>
      <c r="AX387" s="502"/>
      <c r="AY387" s="502"/>
      <c r="AZ387" s="502"/>
      <c r="BA387" s="502"/>
      <c r="BB387" s="502"/>
      <c r="BC387" s="502"/>
      <c r="BD387" s="502"/>
      <c r="BE387" s="502"/>
      <c r="BF387" s="502"/>
      <c r="BG387" s="505"/>
      <c r="BH387" s="506"/>
      <c r="BI387" s="506"/>
      <c r="BJ387" s="506"/>
      <c r="BK387" s="507"/>
      <c r="BL387" s="350"/>
      <c r="CB387" s="228"/>
    </row>
    <row r="388" spans="1:80" ht="12.95" customHeight="1">
      <c r="A388" s="321"/>
      <c r="B388" s="498"/>
      <c r="C388" s="499"/>
      <c r="D388" s="500"/>
      <c r="E388" s="503"/>
      <c r="F388" s="504"/>
      <c r="G388" s="504"/>
      <c r="H388" s="504"/>
      <c r="I388" s="504"/>
      <c r="J388" s="504"/>
      <c r="K388" s="504"/>
      <c r="L388" s="504"/>
      <c r="M388" s="504"/>
      <c r="N388" s="504"/>
      <c r="O388" s="504"/>
      <c r="P388" s="504"/>
      <c r="Q388" s="504"/>
      <c r="R388" s="504"/>
      <c r="S388" s="504"/>
      <c r="T388" s="504"/>
      <c r="U388" s="504"/>
      <c r="V388" s="504"/>
      <c r="W388" s="504"/>
      <c r="X388" s="504"/>
      <c r="Y388" s="504"/>
      <c r="Z388" s="504"/>
      <c r="AA388" s="504"/>
      <c r="AB388" s="504"/>
      <c r="AC388" s="504"/>
      <c r="AD388" s="504"/>
      <c r="AE388" s="504"/>
      <c r="AF388" s="504"/>
      <c r="AG388" s="504"/>
      <c r="AH388" s="504"/>
      <c r="AI388" s="504"/>
      <c r="AJ388" s="504"/>
      <c r="AK388" s="504"/>
      <c r="AL388" s="504"/>
      <c r="AM388" s="504"/>
      <c r="AN388" s="504"/>
      <c r="AO388" s="504"/>
      <c r="AP388" s="504"/>
      <c r="AQ388" s="504"/>
      <c r="AR388" s="504"/>
      <c r="AS388" s="504"/>
      <c r="AT388" s="504"/>
      <c r="AU388" s="504"/>
      <c r="AV388" s="504"/>
      <c r="AW388" s="504"/>
      <c r="AX388" s="504"/>
      <c r="AY388" s="504"/>
      <c r="AZ388" s="504"/>
      <c r="BA388" s="504"/>
      <c r="BB388" s="504"/>
      <c r="BC388" s="504"/>
      <c r="BD388" s="504"/>
      <c r="BE388" s="504"/>
      <c r="BF388" s="504"/>
      <c r="BG388" s="508"/>
      <c r="BH388" s="509"/>
      <c r="BI388" s="509"/>
      <c r="BJ388" s="509"/>
      <c r="BK388" s="510"/>
      <c r="BL388" s="350"/>
      <c r="CB388" s="228"/>
    </row>
    <row r="389" spans="1:80" s="331" customFormat="1" ht="18" customHeight="1">
      <c r="A389" s="239"/>
      <c r="B389" s="641" t="s">
        <v>440</v>
      </c>
      <c r="C389" s="642"/>
      <c r="D389" s="642"/>
      <c r="E389" s="642"/>
      <c r="F389" s="642"/>
      <c r="G389" s="642"/>
      <c r="H389" s="642"/>
      <c r="I389" s="642"/>
      <c r="J389" s="642"/>
      <c r="K389" s="642"/>
      <c r="L389" s="642"/>
      <c r="M389" s="642"/>
      <c r="N389" s="642"/>
      <c r="O389" s="642"/>
      <c r="P389" s="642"/>
      <c r="Q389" s="642"/>
      <c r="R389" s="642"/>
      <c r="S389" s="642"/>
      <c r="T389" s="642"/>
      <c r="U389" s="642"/>
      <c r="V389" s="642"/>
      <c r="W389" s="642"/>
      <c r="X389" s="642"/>
      <c r="Y389" s="642"/>
      <c r="Z389" s="642"/>
      <c r="AA389" s="642"/>
      <c r="AB389" s="642"/>
      <c r="AC389" s="642"/>
      <c r="AD389" s="642"/>
      <c r="AE389" s="642"/>
      <c r="AF389" s="642"/>
      <c r="AG389" s="642"/>
      <c r="AH389" s="642"/>
      <c r="AI389" s="642"/>
      <c r="AJ389" s="642"/>
      <c r="AK389" s="642"/>
      <c r="AL389" s="642"/>
      <c r="AM389" s="642"/>
      <c r="AN389" s="642"/>
      <c r="AO389" s="642"/>
      <c r="AP389" s="642"/>
      <c r="AQ389" s="642"/>
      <c r="AR389" s="642"/>
      <c r="AS389" s="642"/>
      <c r="AT389" s="642"/>
      <c r="AU389" s="642"/>
      <c r="AV389" s="642"/>
      <c r="AW389" s="642"/>
      <c r="AX389" s="642"/>
      <c r="AY389" s="642"/>
      <c r="AZ389" s="642"/>
      <c r="BA389" s="642"/>
      <c r="BB389" s="642"/>
      <c r="BC389" s="642"/>
      <c r="BD389" s="642"/>
      <c r="BE389" s="642"/>
      <c r="BF389" s="642"/>
      <c r="BG389" s="642"/>
      <c r="BH389" s="642"/>
      <c r="BI389" s="642"/>
      <c r="BJ389" s="642"/>
      <c r="BK389" s="643"/>
      <c r="BL389" s="330"/>
      <c r="BM389" s="330"/>
      <c r="BN389" s="330"/>
      <c r="BO389" s="330"/>
      <c r="BP389" s="330"/>
      <c r="BQ389" s="330"/>
      <c r="BR389" s="330"/>
      <c r="BS389" s="330"/>
      <c r="BT389" s="330"/>
    </row>
    <row r="390" spans="1:80" ht="12.95" customHeight="1">
      <c r="A390" s="321"/>
      <c r="B390" s="495" t="s">
        <v>558</v>
      </c>
      <c r="C390" s="496"/>
      <c r="D390" s="497"/>
      <c r="E390" s="501" t="s">
        <v>1288</v>
      </c>
      <c r="F390" s="502"/>
      <c r="G390" s="502"/>
      <c r="H390" s="502"/>
      <c r="I390" s="502"/>
      <c r="J390" s="502"/>
      <c r="K390" s="502"/>
      <c r="L390" s="502"/>
      <c r="M390" s="502"/>
      <c r="N390" s="502"/>
      <c r="O390" s="502"/>
      <c r="P390" s="502"/>
      <c r="Q390" s="502"/>
      <c r="R390" s="502"/>
      <c r="S390" s="502"/>
      <c r="T390" s="502"/>
      <c r="U390" s="502"/>
      <c r="V390" s="502"/>
      <c r="W390" s="502"/>
      <c r="X390" s="502"/>
      <c r="Y390" s="502"/>
      <c r="Z390" s="502"/>
      <c r="AA390" s="502"/>
      <c r="AB390" s="502"/>
      <c r="AC390" s="502"/>
      <c r="AD390" s="502"/>
      <c r="AE390" s="502"/>
      <c r="AF390" s="502"/>
      <c r="AG390" s="502"/>
      <c r="AH390" s="502"/>
      <c r="AI390" s="502"/>
      <c r="AJ390" s="502"/>
      <c r="AK390" s="502"/>
      <c r="AL390" s="502"/>
      <c r="AM390" s="502"/>
      <c r="AN390" s="502"/>
      <c r="AO390" s="502"/>
      <c r="AP390" s="502"/>
      <c r="AQ390" s="502"/>
      <c r="AR390" s="502"/>
      <c r="AS390" s="502"/>
      <c r="AT390" s="502"/>
      <c r="AU390" s="502"/>
      <c r="AV390" s="502"/>
      <c r="AW390" s="502"/>
      <c r="AX390" s="502"/>
      <c r="AY390" s="502"/>
      <c r="AZ390" s="502"/>
      <c r="BA390" s="502"/>
      <c r="BB390" s="502"/>
      <c r="BC390" s="502"/>
      <c r="BD390" s="502"/>
      <c r="BE390" s="502"/>
      <c r="BF390" s="502"/>
      <c r="BG390" s="505"/>
      <c r="BH390" s="506"/>
      <c r="BI390" s="506"/>
      <c r="BJ390" s="506"/>
      <c r="BK390" s="507"/>
      <c r="BL390" s="350"/>
      <c r="CB390" s="228"/>
    </row>
    <row r="391" spans="1:80" ht="12.95" customHeight="1">
      <c r="A391" s="321"/>
      <c r="B391" s="511"/>
      <c r="C391" s="512"/>
      <c r="D391" s="513"/>
      <c r="E391" s="514"/>
      <c r="F391" s="482"/>
      <c r="G391" s="482"/>
      <c r="H391" s="482"/>
      <c r="I391" s="482"/>
      <c r="J391" s="482"/>
      <c r="K391" s="482"/>
      <c r="L391" s="482"/>
      <c r="M391" s="482"/>
      <c r="N391" s="482"/>
      <c r="O391" s="482"/>
      <c r="P391" s="482"/>
      <c r="Q391" s="482"/>
      <c r="R391" s="482"/>
      <c r="S391" s="482"/>
      <c r="T391" s="482"/>
      <c r="U391" s="482"/>
      <c r="V391" s="482"/>
      <c r="W391" s="482"/>
      <c r="X391" s="482"/>
      <c r="Y391" s="482"/>
      <c r="Z391" s="482"/>
      <c r="AA391" s="482"/>
      <c r="AB391" s="482"/>
      <c r="AC391" s="482"/>
      <c r="AD391" s="482"/>
      <c r="AE391" s="482"/>
      <c r="AF391" s="482"/>
      <c r="AG391" s="482"/>
      <c r="AH391" s="482"/>
      <c r="AI391" s="482"/>
      <c r="AJ391" s="482"/>
      <c r="AK391" s="482"/>
      <c r="AL391" s="482"/>
      <c r="AM391" s="482"/>
      <c r="AN391" s="482"/>
      <c r="AO391" s="482"/>
      <c r="AP391" s="482"/>
      <c r="AQ391" s="482"/>
      <c r="AR391" s="482"/>
      <c r="AS391" s="482"/>
      <c r="AT391" s="482"/>
      <c r="AU391" s="482"/>
      <c r="AV391" s="482"/>
      <c r="AW391" s="482"/>
      <c r="AX391" s="482"/>
      <c r="AY391" s="482"/>
      <c r="AZ391" s="482"/>
      <c r="BA391" s="482"/>
      <c r="BB391" s="482"/>
      <c r="BC391" s="482"/>
      <c r="BD391" s="482"/>
      <c r="BE391" s="482"/>
      <c r="BF391" s="482"/>
      <c r="BG391" s="515"/>
      <c r="BH391" s="516"/>
      <c r="BI391" s="516"/>
      <c r="BJ391" s="516"/>
      <c r="BK391" s="517"/>
      <c r="BL391" s="350"/>
      <c r="CB391" s="228"/>
    </row>
    <row r="392" spans="1:80" ht="6.75" customHeight="1">
      <c r="A392" s="321"/>
      <c r="B392" s="498"/>
      <c r="C392" s="499"/>
      <c r="D392" s="500"/>
      <c r="E392" s="503"/>
      <c r="F392" s="504"/>
      <c r="G392" s="504"/>
      <c r="H392" s="504"/>
      <c r="I392" s="504"/>
      <c r="J392" s="504"/>
      <c r="K392" s="504"/>
      <c r="L392" s="504"/>
      <c r="M392" s="504"/>
      <c r="N392" s="504"/>
      <c r="O392" s="504"/>
      <c r="P392" s="504"/>
      <c r="Q392" s="504"/>
      <c r="R392" s="504"/>
      <c r="S392" s="504"/>
      <c r="T392" s="504"/>
      <c r="U392" s="504"/>
      <c r="V392" s="504"/>
      <c r="W392" s="504"/>
      <c r="X392" s="504"/>
      <c r="Y392" s="504"/>
      <c r="Z392" s="504"/>
      <c r="AA392" s="504"/>
      <c r="AB392" s="504"/>
      <c r="AC392" s="504"/>
      <c r="AD392" s="504"/>
      <c r="AE392" s="504"/>
      <c r="AF392" s="504"/>
      <c r="AG392" s="504"/>
      <c r="AH392" s="504"/>
      <c r="AI392" s="504"/>
      <c r="AJ392" s="504"/>
      <c r="AK392" s="504"/>
      <c r="AL392" s="504"/>
      <c r="AM392" s="504"/>
      <c r="AN392" s="504"/>
      <c r="AO392" s="504"/>
      <c r="AP392" s="504"/>
      <c r="AQ392" s="504"/>
      <c r="AR392" s="504"/>
      <c r="AS392" s="504"/>
      <c r="AT392" s="504"/>
      <c r="AU392" s="504"/>
      <c r="AV392" s="504"/>
      <c r="AW392" s="504"/>
      <c r="AX392" s="504"/>
      <c r="AY392" s="504"/>
      <c r="AZ392" s="504"/>
      <c r="BA392" s="504"/>
      <c r="BB392" s="504"/>
      <c r="BC392" s="504"/>
      <c r="BD392" s="504"/>
      <c r="BE392" s="504"/>
      <c r="BF392" s="504"/>
      <c r="BG392" s="508"/>
      <c r="BH392" s="509"/>
      <c r="BI392" s="509"/>
      <c r="BJ392" s="509"/>
      <c r="BK392" s="510"/>
      <c r="BL392" s="350"/>
      <c r="CB392" s="228"/>
    </row>
    <row r="393" spans="1:80" s="453" customFormat="1" ht="12.95" customHeight="1">
      <c r="A393" s="321"/>
      <c r="B393" s="495" t="s">
        <v>559</v>
      </c>
      <c r="C393" s="496"/>
      <c r="D393" s="497"/>
      <c r="E393" s="501" t="s">
        <v>560</v>
      </c>
      <c r="F393" s="502"/>
      <c r="G393" s="502"/>
      <c r="H393" s="502"/>
      <c r="I393" s="502"/>
      <c r="J393" s="502"/>
      <c r="K393" s="502"/>
      <c r="L393" s="502"/>
      <c r="M393" s="502"/>
      <c r="N393" s="502"/>
      <c r="O393" s="502"/>
      <c r="P393" s="502"/>
      <c r="Q393" s="502"/>
      <c r="R393" s="502"/>
      <c r="S393" s="502"/>
      <c r="T393" s="502"/>
      <c r="U393" s="502"/>
      <c r="V393" s="502"/>
      <c r="W393" s="502"/>
      <c r="X393" s="502"/>
      <c r="Y393" s="502"/>
      <c r="Z393" s="502"/>
      <c r="AA393" s="502"/>
      <c r="AB393" s="502"/>
      <c r="AC393" s="502"/>
      <c r="AD393" s="502"/>
      <c r="AE393" s="502"/>
      <c r="AF393" s="502"/>
      <c r="AG393" s="502"/>
      <c r="AH393" s="502"/>
      <c r="AI393" s="502"/>
      <c r="AJ393" s="502"/>
      <c r="AK393" s="502"/>
      <c r="AL393" s="502"/>
      <c r="AM393" s="502"/>
      <c r="AN393" s="502"/>
      <c r="AO393" s="502"/>
      <c r="AP393" s="502"/>
      <c r="AQ393" s="502"/>
      <c r="AR393" s="502"/>
      <c r="AS393" s="502"/>
      <c r="AT393" s="502"/>
      <c r="AU393" s="502"/>
      <c r="AV393" s="502"/>
      <c r="AW393" s="502"/>
      <c r="AX393" s="502"/>
      <c r="AY393" s="502"/>
      <c r="AZ393" s="502"/>
      <c r="BA393" s="502"/>
      <c r="BB393" s="502"/>
      <c r="BC393" s="502"/>
      <c r="BD393" s="502"/>
      <c r="BE393" s="502"/>
      <c r="BF393" s="502"/>
      <c r="BG393" s="505"/>
      <c r="BH393" s="506"/>
      <c r="BI393" s="506"/>
      <c r="BJ393" s="506"/>
      <c r="BK393" s="507"/>
      <c r="BL393" s="350"/>
      <c r="BM393" s="228"/>
      <c r="BN393" s="228"/>
      <c r="BO393" s="228"/>
      <c r="BP393" s="228"/>
      <c r="BQ393" s="228"/>
      <c r="BR393" s="228"/>
      <c r="BS393" s="228"/>
      <c r="BT393" s="228"/>
      <c r="BU393" s="228"/>
      <c r="BV393" s="228"/>
      <c r="BW393" s="228"/>
      <c r="BX393" s="228"/>
      <c r="BY393" s="228"/>
      <c r="BZ393" s="228"/>
      <c r="CA393" s="228"/>
      <c r="CB393" s="228"/>
    </row>
    <row r="394" spans="1:80" s="453" customFormat="1" ht="12.95" customHeight="1">
      <c r="A394" s="321"/>
      <c r="B394" s="511"/>
      <c r="C394" s="512"/>
      <c r="D394" s="513"/>
      <c r="E394" s="514"/>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c r="AB394" s="482"/>
      <c r="AC394" s="482"/>
      <c r="AD394" s="482"/>
      <c r="AE394" s="482"/>
      <c r="AF394" s="482"/>
      <c r="AG394" s="482"/>
      <c r="AH394" s="482"/>
      <c r="AI394" s="482"/>
      <c r="AJ394" s="482"/>
      <c r="AK394" s="482"/>
      <c r="AL394" s="482"/>
      <c r="AM394" s="482"/>
      <c r="AN394" s="482"/>
      <c r="AO394" s="482"/>
      <c r="AP394" s="482"/>
      <c r="AQ394" s="482"/>
      <c r="AR394" s="482"/>
      <c r="AS394" s="482"/>
      <c r="AT394" s="482"/>
      <c r="AU394" s="482"/>
      <c r="AV394" s="482"/>
      <c r="AW394" s="482"/>
      <c r="AX394" s="482"/>
      <c r="AY394" s="482"/>
      <c r="AZ394" s="482"/>
      <c r="BA394" s="482"/>
      <c r="BB394" s="482"/>
      <c r="BC394" s="482"/>
      <c r="BD394" s="482"/>
      <c r="BE394" s="482"/>
      <c r="BF394" s="482"/>
      <c r="BG394" s="515"/>
      <c r="BH394" s="516"/>
      <c r="BI394" s="516"/>
      <c r="BJ394" s="516"/>
      <c r="BK394" s="517"/>
      <c r="BL394" s="350"/>
      <c r="BM394" s="228"/>
      <c r="BN394" s="228"/>
      <c r="BO394" s="228"/>
      <c r="BP394" s="228"/>
      <c r="BQ394" s="228"/>
      <c r="BR394" s="228"/>
      <c r="BS394" s="228"/>
      <c r="BT394" s="228"/>
      <c r="BU394" s="228"/>
      <c r="BV394" s="228"/>
      <c r="BW394" s="228"/>
      <c r="BX394" s="228"/>
      <c r="BY394" s="228"/>
      <c r="BZ394" s="228"/>
      <c r="CA394" s="228"/>
      <c r="CB394" s="228"/>
    </row>
    <row r="395" spans="1:80" s="453" customFormat="1" ht="12.95" customHeight="1">
      <c r="A395" s="321"/>
      <c r="B395" s="511"/>
      <c r="C395" s="512"/>
      <c r="D395" s="513"/>
      <c r="E395" s="514"/>
      <c r="F395" s="482"/>
      <c r="G395" s="482"/>
      <c r="H395" s="482"/>
      <c r="I395" s="482"/>
      <c r="J395" s="482"/>
      <c r="K395" s="482"/>
      <c r="L395" s="482"/>
      <c r="M395" s="482"/>
      <c r="N395" s="482"/>
      <c r="O395" s="482"/>
      <c r="P395" s="482"/>
      <c r="Q395" s="482"/>
      <c r="R395" s="482"/>
      <c r="S395" s="482"/>
      <c r="T395" s="482"/>
      <c r="U395" s="482"/>
      <c r="V395" s="482"/>
      <c r="W395" s="482"/>
      <c r="X395" s="482"/>
      <c r="Y395" s="482"/>
      <c r="Z395" s="482"/>
      <c r="AA395" s="482"/>
      <c r="AB395" s="482"/>
      <c r="AC395" s="482"/>
      <c r="AD395" s="482"/>
      <c r="AE395" s="482"/>
      <c r="AF395" s="482"/>
      <c r="AG395" s="482"/>
      <c r="AH395" s="482"/>
      <c r="AI395" s="482"/>
      <c r="AJ395" s="482"/>
      <c r="AK395" s="482"/>
      <c r="AL395" s="482"/>
      <c r="AM395" s="482"/>
      <c r="AN395" s="482"/>
      <c r="AO395" s="482"/>
      <c r="AP395" s="482"/>
      <c r="AQ395" s="482"/>
      <c r="AR395" s="482"/>
      <c r="AS395" s="482"/>
      <c r="AT395" s="482"/>
      <c r="AU395" s="482"/>
      <c r="AV395" s="482"/>
      <c r="AW395" s="482"/>
      <c r="AX395" s="482"/>
      <c r="AY395" s="482"/>
      <c r="AZ395" s="482"/>
      <c r="BA395" s="482"/>
      <c r="BB395" s="482"/>
      <c r="BC395" s="482"/>
      <c r="BD395" s="482"/>
      <c r="BE395" s="482"/>
      <c r="BF395" s="482"/>
      <c r="BG395" s="515"/>
      <c r="BH395" s="516"/>
      <c r="BI395" s="516"/>
      <c r="BJ395" s="516"/>
      <c r="BK395" s="517"/>
      <c r="BL395" s="350"/>
      <c r="BM395" s="228"/>
      <c r="BN395" s="228"/>
      <c r="BO395" s="228"/>
      <c r="BP395" s="228"/>
      <c r="BQ395" s="228"/>
      <c r="BR395" s="228"/>
      <c r="BS395" s="228"/>
      <c r="BT395" s="228"/>
      <c r="BU395" s="228"/>
      <c r="BV395" s="228"/>
      <c r="BW395" s="228"/>
      <c r="BX395" s="228"/>
      <c r="BY395" s="228"/>
      <c r="BZ395" s="228"/>
      <c r="CA395" s="228"/>
      <c r="CB395" s="228"/>
    </row>
    <row r="396" spans="1:80" s="453" customFormat="1" ht="8.25" customHeight="1">
      <c r="A396" s="321"/>
      <c r="B396" s="498"/>
      <c r="C396" s="499"/>
      <c r="D396" s="500"/>
      <c r="E396" s="503"/>
      <c r="F396" s="504"/>
      <c r="G396" s="504"/>
      <c r="H396" s="504"/>
      <c r="I396" s="504"/>
      <c r="J396" s="504"/>
      <c r="K396" s="504"/>
      <c r="L396" s="504"/>
      <c r="M396" s="504"/>
      <c r="N396" s="504"/>
      <c r="O396" s="504"/>
      <c r="P396" s="504"/>
      <c r="Q396" s="504"/>
      <c r="R396" s="504"/>
      <c r="S396" s="504"/>
      <c r="T396" s="504"/>
      <c r="U396" s="504"/>
      <c r="V396" s="504"/>
      <c r="W396" s="504"/>
      <c r="X396" s="504"/>
      <c r="Y396" s="504"/>
      <c r="Z396" s="504"/>
      <c r="AA396" s="504"/>
      <c r="AB396" s="504"/>
      <c r="AC396" s="504"/>
      <c r="AD396" s="504"/>
      <c r="AE396" s="504"/>
      <c r="AF396" s="504"/>
      <c r="AG396" s="504"/>
      <c r="AH396" s="504"/>
      <c r="AI396" s="504"/>
      <c r="AJ396" s="504"/>
      <c r="AK396" s="504"/>
      <c r="AL396" s="504"/>
      <c r="AM396" s="504"/>
      <c r="AN396" s="504"/>
      <c r="AO396" s="504"/>
      <c r="AP396" s="504"/>
      <c r="AQ396" s="504"/>
      <c r="AR396" s="504"/>
      <c r="AS396" s="504"/>
      <c r="AT396" s="504"/>
      <c r="AU396" s="504"/>
      <c r="AV396" s="504"/>
      <c r="AW396" s="504"/>
      <c r="AX396" s="504"/>
      <c r="AY396" s="504"/>
      <c r="AZ396" s="504"/>
      <c r="BA396" s="504"/>
      <c r="BB396" s="504"/>
      <c r="BC396" s="504"/>
      <c r="BD396" s="504"/>
      <c r="BE396" s="504"/>
      <c r="BF396" s="504"/>
      <c r="BG396" s="508"/>
      <c r="BH396" s="509"/>
      <c r="BI396" s="509"/>
      <c r="BJ396" s="509"/>
      <c r="BK396" s="510"/>
      <c r="BL396" s="350"/>
      <c r="BM396" s="228"/>
      <c r="BN396" s="228"/>
      <c r="BO396" s="228"/>
      <c r="BP396" s="228"/>
      <c r="BQ396" s="228"/>
      <c r="BR396" s="228"/>
      <c r="BS396" s="228"/>
      <c r="BT396" s="228"/>
      <c r="BU396" s="228"/>
      <c r="BV396" s="228"/>
      <c r="BW396" s="228"/>
      <c r="BX396" s="228"/>
      <c r="BY396" s="228"/>
      <c r="BZ396" s="228"/>
      <c r="CA396" s="228"/>
      <c r="CB396" s="228"/>
    </row>
    <row r="397" spans="1:80" ht="12.95" customHeight="1">
      <c r="A397" s="321"/>
      <c r="B397" s="495" t="s">
        <v>561</v>
      </c>
      <c r="C397" s="496"/>
      <c r="D397" s="497"/>
      <c r="E397" s="501" t="s">
        <v>562</v>
      </c>
      <c r="F397" s="502"/>
      <c r="G397" s="502"/>
      <c r="H397" s="502"/>
      <c r="I397" s="502"/>
      <c r="J397" s="502"/>
      <c r="K397" s="502"/>
      <c r="L397" s="502"/>
      <c r="M397" s="502"/>
      <c r="N397" s="502"/>
      <c r="O397" s="502"/>
      <c r="P397" s="502"/>
      <c r="Q397" s="502"/>
      <c r="R397" s="502"/>
      <c r="S397" s="502"/>
      <c r="T397" s="502"/>
      <c r="U397" s="502"/>
      <c r="V397" s="502"/>
      <c r="W397" s="502"/>
      <c r="X397" s="502"/>
      <c r="Y397" s="502"/>
      <c r="Z397" s="502"/>
      <c r="AA397" s="502"/>
      <c r="AB397" s="502"/>
      <c r="AC397" s="502"/>
      <c r="AD397" s="502"/>
      <c r="AE397" s="502"/>
      <c r="AF397" s="502"/>
      <c r="AG397" s="502"/>
      <c r="AH397" s="502"/>
      <c r="AI397" s="502"/>
      <c r="AJ397" s="502"/>
      <c r="AK397" s="502"/>
      <c r="AL397" s="502"/>
      <c r="AM397" s="502"/>
      <c r="AN397" s="502"/>
      <c r="AO397" s="502"/>
      <c r="AP397" s="502"/>
      <c r="AQ397" s="502"/>
      <c r="AR397" s="502"/>
      <c r="AS397" s="502"/>
      <c r="AT397" s="502"/>
      <c r="AU397" s="502"/>
      <c r="AV397" s="502"/>
      <c r="AW397" s="502"/>
      <c r="AX397" s="502"/>
      <c r="AY397" s="502"/>
      <c r="AZ397" s="502"/>
      <c r="BA397" s="502"/>
      <c r="BB397" s="502"/>
      <c r="BC397" s="502"/>
      <c r="BD397" s="502"/>
      <c r="BE397" s="502"/>
      <c r="BF397" s="502"/>
      <c r="BG397" s="505"/>
      <c r="BH397" s="506"/>
      <c r="BI397" s="506"/>
      <c r="BJ397" s="506"/>
      <c r="BK397" s="507"/>
      <c r="BL397" s="350"/>
      <c r="CB397" s="228"/>
    </row>
    <row r="398" spans="1:80" ht="12.95" customHeight="1">
      <c r="A398" s="321"/>
      <c r="B398" s="511"/>
      <c r="C398" s="512"/>
      <c r="D398" s="513"/>
      <c r="E398" s="514"/>
      <c r="F398" s="482"/>
      <c r="G398" s="482"/>
      <c r="H398" s="482"/>
      <c r="I398" s="482"/>
      <c r="J398" s="482"/>
      <c r="K398" s="482"/>
      <c r="L398" s="482"/>
      <c r="M398" s="482"/>
      <c r="N398" s="482"/>
      <c r="O398" s="482"/>
      <c r="P398" s="482"/>
      <c r="Q398" s="482"/>
      <c r="R398" s="482"/>
      <c r="S398" s="482"/>
      <c r="T398" s="482"/>
      <c r="U398" s="482"/>
      <c r="V398" s="482"/>
      <c r="W398" s="482"/>
      <c r="X398" s="482"/>
      <c r="Y398" s="482"/>
      <c r="Z398" s="482"/>
      <c r="AA398" s="482"/>
      <c r="AB398" s="482"/>
      <c r="AC398" s="482"/>
      <c r="AD398" s="482"/>
      <c r="AE398" s="482"/>
      <c r="AF398" s="482"/>
      <c r="AG398" s="482"/>
      <c r="AH398" s="482"/>
      <c r="AI398" s="482"/>
      <c r="AJ398" s="482"/>
      <c r="AK398" s="482"/>
      <c r="AL398" s="482"/>
      <c r="AM398" s="482"/>
      <c r="AN398" s="482"/>
      <c r="AO398" s="482"/>
      <c r="AP398" s="482"/>
      <c r="AQ398" s="482"/>
      <c r="AR398" s="482"/>
      <c r="AS398" s="482"/>
      <c r="AT398" s="482"/>
      <c r="AU398" s="482"/>
      <c r="AV398" s="482"/>
      <c r="AW398" s="482"/>
      <c r="AX398" s="482"/>
      <c r="AY398" s="482"/>
      <c r="AZ398" s="482"/>
      <c r="BA398" s="482"/>
      <c r="BB398" s="482"/>
      <c r="BC398" s="482"/>
      <c r="BD398" s="482"/>
      <c r="BE398" s="482"/>
      <c r="BF398" s="482"/>
      <c r="BG398" s="515"/>
      <c r="BH398" s="516"/>
      <c r="BI398" s="516"/>
      <c r="BJ398" s="516"/>
      <c r="BK398" s="517"/>
      <c r="BL398" s="350"/>
      <c r="CB398" s="228"/>
    </row>
    <row r="399" spans="1:80" ht="9.75" customHeight="1">
      <c r="A399" s="321"/>
      <c r="B399" s="498"/>
      <c r="C399" s="499"/>
      <c r="D399" s="500"/>
      <c r="E399" s="503"/>
      <c r="F399" s="504"/>
      <c r="G399" s="504"/>
      <c r="H399" s="504"/>
      <c r="I399" s="504"/>
      <c r="J399" s="504"/>
      <c r="K399" s="504"/>
      <c r="L399" s="504"/>
      <c r="M399" s="504"/>
      <c r="N399" s="504"/>
      <c r="O399" s="504"/>
      <c r="P399" s="504"/>
      <c r="Q399" s="504"/>
      <c r="R399" s="504"/>
      <c r="S399" s="504"/>
      <c r="T399" s="504"/>
      <c r="U399" s="504"/>
      <c r="V399" s="504"/>
      <c r="W399" s="504"/>
      <c r="X399" s="504"/>
      <c r="Y399" s="504"/>
      <c r="Z399" s="504"/>
      <c r="AA399" s="504"/>
      <c r="AB399" s="504"/>
      <c r="AC399" s="504"/>
      <c r="AD399" s="504"/>
      <c r="AE399" s="504"/>
      <c r="AF399" s="504"/>
      <c r="AG399" s="504"/>
      <c r="AH399" s="504"/>
      <c r="AI399" s="504"/>
      <c r="AJ399" s="504"/>
      <c r="AK399" s="504"/>
      <c r="AL399" s="504"/>
      <c r="AM399" s="504"/>
      <c r="AN399" s="504"/>
      <c r="AO399" s="504"/>
      <c r="AP399" s="504"/>
      <c r="AQ399" s="504"/>
      <c r="AR399" s="504"/>
      <c r="AS399" s="504"/>
      <c r="AT399" s="504"/>
      <c r="AU399" s="504"/>
      <c r="AV399" s="504"/>
      <c r="AW399" s="504"/>
      <c r="AX399" s="504"/>
      <c r="AY399" s="504"/>
      <c r="AZ399" s="504"/>
      <c r="BA399" s="504"/>
      <c r="BB399" s="504"/>
      <c r="BC399" s="504"/>
      <c r="BD399" s="504"/>
      <c r="BE399" s="504"/>
      <c r="BF399" s="504"/>
      <c r="BG399" s="508"/>
      <c r="BH399" s="509"/>
      <c r="BI399" s="509"/>
      <c r="BJ399" s="509"/>
      <c r="BK399" s="510"/>
      <c r="BL399" s="350"/>
      <c r="CB399" s="228"/>
    </row>
    <row r="400" spans="1:80" ht="12.95" customHeight="1">
      <c r="A400" s="321"/>
      <c r="B400" s="495" t="s">
        <v>563</v>
      </c>
      <c r="C400" s="496"/>
      <c r="D400" s="497"/>
      <c r="E400" s="501" t="s">
        <v>564</v>
      </c>
      <c r="F400" s="502"/>
      <c r="G400" s="502"/>
      <c r="H400" s="502"/>
      <c r="I400" s="502"/>
      <c r="J400" s="502"/>
      <c r="K400" s="502"/>
      <c r="L400" s="502"/>
      <c r="M400" s="502"/>
      <c r="N400" s="502"/>
      <c r="O400" s="502"/>
      <c r="P400" s="502"/>
      <c r="Q400" s="502"/>
      <c r="R400" s="502"/>
      <c r="S400" s="502"/>
      <c r="T400" s="502"/>
      <c r="U400" s="502"/>
      <c r="V400" s="502"/>
      <c r="W400" s="502"/>
      <c r="X400" s="502"/>
      <c r="Y400" s="502"/>
      <c r="Z400" s="502"/>
      <c r="AA400" s="502"/>
      <c r="AB400" s="502"/>
      <c r="AC400" s="502"/>
      <c r="AD400" s="502"/>
      <c r="AE400" s="502"/>
      <c r="AF400" s="502"/>
      <c r="AG400" s="502"/>
      <c r="AH400" s="502"/>
      <c r="AI400" s="502"/>
      <c r="AJ400" s="502"/>
      <c r="AK400" s="502"/>
      <c r="AL400" s="502"/>
      <c r="AM400" s="502"/>
      <c r="AN400" s="502"/>
      <c r="AO400" s="502"/>
      <c r="AP400" s="502"/>
      <c r="AQ400" s="502"/>
      <c r="AR400" s="502"/>
      <c r="AS400" s="502"/>
      <c r="AT400" s="502"/>
      <c r="AU400" s="502"/>
      <c r="AV400" s="502"/>
      <c r="AW400" s="502"/>
      <c r="AX400" s="502"/>
      <c r="AY400" s="502"/>
      <c r="AZ400" s="502"/>
      <c r="BA400" s="502"/>
      <c r="BB400" s="502"/>
      <c r="BC400" s="502"/>
      <c r="BD400" s="502"/>
      <c r="BE400" s="502"/>
      <c r="BF400" s="502"/>
      <c r="BG400" s="505"/>
      <c r="BH400" s="506"/>
      <c r="BI400" s="506"/>
      <c r="BJ400" s="506"/>
      <c r="BK400" s="507"/>
      <c r="BL400" s="350"/>
      <c r="CB400" s="228"/>
    </row>
    <row r="401" spans="1:80" ht="12.95" customHeight="1">
      <c r="A401" s="321"/>
      <c r="B401" s="511"/>
      <c r="C401" s="512"/>
      <c r="D401" s="513"/>
      <c r="E401" s="514"/>
      <c r="F401" s="482"/>
      <c r="G401" s="482"/>
      <c r="H401" s="482"/>
      <c r="I401" s="482"/>
      <c r="J401" s="482"/>
      <c r="K401" s="482"/>
      <c r="L401" s="482"/>
      <c r="M401" s="482"/>
      <c r="N401" s="482"/>
      <c r="O401" s="482"/>
      <c r="P401" s="482"/>
      <c r="Q401" s="482"/>
      <c r="R401" s="482"/>
      <c r="S401" s="482"/>
      <c r="T401" s="482"/>
      <c r="U401" s="482"/>
      <c r="V401" s="482"/>
      <c r="W401" s="482"/>
      <c r="X401" s="482"/>
      <c r="Y401" s="482"/>
      <c r="Z401" s="482"/>
      <c r="AA401" s="482"/>
      <c r="AB401" s="482"/>
      <c r="AC401" s="482"/>
      <c r="AD401" s="482"/>
      <c r="AE401" s="482"/>
      <c r="AF401" s="482"/>
      <c r="AG401" s="482"/>
      <c r="AH401" s="482"/>
      <c r="AI401" s="482"/>
      <c r="AJ401" s="482"/>
      <c r="AK401" s="482"/>
      <c r="AL401" s="482"/>
      <c r="AM401" s="482"/>
      <c r="AN401" s="482"/>
      <c r="AO401" s="482"/>
      <c r="AP401" s="482"/>
      <c r="AQ401" s="482"/>
      <c r="AR401" s="482"/>
      <c r="AS401" s="482"/>
      <c r="AT401" s="482"/>
      <c r="AU401" s="482"/>
      <c r="AV401" s="482"/>
      <c r="AW401" s="482"/>
      <c r="AX401" s="482"/>
      <c r="AY401" s="482"/>
      <c r="AZ401" s="482"/>
      <c r="BA401" s="482"/>
      <c r="BB401" s="482"/>
      <c r="BC401" s="482"/>
      <c r="BD401" s="482"/>
      <c r="BE401" s="482"/>
      <c r="BF401" s="482"/>
      <c r="BG401" s="515"/>
      <c r="BH401" s="516"/>
      <c r="BI401" s="516"/>
      <c r="BJ401" s="516"/>
      <c r="BK401" s="517"/>
      <c r="BL401" s="350"/>
      <c r="CB401" s="228"/>
    </row>
    <row r="402" spans="1:80" ht="12.95" customHeight="1">
      <c r="A402" s="321"/>
      <c r="B402" s="511"/>
      <c r="C402" s="512"/>
      <c r="D402" s="513"/>
      <c r="E402" s="514"/>
      <c r="F402" s="482"/>
      <c r="G402" s="482"/>
      <c r="H402" s="482"/>
      <c r="I402" s="482"/>
      <c r="J402" s="482"/>
      <c r="K402" s="482"/>
      <c r="L402" s="482"/>
      <c r="M402" s="482"/>
      <c r="N402" s="482"/>
      <c r="O402" s="482"/>
      <c r="P402" s="482"/>
      <c r="Q402" s="482"/>
      <c r="R402" s="482"/>
      <c r="S402" s="482"/>
      <c r="T402" s="482"/>
      <c r="U402" s="482"/>
      <c r="V402" s="482"/>
      <c r="W402" s="482"/>
      <c r="X402" s="482"/>
      <c r="Y402" s="482"/>
      <c r="Z402" s="482"/>
      <c r="AA402" s="482"/>
      <c r="AB402" s="482"/>
      <c r="AC402" s="482"/>
      <c r="AD402" s="482"/>
      <c r="AE402" s="482"/>
      <c r="AF402" s="482"/>
      <c r="AG402" s="482"/>
      <c r="AH402" s="482"/>
      <c r="AI402" s="482"/>
      <c r="AJ402" s="482"/>
      <c r="AK402" s="482"/>
      <c r="AL402" s="482"/>
      <c r="AM402" s="482"/>
      <c r="AN402" s="482"/>
      <c r="AO402" s="482"/>
      <c r="AP402" s="482"/>
      <c r="AQ402" s="482"/>
      <c r="AR402" s="482"/>
      <c r="AS402" s="482"/>
      <c r="AT402" s="482"/>
      <c r="AU402" s="482"/>
      <c r="AV402" s="482"/>
      <c r="AW402" s="482"/>
      <c r="AX402" s="482"/>
      <c r="AY402" s="482"/>
      <c r="AZ402" s="482"/>
      <c r="BA402" s="482"/>
      <c r="BB402" s="482"/>
      <c r="BC402" s="482"/>
      <c r="BD402" s="482"/>
      <c r="BE402" s="482"/>
      <c r="BF402" s="482"/>
      <c r="BG402" s="515"/>
      <c r="BH402" s="516"/>
      <c r="BI402" s="516"/>
      <c r="BJ402" s="516"/>
      <c r="BK402" s="517"/>
      <c r="BL402" s="350"/>
      <c r="CB402" s="228"/>
    </row>
    <row r="403" spans="1:80" ht="12.95" customHeight="1">
      <c r="A403" s="321"/>
      <c r="B403" s="498"/>
      <c r="C403" s="499"/>
      <c r="D403" s="500"/>
      <c r="E403" s="503"/>
      <c r="F403" s="504"/>
      <c r="G403" s="504"/>
      <c r="H403" s="504"/>
      <c r="I403" s="504"/>
      <c r="J403" s="504"/>
      <c r="K403" s="504"/>
      <c r="L403" s="504"/>
      <c r="M403" s="504"/>
      <c r="N403" s="504"/>
      <c r="O403" s="504"/>
      <c r="P403" s="504"/>
      <c r="Q403" s="504"/>
      <c r="R403" s="504"/>
      <c r="S403" s="504"/>
      <c r="T403" s="504"/>
      <c r="U403" s="504"/>
      <c r="V403" s="504"/>
      <c r="W403" s="504"/>
      <c r="X403" s="504"/>
      <c r="Y403" s="504"/>
      <c r="Z403" s="504"/>
      <c r="AA403" s="504"/>
      <c r="AB403" s="504"/>
      <c r="AC403" s="504"/>
      <c r="AD403" s="504"/>
      <c r="AE403" s="504"/>
      <c r="AF403" s="504"/>
      <c r="AG403" s="504"/>
      <c r="AH403" s="504"/>
      <c r="AI403" s="504"/>
      <c r="AJ403" s="504"/>
      <c r="AK403" s="504"/>
      <c r="AL403" s="504"/>
      <c r="AM403" s="504"/>
      <c r="AN403" s="504"/>
      <c r="AO403" s="504"/>
      <c r="AP403" s="504"/>
      <c r="AQ403" s="504"/>
      <c r="AR403" s="504"/>
      <c r="AS403" s="504"/>
      <c r="AT403" s="504"/>
      <c r="AU403" s="504"/>
      <c r="AV403" s="504"/>
      <c r="AW403" s="504"/>
      <c r="AX403" s="504"/>
      <c r="AY403" s="504"/>
      <c r="AZ403" s="504"/>
      <c r="BA403" s="504"/>
      <c r="BB403" s="504"/>
      <c r="BC403" s="504"/>
      <c r="BD403" s="504"/>
      <c r="BE403" s="504"/>
      <c r="BF403" s="504"/>
      <c r="BG403" s="508"/>
      <c r="BH403" s="509"/>
      <c r="BI403" s="509"/>
      <c r="BJ403" s="509"/>
      <c r="BK403" s="510"/>
      <c r="BL403" s="350"/>
      <c r="CB403" s="228"/>
    </row>
    <row r="404" spans="1:80" ht="12.95" customHeight="1">
      <c r="A404" s="321"/>
      <c r="B404" s="495" t="s">
        <v>565</v>
      </c>
      <c r="C404" s="496"/>
      <c r="D404" s="497"/>
      <c r="E404" s="501" t="s">
        <v>566</v>
      </c>
      <c r="F404" s="502"/>
      <c r="G404" s="502"/>
      <c r="H404" s="502"/>
      <c r="I404" s="502"/>
      <c r="J404" s="502"/>
      <c r="K404" s="502"/>
      <c r="L404" s="502"/>
      <c r="M404" s="502"/>
      <c r="N404" s="502"/>
      <c r="O404" s="502"/>
      <c r="P404" s="502"/>
      <c r="Q404" s="502"/>
      <c r="R404" s="502"/>
      <c r="S404" s="502"/>
      <c r="T404" s="502"/>
      <c r="U404" s="502"/>
      <c r="V404" s="502"/>
      <c r="W404" s="502"/>
      <c r="X404" s="502"/>
      <c r="Y404" s="502"/>
      <c r="Z404" s="502"/>
      <c r="AA404" s="502"/>
      <c r="AB404" s="502"/>
      <c r="AC404" s="502"/>
      <c r="AD404" s="502"/>
      <c r="AE404" s="502"/>
      <c r="AF404" s="502"/>
      <c r="AG404" s="502"/>
      <c r="AH404" s="502"/>
      <c r="AI404" s="502"/>
      <c r="AJ404" s="502"/>
      <c r="AK404" s="502"/>
      <c r="AL404" s="502"/>
      <c r="AM404" s="502"/>
      <c r="AN404" s="502"/>
      <c r="AO404" s="502"/>
      <c r="AP404" s="502"/>
      <c r="AQ404" s="502"/>
      <c r="AR404" s="502"/>
      <c r="AS404" s="502"/>
      <c r="AT404" s="502"/>
      <c r="AU404" s="502"/>
      <c r="AV404" s="502"/>
      <c r="AW404" s="502"/>
      <c r="AX404" s="502"/>
      <c r="AY404" s="502"/>
      <c r="AZ404" s="502"/>
      <c r="BA404" s="502"/>
      <c r="BB404" s="502"/>
      <c r="BC404" s="502"/>
      <c r="BD404" s="502"/>
      <c r="BE404" s="502"/>
      <c r="BF404" s="502"/>
      <c r="BG404" s="505"/>
      <c r="BH404" s="506"/>
      <c r="BI404" s="506"/>
      <c r="BJ404" s="506"/>
      <c r="BK404" s="507"/>
      <c r="BL404" s="350"/>
      <c r="CB404" s="228"/>
    </row>
    <row r="405" spans="1:80" s="442" customFormat="1" ht="12.95" customHeight="1">
      <c r="A405" s="321"/>
      <c r="B405" s="511"/>
      <c r="C405" s="666"/>
      <c r="D405" s="513"/>
      <c r="E405" s="514"/>
      <c r="F405" s="671"/>
      <c r="G405" s="671"/>
      <c r="H405" s="671"/>
      <c r="I405" s="671"/>
      <c r="J405" s="671"/>
      <c r="K405" s="671"/>
      <c r="L405" s="671"/>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1"/>
      <c r="AL405" s="671"/>
      <c r="AM405" s="671"/>
      <c r="AN405" s="671"/>
      <c r="AO405" s="671"/>
      <c r="AP405" s="671"/>
      <c r="AQ405" s="671"/>
      <c r="AR405" s="671"/>
      <c r="AS405" s="671"/>
      <c r="AT405" s="671"/>
      <c r="AU405" s="671"/>
      <c r="AV405" s="671"/>
      <c r="AW405" s="671"/>
      <c r="AX405" s="671"/>
      <c r="AY405" s="671"/>
      <c r="AZ405" s="671"/>
      <c r="BA405" s="671"/>
      <c r="BB405" s="671"/>
      <c r="BC405" s="671"/>
      <c r="BD405" s="671"/>
      <c r="BE405" s="671"/>
      <c r="BF405" s="671"/>
      <c r="BG405" s="515"/>
      <c r="BH405" s="668"/>
      <c r="BI405" s="668"/>
      <c r="BJ405" s="668"/>
      <c r="BK405" s="517"/>
      <c r="BL405" s="350"/>
      <c r="BM405" s="228"/>
      <c r="BN405" s="228"/>
      <c r="BO405" s="228"/>
      <c r="BP405" s="228"/>
      <c r="BQ405" s="228"/>
      <c r="BR405" s="228"/>
      <c r="BS405" s="228"/>
      <c r="BT405" s="228"/>
      <c r="BU405" s="228"/>
      <c r="BV405" s="228"/>
      <c r="BW405" s="228"/>
      <c r="BX405" s="228"/>
      <c r="BY405" s="228"/>
      <c r="BZ405" s="228"/>
      <c r="CA405" s="228"/>
      <c r="CB405" s="228"/>
    </row>
    <row r="406" spans="1:80" ht="7.5" customHeight="1">
      <c r="A406" s="321"/>
      <c r="B406" s="498"/>
      <c r="C406" s="499"/>
      <c r="D406" s="500"/>
      <c r="E406" s="503"/>
      <c r="F406" s="504"/>
      <c r="G406" s="504"/>
      <c r="H406" s="504"/>
      <c r="I406" s="504"/>
      <c r="J406" s="504"/>
      <c r="K406" s="504"/>
      <c r="L406" s="504"/>
      <c r="M406" s="504"/>
      <c r="N406" s="504"/>
      <c r="O406" s="504"/>
      <c r="P406" s="504"/>
      <c r="Q406" s="504"/>
      <c r="R406" s="504"/>
      <c r="S406" s="504"/>
      <c r="T406" s="504"/>
      <c r="U406" s="504"/>
      <c r="V406" s="504"/>
      <c r="W406" s="504"/>
      <c r="X406" s="504"/>
      <c r="Y406" s="504"/>
      <c r="Z406" s="504"/>
      <c r="AA406" s="504"/>
      <c r="AB406" s="504"/>
      <c r="AC406" s="504"/>
      <c r="AD406" s="504"/>
      <c r="AE406" s="504"/>
      <c r="AF406" s="504"/>
      <c r="AG406" s="504"/>
      <c r="AH406" s="504"/>
      <c r="AI406" s="504"/>
      <c r="AJ406" s="504"/>
      <c r="AK406" s="504"/>
      <c r="AL406" s="504"/>
      <c r="AM406" s="504"/>
      <c r="AN406" s="504"/>
      <c r="AO406" s="504"/>
      <c r="AP406" s="504"/>
      <c r="AQ406" s="504"/>
      <c r="AR406" s="504"/>
      <c r="AS406" s="504"/>
      <c r="AT406" s="504"/>
      <c r="AU406" s="504"/>
      <c r="AV406" s="504"/>
      <c r="AW406" s="504"/>
      <c r="AX406" s="504"/>
      <c r="AY406" s="504"/>
      <c r="AZ406" s="504"/>
      <c r="BA406" s="504"/>
      <c r="BB406" s="504"/>
      <c r="BC406" s="504"/>
      <c r="BD406" s="504"/>
      <c r="BE406" s="504"/>
      <c r="BF406" s="504"/>
      <c r="BG406" s="508"/>
      <c r="BH406" s="509"/>
      <c r="BI406" s="509"/>
      <c r="BJ406" s="509"/>
      <c r="BK406" s="510"/>
      <c r="BL406" s="350"/>
      <c r="CB406" s="228"/>
    </row>
    <row r="407" spans="1:80" ht="12.95" customHeight="1">
      <c r="A407" s="321"/>
      <c r="B407" s="495" t="s">
        <v>567</v>
      </c>
      <c r="C407" s="496"/>
      <c r="D407" s="497"/>
      <c r="E407" s="501" t="s">
        <v>568</v>
      </c>
      <c r="F407" s="502"/>
      <c r="G407" s="502"/>
      <c r="H407" s="502"/>
      <c r="I407" s="502"/>
      <c r="J407" s="502"/>
      <c r="K407" s="502"/>
      <c r="L407" s="502"/>
      <c r="M407" s="502"/>
      <c r="N407" s="502"/>
      <c r="O407" s="502"/>
      <c r="P407" s="502"/>
      <c r="Q407" s="502"/>
      <c r="R407" s="502"/>
      <c r="S407" s="502"/>
      <c r="T407" s="502"/>
      <c r="U407" s="502"/>
      <c r="V407" s="502"/>
      <c r="W407" s="502"/>
      <c r="X407" s="502"/>
      <c r="Y407" s="502"/>
      <c r="Z407" s="502"/>
      <c r="AA407" s="502"/>
      <c r="AB407" s="502"/>
      <c r="AC407" s="502"/>
      <c r="AD407" s="502"/>
      <c r="AE407" s="502"/>
      <c r="AF407" s="502"/>
      <c r="AG407" s="502"/>
      <c r="AH407" s="502"/>
      <c r="AI407" s="502"/>
      <c r="AJ407" s="502"/>
      <c r="AK407" s="502"/>
      <c r="AL407" s="502"/>
      <c r="AM407" s="502"/>
      <c r="AN407" s="502"/>
      <c r="AO407" s="502"/>
      <c r="AP407" s="502"/>
      <c r="AQ407" s="502"/>
      <c r="AR407" s="502"/>
      <c r="AS407" s="502"/>
      <c r="AT407" s="502"/>
      <c r="AU407" s="502"/>
      <c r="AV407" s="502"/>
      <c r="AW407" s="502"/>
      <c r="AX407" s="502"/>
      <c r="AY407" s="502"/>
      <c r="AZ407" s="502"/>
      <c r="BA407" s="502"/>
      <c r="BB407" s="502"/>
      <c r="BC407" s="502"/>
      <c r="BD407" s="502"/>
      <c r="BE407" s="502"/>
      <c r="BF407" s="502"/>
      <c r="BG407" s="505"/>
      <c r="BH407" s="506"/>
      <c r="BI407" s="506"/>
      <c r="BJ407" s="506"/>
      <c r="BK407" s="507"/>
      <c r="BL407" s="350"/>
      <c r="CB407" s="228"/>
    </row>
    <row r="408" spans="1:80" ht="12.95" customHeight="1">
      <c r="A408" s="321"/>
      <c r="B408" s="511"/>
      <c r="C408" s="512"/>
      <c r="D408" s="513"/>
      <c r="E408" s="514"/>
      <c r="F408" s="482"/>
      <c r="G408" s="482"/>
      <c r="H408" s="482"/>
      <c r="I408" s="482"/>
      <c r="J408" s="482"/>
      <c r="K408" s="482"/>
      <c r="L408" s="482"/>
      <c r="M408" s="482"/>
      <c r="N408" s="482"/>
      <c r="O408" s="482"/>
      <c r="P408" s="482"/>
      <c r="Q408" s="482"/>
      <c r="R408" s="482"/>
      <c r="S408" s="482"/>
      <c r="T408" s="482"/>
      <c r="U408" s="482"/>
      <c r="V408" s="482"/>
      <c r="W408" s="482"/>
      <c r="X408" s="482"/>
      <c r="Y408" s="482"/>
      <c r="Z408" s="482"/>
      <c r="AA408" s="482"/>
      <c r="AB408" s="482"/>
      <c r="AC408" s="482"/>
      <c r="AD408" s="482"/>
      <c r="AE408" s="482"/>
      <c r="AF408" s="482"/>
      <c r="AG408" s="482"/>
      <c r="AH408" s="482"/>
      <c r="AI408" s="482"/>
      <c r="AJ408" s="482"/>
      <c r="AK408" s="482"/>
      <c r="AL408" s="482"/>
      <c r="AM408" s="482"/>
      <c r="AN408" s="482"/>
      <c r="AO408" s="482"/>
      <c r="AP408" s="482"/>
      <c r="AQ408" s="482"/>
      <c r="AR408" s="482"/>
      <c r="AS408" s="482"/>
      <c r="AT408" s="482"/>
      <c r="AU408" s="482"/>
      <c r="AV408" s="482"/>
      <c r="AW408" s="482"/>
      <c r="AX408" s="482"/>
      <c r="AY408" s="482"/>
      <c r="AZ408" s="482"/>
      <c r="BA408" s="482"/>
      <c r="BB408" s="482"/>
      <c r="BC408" s="482"/>
      <c r="BD408" s="482"/>
      <c r="BE408" s="482"/>
      <c r="BF408" s="482"/>
      <c r="BG408" s="515"/>
      <c r="BH408" s="516"/>
      <c r="BI408" s="516"/>
      <c r="BJ408" s="516"/>
      <c r="BK408" s="517"/>
      <c r="BL408" s="350"/>
      <c r="CB408" s="228"/>
    </row>
    <row r="409" spans="1:80" ht="13.5" customHeight="1">
      <c r="A409" s="321"/>
      <c r="B409" s="511"/>
      <c r="C409" s="512"/>
      <c r="D409" s="513"/>
      <c r="E409" s="514"/>
      <c r="F409" s="482"/>
      <c r="G409" s="482"/>
      <c r="H409" s="482"/>
      <c r="I409" s="482"/>
      <c r="J409" s="482"/>
      <c r="K409" s="482"/>
      <c r="L409" s="482"/>
      <c r="M409" s="482"/>
      <c r="N409" s="482"/>
      <c r="O409" s="482"/>
      <c r="P409" s="482"/>
      <c r="Q409" s="482"/>
      <c r="R409" s="482"/>
      <c r="S409" s="482"/>
      <c r="T409" s="482"/>
      <c r="U409" s="482"/>
      <c r="V409" s="482"/>
      <c r="W409" s="482"/>
      <c r="X409" s="482"/>
      <c r="Y409" s="482"/>
      <c r="Z409" s="482"/>
      <c r="AA409" s="482"/>
      <c r="AB409" s="482"/>
      <c r="AC409" s="482"/>
      <c r="AD409" s="482"/>
      <c r="AE409" s="482"/>
      <c r="AF409" s="482"/>
      <c r="AG409" s="482"/>
      <c r="AH409" s="482"/>
      <c r="AI409" s="482"/>
      <c r="AJ409" s="482"/>
      <c r="AK409" s="482"/>
      <c r="AL409" s="482"/>
      <c r="AM409" s="482"/>
      <c r="AN409" s="482"/>
      <c r="AO409" s="482"/>
      <c r="AP409" s="482"/>
      <c r="AQ409" s="482"/>
      <c r="AR409" s="482"/>
      <c r="AS409" s="482"/>
      <c r="AT409" s="482"/>
      <c r="AU409" s="482"/>
      <c r="AV409" s="482"/>
      <c r="AW409" s="482"/>
      <c r="AX409" s="482"/>
      <c r="AY409" s="482"/>
      <c r="AZ409" s="482"/>
      <c r="BA409" s="482"/>
      <c r="BB409" s="482"/>
      <c r="BC409" s="482"/>
      <c r="BD409" s="482"/>
      <c r="BE409" s="482"/>
      <c r="BF409" s="482"/>
      <c r="BG409" s="515"/>
      <c r="BH409" s="516"/>
      <c r="BI409" s="516"/>
      <c r="BJ409" s="516"/>
      <c r="BK409" s="517"/>
      <c r="BL409" s="350"/>
      <c r="CB409" s="228"/>
    </row>
    <row r="410" spans="1:80" ht="8.25" customHeight="1">
      <c r="A410" s="321"/>
      <c r="B410" s="498"/>
      <c r="C410" s="499"/>
      <c r="D410" s="500"/>
      <c r="E410" s="503"/>
      <c r="F410" s="504"/>
      <c r="G410" s="504"/>
      <c r="H410" s="504"/>
      <c r="I410" s="504"/>
      <c r="J410" s="504"/>
      <c r="K410" s="504"/>
      <c r="L410" s="504"/>
      <c r="M410" s="504"/>
      <c r="N410" s="504"/>
      <c r="O410" s="504"/>
      <c r="P410" s="504"/>
      <c r="Q410" s="504"/>
      <c r="R410" s="504"/>
      <c r="S410" s="504"/>
      <c r="T410" s="504"/>
      <c r="U410" s="504"/>
      <c r="V410" s="504"/>
      <c r="W410" s="504"/>
      <c r="X410" s="504"/>
      <c r="Y410" s="504"/>
      <c r="Z410" s="504"/>
      <c r="AA410" s="504"/>
      <c r="AB410" s="504"/>
      <c r="AC410" s="504"/>
      <c r="AD410" s="504"/>
      <c r="AE410" s="504"/>
      <c r="AF410" s="504"/>
      <c r="AG410" s="504"/>
      <c r="AH410" s="504"/>
      <c r="AI410" s="504"/>
      <c r="AJ410" s="504"/>
      <c r="AK410" s="504"/>
      <c r="AL410" s="504"/>
      <c r="AM410" s="504"/>
      <c r="AN410" s="504"/>
      <c r="AO410" s="504"/>
      <c r="AP410" s="504"/>
      <c r="AQ410" s="504"/>
      <c r="AR410" s="504"/>
      <c r="AS410" s="504"/>
      <c r="AT410" s="504"/>
      <c r="AU410" s="504"/>
      <c r="AV410" s="504"/>
      <c r="AW410" s="504"/>
      <c r="AX410" s="504"/>
      <c r="AY410" s="504"/>
      <c r="AZ410" s="504"/>
      <c r="BA410" s="504"/>
      <c r="BB410" s="504"/>
      <c r="BC410" s="504"/>
      <c r="BD410" s="504"/>
      <c r="BE410" s="504"/>
      <c r="BF410" s="504"/>
      <c r="BG410" s="508"/>
      <c r="BH410" s="509"/>
      <c r="BI410" s="509"/>
      <c r="BJ410" s="509"/>
      <c r="BK410" s="510"/>
      <c r="BL410" s="350"/>
      <c r="CB410" s="228"/>
    </row>
    <row r="411" spans="1:80" ht="12.95" customHeight="1">
      <c r="A411" s="321"/>
      <c r="B411" s="495" t="s">
        <v>569</v>
      </c>
      <c r="C411" s="496"/>
      <c r="D411" s="497"/>
      <c r="E411" s="501" t="s">
        <v>570</v>
      </c>
      <c r="F411" s="502"/>
      <c r="G411" s="502"/>
      <c r="H411" s="502"/>
      <c r="I411" s="502"/>
      <c r="J411" s="502"/>
      <c r="K411" s="502"/>
      <c r="L411" s="502"/>
      <c r="M411" s="502"/>
      <c r="N411" s="502"/>
      <c r="O411" s="502"/>
      <c r="P411" s="502"/>
      <c r="Q411" s="502"/>
      <c r="R411" s="502"/>
      <c r="S411" s="502"/>
      <c r="T411" s="502"/>
      <c r="U411" s="502"/>
      <c r="V411" s="502"/>
      <c r="W411" s="502"/>
      <c r="X411" s="502"/>
      <c r="Y411" s="502"/>
      <c r="Z411" s="502"/>
      <c r="AA411" s="502"/>
      <c r="AB411" s="502"/>
      <c r="AC411" s="502"/>
      <c r="AD411" s="502"/>
      <c r="AE411" s="502"/>
      <c r="AF411" s="502"/>
      <c r="AG411" s="502"/>
      <c r="AH411" s="502"/>
      <c r="AI411" s="502"/>
      <c r="AJ411" s="502"/>
      <c r="AK411" s="502"/>
      <c r="AL411" s="502"/>
      <c r="AM411" s="502"/>
      <c r="AN411" s="502"/>
      <c r="AO411" s="502"/>
      <c r="AP411" s="502"/>
      <c r="AQ411" s="502"/>
      <c r="AR411" s="502"/>
      <c r="AS411" s="502"/>
      <c r="AT411" s="502"/>
      <c r="AU411" s="502"/>
      <c r="AV411" s="502"/>
      <c r="AW411" s="502"/>
      <c r="AX411" s="502"/>
      <c r="AY411" s="502"/>
      <c r="AZ411" s="502"/>
      <c r="BA411" s="502"/>
      <c r="BB411" s="502"/>
      <c r="BC411" s="502"/>
      <c r="BD411" s="502"/>
      <c r="BE411" s="502"/>
      <c r="BF411" s="502"/>
      <c r="BG411" s="505"/>
      <c r="BH411" s="506"/>
      <c r="BI411" s="506"/>
      <c r="BJ411" s="506"/>
      <c r="BK411" s="507"/>
      <c r="BL411" s="350"/>
      <c r="CB411" s="228"/>
    </row>
    <row r="412" spans="1:80" ht="12.95" customHeight="1">
      <c r="A412" s="321"/>
      <c r="B412" s="511"/>
      <c r="C412" s="512"/>
      <c r="D412" s="513"/>
      <c r="E412" s="514"/>
      <c r="F412" s="482"/>
      <c r="G412" s="482"/>
      <c r="H412" s="482"/>
      <c r="I412" s="482"/>
      <c r="J412" s="482"/>
      <c r="K412" s="482"/>
      <c r="L412" s="482"/>
      <c r="M412" s="482"/>
      <c r="N412" s="482"/>
      <c r="O412" s="482"/>
      <c r="P412" s="482"/>
      <c r="Q412" s="482"/>
      <c r="R412" s="482"/>
      <c r="S412" s="482"/>
      <c r="T412" s="482"/>
      <c r="U412" s="482"/>
      <c r="V412" s="482"/>
      <c r="W412" s="482"/>
      <c r="X412" s="482"/>
      <c r="Y412" s="482"/>
      <c r="Z412" s="482"/>
      <c r="AA412" s="482"/>
      <c r="AB412" s="482"/>
      <c r="AC412" s="482"/>
      <c r="AD412" s="482"/>
      <c r="AE412" s="482"/>
      <c r="AF412" s="482"/>
      <c r="AG412" s="482"/>
      <c r="AH412" s="482"/>
      <c r="AI412" s="482"/>
      <c r="AJ412" s="482"/>
      <c r="AK412" s="482"/>
      <c r="AL412" s="482"/>
      <c r="AM412" s="482"/>
      <c r="AN412" s="482"/>
      <c r="AO412" s="482"/>
      <c r="AP412" s="482"/>
      <c r="AQ412" s="482"/>
      <c r="AR412" s="482"/>
      <c r="AS412" s="482"/>
      <c r="AT412" s="482"/>
      <c r="AU412" s="482"/>
      <c r="AV412" s="482"/>
      <c r="AW412" s="482"/>
      <c r="AX412" s="482"/>
      <c r="AY412" s="482"/>
      <c r="AZ412" s="482"/>
      <c r="BA412" s="482"/>
      <c r="BB412" s="482"/>
      <c r="BC412" s="482"/>
      <c r="BD412" s="482"/>
      <c r="BE412" s="482"/>
      <c r="BF412" s="482"/>
      <c r="BG412" s="515"/>
      <c r="BH412" s="516"/>
      <c r="BI412" s="516"/>
      <c r="BJ412" s="516"/>
      <c r="BK412" s="517"/>
      <c r="BL412" s="350"/>
      <c r="CB412" s="228"/>
    </row>
    <row r="413" spans="1:80" ht="12.95" customHeight="1">
      <c r="A413" s="321"/>
      <c r="B413" s="511"/>
      <c r="C413" s="512"/>
      <c r="D413" s="513"/>
      <c r="E413" s="514"/>
      <c r="F413" s="482"/>
      <c r="G413" s="482"/>
      <c r="H413" s="482"/>
      <c r="I413" s="482"/>
      <c r="J413" s="482"/>
      <c r="K413" s="482"/>
      <c r="L413" s="482"/>
      <c r="M413" s="482"/>
      <c r="N413" s="482"/>
      <c r="O413" s="482"/>
      <c r="P413" s="482"/>
      <c r="Q413" s="482"/>
      <c r="R413" s="482"/>
      <c r="S413" s="482"/>
      <c r="T413" s="482"/>
      <c r="U413" s="482"/>
      <c r="V413" s="482"/>
      <c r="W413" s="482"/>
      <c r="X413" s="482"/>
      <c r="Y413" s="482"/>
      <c r="Z413" s="482"/>
      <c r="AA413" s="482"/>
      <c r="AB413" s="482"/>
      <c r="AC413" s="482"/>
      <c r="AD413" s="482"/>
      <c r="AE413" s="482"/>
      <c r="AF413" s="482"/>
      <c r="AG413" s="482"/>
      <c r="AH413" s="482"/>
      <c r="AI413" s="482"/>
      <c r="AJ413" s="482"/>
      <c r="AK413" s="482"/>
      <c r="AL413" s="482"/>
      <c r="AM413" s="482"/>
      <c r="AN413" s="482"/>
      <c r="AO413" s="482"/>
      <c r="AP413" s="482"/>
      <c r="AQ413" s="482"/>
      <c r="AR413" s="482"/>
      <c r="AS413" s="482"/>
      <c r="AT413" s="482"/>
      <c r="AU413" s="482"/>
      <c r="AV413" s="482"/>
      <c r="AW413" s="482"/>
      <c r="AX413" s="482"/>
      <c r="AY413" s="482"/>
      <c r="AZ413" s="482"/>
      <c r="BA413" s="482"/>
      <c r="BB413" s="482"/>
      <c r="BC413" s="482"/>
      <c r="BD413" s="482"/>
      <c r="BE413" s="482"/>
      <c r="BF413" s="482"/>
      <c r="BG413" s="515"/>
      <c r="BH413" s="516"/>
      <c r="BI413" s="516"/>
      <c r="BJ413" s="516"/>
      <c r="BK413" s="517"/>
      <c r="BL413" s="350"/>
      <c r="CB413" s="228"/>
    </row>
    <row r="414" spans="1:80" ht="5.25" customHeight="1">
      <c r="A414" s="321"/>
      <c r="B414" s="498"/>
      <c r="C414" s="499"/>
      <c r="D414" s="500"/>
      <c r="E414" s="503"/>
      <c r="F414" s="504"/>
      <c r="G414" s="504"/>
      <c r="H414" s="504"/>
      <c r="I414" s="504"/>
      <c r="J414" s="504"/>
      <c r="K414" s="504"/>
      <c r="L414" s="504"/>
      <c r="M414" s="504"/>
      <c r="N414" s="504"/>
      <c r="O414" s="504"/>
      <c r="P414" s="504"/>
      <c r="Q414" s="504"/>
      <c r="R414" s="504"/>
      <c r="S414" s="504"/>
      <c r="T414" s="504"/>
      <c r="U414" s="504"/>
      <c r="V414" s="504"/>
      <c r="W414" s="504"/>
      <c r="X414" s="504"/>
      <c r="Y414" s="504"/>
      <c r="Z414" s="504"/>
      <c r="AA414" s="504"/>
      <c r="AB414" s="504"/>
      <c r="AC414" s="504"/>
      <c r="AD414" s="504"/>
      <c r="AE414" s="504"/>
      <c r="AF414" s="504"/>
      <c r="AG414" s="504"/>
      <c r="AH414" s="504"/>
      <c r="AI414" s="504"/>
      <c r="AJ414" s="504"/>
      <c r="AK414" s="504"/>
      <c r="AL414" s="504"/>
      <c r="AM414" s="504"/>
      <c r="AN414" s="504"/>
      <c r="AO414" s="504"/>
      <c r="AP414" s="504"/>
      <c r="AQ414" s="504"/>
      <c r="AR414" s="504"/>
      <c r="AS414" s="504"/>
      <c r="AT414" s="504"/>
      <c r="AU414" s="504"/>
      <c r="AV414" s="504"/>
      <c r="AW414" s="504"/>
      <c r="AX414" s="504"/>
      <c r="AY414" s="504"/>
      <c r="AZ414" s="504"/>
      <c r="BA414" s="504"/>
      <c r="BB414" s="504"/>
      <c r="BC414" s="504"/>
      <c r="BD414" s="504"/>
      <c r="BE414" s="504"/>
      <c r="BF414" s="504"/>
      <c r="BG414" s="508"/>
      <c r="BH414" s="509"/>
      <c r="BI414" s="509"/>
      <c r="BJ414" s="509"/>
      <c r="BK414" s="510"/>
      <c r="BL414" s="350"/>
      <c r="CB414" s="228"/>
    </row>
    <row r="415" spans="1:80" ht="12.95" customHeight="1">
      <c r="BG415" s="243"/>
      <c r="BH415" s="243"/>
      <c r="BI415" s="243"/>
      <c r="BJ415" s="243"/>
      <c r="BK415" s="243"/>
    </row>
    <row r="416" spans="1:80" s="316" customFormat="1" ht="20.100000000000001" customHeight="1">
      <c r="A416" s="239" t="s">
        <v>571</v>
      </c>
      <c r="B416" s="239"/>
      <c r="C416" s="239"/>
      <c r="D416" s="298"/>
      <c r="E416" s="291"/>
      <c r="F416" s="291"/>
      <c r="G416" s="291"/>
      <c r="H416" s="291"/>
      <c r="I416" s="291"/>
      <c r="J416" s="291"/>
      <c r="K416" s="291"/>
      <c r="L416" s="291"/>
      <c r="M416" s="291"/>
      <c r="N416" s="291"/>
      <c r="O416" s="291"/>
      <c r="P416" s="291"/>
      <c r="Q416" s="291"/>
      <c r="R416" s="291"/>
      <c r="S416" s="291"/>
      <c r="T416" s="291"/>
      <c r="U416" s="291"/>
      <c r="V416" s="291"/>
      <c r="X416" s="351"/>
      <c r="BG416" s="243"/>
      <c r="BH416" s="243"/>
      <c r="BI416" s="243"/>
      <c r="BJ416" s="243"/>
      <c r="BK416" s="243"/>
      <c r="BL416" s="345"/>
      <c r="BM416" s="345"/>
      <c r="BN416" s="345"/>
      <c r="BO416" s="345"/>
      <c r="BP416" s="345"/>
      <c r="BQ416" s="345"/>
      <c r="BR416" s="345"/>
      <c r="BS416" s="345"/>
      <c r="BT416" s="345"/>
      <c r="BU416" s="345"/>
      <c r="BV416" s="345"/>
      <c r="BW416" s="345"/>
      <c r="BX416" s="345"/>
      <c r="BY416" s="345"/>
      <c r="BZ416" s="345"/>
      <c r="CA416" s="345"/>
    </row>
    <row r="417" spans="1:80" s="331" customFormat="1" ht="18" customHeight="1">
      <c r="A417" s="239"/>
      <c r="B417" s="641" t="s">
        <v>439</v>
      </c>
      <c r="C417" s="642"/>
      <c r="D417" s="642"/>
      <c r="E417" s="642"/>
      <c r="F417" s="642"/>
      <c r="G417" s="642"/>
      <c r="H417" s="642"/>
      <c r="I417" s="642"/>
      <c r="J417" s="642"/>
      <c r="K417" s="642"/>
      <c r="L417" s="642"/>
      <c r="M417" s="642"/>
      <c r="N417" s="642"/>
      <c r="O417" s="642"/>
      <c r="P417" s="642"/>
      <c r="Q417" s="642"/>
      <c r="R417" s="642"/>
      <c r="S417" s="642"/>
      <c r="T417" s="642"/>
      <c r="U417" s="642"/>
      <c r="V417" s="642"/>
      <c r="W417" s="642"/>
      <c r="X417" s="642"/>
      <c r="Y417" s="642"/>
      <c r="Z417" s="642"/>
      <c r="AA417" s="642"/>
      <c r="AB417" s="642"/>
      <c r="AC417" s="642"/>
      <c r="AD417" s="642"/>
      <c r="AE417" s="642"/>
      <c r="AF417" s="642"/>
      <c r="AG417" s="642"/>
      <c r="AH417" s="642"/>
      <c r="AI417" s="642"/>
      <c r="AJ417" s="642"/>
      <c r="AK417" s="642"/>
      <c r="AL417" s="642"/>
      <c r="AM417" s="642"/>
      <c r="AN417" s="642"/>
      <c r="AO417" s="642"/>
      <c r="AP417" s="642"/>
      <c r="AQ417" s="642"/>
      <c r="AR417" s="642"/>
      <c r="AS417" s="642"/>
      <c r="AT417" s="642"/>
      <c r="AU417" s="642"/>
      <c r="AV417" s="642"/>
      <c r="AW417" s="642"/>
      <c r="AX417" s="642"/>
      <c r="AY417" s="642"/>
      <c r="AZ417" s="642"/>
      <c r="BA417" s="642"/>
      <c r="BB417" s="642"/>
      <c r="BC417" s="642"/>
      <c r="BD417" s="642"/>
      <c r="BE417" s="642"/>
      <c r="BF417" s="642"/>
      <c r="BG417" s="642"/>
      <c r="BH417" s="642"/>
      <c r="BI417" s="642"/>
      <c r="BJ417" s="642"/>
      <c r="BK417" s="643"/>
      <c r="BL417" s="330"/>
      <c r="BM417" s="330"/>
      <c r="BN417" s="330"/>
      <c r="BO417" s="330"/>
      <c r="BP417" s="330"/>
      <c r="BQ417" s="330"/>
      <c r="BR417" s="330"/>
      <c r="BS417" s="330"/>
      <c r="BT417" s="330"/>
    </row>
    <row r="418" spans="1:80" ht="12.95" customHeight="1">
      <c r="A418" s="321"/>
      <c r="B418" s="495" t="s">
        <v>431</v>
      </c>
      <c r="C418" s="496"/>
      <c r="D418" s="497"/>
      <c r="E418" s="644" t="s">
        <v>572</v>
      </c>
      <c r="F418" s="645"/>
      <c r="G418" s="645"/>
      <c r="H418" s="645"/>
      <c r="I418" s="645"/>
      <c r="J418" s="645"/>
      <c r="K418" s="645"/>
      <c r="L418" s="645"/>
      <c r="M418" s="645"/>
      <c r="N418" s="645"/>
      <c r="O418" s="645"/>
      <c r="P418" s="645"/>
      <c r="Q418" s="645"/>
      <c r="R418" s="645"/>
      <c r="S418" s="645"/>
      <c r="T418" s="645"/>
      <c r="U418" s="645"/>
      <c r="V418" s="645"/>
      <c r="W418" s="645"/>
      <c r="X418" s="645"/>
      <c r="Y418" s="645"/>
      <c r="Z418" s="645"/>
      <c r="AA418" s="645"/>
      <c r="AB418" s="645"/>
      <c r="AC418" s="645"/>
      <c r="AD418" s="645"/>
      <c r="AE418" s="645"/>
      <c r="AF418" s="645"/>
      <c r="AG418" s="645"/>
      <c r="AH418" s="645"/>
      <c r="AI418" s="645"/>
      <c r="AJ418" s="645"/>
      <c r="AK418" s="645"/>
      <c r="AL418" s="645"/>
      <c r="AM418" s="645"/>
      <c r="AN418" s="645"/>
      <c r="AO418" s="645"/>
      <c r="AP418" s="645"/>
      <c r="AQ418" s="645"/>
      <c r="AR418" s="645"/>
      <c r="AS418" s="645"/>
      <c r="AT418" s="645"/>
      <c r="AU418" s="645"/>
      <c r="AV418" s="645"/>
      <c r="AW418" s="645"/>
      <c r="AX418" s="645"/>
      <c r="AY418" s="645"/>
      <c r="AZ418" s="645"/>
      <c r="BA418" s="645"/>
      <c r="BB418" s="645"/>
      <c r="BC418" s="645"/>
      <c r="BD418" s="645"/>
      <c r="BE418" s="645"/>
      <c r="BF418" s="645"/>
      <c r="BG418" s="505"/>
      <c r="BH418" s="506"/>
      <c r="BI418" s="506"/>
      <c r="BJ418" s="506"/>
      <c r="BK418" s="507"/>
    </row>
    <row r="419" spans="1:80" ht="12.95" customHeight="1">
      <c r="A419" s="321"/>
      <c r="B419" s="498"/>
      <c r="C419" s="499"/>
      <c r="D419" s="500"/>
      <c r="E419" s="658"/>
      <c r="F419" s="659"/>
      <c r="G419" s="659"/>
      <c r="H419" s="659"/>
      <c r="I419" s="659"/>
      <c r="J419" s="659"/>
      <c r="K419" s="659"/>
      <c r="L419" s="659"/>
      <c r="M419" s="659"/>
      <c r="N419" s="659"/>
      <c r="O419" s="659"/>
      <c r="P419" s="659"/>
      <c r="Q419" s="659"/>
      <c r="R419" s="659"/>
      <c r="S419" s="659"/>
      <c r="T419" s="659"/>
      <c r="U419" s="659"/>
      <c r="V419" s="659"/>
      <c r="W419" s="659"/>
      <c r="X419" s="659"/>
      <c r="Y419" s="659"/>
      <c r="Z419" s="659"/>
      <c r="AA419" s="659"/>
      <c r="AB419" s="659"/>
      <c r="AC419" s="659"/>
      <c r="AD419" s="659"/>
      <c r="AE419" s="659"/>
      <c r="AF419" s="659"/>
      <c r="AG419" s="659"/>
      <c r="AH419" s="659"/>
      <c r="AI419" s="659"/>
      <c r="AJ419" s="659"/>
      <c r="AK419" s="659"/>
      <c r="AL419" s="659"/>
      <c r="AM419" s="659"/>
      <c r="AN419" s="659"/>
      <c r="AO419" s="659"/>
      <c r="AP419" s="659"/>
      <c r="AQ419" s="659"/>
      <c r="AR419" s="659"/>
      <c r="AS419" s="659"/>
      <c r="AT419" s="659"/>
      <c r="AU419" s="659"/>
      <c r="AV419" s="659"/>
      <c r="AW419" s="659"/>
      <c r="AX419" s="659"/>
      <c r="AY419" s="659"/>
      <c r="AZ419" s="659"/>
      <c r="BA419" s="659"/>
      <c r="BB419" s="659"/>
      <c r="BC419" s="659"/>
      <c r="BD419" s="659"/>
      <c r="BE419" s="659"/>
      <c r="BF419" s="659"/>
      <c r="BG419" s="515"/>
      <c r="BH419" s="516"/>
      <c r="BI419" s="516"/>
      <c r="BJ419" s="516"/>
      <c r="BK419" s="517"/>
    </row>
    <row r="420" spans="1:80" ht="12.95" customHeight="1">
      <c r="B420" s="495" t="s">
        <v>436</v>
      </c>
      <c r="C420" s="496"/>
      <c r="D420" s="497"/>
      <c r="E420" s="501" t="s">
        <v>573</v>
      </c>
      <c r="F420" s="502"/>
      <c r="G420" s="502"/>
      <c r="H420" s="502"/>
      <c r="I420" s="502"/>
      <c r="J420" s="502"/>
      <c r="K420" s="502"/>
      <c r="L420" s="502"/>
      <c r="M420" s="502"/>
      <c r="N420" s="502"/>
      <c r="O420" s="502"/>
      <c r="P420" s="502"/>
      <c r="Q420" s="502"/>
      <c r="R420" s="502"/>
      <c r="S420" s="502"/>
      <c r="T420" s="502"/>
      <c r="U420" s="502"/>
      <c r="V420" s="502"/>
      <c r="W420" s="502"/>
      <c r="X420" s="502"/>
      <c r="Y420" s="502"/>
      <c r="Z420" s="502"/>
      <c r="AA420" s="502"/>
      <c r="AB420" s="502"/>
      <c r="AC420" s="502"/>
      <c r="AD420" s="502"/>
      <c r="AE420" s="502"/>
      <c r="AF420" s="502"/>
      <c r="AG420" s="502"/>
      <c r="AH420" s="502"/>
      <c r="AI420" s="502"/>
      <c r="AJ420" s="502"/>
      <c r="AK420" s="502"/>
      <c r="AL420" s="502"/>
      <c r="AM420" s="502"/>
      <c r="AN420" s="502"/>
      <c r="AO420" s="502"/>
      <c r="AP420" s="502"/>
      <c r="AQ420" s="502"/>
      <c r="AR420" s="502"/>
      <c r="AS420" s="502"/>
      <c r="AT420" s="502"/>
      <c r="AU420" s="502"/>
      <c r="AV420" s="502"/>
      <c r="AW420" s="502"/>
      <c r="AX420" s="502"/>
      <c r="AY420" s="502"/>
      <c r="AZ420" s="502"/>
      <c r="BA420" s="502"/>
      <c r="BB420" s="502"/>
      <c r="BC420" s="502"/>
      <c r="BD420" s="502"/>
      <c r="BE420" s="502"/>
      <c r="BF420" s="502"/>
      <c r="BG420" s="505"/>
      <c r="BH420" s="506"/>
      <c r="BI420" s="506"/>
      <c r="BJ420" s="506"/>
      <c r="BK420" s="507"/>
    </row>
    <row r="421" spans="1:80" ht="12.95" customHeight="1">
      <c r="B421" s="511"/>
      <c r="C421" s="512"/>
      <c r="D421" s="513"/>
      <c r="E421" s="514"/>
      <c r="F421" s="482"/>
      <c r="G421" s="482"/>
      <c r="H421" s="482"/>
      <c r="I421" s="482"/>
      <c r="J421" s="482"/>
      <c r="K421" s="482"/>
      <c r="L421" s="482"/>
      <c r="M421" s="482"/>
      <c r="N421" s="482"/>
      <c r="O421" s="482"/>
      <c r="P421" s="482"/>
      <c r="Q421" s="482"/>
      <c r="R421" s="482"/>
      <c r="S421" s="482"/>
      <c r="T421" s="482"/>
      <c r="U421" s="482"/>
      <c r="V421" s="482"/>
      <c r="W421" s="482"/>
      <c r="X421" s="482"/>
      <c r="Y421" s="482"/>
      <c r="Z421" s="482"/>
      <c r="AA421" s="482"/>
      <c r="AB421" s="482"/>
      <c r="AC421" s="482"/>
      <c r="AD421" s="482"/>
      <c r="AE421" s="482"/>
      <c r="AF421" s="482"/>
      <c r="AG421" s="482"/>
      <c r="AH421" s="482"/>
      <c r="AI421" s="482"/>
      <c r="AJ421" s="482"/>
      <c r="AK421" s="482"/>
      <c r="AL421" s="482"/>
      <c r="AM421" s="482"/>
      <c r="AN421" s="482"/>
      <c r="AO421" s="482"/>
      <c r="AP421" s="482"/>
      <c r="AQ421" s="482"/>
      <c r="AR421" s="482"/>
      <c r="AS421" s="482"/>
      <c r="AT421" s="482"/>
      <c r="AU421" s="482"/>
      <c r="AV421" s="482"/>
      <c r="AW421" s="482"/>
      <c r="AX421" s="482"/>
      <c r="AY421" s="482"/>
      <c r="AZ421" s="482"/>
      <c r="BA421" s="482"/>
      <c r="BB421" s="482"/>
      <c r="BC421" s="482"/>
      <c r="BD421" s="482"/>
      <c r="BE421" s="482"/>
      <c r="BF421" s="482"/>
      <c r="BG421" s="515"/>
      <c r="BH421" s="516"/>
      <c r="BI421" s="516"/>
      <c r="BJ421" s="516"/>
      <c r="BK421" s="517"/>
    </row>
    <row r="422" spans="1:80" ht="12.95" customHeight="1">
      <c r="B422" s="511"/>
      <c r="C422" s="512"/>
      <c r="D422" s="513"/>
      <c r="E422" s="514"/>
      <c r="F422" s="482"/>
      <c r="G422" s="482"/>
      <c r="H422" s="482"/>
      <c r="I422" s="482"/>
      <c r="J422" s="482"/>
      <c r="K422" s="482"/>
      <c r="L422" s="482"/>
      <c r="M422" s="482"/>
      <c r="N422" s="482"/>
      <c r="O422" s="482"/>
      <c r="P422" s="482"/>
      <c r="Q422" s="482"/>
      <c r="R422" s="482"/>
      <c r="S422" s="482"/>
      <c r="T422" s="482"/>
      <c r="U422" s="482"/>
      <c r="V422" s="482"/>
      <c r="W422" s="482"/>
      <c r="X422" s="482"/>
      <c r="Y422" s="482"/>
      <c r="Z422" s="482"/>
      <c r="AA422" s="482"/>
      <c r="AB422" s="482"/>
      <c r="AC422" s="482"/>
      <c r="AD422" s="482"/>
      <c r="AE422" s="482"/>
      <c r="AF422" s="482"/>
      <c r="AG422" s="482"/>
      <c r="AH422" s="482"/>
      <c r="AI422" s="482"/>
      <c r="AJ422" s="482"/>
      <c r="AK422" s="482"/>
      <c r="AL422" s="482"/>
      <c r="AM422" s="482"/>
      <c r="AN422" s="482"/>
      <c r="AO422" s="482"/>
      <c r="AP422" s="482"/>
      <c r="AQ422" s="482"/>
      <c r="AR422" s="482"/>
      <c r="AS422" s="482"/>
      <c r="AT422" s="482"/>
      <c r="AU422" s="482"/>
      <c r="AV422" s="482"/>
      <c r="AW422" s="482"/>
      <c r="AX422" s="482"/>
      <c r="AY422" s="482"/>
      <c r="AZ422" s="482"/>
      <c r="BA422" s="482"/>
      <c r="BB422" s="482"/>
      <c r="BC422" s="482"/>
      <c r="BD422" s="482"/>
      <c r="BE422" s="482"/>
      <c r="BF422" s="482"/>
      <c r="BG422" s="515"/>
      <c r="BH422" s="516"/>
      <c r="BI422" s="516"/>
      <c r="BJ422" s="516"/>
      <c r="BK422" s="517"/>
    </row>
    <row r="423" spans="1:80" ht="12.95" customHeight="1">
      <c r="B423" s="511"/>
      <c r="C423" s="512"/>
      <c r="D423" s="513"/>
      <c r="E423" s="514"/>
      <c r="F423" s="482"/>
      <c r="G423" s="482"/>
      <c r="H423" s="482"/>
      <c r="I423" s="482"/>
      <c r="J423" s="482"/>
      <c r="K423" s="482"/>
      <c r="L423" s="482"/>
      <c r="M423" s="482"/>
      <c r="N423" s="482"/>
      <c r="O423" s="482"/>
      <c r="P423" s="482"/>
      <c r="Q423" s="482"/>
      <c r="R423" s="482"/>
      <c r="S423" s="482"/>
      <c r="T423" s="482"/>
      <c r="U423" s="482"/>
      <c r="V423" s="482"/>
      <c r="W423" s="482"/>
      <c r="X423" s="482"/>
      <c r="Y423" s="482"/>
      <c r="Z423" s="482"/>
      <c r="AA423" s="482"/>
      <c r="AB423" s="482"/>
      <c r="AC423" s="482"/>
      <c r="AD423" s="482"/>
      <c r="AE423" s="482"/>
      <c r="AF423" s="482"/>
      <c r="AG423" s="482"/>
      <c r="AH423" s="482"/>
      <c r="AI423" s="482"/>
      <c r="AJ423" s="482"/>
      <c r="AK423" s="482"/>
      <c r="AL423" s="482"/>
      <c r="AM423" s="482"/>
      <c r="AN423" s="482"/>
      <c r="AO423" s="482"/>
      <c r="AP423" s="482"/>
      <c r="AQ423" s="482"/>
      <c r="AR423" s="482"/>
      <c r="AS423" s="482"/>
      <c r="AT423" s="482"/>
      <c r="AU423" s="482"/>
      <c r="AV423" s="482"/>
      <c r="AW423" s="482"/>
      <c r="AX423" s="482"/>
      <c r="AY423" s="482"/>
      <c r="AZ423" s="482"/>
      <c r="BA423" s="482"/>
      <c r="BB423" s="482"/>
      <c r="BC423" s="482"/>
      <c r="BD423" s="482"/>
      <c r="BE423" s="482"/>
      <c r="BF423" s="482"/>
      <c r="BG423" s="515"/>
      <c r="BH423" s="516"/>
      <c r="BI423" s="516"/>
      <c r="BJ423" s="516"/>
      <c r="BK423" s="517"/>
    </row>
    <row r="424" spans="1:80" ht="12.95" customHeight="1">
      <c r="B424" s="498"/>
      <c r="C424" s="499"/>
      <c r="D424" s="500"/>
      <c r="E424" s="503"/>
      <c r="F424" s="504"/>
      <c r="G424" s="504"/>
      <c r="H424" s="504"/>
      <c r="I424" s="504"/>
      <c r="J424" s="504"/>
      <c r="K424" s="504"/>
      <c r="L424" s="504"/>
      <c r="M424" s="504"/>
      <c r="N424" s="504"/>
      <c r="O424" s="504"/>
      <c r="P424" s="504"/>
      <c r="Q424" s="504"/>
      <c r="R424" s="504"/>
      <c r="S424" s="504"/>
      <c r="T424" s="504"/>
      <c r="U424" s="504"/>
      <c r="V424" s="504"/>
      <c r="W424" s="504"/>
      <c r="X424" s="504"/>
      <c r="Y424" s="504"/>
      <c r="Z424" s="504"/>
      <c r="AA424" s="504"/>
      <c r="AB424" s="504"/>
      <c r="AC424" s="504"/>
      <c r="AD424" s="504"/>
      <c r="AE424" s="504"/>
      <c r="AF424" s="504"/>
      <c r="AG424" s="504"/>
      <c r="AH424" s="504"/>
      <c r="AI424" s="504"/>
      <c r="AJ424" s="504"/>
      <c r="AK424" s="504"/>
      <c r="AL424" s="504"/>
      <c r="AM424" s="504"/>
      <c r="AN424" s="504"/>
      <c r="AO424" s="504"/>
      <c r="AP424" s="504"/>
      <c r="AQ424" s="504"/>
      <c r="AR424" s="504"/>
      <c r="AS424" s="504"/>
      <c r="AT424" s="504"/>
      <c r="AU424" s="504"/>
      <c r="AV424" s="504"/>
      <c r="AW424" s="504"/>
      <c r="AX424" s="504"/>
      <c r="AY424" s="504"/>
      <c r="AZ424" s="504"/>
      <c r="BA424" s="504"/>
      <c r="BB424" s="504"/>
      <c r="BC424" s="504"/>
      <c r="BD424" s="504"/>
      <c r="BE424" s="504"/>
      <c r="BF424" s="504"/>
      <c r="BG424" s="508"/>
      <c r="BH424" s="509"/>
      <c r="BI424" s="509"/>
      <c r="BJ424" s="509"/>
      <c r="BK424" s="510"/>
    </row>
    <row r="425" spans="1:80" ht="12.95" customHeight="1">
      <c r="B425" s="495" t="s">
        <v>450</v>
      </c>
      <c r="C425" s="496"/>
      <c r="D425" s="497"/>
      <c r="E425" s="501" t="s">
        <v>574</v>
      </c>
      <c r="F425" s="502"/>
      <c r="G425" s="502"/>
      <c r="H425" s="502"/>
      <c r="I425" s="502"/>
      <c r="J425" s="502"/>
      <c r="K425" s="502"/>
      <c r="L425" s="502"/>
      <c r="M425" s="502"/>
      <c r="N425" s="502"/>
      <c r="O425" s="502"/>
      <c r="P425" s="502"/>
      <c r="Q425" s="502"/>
      <c r="R425" s="502"/>
      <c r="S425" s="502"/>
      <c r="T425" s="502"/>
      <c r="U425" s="502"/>
      <c r="V425" s="502"/>
      <c r="W425" s="502"/>
      <c r="X425" s="502"/>
      <c r="Y425" s="502"/>
      <c r="Z425" s="502"/>
      <c r="AA425" s="502"/>
      <c r="AB425" s="502"/>
      <c r="AC425" s="502"/>
      <c r="AD425" s="502"/>
      <c r="AE425" s="502"/>
      <c r="AF425" s="502"/>
      <c r="AG425" s="502"/>
      <c r="AH425" s="502"/>
      <c r="AI425" s="502"/>
      <c r="AJ425" s="502"/>
      <c r="AK425" s="502"/>
      <c r="AL425" s="502"/>
      <c r="AM425" s="502"/>
      <c r="AN425" s="502"/>
      <c r="AO425" s="502"/>
      <c r="AP425" s="502"/>
      <c r="AQ425" s="502"/>
      <c r="AR425" s="502"/>
      <c r="AS425" s="502"/>
      <c r="AT425" s="502"/>
      <c r="AU425" s="502"/>
      <c r="AV425" s="502"/>
      <c r="AW425" s="502"/>
      <c r="AX425" s="502"/>
      <c r="AY425" s="502"/>
      <c r="AZ425" s="502"/>
      <c r="BA425" s="502"/>
      <c r="BB425" s="502"/>
      <c r="BC425" s="502"/>
      <c r="BD425" s="502"/>
      <c r="BE425" s="502"/>
      <c r="BF425" s="502"/>
      <c r="BG425" s="505"/>
      <c r="BH425" s="506"/>
      <c r="BI425" s="506"/>
      <c r="BJ425" s="506"/>
      <c r="BK425" s="507"/>
      <c r="BL425" s="350"/>
      <c r="CB425" s="228"/>
    </row>
    <row r="426" spans="1:80" ht="12.95" customHeight="1">
      <c r="B426" s="511"/>
      <c r="C426" s="512"/>
      <c r="D426" s="513"/>
      <c r="E426" s="514"/>
      <c r="F426" s="482"/>
      <c r="G426" s="482"/>
      <c r="H426" s="482"/>
      <c r="I426" s="482"/>
      <c r="J426" s="482"/>
      <c r="K426" s="482"/>
      <c r="L426" s="482"/>
      <c r="M426" s="482"/>
      <c r="N426" s="482"/>
      <c r="O426" s="482"/>
      <c r="P426" s="482"/>
      <c r="Q426" s="482"/>
      <c r="R426" s="482"/>
      <c r="S426" s="482"/>
      <c r="T426" s="482"/>
      <c r="U426" s="482"/>
      <c r="V426" s="482"/>
      <c r="W426" s="482"/>
      <c r="X426" s="482"/>
      <c r="Y426" s="482"/>
      <c r="Z426" s="482"/>
      <c r="AA426" s="482"/>
      <c r="AB426" s="482"/>
      <c r="AC426" s="482"/>
      <c r="AD426" s="482"/>
      <c r="AE426" s="482"/>
      <c r="AF426" s="482"/>
      <c r="AG426" s="482"/>
      <c r="AH426" s="482"/>
      <c r="AI426" s="482"/>
      <c r="AJ426" s="482"/>
      <c r="AK426" s="482"/>
      <c r="AL426" s="482"/>
      <c r="AM426" s="482"/>
      <c r="AN426" s="482"/>
      <c r="AO426" s="482"/>
      <c r="AP426" s="482"/>
      <c r="AQ426" s="482"/>
      <c r="AR426" s="482"/>
      <c r="AS426" s="482"/>
      <c r="AT426" s="482"/>
      <c r="AU426" s="482"/>
      <c r="AV426" s="482"/>
      <c r="AW426" s="482"/>
      <c r="AX426" s="482"/>
      <c r="AY426" s="482"/>
      <c r="AZ426" s="482"/>
      <c r="BA426" s="482"/>
      <c r="BB426" s="482"/>
      <c r="BC426" s="482"/>
      <c r="BD426" s="482"/>
      <c r="BE426" s="482"/>
      <c r="BF426" s="482"/>
      <c r="BG426" s="515"/>
      <c r="BH426" s="516"/>
      <c r="BI426" s="516"/>
      <c r="BJ426" s="516"/>
      <c r="BK426" s="517"/>
      <c r="BL426" s="350"/>
      <c r="CB426" s="228"/>
    </row>
    <row r="427" spans="1:80" ht="12.95" customHeight="1">
      <c r="B427" s="511"/>
      <c r="C427" s="512"/>
      <c r="D427" s="513"/>
      <c r="E427" s="514"/>
      <c r="F427" s="482"/>
      <c r="G427" s="482"/>
      <c r="H427" s="482"/>
      <c r="I427" s="482"/>
      <c r="J427" s="482"/>
      <c r="K427" s="482"/>
      <c r="L427" s="482"/>
      <c r="M427" s="482"/>
      <c r="N427" s="482"/>
      <c r="O427" s="482"/>
      <c r="P427" s="482"/>
      <c r="Q427" s="482"/>
      <c r="R427" s="482"/>
      <c r="S427" s="482"/>
      <c r="T427" s="482"/>
      <c r="U427" s="482"/>
      <c r="V427" s="482"/>
      <c r="W427" s="482"/>
      <c r="X427" s="482"/>
      <c r="Y427" s="482"/>
      <c r="Z427" s="482"/>
      <c r="AA427" s="482"/>
      <c r="AB427" s="482"/>
      <c r="AC427" s="482"/>
      <c r="AD427" s="482"/>
      <c r="AE427" s="482"/>
      <c r="AF427" s="482"/>
      <c r="AG427" s="482"/>
      <c r="AH427" s="482"/>
      <c r="AI427" s="482"/>
      <c r="AJ427" s="482"/>
      <c r="AK427" s="482"/>
      <c r="AL427" s="482"/>
      <c r="AM427" s="482"/>
      <c r="AN427" s="482"/>
      <c r="AO427" s="482"/>
      <c r="AP427" s="482"/>
      <c r="AQ427" s="482"/>
      <c r="AR427" s="482"/>
      <c r="AS427" s="482"/>
      <c r="AT427" s="482"/>
      <c r="AU427" s="482"/>
      <c r="AV427" s="482"/>
      <c r="AW427" s="482"/>
      <c r="AX427" s="482"/>
      <c r="AY427" s="482"/>
      <c r="AZ427" s="482"/>
      <c r="BA427" s="482"/>
      <c r="BB427" s="482"/>
      <c r="BC427" s="482"/>
      <c r="BD427" s="482"/>
      <c r="BE427" s="482"/>
      <c r="BF427" s="482"/>
      <c r="BG427" s="515"/>
      <c r="BH427" s="516"/>
      <c r="BI427" s="516"/>
      <c r="BJ427" s="516"/>
      <c r="BK427" s="517"/>
      <c r="BL427" s="350"/>
      <c r="CB427" s="228"/>
    </row>
    <row r="428" spans="1:80" ht="12.95" customHeight="1">
      <c r="B428" s="511"/>
      <c r="C428" s="512"/>
      <c r="D428" s="513"/>
      <c r="E428" s="514"/>
      <c r="F428" s="482"/>
      <c r="G428" s="482"/>
      <c r="H428" s="482"/>
      <c r="I428" s="482"/>
      <c r="J428" s="482"/>
      <c r="K428" s="482"/>
      <c r="L428" s="482"/>
      <c r="M428" s="482"/>
      <c r="N428" s="482"/>
      <c r="O428" s="482"/>
      <c r="P428" s="482"/>
      <c r="Q428" s="482"/>
      <c r="R428" s="482"/>
      <c r="S428" s="482"/>
      <c r="T428" s="482"/>
      <c r="U428" s="482"/>
      <c r="V428" s="482"/>
      <c r="W428" s="482"/>
      <c r="X428" s="482"/>
      <c r="Y428" s="482"/>
      <c r="Z428" s="482"/>
      <c r="AA428" s="482"/>
      <c r="AB428" s="482"/>
      <c r="AC428" s="482"/>
      <c r="AD428" s="482"/>
      <c r="AE428" s="482"/>
      <c r="AF428" s="482"/>
      <c r="AG428" s="482"/>
      <c r="AH428" s="482"/>
      <c r="AI428" s="482"/>
      <c r="AJ428" s="482"/>
      <c r="AK428" s="482"/>
      <c r="AL428" s="482"/>
      <c r="AM428" s="482"/>
      <c r="AN428" s="482"/>
      <c r="AO428" s="482"/>
      <c r="AP428" s="482"/>
      <c r="AQ428" s="482"/>
      <c r="AR428" s="482"/>
      <c r="AS428" s="482"/>
      <c r="AT428" s="482"/>
      <c r="AU428" s="482"/>
      <c r="AV428" s="482"/>
      <c r="AW428" s="482"/>
      <c r="AX428" s="482"/>
      <c r="AY428" s="482"/>
      <c r="AZ428" s="482"/>
      <c r="BA428" s="482"/>
      <c r="BB428" s="482"/>
      <c r="BC428" s="482"/>
      <c r="BD428" s="482"/>
      <c r="BE428" s="482"/>
      <c r="BF428" s="482"/>
      <c r="BG428" s="515"/>
      <c r="BH428" s="516"/>
      <c r="BI428" s="516"/>
      <c r="BJ428" s="516"/>
      <c r="BK428" s="517"/>
      <c r="BL428" s="350"/>
      <c r="CB428" s="228"/>
    </row>
    <row r="429" spans="1:80" ht="12.95" customHeight="1">
      <c r="B429" s="498"/>
      <c r="C429" s="499"/>
      <c r="D429" s="500"/>
      <c r="E429" s="503"/>
      <c r="F429" s="504"/>
      <c r="G429" s="504"/>
      <c r="H429" s="504"/>
      <c r="I429" s="504"/>
      <c r="J429" s="504"/>
      <c r="K429" s="504"/>
      <c r="L429" s="504"/>
      <c r="M429" s="504"/>
      <c r="N429" s="504"/>
      <c r="O429" s="504"/>
      <c r="P429" s="504"/>
      <c r="Q429" s="504"/>
      <c r="R429" s="504"/>
      <c r="S429" s="504"/>
      <c r="T429" s="504"/>
      <c r="U429" s="504"/>
      <c r="V429" s="504"/>
      <c r="W429" s="504"/>
      <c r="X429" s="504"/>
      <c r="Y429" s="504"/>
      <c r="Z429" s="504"/>
      <c r="AA429" s="504"/>
      <c r="AB429" s="504"/>
      <c r="AC429" s="504"/>
      <c r="AD429" s="504"/>
      <c r="AE429" s="504"/>
      <c r="AF429" s="504"/>
      <c r="AG429" s="504"/>
      <c r="AH429" s="504"/>
      <c r="AI429" s="504"/>
      <c r="AJ429" s="504"/>
      <c r="AK429" s="504"/>
      <c r="AL429" s="504"/>
      <c r="AM429" s="504"/>
      <c r="AN429" s="504"/>
      <c r="AO429" s="504"/>
      <c r="AP429" s="504"/>
      <c r="AQ429" s="504"/>
      <c r="AR429" s="504"/>
      <c r="AS429" s="504"/>
      <c r="AT429" s="504"/>
      <c r="AU429" s="504"/>
      <c r="AV429" s="504"/>
      <c r="AW429" s="504"/>
      <c r="AX429" s="504"/>
      <c r="AY429" s="504"/>
      <c r="AZ429" s="504"/>
      <c r="BA429" s="504"/>
      <c r="BB429" s="504"/>
      <c r="BC429" s="504"/>
      <c r="BD429" s="504"/>
      <c r="BE429" s="504"/>
      <c r="BF429" s="504"/>
      <c r="BG429" s="508"/>
      <c r="BH429" s="509"/>
      <c r="BI429" s="509"/>
      <c r="BJ429" s="509"/>
      <c r="BK429" s="510"/>
      <c r="BL429" s="350"/>
      <c r="CB429" s="228"/>
    </row>
    <row r="430" spans="1:80" ht="12.95" customHeight="1">
      <c r="B430" s="495" t="s">
        <v>457</v>
      </c>
      <c r="C430" s="496"/>
      <c r="D430" s="497"/>
      <c r="E430" s="501" t="s">
        <v>575</v>
      </c>
      <c r="F430" s="502"/>
      <c r="G430" s="502"/>
      <c r="H430" s="502"/>
      <c r="I430" s="502"/>
      <c r="J430" s="502"/>
      <c r="K430" s="502"/>
      <c r="L430" s="502"/>
      <c r="M430" s="502"/>
      <c r="N430" s="502"/>
      <c r="O430" s="502"/>
      <c r="P430" s="502"/>
      <c r="Q430" s="502"/>
      <c r="R430" s="502"/>
      <c r="S430" s="502"/>
      <c r="T430" s="502"/>
      <c r="U430" s="502"/>
      <c r="V430" s="502"/>
      <c r="W430" s="502"/>
      <c r="X430" s="502"/>
      <c r="Y430" s="502"/>
      <c r="Z430" s="502"/>
      <c r="AA430" s="502"/>
      <c r="AB430" s="502"/>
      <c r="AC430" s="502"/>
      <c r="AD430" s="502"/>
      <c r="AE430" s="502"/>
      <c r="AF430" s="502"/>
      <c r="AG430" s="502"/>
      <c r="AH430" s="502"/>
      <c r="AI430" s="502"/>
      <c r="AJ430" s="502"/>
      <c r="AK430" s="502"/>
      <c r="AL430" s="502"/>
      <c r="AM430" s="502"/>
      <c r="AN430" s="502"/>
      <c r="AO430" s="502"/>
      <c r="AP430" s="502"/>
      <c r="AQ430" s="502"/>
      <c r="AR430" s="502"/>
      <c r="AS430" s="502"/>
      <c r="AT430" s="502"/>
      <c r="AU430" s="502"/>
      <c r="AV430" s="502"/>
      <c r="AW430" s="502"/>
      <c r="AX430" s="502"/>
      <c r="AY430" s="502"/>
      <c r="AZ430" s="502"/>
      <c r="BA430" s="502"/>
      <c r="BB430" s="502"/>
      <c r="BC430" s="502"/>
      <c r="BD430" s="502"/>
      <c r="BE430" s="502"/>
      <c r="BF430" s="502"/>
      <c r="BG430" s="505"/>
      <c r="BH430" s="506"/>
      <c r="BI430" s="506"/>
      <c r="BJ430" s="506"/>
      <c r="BK430" s="507"/>
      <c r="BL430" s="350"/>
      <c r="CB430" s="228"/>
    </row>
    <row r="431" spans="1:80" ht="12.95" customHeight="1">
      <c r="B431" s="511"/>
      <c r="C431" s="512"/>
      <c r="D431" s="513"/>
      <c r="E431" s="514"/>
      <c r="F431" s="482"/>
      <c r="G431" s="482"/>
      <c r="H431" s="482"/>
      <c r="I431" s="482"/>
      <c r="J431" s="482"/>
      <c r="K431" s="482"/>
      <c r="L431" s="482"/>
      <c r="M431" s="482"/>
      <c r="N431" s="482"/>
      <c r="O431" s="482"/>
      <c r="P431" s="482"/>
      <c r="Q431" s="482"/>
      <c r="R431" s="482"/>
      <c r="S431" s="482"/>
      <c r="T431" s="482"/>
      <c r="U431" s="482"/>
      <c r="V431" s="482"/>
      <c r="W431" s="482"/>
      <c r="X431" s="482"/>
      <c r="Y431" s="482"/>
      <c r="Z431" s="482"/>
      <c r="AA431" s="482"/>
      <c r="AB431" s="482"/>
      <c r="AC431" s="482"/>
      <c r="AD431" s="482"/>
      <c r="AE431" s="482"/>
      <c r="AF431" s="482"/>
      <c r="AG431" s="482"/>
      <c r="AH431" s="482"/>
      <c r="AI431" s="482"/>
      <c r="AJ431" s="482"/>
      <c r="AK431" s="482"/>
      <c r="AL431" s="482"/>
      <c r="AM431" s="482"/>
      <c r="AN431" s="482"/>
      <c r="AO431" s="482"/>
      <c r="AP431" s="482"/>
      <c r="AQ431" s="482"/>
      <c r="AR431" s="482"/>
      <c r="AS431" s="482"/>
      <c r="AT431" s="482"/>
      <c r="AU431" s="482"/>
      <c r="AV431" s="482"/>
      <c r="AW431" s="482"/>
      <c r="AX431" s="482"/>
      <c r="AY431" s="482"/>
      <c r="AZ431" s="482"/>
      <c r="BA431" s="482"/>
      <c r="BB431" s="482"/>
      <c r="BC431" s="482"/>
      <c r="BD431" s="482"/>
      <c r="BE431" s="482"/>
      <c r="BF431" s="482"/>
      <c r="BG431" s="515"/>
      <c r="BH431" s="516"/>
      <c r="BI431" s="516"/>
      <c r="BJ431" s="516"/>
      <c r="BK431" s="517"/>
      <c r="BL431" s="350"/>
      <c r="CB431" s="228"/>
    </row>
    <row r="432" spans="1:80" ht="12.95" customHeight="1">
      <c r="B432" s="498"/>
      <c r="C432" s="499"/>
      <c r="D432" s="500"/>
      <c r="E432" s="503"/>
      <c r="F432" s="504"/>
      <c r="G432" s="504"/>
      <c r="H432" s="504"/>
      <c r="I432" s="504"/>
      <c r="J432" s="504"/>
      <c r="K432" s="504"/>
      <c r="L432" s="504"/>
      <c r="M432" s="504"/>
      <c r="N432" s="504"/>
      <c r="O432" s="504"/>
      <c r="P432" s="504"/>
      <c r="Q432" s="504"/>
      <c r="R432" s="504"/>
      <c r="S432" s="504"/>
      <c r="T432" s="504"/>
      <c r="U432" s="504"/>
      <c r="V432" s="504"/>
      <c r="W432" s="504"/>
      <c r="X432" s="504"/>
      <c r="Y432" s="504"/>
      <c r="Z432" s="504"/>
      <c r="AA432" s="504"/>
      <c r="AB432" s="504"/>
      <c r="AC432" s="504"/>
      <c r="AD432" s="504"/>
      <c r="AE432" s="504"/>
      <c r="AF432" s="504"/>
      <c r="AG432" s="504"/>
      <c r="AH432" s="504"/>
      <c r="AI432" s="504"/>
      <c r="AJ432" s="504"/>
      <c r="AK432" s="504"/>
      <c r="AL432" s="504"/>
      <c r="AM432" s="504"/>
      <c r="AN432" s="504"/>
      <c r="AO432" s="504"/>
      <c r="AP432" s="504"/>
      <c r="AQ432" s="504"/>
      <c r="AR432" s="504"/>
      <c r="AS432" s="504"/>
      <c r="AT432" s="504"/>
      <c r="AU432" s="504"/>
      <c r="AV432" s="504"/>
      <c r="AW432" s="504"/>
      <c r="AX432" s="504"/>
      <c r="AY432" s="504"/>
      <c r="AZ432" s="504"/>
      <c r="BA432" s="504"/>
      <c r="BB432" s="504"/>
      <c r="BC432" s="504"/>
      <c r="BD432" s="504"/>
      <c r="BE432" s="504"/>
      <c r="BF432" s="504"/>
      <c r="BG432" s="508"/>
      <c r="BH432" s="509"/>
      <c r="BI432" s="509"/>
      <c r="BJ432" s="509"/>
      <c r="BK432" s="510"/>
      <c r="BL432" s="350"/>
      <c r="CB432" s="228"/>
    </row>
    <row r="433" spans="2:80" ht="12.95" customHeight="1">
      <c r="B433" s="495" t="s">
        <v>461</v>
      </c>
      <c r="C433" s="496"/>
      <c r="D433" s="497"/>
      <c r="E433" s="501" t="s">
        <v>576</v>
      </c>
      <c r="F433" s="502"/>
      <c r="G433" s="502"/>
      <c r="H433" s="502"/>
      <c r="I433" s="502"/>
      <c r="J433" s="502"/>
      <c r="K433" s="502"/>
      <c r="L433" s="502"/>
      <c r="M433" s="502"/>
      <c r="N433" s="502"/>
      <c r="O433" s="502"/>
      <c r="P433" s="502"/>
      <c r="Q433" s="502"/>
      <c r="R433" s="502"/>
      <c r="S433" s="502"/>
      <c r="T433" s="502"/>
      <c r="U433" s="502"/>
      <c r="V433" s="502"/>
      <c r="W433" s="502"/>
      <c r="X433" s="502"/>
      <c r="Y433" s="502"/>
      <c r="Z433" s="502"/>
      <c r="AA433" s="502"/>
      <c r="AB433" s="502"/>
      <c r="AC433" s="502"/>
      <c r="AD433" s="502"/>
      <c r="AE433" s="502"/>
      <c r="AF433" s="502"/>
      <c r="AG433" s="502"/>
      <c r="AH433" s="502"/>
      <c r="AI433" s="502"/>
      <c r="AJ433" s="502"/>
      <c r="AK433" s="502"/>
      <c r="AL433" s="502"/>
      <c r="AM433" s="502"/>
      <c r="AN433" s="502"/>
      <c r="AO433" s="502"/>
      <c r="AP433" s="502"/>
      <c r="AQ433" s="502"/>
      <c r="AR433" s="502"/>
      <c r="AS433" s="502"/>
      <c r="AT433" s="502"/>
      <c r="AU433" s="502"/>
      <c r="AV433" s="502"/>
      <c r="AW433" s="502"/>
      <c r="AX433" s="502"/>
      <c r="AY433" s="502"/>
      <c r="AZ433" s="502"/>
      <c r="BA433" s="502"/>
      <c r="BB433" s="502"/>
      <c r="BC433" s="502"/>
      <c r="BD433" s="502"/>
      <c r="BE433" s="502"/>
      <c r="BF433" s="502"/>
      <c r="BG433" s="505"/>
      <c r="BH433" s="506"/>
      <c r="BI433" s="506"/>
      <c r="BJ433" s="506"/>
      <c r="BK433" s="507"/>
      <c r="BL433" s="350"/>
      <c r="CB433" s="228"/>
    </row>
    <row r="434" spans="2:80" ht="12.95" customHeight="1">
      <c r="B434" s="511"/>
      <c r="C434" s="512"/>
      <c r="D434" s="513"/>
      <c r="E434" s="514"/>
      <c r="F434" s="482"/>
      <c r="G434" s="482"/>
      <c r="H434" s="482"/>
      <c r="I434" s="482"/>
      <c r="J434" s="482"/>
      <c r="K434" s="482"/>
      <c r="L434" s="482"/>
      <c r="M434" s="482"/>
      <c r="N434" s="482"/>
      <c r="O434" s="482"/>
      <c r="P434" s="482"/>
      <c r="Q434" s="482"/>
      <c r="R434" s="482"/>
      <c r="S434" s="482"/>
      <c r="T434" s="482"/>
      <c r="U434" s="482"/>
      <c r="V434" s="482"/>
      <c r="W434" s="482"/>
      <c r="X434" s="482"/>
      <c r="Y434" s="482"/>
      <c r="Z434" s="482"/>
      <c r="AA434" s="482"/>
      <c r="AB434" s="482"/>
      <c r="AC434" s="482"/>
      <c r="AD434" s="482"/>
      <c r="AE434" s="482"/>
      <c r="AF434" s="482"/>
      <c r="AG434" s="482"/>
      <c r="AH434" s="482"/>
      <c r="AI434" s="482"/>
      <c r="AJ434" s="482"/>
      <c r="AK434" s="482"/>
      <c r="AL434" s="482"/>
      <c r="AM434" s="482"/>
      <c r="AN434" s="482"/>
      <c r="AO434" s="482"/>
      <c r="AP434" s="482"/>
      <c r="AQ434" s="482"/>
      <c r="AR434" s="482"/>
      <c r="AS434" s="482"/>
      <c r="AT434" s="482"/>
      <c r="AU434" s="482"/>
      <c r="AV434" s="482"/>
      <c r="AW434" s="482"/>
      <c r="AX434" s="482"/>
      <c r="AY434" s="482"/>
      <c r="AZ434" s="482"/>
      <c r="BA434" s="482"/>
      <c r="BB434" s="482"/>
      <c r="BC434" s="482"/>
      <c r="BD434" s="482"/>
      <c r="BE434" s="482"/>
      <c r="BF434" s="482"/>
      <c r="BG434" s="515"/>
      <c r="BH434" s="516"/>
      <c r="BI434" s="516"/>
      <c r="BJ434" s="516"/>
      <c r="BK434" s="517"/>
      <c r="BL434" s="350"/>
      <c r="CB434" s="228"/>
    </row>
    <row r="435" spans="2:80" ht="12.95" customHeight="1">
      <c r="B435" s="511"/>
      <c r="C435" s="512"/>
      <c r="D435" s="513"/>
      <c r="E435" s="514"/>
      <c r="F435" s="482"/>
      <c r="G435" s="482"/>
      <c r="H435" s="482"/>
      <c r="I435" s="482"/>
      <c r="J435" s="482"/>
      <c r="K435" s="482"/>
      <c r="L435" s="482"/>
      <c r="M435" s="482"/>
      <c r="N435" s="482"/>
      <c r="O435" s="482"/>
      <c r="P435" s="482"/>
      <c r="Q435" s="482"/>
      <c r="R435" s="482"/>
      <c r="S435" s="482"/>
      <c r="T435" s="482"/>
      <c r="U435" s="482"/>
      <c r="V435" s="482"/>
      <c r="W435" s="482"/>
      <c r="X435" s="482"/>
      <c r="Y435" s="482"/>
      <c r="Z435" s="482"/>
      <c r="AA435" s="482"/>
      <c r="AB435" s="482"/>
      <c r="AC435" s="482"/>
      <c r="AD435" s="482"/>
      <c r="AE435" s="482"/>
      <c r="AF435" s="482"/>
      <c r="AG435" s="482"/>
      <c r="AH435" s="482"/>
      <c r="AI435" s="482"/>
      <c r="AJ435" s="482"/>
      <c r="AK435" s="482"/>
      <c r="AL435" s="482"/>
      <c r="AM435" s="482"/>
      <c r="AN435" s="482"/>
      <c r="AO435" s="482"/>
      <c r="AP435" s="482"/>
      <c r="AQ435" s="482"/>
      <c r="AR435" s="482"/>
      <c r="AS435" s="482"/>
      <c r="AT435" s="482"/>
      <c r="AU435" s="482"/>
      <c r="AV435" s="482"/>
      <c r="AW435" s="482"/>
      <c r="AX435" s="482"/>
      <c r="AY435" s="482"/>
      <c r="AZ435" s="482"/>
      <c r="BA435" s="482"/>
      <c r="BB435" s="482"/>
      <c r="BC435" s="482"/>
      <c r="BD435" s="482"/>
      <c r="BE435" s="482"/>
      <c r="BF435" s="482"/>
      <c r="BG435" s="515"/>
      <c r="BH435" s="516"/>
      <c r="BI435" s="516"/>
      <c r="BJ435" s="516"/>
      <c r="BK435" s="517"/>
      <c r="BL435" s="350"/>
      <c r="CB435" s="228"/>
    </row>
    <row r="436" spans="2:80" ht="12.95" customHeight="1">
      <c r="B436" s="511"/>
      <c r="C436" s="512"/>
      <c r="D436" s="513"/>
      <c r="E436" s="514"/>
      <c r="F436" s="482"/>
      <c r="G436" s="482"/>
      <c r="H436" s="482"/>
      <c r="I436" s="482"/>
      <c r="J436" s="482"/>
      <c r="K436" s="482"/>
      <c r="L436" s="482"/>
      <c r="M436" s="482"/>
      <c r="N436" s="482"/>
      <c r="O436" s="482"/>
      <c r="P436" s="482"/>
      <c r="Q436" s="482"/>
      <c r="R436" s="482"/>
      <c r="S436" s="482"/>
      <c r="T436" s="482"/>
      <c r="U436" s="482"/>
      <c r="V436" s="482"/>
      <c r="W436" s="482"/>
      <c r="X436" s="482"/>
      <c r="Y436" s="482"/>
      <c r="Z436" s="482"/>
      <c r="AA436" s="482"/>
      <c r="AB436" s="482"/>
      <c r="AC436" s="482"/>
      <c r="AD436" s="482"/>
      <c r="AE436" s="482"/>
      <c r="AF436" s="482"/>
      <c r="AG436" s="482"/>
      <c r="AH436" s="482"/>
      <c r="AI436" s="482"/>
      <c r="AJ436" s="482"/>
      <c r="AK436" s="482"/>
      <c r="AL436" s="482"/>
      <c r="AM436" s="482"/>
      <c r="AN436" s="482"/>
      <c r="AO436" s="482"/>
      <c r="AP436" s="482"/>
      <c r="AQ436" s="482"/>
      <c r="AR436" s="482"/>
      <c r="AS436" s="482"/>
      <c r="AT436" s="482"/>
      <c r="AU436" s="482"/>
      <c r="AV436" s="482"/>
      <c r="AW436" s="482"/>
      <c r="AX436" s="482"/>
      <c r="AY436" s="482"/>
      <c r="AZ436" s="482"/>
      <c r="BA436" s="482"/>
      <c r="BB436" s="482"/>
      <c r="BC436" s="482"/>
      <c r="BD436" s="482"/>
      <c r="BE436" s="482"/>
      <c r="BF436" s="482"/>
      <c r="BG436" s="515"/>
      <c r="BH436" s="516"/>
      <c r="BI436" s="516"/>
      <c r="BJ436" s="516"/>
      <c r="BK436" s="517"/>
      <c r="BL436" s="350"/>
      <c r="CB436" s="228"/>
    </row>
    <row r="437" spans="2:80" ht="12.95" customHeight="1">
      <c r="B437" s="498"/>
      <c r="C437" s="499"/>
      <c r="D437" s="500"/>
      <c r="E437" s="503"/>
      <c r="F437" s="504"/>
      <c r="G437" s="504"/>
      <c r="H437" s="504"/>
      <c r="I437" s="504"/>
      <c r="J437" s="504"/>
      <c r="K437" s="504"/>
      <c r="L437" s="504"/>
      <c r="M437" s="504"/>
      <c r="N437" s="504"/>
      <c r="O437" s="504"/>
      <c r="P437" s="504"/>
      <c r="Q437" s="504"/>
      <c r="R437" s="504"/>
      <c r="S437" s="504"/>
      <c r="T437" s="504"/>
      <c r="U437" s="504"/>
      <c r="V437" s="504"/>
      <c r="W437" s="504"/>
      <c r="X437" s="504"/>
      <c r="Y437" s="504"/>
      <c r="Z437" s="504"/>
      <c r="AA437" s="504"/>
      <c r="AB437" s="504"/>
      <c r="AC437" s="504"/>
      <c r="AD437" s="504"/>
      <c r="AE437" s="504"/>
      <c r="AF437" s="504"/>
      <c r="AG437" s="504"/>
      <c r="AH437" s="504"/>
      <c r="AI437" s="504"/>
      <c r="AJ437" s="504"/>
      <c r="AK437" s="504"/>
      <c r="AL437" s="504"/>
      <c r="AM437" s="504"/>
      <c r="AN437" s="504"/>
      <c r="AO437" s="504"/>
      <c r="AP437" s="504"/>
      <c r="AQ437" s="504"/>
      <c r="AR437" s="504"/>
      <c r="AS437" s="504"/>
      <c r="AT437" s="504"/>
      <c r="AU437" s="504"/>
      <c r="AV437" s="504"/>
      <c r="AW437" s="504"/>
      <c r="AX437" s="504"/>
      <c r="AY437" s="504"/>
      <c r="AZ437" s="504"/>
      <c r="BA437" s="504"/>
      <c r="BB437" s="504"/>
      <c r="BC437" s="504"/>
      <c r="BD437" s="504"/>
      <c r="BE437" s="504"/>
      <c r="BF437" s="504"/>
      <c r="BG437" s="508"/>
      <c r="BH437" s="509"/>
      <c r="BI437" s="509"/>
      <c r="BJ437" s="509"/>
      <c r="BK437" s="510"/>
      <c r="BL437" s="350"/>
      <c r="CB437" s="228"/>
    </row>
    <row r="438" spans="2:80" s="331" customFormat="1" ht="12.95" customHeight="1">
      <c r="B438" s="495" t="s">
        <v>463</v>
      </c>
      <c r="C438" s="496"/>
      <c r="D438" s="497"/>
      <c r="E438" s="501" t="s">
        <v>577</v>
      </c>
      <c r="F438" s="502"/>
      <c r="G438" s="502"/>
      <c r="H438" s="502"/>
      <c r="I438" s="502"/>
      <c r="J438" s="502"/>
      <c r="K438" s="502"/>
      <c r="L438" s="502"/>
      <c r="M438" s="502"/>
      <c r="N438" s="502"/>
      <c r="O438" s="502"/>
      <c r="P438" s="502"/>
      <c r="Q438" s="502"/>
      <c r="R438" s="502"/>
      <c r="S438" s="502"/>
      <c r="T438" s="502"/>
      <c r="U438" s="502"/>
      <c r="V438" s="502"/>
      <c r="W438" s="502"/>
      <c r="X438" s="502"/>
      <c r="Y438" s="502"/>
      <c r="Z438" s="502"/>
      <c r="AA438" s="502"/>
      <c r="AB438" s="502"/>
      <c r="AC438" s="502"/>
      <c r="AD438" s="502"/>
      <c r="AE438" s="502"/>
      <c r="AF438" s="502"/>
      <c r="AG438" s="502"/>
      <c r="AH438" s="502"/>
      <c r="AI438" s="502"/>
      <c r="AJ438" s="502"/>
      <c r="AK438" s="502"/>
      <c r="AL438" s="502"/>
      <c r="AM438" s="502"/>
      <c r="AN438" s="502"/>
      <c r="AO438" s="502"/>
      <c r="AP438" s="502"/>
      <c r="AQ438" s="502"/>
      <c r="AR438" s="502"/>
      <c r="AS438" s="502"/>
      <c r="AT438" s="502"/>
      <c r="AU438" s="502"/>
      <c r="AV438" s="502"/>
      <c r="AW438" s="502"/>
      <c r="AX438" s="502"/>
      <c r="AY438" s="502"/>
      <c r="AZ438" s="502"/>
      <c r="BA438" s="502"/>
      <c r="BB438" s="502"/>
      <c r="BC438" s="502"/>
      <c r="BD438" s="502"/>
      <c r="BE438" s="502"/>
      <c r="BF438" s="502"/>
      <c r="BG438" s="505"/>
      <c r="BH438" s="506"/>
      <c r="BI438" s="506"/>
      <c r="BJ438" s="506"/>
      <c r="BK438" s="507"/>
      <c r="BL438" s="330"/>
      <c r="BM438" s="330"/>
      <c r="BN438" s="330"/>
      <c r="BO438" s="330"/>
      <c r="BP438" s="330"/>
      <c r="BQ438" s="330"/>
      <c r="BR438" s="330"/>
      <c r="BS438" s="330"/>
      <c r="BT438" s="330"/>
      <c r="BU438" s="330"/>
      <c r="BV438" s="330"/>
      <c r="BW438" s="330"/>
      <c r="BX438" s="330"/>
      <c r="BY438" s="330"/>
      <c r="BZ438" s="330"/>
      <c r="CA438" s="330"/>
    </row>
    <row r="439" spans="2:80" s="331" customFormat="1" ht="12.95" customHeight="1">
      <c r="B439" s="511"/>
      <c r="C439" s="512"/>
      <c r="D439" s="513"/>
      <c r="E439" s="514"/>
      <c r="F439" s="482"/>
      <c r="G439" s="482"/>
      <c r="H439" s="482"/>
      <c r="I439" s="482"/>
      <c r="J439" s="482"/>
      <c r="K439" s="482"/>
      <c r="L439" s="482"/>
      <c r="M439" s="482"/>
      <c r="N439" s="482"/>
      <c r="O439" s="482"/>
      <c r="P439" s="482"/>
      <c r="Q439" s="482"/>
      <c r="R439" s="482"/>
      <c r="S439" s="482"/>
      <c r="T439" s="482"/>
      <c r="U439" s="482"/>
      <c r="V439" s="482"/>
      <c r="W439" s="482"/>
      <c r="X439" s="482"/>
      <c r="Y439" s="482"/>
      <c r="Z439" s="482"/>
      <c r="AA439" s="482"/>
      <c r="AB439" s="482"/>
      <c r="AC439" s="482"/>
      <c r="AD439" s="482"/>
      <c r="AE439" s="482"/>
      <c r="AF439" s="482"/>
      <c r="AG439" s="482"/>
      <c r="AH439" s="482"/>
      <c r="AI439" s="482"/>
      <c r="AJ439" s="482"/>
      <c r="AK439" s="482"/>
      <c r="AL439" s="482"/>
      <c r="AM439" s="482"/>
      <c r="AN439" s="482"/>
      <c r="AO439" s="482"/>
      <c r="AP439" s="482"/>
      <c r="AQ439" s="482"/>
      <c r="AR439" s="482"/>
      <c r="AS439" s="482"/>
      <c r="AT439" s="482"/>
      <c r="AU439" s="482"/>
      <c r="AV439" s="482"/>
      <c r="AW439" s="482"/>
      <c r="AX439" s="482"/>
      <c r="AY439" s="482"/>
      <c r="AZ439" s="482"/>
      <c r="BA439" s="482"/>
      <c r="BB439" s="482"/>
      <c r="BC439" s="482"/>
      <c r="BD439" s="482"/>
      <c r="BE439" s="482"/>
      <c r="BF439" s="482"/>
      <c r="BG439" s="515"/>
      <c r="BH439" s="516"/>
      <c r="BI439" s="516"/>
      <c r="BJ439" s="516"/>
      <c r="BK439" s="517"/>
      <c r="BL439" s="330"/>
      <c r="BM439" s="330"/>
      <c r="BN439" s="330"/>
      <c r="BO439" s="330"/>
      <c r="BP439" s="330"/>
      <c r="BQ439" s="330"/>
      <c r="BR439" s="330"/>
      <c r="BS439" s="330"/>
      <c r="BT439" s="330"/>
      <c r="BU439" s="330"/>
      <c r="BV439" s="330"/>
      <c r="BW439" s="330"/>
      <c r="BX439" s="330"/>
      <c r="BY439" s="330"/>
      <c r="BZ439" s="330"/>
      <c r="CA439" s="330"/>
    </row>
    <row r="440" spans="2:80" s="331" customFormat="1" ht="12.95" customHeight="1">
      <c r="B440" s="511"/>
      <c r="C440" s="512"/>
      <c r="D440" s="513"/>
      <c r="E440" s="514"/>
      <c r="F440" s="482"/>
      <c r="G440" s="482"/>
      <c r="H440" s="482"/>
      <c r="I440" s="482"/>
      <c r="J440" s="482"/>
      <c r="K440" s="482"/>
      <c r="L440" s="482"/>
      <c r="M440" s="482"/>
      <c r="N440" s="482"/>
      <c r="O440" s="482"/>
      <c r="P440" s="482"/>
      <c r="Q440" s="482"/>
      <c r="R440" s="482"/>
      <c r="S440" s="482"/>
      <c r="T440" s="482"/>
      <c r="U440" s="482"/>
      <c r="V440" s="482"/>
      <c r="W440" s="482"/>
      <c r="X440" s="482"/>
      <c r="Y440" s="482"/>
      <c r="Z440" s="482"/>
      <c r="AA440" s="482"/>
      <c r="AB440" s="482"/>
      <c r="AC440" s="482"/>
      <c r="AD440" s="482"/>
      <c r="AE440" s="482"/>
      <c r="AF440" s="482"/>
      <c r="AG440" s="482"/>
      <c r="AH440" s="482"/>
      <c r="AI440" s="482"/>
      <c r="AJ440" s="482"/>
      <c r="AK440" s="482"/>
      <c r="AL440" s="482"/>
      <c r="AM440" s="482"/>
      <c r="AN440" s="482"/>
      <c r="AO440" s="482"/>
      <c r="AP440" s="482"/>
      <c r="AQ440" s="482"/>
      <c r="AR440" s="482"/>
      <c r="AS440" s="482"/>
      <c r="AT440" s="482"/>
      <c r="AU440" s="482"/>
      <c r="AV440" s="482"/>
      <c r="AW440" s="482"/>
      <c r="AX440" s="482"/>
      <c r="AY440" s="482"/>
      <c r="AZ440" s="482"/>
      <c r="BA440" s="482"/>
      <c r="BB440" s="482"/>
      <c r="BC440" s="482"/>
      <c r="BD440" s="482"/>
      <c r="BE440" s="482"/>
      <c r="BF440" s="482"/>
      <c r="BG440" s="515"/>
      <c r="BH440" s="516"/>
      <c r="BI440" s="516"/>
      <c r="BJ440" s="516"/>
      <c r="BK440" s="517"/>
      <c r="BL440" s="330"/>
      <c r="BM440" s="330"/>
      <c r="BN440" s="330"/>
      <c r="BO440" s="330"/>
      <c r="BP440" s="330"/>
      <c r="BQ440" s="330"/>
      <c r="BR440" s="330"/>
      <c r="BS440" s="330"/>
      <c r="BT440" s="330"/>
      <c r="BU440" s="330"/>
      <c r="BV440" s="330"/>
      <c r="BW440" s="330"/>
      <c r="BX440" s="330"/>
      <c r="BY440" s="330"/>
      <c r="BZ440" s="330"/>
      <c r="CA440" s="330"/>
    </row>
    <row r="441" spans="2:80" s="331" customFormat="1" ht="12.95" customHeight="1">
      <c r="B441" s="498"/>
      <c r="C441" s="499"/>
      <c r="D441" s="500"/>
      <c r="E441" s="514"/>
      <c r="F441" s="482"/>
      <c r="G441" s="482"/>
      <c r="H441" s="482"/>
      <c r="I441" s="482"/>
      <c r="J441" s="482"/>
      <c r="K441" s="482"/>
      <c r="L441" s="482"/>
      <c r="M441" s="482"/>
      <c r="N441" s="482"/>
      <c r="O441" s="482"/>
      <c r="P441" s="482"/>
      <c r="Q441" s="482"/>
      <c r="R441" s="482"/>
      <c r="S441" s="482"/>
      <c r="T441" s="482"/>
      <c r="U441" s="482"/>
      <c r="V441" s="482"/>
      <c r="W441" s="482"/>
      <c r="X441" s="482"/>
      <c r="Y441" s="482"/>
      <c r="Z441" s="482"/>
      <c r="AA441" s="482"/>
      <c r="AB441" s="482"/>
      <c r="AC441" s="482"/>
      <c r="AD441" s="482"/>
      <c r="AE441" s="482"/>
      <c r="AF441" s="482"/>
      <c r="AG441" s="482"/>
      <c r="AH441" s="482"/>
      <c r="AI441" s="482"/>
      <c r="AJ441" s="482"/>
      <c r="AK441" s="482"/>
      <c r="AL441" s="482"/>
      <c r="AM441" s="482"/>
      <c r="AN441" s="482"/>
      <c r="AO441" s="482"/>
      <c r="AP441" s="482"/>
      <c r="AQ441" s="482"/>
      <c r="AR441" s="482"/>
      <c r="AS441" s="482"/>
      <c r="AT441" s="482"/>
      <c r="AU441" s="482"/>
      <c r="AV441" s="482"/>
      <c r="AW441" s="482"/>
      <c r="AX441" s="482"/>
      <c r="AY441" s="482"/>
      <c r="AZ441" s="482"/>
      <c r="BA441" s="482"/>
      <c r="BB441" s="482"/>
      <c r="BC441" s="482"/>
      <c r="BD441" s="482"/>
      <c r="BE441" s="482"/>
      <c r="BF441" s="482"/>
      <c r="BG441" s="515"/>
      <c r="BH441" s="516"/>
      <c r="BI441" s="516"/>
      <c r="BJ441" s="516"/>
      <c r="BK441" s="517"/>
      <c r="BL441" s="330"/>
      <c r="BM441" s="330"/>
      <c r="BN441" s="330"/>
      <c r="BO441" s="330"/>
      <c r="BP441" s="330"/>
      <c r="BQ441" s="330"/>
      <c r="BR441" s="330"/>
      <c r="BS441" s="330"/>
      <c r="BT441" s="330"/>
      <c r="BU441" s="330"/>
      <c r="BV441" s="330"/>
      <c r="BW441" s="330"/>
      <c r="BX441" s="330"/>
      <c r="BY441" s="330"/>
      <c r="BZ441" s="330"/>
      <c r="CA441" s="330"/>
    </row>
    <row r="442" spans="2:80" s="331" customFormat="1" ht="12.95" customHeight="1">
      <c r="B442" s="495" t="s">
        <v>465</v>
      </c>
      <c r="C442" s="496"/>
      <c r="D442" s="497"/>
      <c r="E442" s="501" t="s">
        <v>578</v>
      </c>
      <c r="F442" s="502"/>
      <c r="G442" s="502"/>
      <c r="H442" s="502"/>
      <c r="I442" s="502"/>
      <c r="J442" s="502"/>
      <c r="K442" s="502"/>
      <c r="L442" s="502"/>
      <c r="M442" s="502"/>
      <c r="N442" s="502"/>
      <c r="O442" s="502"/>
      <c r="P442" s="502"/>
      <c r="Q442" s="502"/>
      <c r="R442" s="502"/>
      <c r="S442" s="502"/>
      <c r="T442" s="502"/>
      <c r="U442" s="502"/>
      <c r="V442" s="502"/>
      <c r="W442" s="502"/>
      <c r="X442" s="502"/>
      <c r="Y442" s="502"/>
      <c r="Z442" s="502"/>
      <c r="AA442" s="502"/>
      <c r="AB442" s="502"/>
      <c r="AC442" s="502"/>
      <c r="AD442" s="502"/>
      <c r="AE442" s="502"/>
      <c r="AF442" s="502"/>
      <c r="AG442" s="502"/>
      <c r="AH442" s="502"/>
      <c r="AI442" s="502"/>
      <c r="AJ442" s="502"/>
      <c r="AK442" s="502"/>
      <c r="AL442" s="502"/>
      <c r="AM442" s="502"/>
      <c r="AN442" s="502"/>
      <c r="AO442" s="502"/>
      <c r="AP442" s="502"/>
      <c r="AQ442" s="502"/>
      <c r="AR442" s="502"/>
      <c r="AS442" s="502"/>
      <c r="AT442" s="502"/>
      <c r="AU442" s="502"/>
      <c r="AV442" s="502"/>
      <c r="AW442" s="502"/>
      <c r="AX442" s="502"/>
      <c r="AY442" s="502"/>
      <c r="AZ442" s="502"/>
      <c r="BA442" s="502"/>
      <c r="BB442" s="502"/>
      <c r="BC442" s="502"/>
      <c r="BD442" s="502"/>
      <c r="BE442" s="502"/>
      <c r="BF442" s="502"/>
      <c r="BG442" s="505"/>
      <c r="BH442" s="506"/>
      <c r="BI442" s="506"/>
      <c r="BJ442" s="506"/>
      <c r="BK442" s="507"/>
      <c r="BL442" s="350"/>
      <c r="BM442" s="330"/>
      <c r="BN442" s="330"/>
      <c r="BO442" s="330"/>
      <c r="BP442" s="330"/>
      <c r="BQ442" s="330"/>
      <c r="BR442" s="330"/>
      <c r="BS442" s="330"/>
      <c r="BT442" s="330"/>
      <c r="BU442" s="330"/>
      <c r="BV442" s="330"/>
      <c r="BW442" s="330"/>
      <c r="BX442" s="330"/>
      <c r="BY442" s="330"/>
      <c r="BZ442" s="330"/>
      <c r="CA442" s="330"/>
      <c r="CB442" s="330"/>
    </row>
    <row r="443" spans="2:80" s="331" customFormat="1" ht="12.95" customHeight="1">
      <c r="B443" s="511"/>
      <c r="C443" s="666"/>
      <c r="D443" s="513"/>
      <c r="E443" s="514"/>
      <c r="F443" s="671"/>
      <c r="G443" s="671"/>
      <c r="H443" s="671"/>
      <c r="I443" s="671"/>
      <c r="J443" s="671"/>
      <c r="K443" s="671"/>
      <c r="L443" s="671"/>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1"/>
      <c r="AL443" s="671"/>
      <c r="AM443" s="671"/>
      <c r="AN443" s="671"/>
      <c r="AO443" s="671"/>
      <c r="AP443" s="671"/>
      <c r="AQ443" s="671"/>
      <c r="AR443" s="671"/>
      <c r="AS443" s="671"/>
      <c r="AT443" s="671"/>
      <c r="AU443" s="671"/>
      <c r="AV443" s="671"/>
      <c r="AW443" s="671"/>
      <c r="AX443" s="671"/>
      <c r="AY443" s="671"/>
      <c r="AZ443" s="671"/>
      <c r="BA443" s="671"/>
      <c r="BB443" s="671"/>
      <c r="BC443" s="671"/>
      <c r="BD443" s="671"/>
      <c r="BE443" s="671"/>
      <c r="BF443" s="671"/>
      <c r="BG443" s="515"/>
      <c r="BH443" s="668"/>
      <c r="BI443" s="668"/>
      <c r="BJ443" s="668"/>
      <c r="BK443" s="517"/>
      <c r="BL443" s="350"/>
      <c r="BM443" s="330"/>
      <c r="BN443" s="330"/>
      <c r="BO443" s="330"/>
      <c r="BP443" s="330"/>
      <c r="BQ443" s="330"/>
      <c r="BR443" s="330"/>
      <c r="BS443" s="330"/>
      <c r="BT443" s="330"/>
      <c r="BU443" s="330"/>
      <c r="BV443" s="330"/>
      <c r="BW443" s="330"/>
      <c r="BX443" s="330"/>
      <c r="BY443" s="330"/>
      <c r="BZ443" s="330"/>
      <c r="CA443" s="330"/>
      <c r="CB443" s="330"/>
    </row>
    <row r="444" spans="2:80" s="331" customFormat="1" ht="12.95" customHeight="1">
      <c r="B444" s="511"/>
      <c r="C444" s="512"/>
      <c r="D444" s="513"/>
      <c r="E444" s="514"/>
      <c r="F444" s="482"/>
      <c r="G444" s="482"/>
      <c r="H444" s="482"/>
      <c r="I444" s="482"/>
      <c r="J444" s="482"/>
      <c r="K444" s="482"/>
      <c r="L444" s="482"/>
      <c r="M444" s="482"/>
      <c r="N444" s="482"/>
      <c r="O444" s="482"/>
      <c r="P444" s="482"/>
      <c r="Q444" s="482"/>
      <c r="R444" s="482"/>
      <c r="S444" s="482"/>
      <c r="T444" s="482"/>
      <c r="U444" s="482"/>
      <c r="V444" s="482"/>
      <c r="W444" s="482"/>
      <c r="X444" s="482"/>
      <c r="Y444" s="482"/>
      <c r="Z444" s="482"/>
      <c r="AA444" s="482"/>
      <c r="AB444" s="482"/>
      <c r="AC444" s="482"/>
      <c r="AD444" s="482"/>
      <c r="AE444" s="482"/>
      <c r="AF444" s="482"/>
      <c r="AG444" s="482"/>
      <c r="AH444" s="482"/>
      <c r="AI444" s="482"/>
      <c r="AJ444" s="482"/>
      <c r="AK444" s="482"/>
      <c r="AL444" s="482"/>
      <c r="AM444" s="482"/>
      <c r="AN444" s="482"/>
      <c r="AO444" s="482"/>
      <c r="AP444" s="482"/>
      <c r="AQ444" s="482"/>
      <c r="AR444" s="482"/>
      <c r="AS444" s="482"/>
      <c r="AT444" s="482"/>
      <c r="AU444" s="482"/>
      <c r="AV444" s="482"/>
      <c r="AW444" s="482"/>
      <c r="AX444" s="482"/>
      <c r="AY444" s="482"/>
      <c r="AZ444" s="482"/>
      <c r="BA444" s="482"/>
      <c r="BB444" s="482"/>
      <c r="BC444" s="482"/>
      <c r="BD444" s="482"/>
      <c r="BE444" s="482"/>
      <c r="BF444" s="482"/>
      <c r="BG444" s="515"/>
      <c r="BH444" s="516"/>
      <c r="BI444" s="516"/>
      <c r="BJ444" s="516"/>
      <c r="BK444" s="517"/>
      <c r="BL444" s="350"/>
      <c r="BM444" s="330"/>
      <c r="BN444" s="330"/>
      <c r="BO444" s="330"/>
      <c r="BP444" s="330"/>
      <c r="BQ444" s="330"/>
      <c r="BR444" s="330"/>
      <c r="BS444" s="330"/>
      <c r="BT444" s="330"/>
      <c r="BU444" s="330"/>
      <c r="BV444" s="330"/>
      <c r="BW444" s="330"/>
      <c r="BX444" s="330"/>
      <c r="BY444" s="330"/>
      <c r="BZ444" s="330"/>
      <c r="CA444" s="330"/>
      <c r="CB444" s="330"/>
    </row>
    <row r="445" spans="2:80" s="331" customFormat="1" ht="7.5" customHeight="1">
      <c r="B445" s="498"/>
      <c r="C445" s="499"/>
      <c r="D445" s="500"/>
      <c r="E445" s="503"/>
      <c r="F445" s="504"/>
      <c r="G445" s="504"/>
      <c r="H445" s="504"/>
      <c r="I445" s="504"/>
      <c r="J445" s="504"/>
      <c r="K445" s="504"/>
      <c r="L445" s="504"/>
      <c r="M445" s="504"/>
      <c r="N445" s="504"/>
      <c r="O445" s="504"/>
      <c r="P445" s="504"/>
      <c r="Q445" s="504"/>
      <c r="R445" s="504"/>
      <c r="S445" s="504"/>
      <c r="T445" s="504"/>
      <c r="U445" s="504"/>
      <c r="V445" s="504"/>
      <c r="W445" s="504"/>
      <c r="X445" s="504"/>
      <c r="Y445" s="504"/>
      <c r="Z445" s="504"/>
      <c r="AA445" s="504"/>
      <c r="AB445" s="504"/>
      <c r="AC445" s="504"/>
      <c r="AD445" s="504"/>
      <c r="AE445" s="504"/>
      <c r="AF445" s="504"/>
      <c r="AG445" s="504"/>
      <c r="AH445" s="504"/>
      <c r="AI445" s="504"/>
      <c r="AJ445" s="504"/>
      <c r="AK445" s="504"/>
      <c r="AL445" s="504"/>
      <c r="AM445" s="504"/>
      <c r="AN445" s="504"/>
      <c r="AO445" s="504"/>
      <c r="AP445" s="504"/>
      <c r="AQ445" s="504"/>
      <c r="AR445" s="504"/>
      <c r="AS445" s="504"/>
      <c r="AT445" s="504"/>
      <c r="AU445" s="504"/>
      <c r="AV445" s="504"/>
      <c r="AW445" s="504"/>
      <c r="AX445" s="504"/>
      <c r="AY445" s="504"/>
      <c r="AZ445" s="504"/>
      <c r="BA445" s="504"/>
      <c r="BB445" s="504"/>
      <c r="BC445" s="504"/>
      <c r="BD445" s="504"/>
      <c r="BE445" s="504"/>
      <c r="BF445" s="504"/>
      <c r="BG445" s="508"/>
      <c r="BH445" s="509"/>
      <c r="BI445" s="509"/>
      <c r="BJ445" s="509"/>
      <c r="BK445" s="510"/>
      <c r="BL445" s="350"/>
      <c r="BM445" s="330"/>
      <c r="BN445" s="330"/>
      <c r="BO445" s="330"/>
      <c r="BP445" s="330"/>
      <c r="BQ445" s="330"/>
      <c r="BR445" s="330"/>
      <c r="BS445" s="330"/>
      <c r="BT445" s="330"/>
      <c r="BU445" s="330"/>
      <c r="BV445" s="330"/>
      <c r="BW445" s="330"/>
      <c r="BX445" s="330"/>
      <c r="BY445" s="330"/>
      <c r="BZ445" s="330"/>
      <c r="CA445" s="330"/>
      <c r="CB445" s="330"/>
    </row>
    <row r="446" spans="2:80" s="331" customFormat="1" ht="12.95" customHeight="1">
      <c r="B446" s="495" t="s">
        <v>500</v>
      </c>
      <c r="C446" s="496"/>
      <c r="D446" s="497"/>
      <c r="E446" s="501" t="s">
        <v>579</v>
      </c>
      <c r="F446" s="502"/>
      <c r="G446" s="502"/>
      <c r="H446" s="502"/>
      <c r="I446" s="502"/>
      <c r="J446" s="502"/>
      <c r="K446" s="502"/>
      <c r="L446" s="502"/>
      <c r="M446" s="502"/>
      <c r="N446" s="502"/>
      <c r="O446" s="502"/>
      <c r="P446" s="502"/>
      <c r="Q446" s="502"/>
      <c r="R446" s="502"/>
      <c r="S446" s="502"/>
      <c r="T446" s="502"/>
      <c r="U446" s="502"/>
      <c r="V446" s="502"/>
      <c r="W446" s="502"/>
      <c r="X446" s="502"/>
      <c r="Y446" s="502"/>
      <c r="Z446" s="502"/>
      <c r="AA446" s="502"/>
      <c r="AB446" s="502"/>
      <c r="AC446" s="502"/>
      <c r="AD446" s="502"/>
      <c r="AE446" s="502"/>
      <c r="AF446" s="502"/>
      <c r="AG446" s="502"/>
      <c r="AH446" s="502"/>
      <c r="AI446" s="502"/>
      <c r="AJ446" s="502"/>
      <c r="AK446" s="502"/>
      <c r="AL446" s="502"/>
      <c r="AM446" s="502"/>
      <c r="AN446" s="502"/>
      <c r="AO446" s="502"/>
      <c r="AP446" s="502"/>
      <c r="AQ446" s="502"/>
      <c r="AR446" s="502"/>
      <c r="AS446" s="502"/>
      <c r="AT446" s="502"/>
      <c r="AU446" s="502"/>
      <c r="AV446" s="502"/>
      <c r="AW446" s="502"/>
      <c r="AX446" s="502"/>
      <c r="AY446" s="502"/>
      <c r="AZ446" s="502"/>
      <c r="BA446" s="502"/>
      <c r="BB446" s="502"/>
      <c r="BC446" s="502"/>
      <c r="BD446" s="502"/>
      <c r="BE446" s="502"/>
      <c r="BF446" s="502"/>
      <c r="BG446" s="505"/>
      <c r="BH446" s="506"/>
      <c r="BI446" s="506"/>
      <c r="BJ446" s="506"/>
      <c r="BK446" s="507"/>
      <c r="BL446" s="350"/>
      <c r="BM446" s="330"/>
      <c r="BN446" s="330"/>
      <c r="BO446" s="330"/>
      <c r="BP446" s="330"/>
      <c r="BQ446" s="330"/>
      <c r="BR446" s="330"/>
      <c r="BS446" s="330"/>
      <c r="BT446" s="330"/>
      <c r="BU446" s="330"/>
      <c r="BV446" s="330"/>
      <c r="BW446" s="330"/>
      <c r="BX446" s="330"/>
      <c r="BY446" s="330"/>
      <c r="BZ446" s="330"/>
      <c r="CA446" s="330"/>
      <c r="CB446" s="330"/>
    </row>
    <row r="447" spans="2:80" s="331" customFormat="1" ht="12.95" customHeight="1">
      <c r="B447" s="511"/>
      <c r="C447" s="512"/>
      <c r="D447" s="513"/>
      <c r="E447" s="514"/>
      <c r="F447" s="482"/>
      <c r="G447" s="482"/>
      <c r="H447" s="482"/>
      <c r="I447" s="482"/>
      <c r="J447" s="482"/>
      <c r="K447" s="482"/>
      <c r="L447" s="482"/>
      <c r="M447" s="482"/>
      <c r="N447" s="482"/>
      <c r="O447" s="482"/>
      <c r="P447" s="482"/>
      <c r="Q447" s="482"/>
      <c r="R447" s="482"/>
      <c r="S447" s="482"/>
      <c r="T447" s="482"/>
      <c r="U447" s="482"/>
      <c r="V447" s="482"/>
      <c r="W447" s="482"/>
      <c r="X447" s="482"/>
      <c r="Y447" s="482"/>
      <c r="Z447" s="482"/>
      <c r="AA447" s="482"/>
      <c r="AB447" s="482"/>
      <c r="AC447" s="482"/>
      <c r="AD447" s="482"/>
      <c r="AE447" s="482"/>
      <c r="AF447" s="482"/>
      <c r="AG447" s="482"/>
      <c r="AH447" s="482"/>
      <c r="AI447" s="482"/>
      <c r="AJ447" s="482"/>
      <c r="AK447" s="482"/>
      <c r="AL447" s="482"/>
      <c r="AM447" s="482"/>
      <c r="AN447" s="482"/>
      <c r="AO447" s="482"/>
      <c r="AP447" s="482"/>
      <c r="AQ447" s="482"/>
      <c r="AR447" s="482"/>
      <c r="AS447" s="482"/>
      <c r="AT447" s="482"/>
      <c r="AU447" s="482"/>
      <c r="AV447" s="482"/>
      <c r="AW447" s="482"/>
      <c r="AX447" s="482"/>
      <c r="AY447" s="482"/>
      <c r="AZ447" s="482"/>
      <c r="BA447" s="482"/>
      <c r="BB447" s="482"/>
      <c r="BC447" s="482"/>
      <c r="BD447" s="482"/>
      <c r="BE447" s="482"/>
      <c r="BF447" s="482"/>
      <c r="BG447" s="515"/>
      <c r="BH447" s="516"/>
      <c r="BI447" s="516"/>
      <c r="BJ447" s="516"/>
      <c r="BK447" s="517"/>
      <c r="BL447" s="350"/>
      <c r="BM447" s="330"/>
      <c r="BN447" s="330"/>
      <c r="BO447" s="330"/>
      <c r="BP447" s="330"/>
      <c r="BQ447" s="330"/>
      <c r="BR447" s="330"/>
      <c r="BS447" s="330"/>
      <c r="BT447" s="330"/>
      <c r="BU447" s="330"/>
      <c r="BV447" s="330"/>
      <c r="BW447" s="330"/>
      <c r="BX447" s="330"/>
      <c r="BY447" s="330"/>
      <c r="BZ447" s="330"/>
      <c r="CA447" s="330"/>
      <c r="CB447" s="330"/>
    </row>
    <row r="448" spans="2:80" s="331" customFormat="1" ht="12.95" customHeight="1">
      <c r="B448" s="498"/>
      <c r="C448" s="499"/>
      <c r="D448" s="500"/>
      <c r="E448" s="503"/>
      <c r="F448" s="504"/>
      <c r="G448" s="504"/>
      <c r="H448" s="504"/>
      <c r="I448" s="504"/>
      <c r="J448" s="504"/>
      <c r="K448" s="504"/>
      <c r="L448" s="504"/>
      <c r="M448" s="504"/>
      <c r="N448" s="504"/>
      <c r="O448" s="504"/>
      <c r="P448" s="504"/>
      <c r="Q448" s="504"/>
      <c r="R448" s="504"/>
      <c r="S448" s="504"/>
      <c r="T448" s="504"/>
      <c r="U448" s="504"/>
      <c r="V448" s="504"/>
      <c r="W448" s="504"/>
      <c r="X448" s="504"/>
      <c r="Y448" s="504"/>
      <c r="Z448" s="504"/>
      <c r="AA448" s="504"/>
      <c r="AB448" s="504"/>
      <c r="AC448" s="504"/>
      <c r="AD448" s="504"/>
      <c r="AE448" s="504"/>
      <c r="AF448" s="504"/>
      <c r="AG448" s="504"/>
      <c r="AH448" s="504"/>
      <c r="AI448" s="504"/>
      <c r="AJ448" s="504"/>
      <c r="AK448" s="504"/>
      <c r="AL448" s="504"/>
      <c r="AM448" s="504"/>
      <c r="AN448" s="504"/>
      <c r="AO448" s="504"/>
      <c r="AP448" s="504"/>
      <c r="AQ448" s="504"/>
      <c r="AR448" s="504"/>
      <c r="AS448" s="504"/>
      <c r="AT448" s="504"/>
      <c r="AU448" s="504"/>
      <c r="AV448" s="504"/>
      <c r="AW448" s="504"/>
      <c r="AX448" s="504"/>
      <c r="AY448" s="504"/>
      <c r="AZ448" s="504"/>
      <c r="BA448" s="504"/>
      <c r="BB448" s="504"/>
      <c r="BC448" s="504"/>
      <c r="BD448" s="504"/>
      <c r="BE448" s="504"/>
      <c r="BF448" s="504"/>
      <c r="BG448" s="508"/>
      <c r="BH448" s="509"/>
      <c r="BI448" s="509"/>
      <c r="BJ448" s="509"/>
      <c r="BK448" s="510"/>
      <c r="BL448" s="350"/>
      <c r="BM448" s="330"/>
      <c r="BN448" s="330"/>
      <c r="BO448" s="330"/>
      <c r="BP448" s="330"/>
      <c r="BQ448" s="330"/>
      <c r="BR448" s="330"/>
      <c r="BS448" s="330"/>
      <c r="BT448" s="330"/>
      <c r="BU448" s="330"/>
      <c r="BV448" s="330"/>
      <c r="BW448" s="330"/>
      <c r="BX448" s="330"/>
      <c r="BY448" s="330"/>
      <c r="BZ448" s="330"/>
      <c r="CA448" s="330"/>
      <c r="CB448" s="330"/>
    </row>
    <row r="449" spans="1:80" s="331" customFormat="1" ht="12.95" customHeight="1">
      <c r="B449" s="495" t="s">
        <v>502</v>
      </c>
      <c r="C449" s="496"/>
      <c r="D449" s="497"/>
      <c r="E449" s="501" t="s">
        <v>580</v>
      </c>
      <c r="F449" s="502"/>
      <c r="G449" s="502"/>
      <c r="H449" s="502"/>
      <c r="I449" s="502"/>
      <c r="J449" s="502"/>
      <c r="K449" s="502"/>
      <c r="L449" s="502"/>
      <c r="M449" s="502"/>
      <c r="N449" s="502"/>
      <c r="O449" s="502"/>
      <c r="P449" s="502"/>
      <c r="Q449" s="502"/>
      <c r="R449" s="502"/>
      <c r="S449" s="502"/>
      <c r="T449" s="502"/>
      <c r="U449" s="502"/>
      <c r="V449" s="502"/>
      <c r="W449" s="502"/>
      <c r="X449" s="502"/>
      <c r="Y449" s="502"/>
      <c r="Z449" s="502"/>
      <c r="AA449" s="502"/>
      <c r="AB449" s="502"/>
      <c r="AC449" s="502"/>
      <c r="AD449" s="502"/>
      <c r="AE449" s="502"/>
      <c r="AF449" s="502"/>
      <c r="AG449" s="502"/>
      <c r="AH449" s="502"/>
      <c r="AI449" s="502"/>
      <c r="AJ449" s="502"/>
      <c r="AK449" s="502"/>
      <c r="AL449" s="502"/>
      <c r="AM449" s="502"/>
      <c r="AN449" s="502"/>
      <c r="AO449" s="502"/>
      <c r="AP449" s="502"/>
      <c r="AQ449" s="502"/>
      <c r="AR449" s="502"/>
      <c r="AS449" s="502"/>
      <c r="AT449" s="502"/>
      <c r="AU449" s="502"/>
      <c r="AV449" s="502"/>
      <c r="AW449" s="502"/>
      <c r="AX449" s="502"/>
      <c r="AY449" s="502"/>
      <c r="AZ449" s="502"/>
      <c r="BA449" s="502"/>
      <c r="BB449" s="502"/>
      <c r="BC449" s="502"/>
      <c r="BD449" s="502"/>
      <c r="BE449" s="502"/>
      <c r="BF449" s="502"/>
      <c r="BG449" s="505"/>
      <c r="BH449" s="506"/>
      <c r="BI449" s="506"/>
      <c r="BJ449" s="506"/>
      <c r="BK449" s="507"/>
      <c r="BL449" s="350"/>
      <c r="BM449" s="330"/>
      <c r="BN449" s="330"/>
      <c r="BO449" s="330"/>
      <c r="BP449" s="330"/>
      <c r="BQ449" s="330"/>
      <c r="BR449" s="330"/>
      <c r="BS449" s="330"/>
      <c r="BT449" s="330"/>
      <c r="BU449" s="330"/>
      <c r="BV449" s="330"/>
      <c r="BW449" s="330"/>
      <c r="BX449" s="330"/>
      <c r="BY449" s="330"/>
      <c r="BZ449" s="330"/>
      <c r="CA449" s="330"/>
      <c r="CB449" s="330"/>
    </row>
    <row r="450" spans="1:80" s="331" customFormat="1" ht="12.95" customHeight="1">
      <c r="B450" s="511"/>
      <c r="C450" s="512"/>
      <c r="D450" s="513"/>
      <c r="E450" s="514"/>
      <c r="F450" s="482"/>
      <c r="G450" s="482"/>
      <c r="H450" s="482"/>
      <c r="I450" s="482"/>
      <c r="J450" s="482"/>
      <c r="K450" s="482"/>
      <c r="L450" s="482"/>
      <c r="M450" s="482"/>
      <c r="N450" s="482"/>
      <c r="O450" s="482"/>
      <c r="P450" s="482"/>
      <c r="Q450" s="482"/>
      <c r="R450" s="482"/>
      <c r="S450" s="482"/>
      <c r="T450" s="482"/>
      <c r="U450" s="482"/>
      <c r="V450" s="482"/>
      <c r="W450" s="482"/>
      <c r="X450" s="482"/>
      <c r="Y450" s="482"/>
      <c r="Z450" s="482"/>
      <c r="AA450" s="482"/>
      <c r="AB450" s="482"/>
      <c r="AC450" s="482"/>
      <c r="AD450" s="482"/>
      <c r="AE450" s="482"/>
      <c r="AF450" s="482"/>
      <c r="AG450" s="482"/>
      <c r="AH450" s="482"/>
      <c r="AI450" s="482"/>
      <c r="AJ450" s="482"/>
      <c r="AK450" s="482"/>
      <c r="AL450" s="482"/>
      <c r="AM450" s="482"/>
      <c r="AN450" s="482"/>
      <c r="AO450" s="482"/>
      <c r="AP450" s="482"/>
      <c r="AQ450" s="482"/>
      <c r="AR450" s="482"/>
      <c r="AS450" s="482"/>
      <c r="AT450" s="482"/>
      <c r="AU450" s="482"/>
      <c r="AV450" s="482"/>
      <c r="AW450" s="482"/>
      <c r="AX450" s="482"/>
      <c r="AY450" s="482"/>
      <c r="AZ450" s="482"/>
      <c r="BA450" s="482"/>
      <c r="BB450" s="482"/>
      <c r="BC450" s="482"/>
      <c r="BD450" s="482"/>
      <c r="BE450" s="482"/>
      <c r="BF450" s="482"/>
      <c r="BG450" s="515"/>
      <c r="BH450" s="516"/>
      <c r="BI450" s="516"/>
      <c r="BJ450" s="516"/>
      <c r="BK450" s="517"/>
      <c r="BL450" s="350"/>
      <c r="BM450" s="330"/>
      <c r="BN450" s="330"/>
      <c r="BO450" s="330"/>
      <c r="BP450" s="330"/>
      <c r="BQ450" s="330"/>
      <c r="BR450" s="330"/>
      <c r="BS450" s="330"/>
      <c r="BT450" s="330"/>
      <c r="BU450" s="330"/>
      <c r="BV450" s="330"/>
      <c r="BW450" s="330"/>
      <c r="BX450" s="330"/>
      <c r="BY450" s="330"/>
      <c r="BZ450" s="330"/>
      <c r="CA450" s="330"/>
      <c r="CB450" s="330"/>
    </row>
    <row r="451" spans="1:80" s="331" customFormat="1" ht="12.95" customHeight="1">
      <c r="B451" s="511"/>
      <c r="C451" s="512"/>
      <c r="D451" s="513"/>
      <c r="E451" s="514"/>
      <c r="F451" s="482"/>
      <c r="G451" s="482"/>
      <c r="H451" s="482"/>
      <c r="I451" s="482"/>
      <c r="J451" s="482"/>
      <c r="K451" s="482"/>
      <c r="L451" s="482"/>
      <c r="M451" s="482"/>
      <c r="N451" s="482"/>
      <c r="O451" s="482"/>
      <c r="P451" s="482"/>
      <c r="Q451" s="482"/>
      <c r="R451" s="482"/>
      <c r="S451" s="482"/>
      <c r="T451" s="482"/>
      <c r="U451" s="482"/>
      <c r="V451" s="482"/>
      <c r="W451" s="482"/>
      <c r="X451" s="482"/>
      <c r="Y451" s="482"/>
      <c r="Z451" s="482"/>
      <c r="AA451" s="482"/>
      <c r="AB451" s="482"/>
      <c r="AC451" s="482"/>
      <c r="AD451" s="482"/>
      <c r="AE451" s="482"/>
      <c r="AF451" s="482"/>
      <c r="AG451" s="482"/>
      <c r="AH451" s="482"/>
      <c r="AI451" s="482"/>
      <c r="AJ451" s="482"/>
      <c r="AK451" s="482"/>
      <c r="AL451" s="482"/>
      <c r="AM451" s="482"/>
      <c r="AN451" s="482"/>
      <c r="AO451" s="482"/>
      <c r="AP451" s="482"/>
      <c r="AQ451" s="482"/>
      <c r="AR451" s="482"/>
      <c r="AS451" s="482"/>
      <c r="AT451" s="482"/>
      <c r="AU451" s="482"/>
      <c r="AV451" s="482"/>
      <c r="AW451" s="482"/>
      <c r="AX451" s="482"/>
      <c r="AY451" s="482"/>
      <c r="AZ451" s="482"/>
      <c r="BA451" s="482"/>
      <c r="BB451" s="482"/>
      <c r="BC451" s="482"/>
      <c r="BD451" s="482"/>
      <c r="BE451" s="482"/>
      <c r="BF451" s="482"/>
      <c r="BG451" s="515"/>
      <c r="BH451" s="516"/>
      <c r="BI451" s="516"/>
      <c r="BJ451" s="516"/>
      <c r="BK451" s="517"/>
      <c r="BL451" s="350"/>
      <c r="BM451" s="330"/>
      <c r="BN451" s="330"/>
      <c r="BO451" s="330"/>
      <c r="BP451" s="330"/>
      <c r="BQ451" s="330"/>
      <c r="BR451" s="330"/>
      <c r="BS451" s="330"/>
      <c r="BT451" s="330"/>
      <c r="BU451" s="330"/>
      <c r="BV451" s="330"/>
      <c r="BW451" s="330"/>
      <c r="BX451" s="330"/>
      <c r="BY451" s="330"/>
      <c r="BZ451" s="330"/>
      <c r="CA451" s="330"/>
      <c r="CB451" s="330"/>
    </row>
    <row r="452" spans="1:80" s="331" customFormat="1" ht="12.95" customHeight="1">
      <c r="B452" s="498"/>
      <c r="C452" s="499"/>
      <c r="D452" s="500"/>
      <c r="E452" s="503"/>
      <c r="F452" s="504"/>
      <c r="G452" s="504"/>
      <c r="H452" s="504"/>
      <c r="I452" s="504"/>
      <c r="J452" s="504"/>
      <c r="K452" s="504"/>
      <c r="L452" s="504"/>
      <c r="M452" s="504"/>
      <c r="N452" s="504"/>
      <c r="O452" s="504"/>
      <c r="P452" s="504"/>
      <c r="Q452" s="504"/>
      <c r="R452" s="504"/>
      <c r="S452" s="504"/>
      <c r="T452" s="504"/>
      <c r="U452" s="504"/>
      <c r="V452" s="504"/>
      <c r="W452" s="504"/>
      <c r="X452" s="504"/>
      <c r="Y452" s="504"/>
      <c r="Z452" s="504"/>
      <c r="AA452" s="504"/>
      <c r="AB452" s="504"/>
      <c r="AC452" s="504"/>
      <c r="AD452" s="504"/>
      <c r="AE452" s="504"/>
      <c r="AF452" s="504"/>
      <c r="AG452" s="504"/>
      <c r="AH452" s="504"/>
      <c r="AI452" s="504"/>
      <c r="AJ452" s="504"/>
      <c r="AK452" s="504"/>
      <c r="AL452" s="504"/>
      <c r="AM452" s="504"/>
      <c r="AN452" s="504"/>
      <c r="AO452" s="504"/>
      <c r="AP452" s="504"/>
      <c r="AQ452" s="504"/>
      <c r="AR452" s="504"/>
      <c r="AS452" s="504"/>
      <c r="AT452" s="504"/>
      <c r="AU452" s="504"/>
      <c r="AV452" s="504"/>
      <c r="AW452" s="504"/>
      <c r="AX452" s="504"/>
      <c r="AY452" s="504"/>
      <c r="AZ452" s="504"/>
      <c r="BA452" s="504"/>
      <c r="BB452" s="504"/>
      <c r="BC452" s="504"/>
      <c r="BD452" s="504"/>
      <c r="BE452" s="504"/>
      <c r="BF452" s="504"/>
      <c r="BG452" s="508"/>
      <c r="BH452" s="509"/>
      <c r="BI452" s="509"/>
      <c r="BJ452" s="509"/>
      <c r="BK452" s="510"/>
      <c r="BL452" s="350"/>
      <c r="BM452" s="330"/>
      <c r="BN452" s="330"/>
      <c r="BO452" s="330"/>
      <c r="BP452" s="330"/>
      <c r="BQ452" s="330"/>
      <c r="BR452" s="330"/>
      <c r="BS452" s="330"/>
      <c r="BT452" s="330"/>
      <c r="BU452" s="330"/>
      <c r="BV452" s="330"/>
      <c r="BW452" s="330"/>
      <c r="BX452" s="330"/>
      <c r="BY452" s="330"/>
      <c r="BZ452" s="330"/>
      <c r="CA452" s="330"/>
      <c r="CB452" s="330"/>
    </row>
    <row r="453" spans="1:80" s="331" customFormat="1" ht="12.95" customHeight="1">
      <c r="B453" s="495" t="s">
        <v>544</v>
      </c>
      <c r="C453" s="496"/>
      <c r="D453" s="497"/>
      <c r="E453" s="501" t="s">
        <v>581</v>
      </c>
      <c r="F453" s="502"/>
      <c r="G453" s="502"/>
      <c r="H453" s="502"/>
      <c r="I453" s="502"/>
      <c r="J453" s="502"/>
      <c r="K453" s="502"/>
      <c r="L453" s="502"/>
      <c r="M453" s="502"/>
      <c r="N453" s="502"/>
      <c r="O453" s="502"/>
      <c r="P453" s="502"/>
      <c r="Q453" s="502"/>
      <c r="R453" s="502"/>
      <c r="S453" s="502"/>
      <c r="T453" s="502"/>
      <c r="U453" s="502"/>
      <c r="V453" s="502"/>
      <c r="W453" s="502"/>
      <c r="X453" s="502"/>
      <c r="Y453" s="502"/>
      <c r="Z453" s="502"/>
      <c r="AA453" s="502"/>
      <c r="AB453" s="502"/>
      <c r="AC453" s="502"/>
      <c r="AD453" s="502"/>
      <c r="AE453" s="502"/>
      <c r="AF453" s="502"/>
      <c r="AG453" s="502"/>
      <c r="AH453" s="502"/>
      <c r="AI453" s="502"/>
      <c r="AJ453" s="502"/>
      <c r="AK453" s="502"/>
      <c r="AL453" s="502"/>
      <c r="AM453" s="502"/>
      <c r="AN453" s="502"/>
      <c r="AO453" s="502"/>
      <c r="AP453" s="502"/>
      <c r="AQ453" s="502"/>
      <c r="AR453" s="502"/>
      <c r="AS453" s="502"/>
      <c r="AT453" s="502"/>
      <c r="AU453" s="502"/>
      <c r="AV453" s="502"/>
      <c r="AW453" s="502"/>
      <c r="AX453" s="502"/>
      <c r="AY453" s="502"/>
      <c r="AZ453" s="502"/>
      <c r="BA453" s="502"/>
      <c r="BB453" s="502"/>
      <c r="BC453" s="502"/>
      <c r="BD453" s="502"/>
      <c r="BE453" s="502"/>
      <c r="BF453" s="502"/>
      <c r="BG453" s="505"/>
      <c r="BH453" s="506"/>
      <c r="BI453" s="506"/>
      <c r="BJ453" s="506"/>
      <c r="BK453" s="507"/>
      <c r="BL453" s="350"/>
      <c r="BM453" s="330"/>
      <c r="BN453" s="330"/>
      <c r="BO453" s="330"/>
      <c r="BP453" s="330"/>
      <c r="BQ453" s="330"/>
      <c r="BR453" s="330"/>
      <c r="BS453" s="330"/>
      <c r="BT453" s="330"/>
      <c r="BU453" s="330"/>
      <c r="BV453" s="330"/>
      <c r="BW453" s="330"/>
      <c r="BX453" s="330"/>
      <c r="BY453" s="330"/>
      <c r="BZ453" s="330"/>
      <c r="CA453" s="330"/>
      <c r="CB453" s="330"/>
    </row>
    <row r="454" spans="1:80" s="331" customFormat="1" ht="12.95" customHeight="1">
      <c r="B454" s="511"/>
      <c r="C454" s="512"/>
      <c r="D454" s="513"/>
      <c r="E454" s="514"/>
      <c r="F454" s="482"/>
      <c r="G454" s="482"/>
      <c r="H454" s="482"/>
      <c r="I454" s="482"/>
      <c r="J454" s="482"/>
      <c r="K454" s="482"/>
      <c r="L454" s="482"/>
      <c r="M454" s="482"/>
      <c r="N454" s="482"/>
      <c r="O454" s="482"/>
      <c r="P454" s="482"/>
      <c r="Q454" s="482"/>
      <c r="R454" s="482"/>
      <c r="S454" s="482"/>
      <c r="T454" s="482"/>
      <c r="U454" s="482"/>
      <c r="V454" s="482"/>
      <c r="W454" s="482"/>
      <c r="X454" s="482"/>
      <c r="Y454" s="482"/>
      <c r="Z454" s="482"/>
      <c r="AA454" s="482"/>
      <c r="AB454" s="482"/>
      <c r="AC454" s="482"/>
      <c r="AD454" s="482"/>
      <c r="AE454" s="482"/>
      <c r="AF454" s="482"/>
      <c r="AG454" s="482"/>
      <c r="AH454" s="482"/>
      <c r="AI454" s="482"/>
      <c r="AJ454" s="482"/>
      <c r="AK454" s="482"/>
      <c r="AL454" s="482"/>
      <c r="AM454" s="482"/>
      <c r="AN454" s="482"/>
      <c r="AO454" s="482"/>
      <c r="AP454" s="482"/>
      <c r="AQ454" s="482"/>
      <c r="AR454" s="482"/>
      <c r="AS454" s="482"/>
      <c r="AT454" s="482"/>
      <c r="AU454" s="482"/>
      <c r="AV454" s="482"/>
      <c r="AW454" s="482"/>
      <c r="AX454" s="482"/>
      <c r="AY454" s="482"/>
      <c r="AZ454" s="482"/>
      <c r="BA454" s="482"/>
      <c r="BB454" s="482"/>
      <c r="BC454" s="482"/>
      <c r="BD454" s="482"/>
      <c r="BE454" s="482"/>
      <c r="BF454" s="482"/>
      <c r="BG454" s="515"/>
      <c r="BH454" s="516"/>
      <c r="BI454" s="516"/>
      <c r="BJ454" s="516"/>
      <c r="BK454" s="517"/>
      <c r="BL454" s="350"/>
      <c r="BM454" s="330"/>
      <c r="BN454" s="330"/>
      <c r="BO454" s="330"/>
      <c r="BP454" s="330"/>
      <c r="BQ454" s="330"/>
      <c r="BR454" s="330"/>
      <c r="BS454" s="330"/>
      <c r="BT454" s="330"/>
      <c r="BU454" s="330"/>
      <c r="BV454" s="330"/>
      <c r="BW454" s="330"/>
      <c r="BX454" s="330"/>
      <c r="BY454" s="330"/>
      <c r="BZ454" s="330"/>
      <c r="CA454" s="330"/>
      <c r="CB454" s="330"/>
    </row>
    <row r="455" spans="1:80" s="331" customFormat="1" ht="12.95" customHeight="1">
      <c r="B455" s="498"/>
      <c r="C455" s="499"/>
      <c r="D455" s="500"/>
      <c r="E455" s="503"/>
      <c r="F455" s="504"/>
      <c r="G455" s="504"/>
      <c r="H455" s="504"/>
      <c r="I455" s="504"/>
      <c r="J455" s="504"/>
      <c r="K455" s="504"/>
      <c r="L455" s="504"/>
      <c r="M455" s="504"/>
      <c r="N455" s="504"/>
      <c r="O455" s="504"/>
      <c r="P455" s="504"/>
      <c r="Q455" s="504"/>
      <c r="R455" s="504"/>
      <c r="S455" s="504"/>
      <c r="T455" s="504"/>
      <c r="U455" s="504"/>
      <c r="V455" s="504"/>
      <c r="W455" s="504"/>
      <c r="X455" s="504"/>
      <c r="Y455" s="504"/>
      <c r="Z455" s="504"/>
      <c r="AA455" s="504"/>
      <c r="AB455" s="504"/>
      <c r="AC455" s="504"/>
      <c r="AD455" s="504"/>
      <c r="AE455" s="504"/>
      <c r="AF455" s="504"/>
      <c r="AG455" s="504"/>
      <c r="AH455" s="504"/>
      <c r="AI455" s="504"/>
      <c r="AJ455" s="504"/>
      <c r="AK455" s="504"/>
      <c r="AL455" s="504"/>
      <c r="AM455" s="504"/>
      <c r="AN455" s="504"/>
      <c r="AO455" s="504"/>
      <c r="AP455" s="504"/>
      <c r="AQ455" s="504"/>
      <c r="AR455" s="504"/>
      <c r="AS455" s="504"/>
      <c r="AT455" s="504"/>
      <c r="AU455" s="504"/>
      <c r="AV455" s="504"/>
      <c r="AW455" s="504"/>
      <c r="AX455" s="504"/>
      <c r="AY455" s="504"/>
      <c r="AZ455" s="504"/>
      <c r="BA455" s="504"/>
      <c r="BB455" s="504"/>
      <c r="BC455" s="504"/>
      <c r="BD455" s="504"/>
      <c r="BE455" s="504"/>
      <c r="BF455" s="504"/>
      <c r="BG455" s="508"/>
      <c r="BH455" s="509"/>
      <c r="BI455" s="509"/>
      <c r="BJ455" s="509"/>
      <c r="BK455" s="510"/>
      <c r="BL455" s="350"/>
      <c r="BM455" s="330"/>
      <c r="BN455" s="330"/>
      <c r="BO455" s="330"/>
      <c r="BP455" s="330"/>
      <c r="BQ455" s="330"/>
      <c r="BR455" s="330"/>
      <c r="BS455" s="330"/>
      <c r="BT455" s="330"/>
      <c r="BU455" s="330"/>
      <c r="BV455" s="330"/>
      <c r="BW455" s="330"/>
      <c r="BX455" s="330"/>
      <c r="BY455" s="330"/>
      <c r="BZ455" s="330"/>
      <c r="CA455" s="330"/>
      <c r="CB455" s="330"/>
    </row>
    <row r="456" spans="1:80" s="331" customFormat="1" ht="12.95" customHeight="1">
      <c r="B456" s="495" t="s">
        <v>546</v>
      </c>
      <c r="C456" s="496"/>
      <c r="D456" s="497"/>
      <c r="E456" s="501" t="s">
        <v>582</v>
      </c>
      <c r="F456" s="502"/>
      <c r="G456" s="502"/>
      <c r="H456" s="502"/>
      <c r="I456" s="502"/>
      <c r="J456" s="502"/>
      <c r="K456" s="502"/>
      <c r="L456" s="502"/>
      <c r="M456" s="502"/>
      <c r="N456" s="502"/>
      <c r="O456" s="502"/>
      <c r="P456" s="502"/>
      <c r="Q456" s="502"/>
      <c r="R456" s="502"/>
      <c r="S456" s="502"/>
      <c r="T456" s="502"/>
      <c r="U456" s="502"/>
      <c r="V456" s="502"/>
      <c r="W456" s="502"/>
      <c r="X456" s="502"/>
      <c r="Y456" s="502"/>
      <c r="Z456" s="502"/>
      <c r="AA456" s="502"/>
      <c r="AB456" s="502"/>
      <c r="AC456" s="502"/>
      <c r="AD456" s="502"/>
      <c r="AE456" s="502"/>
      <c r="AF456" s="502"/>
      <c r="AG456" s="502"/>
      <c r="AH456" s="502"/>
      <c r="AI456" s="502"/>
      <c r="AJ456" s="502"/>
      <c r="AK456" s="502"/>
      <c r="AL456" s="502"/>
      <c r="AM456" s="502"/>
      <c r="AN456" s="502"/>
      <c r="AO456" s="502"/>
      <c r="AP456" s="502"/>
      <c r="AQ456" s="502"/>
      <c r="AR456" s="502"/>
      <c r="AS456" s="502"/>
      <c r="AT456" s="502"/>
      <c r="AU456" s="502"/>
      <c r="AV456" s="502"/>
      <c r="AW456" s="502"/>
      <c r="AX456" s="502"/>
      <c r="AY456" s="502"/>
      <c r="AZ456" s="502"/>
      <c r="BA456" s="502"/>
      <c r="BB456" s="502"/>
      <c r="BC456" s="502"/>
      <c r="BD456" s="502"/>
      <c r="BE456" s="502"/>
      <c r="BF456" s="502"/>
      <c r="BG456" s="505"/>
      <c r="BH456" s="506"/>
      <c r="BI456" s="506"/>
      <c r="BJ456" s="506"/>
      <c r="BK456" s="507"/>
      <c r="BL456" s="350"/>
      <c r="BM456" s="330"/>
      <c r="BN456" s="330"/>
      <c r="BO456" s="330"/>
      <c r="BP456" s="330"/>
      <c r="BQ456" s="330"/>
      <c r="BR456" s="330"/>
      <c r="BS456" s="330"/>
      <c r="BT456" s="330"/>
      <c r="BU456" s="330"/>
      <c r="BV456" s="330"/>
      <c r="BW456" s="330"/>
      <c r="BX456" s="330"/>
      <c r="BY456" s="330"/>
      <c r="BZ456" s="330"/>
      <c r="CA456" s="330"/>
      <c r="CB456" s="330"/>
    </row>
    <row r="457" spans="1:80" s="331" customFormat="1" ht="12.95" customHeight="1">
      <c r="B457" s="511"/>
      <c r="C457" s="512"/>
      <c r="D457" s="513"/>
      <c r="E457" s="514"/>
      <c r="F457" s="482"/>
      <c r="G457" s="482"/>
      <c r="H457" s="482"/>
      <c r="I457" s="482"/>
      <c r="J457" s="482"/>
      <c r="K457" s="482"/>
      <c r="L457" s="482"/>
      <c r="M457" s="482"/>
      <c r="N457" s="482"/>
      <c r="O457" s="482"/>
      <c r="P457" s="482"/>
      <c r="Q457" s="482"/>
      <c r="R457" s="482"/>
      <c r="S457" s="482"/>
      <c r="T457" s="482"/>
      <c r="U457" s="482"/>
      <c r="V457" s="482"/>
      <c r="W457" s="482"/>
      <c r="X457" s="482"/>
      <c r="Y457" s="482"/>
      <c r="Z457" s="482"/>
      <c r="AA457" s="482"/>
      <c r="AB457" s="482"/>
      <c r="AC457" s="482"/>
      <c r="AD457" s="482"/>
      <c r="AE457" s="482"/>
      <c r="AF457" s="482"/>
      <c r="AG457" s="482"/>
      <c r="AH457" s="482"/>
      <c r="AI457" s="482"/>
      <c r="AJ457" s="482"/>
      <c r="AK457" s="482"/>
      <c r="AL457" s="482"/>
      <c r="AM457" s="482"/>
      <c r="AN457" s="482"/>
      <c r="AO457" s="482"/>
      <c r="AP457" s="482"/>
      <c r="AQ457" s="482"/>
      <c r="AR457" s="482"/>
      <c r="AS457" s="482"/>
      <c r="AT457" s="482"/>
      <c r="AU457" s="482"/>
      <c r="AV457" s="482"/>
      <c r="AW457" s="482"/>
      <c r="AX457" s="482"/>
      <c r="AY457" s="482"/>
      <c r="AZ457" s="482"/>
      <c r="BA457" s="482"/>
      <c r="BB457" s="482"/>
      <c r="BC457" s="482"/>
      <c r="BD457" s="482"/>
      <c r="BE457" s="482"/>
      <c r="BF457" s="482"/>
      <c r="BG457" s="515"/>
      <c r="BH457" s="516"/>
      <c r="BI457" s="516"/>
      <c r="BJ457" s="516"/>
      <c r="BK457" s="517"/>
      <c r="BL457" s="350"/>
      <c r="BM457" s="330"/>
      <c r="BN457" s="330"/>
      <c r="BO457" s="330"/>
      <c r="BP457" s="330"/>
      <c r="BQ457" s="330"/>
      <c r="BR457" s="330"/>
      <c r="BS457" s="330"/>
      <c r="BT457" s="330"/>
      <c r="BU457" s="330"/>
      <c r="BV457" s="330"/>
      <c r="BW457" s="330"/>
      <c r="BX457" s="330"/>
      <c r="BY457" s="330"/>
      <c r="BZ457" s="330"/>
      <c r="CA457" s="330"/>
      <c r="CB457" s="330"/>
    </row>
    <row r="458" spans="1:80" s="331" customFormat="1" ht="12.95" customHeight="1">
      <c r="B458" s="511"/>
      <c r="C458" s="512"/>
      <c r="D458" s="513"/>
      <c r="E458" s="514"/>
      <c r="F458" s="482"/>
      <c r="G458" s="482"/>
      <c r="H458" s="482"/>
      <c r="I458" s="482"/>
      <c r="J458" s="482"/>
      <c r="K458" s="482"/>
      <c r="L458" s="482"/>
      <c r="M458" s="482"/>
      <c r="N458" s="482"/>
      <c r="O458" s="482"/>
      <c r="P458" s="482"/>
      <c r="Q458" s="482"/>
      <c r="R458" s="482"/>
      <c r="S458" s="482"/>
      <c r="T458" s="482"/>
      <c r="U458" s="482"/>
      <c r="V458" s="482"/>
      <c r="W458" s="482"/>
      <c r="X458" s="482"/>
      <c r="Y458" s="482"/>
      <c r="Z458" s="482"/>
      <c r="AA458" s="482"/>
      <c r="AB458" s="482"/>
      <c r="AC458" s="482"/>
      <c r="AD458" s="482"/>
      <c r="AE458" s="482"/>
      <c r="AF458" s="482"/>
      <c r="AG458" s="482"/>
      <c r="AH458" s="482"/>
      <c r="AI458" s="482"/>
      <c r="AJ458" s="482"/>
      <c r="AK458" s="482"/>
      <c r="AL458" s="482"/>
      <c r="AM458" s="482"/>
      <c r="AN458" s="482"/>
      <c r="AO458" s="482"/>
      <c r="AP458" s="482"/>
      <c r="AQ458" s="482"/>
      <c r="AR458" s="482"/>
      <c r="AS458" s="482"/>
      <c r="AT458" s="482"/>
      <c r="AU458" s="482"/>
      <c r="AV458" s="482"/>
      <c r="AW458" s="482"/>
      <c r="AX458" s="482"/>
      <c r="AY458" s="482"/>
      <c r="AZ458" s="482"/>
      <c r="BA458" s="482"/>
      <c r="BB458" s="482"/>
      <c r="BC458" s="482"/>
      <c r="BD458" s="482"/>
      <c r="BE458" s="482"/>
      <c r="BF458" s="482"/>
      <c r="BG458" s="515"/>
      <c r="BH458" s="516"/>
      <c r="BI458" s="516"/>
      <c r="BJ458" s="516"/>
      <c r="BK458" s="517"/>
      <c r="BL458" s="350"/>
      <c r="BM458" s="330"/>
      <c r="BN458" s="330"/>
      <c r="BO458" s="330"/>
      <c r="BP458" s="330"/>
      <c r="BQ458" s="330"/>
      <c r="BR458" s="330"/>
      <c r="BS458" s="330"/>
      <c r="BT458" s="330"/>
      <c r="BU458" s="330"/>
      <c r="BV458" s="330"/>
      <c r="BW458" s="330"/>
      <c r="BX458" s="330"/>
      <c r="BY458" s="330"/>
      <c r="BZ458" s="330"/>
      <c r="CA458" s="330"/>
      <c r="CB458" s="330"/>
    </row>
    <row r="459" spans="1:80" s="331" customFormat="1" ht="12.95" customHeight="1">
      <c r="B459" s="498"/>
      <c r="C459" s="499"/>
      <c r="D459" s="500"/>
      <c r="E459" s="503"/>
      <c r="F459" s="504"/>
      <c r="G459" s="504"/>
      <c r="H459" s="504"/>
      <c r="I459" s="504"/>
      <c r="J459" s="504"/>
      <c r="K459" s="504"/>
      <c r="L459" s="504"/>
      <c r="M459" s="504"/>
      <c r="N459" s="504"/>
      <c r="O459" s="504"/>
      <c r="P459" s="504"/>
      <c r="Q459" s="504"/>
      <c r="R459" s="504"/>
      <c r="S459" s="504"/>
      <c r="T459" s="504"/>
      <c r="U459" s="504"/>
      <c r="V459" s="504"/>
      <c r="W459" s="504"/>
      <c r="X459" s="504"/>
      <c r="Y459" s="504"/>
      <c r="Z459" s="504"/>
      <c r="AA459" s="504"/>
      <c r="AB459" s="504"/>
      <c r="AC459" s="504"/>
      <c r="AD459" s="504"/>
      <c r="AE459" s="504"/>
      <c r="AF459" s="504"/>
      <c r="AG459" s="504"/>
      <c r="AH459" s="504"/>
      <c r="AI459" s="504"/>
      <c r="AJ459" s="504"/>
      <c r="AK459" s="504"/>
      <c r="AL459" s="504"/>
      <c r="AM459" s="504"/>
      <c r="AN459" s="504"/>
      <c r="AO459" s="504"/>
      <c r="AP459" s="504"/>
      <c r="AQ459" s="504"/>
      <c r="AR459" s="504"/>
      <c r="AS459" s="504"/>
      <c r="AT459" s="504"/>
      <c r="AU459" s="504"/>
      <c r="AV459" s="504"/>
      <c r="AW459" s="504"/>
      <c r="AX459" s="504"/>
      <c r="AY459" s="504"/>
      <c r="AZ459" s="504"/>
      <c r="BA459" s="504"/>
      <c r="BB459" s="504"/>
      <c r="BC459" s="504"/>
      <c r="BD459" s="504"/>
      <c r="BE459" s="504"/>
      <c r="BF459" s="504"/>
      <c r="BG459" s="508"/>
      <c r="BH459" s="509"/>
      <c r="BI459" s="509"/>
      <c r="BJ459" s="509"/>
      <c r="BK459" s="510"/>
      <c r="BL459" s="350"/>
      <c r="BM459" s="330"/>
      <c r="BN459" s="330"/>
      <c r="BO459" s="330"/>
      <c r="BP459" s="330"/>
      <c r="BQ459" s="330"/>
      <c r="BR459" s="330"/>
      <c r="BS459" s="330"/>
      <c r="BT459" s="330"/>
      <c r="BU459" s="330"/>
      <c r="BV459" s="330"/>
      <c r="BW459" s="330"/>
      <c r="BX459" s="330"/>
      <c r="BY459" s="330"/>
      <c r="BZ459" s="330"/>
      <c r="CA459" s="330"/>
      <c r="CB459" s="330"/>
    </row>
    <row r="460" spans="1:80" s="331" customFormat="1" ht="12.95" customHeight="1">
      <c r="B460" s="495" t="s">
        <v>548</v>
      </c>
      <c r="C460" s="496"/>
      <c r="D460" s="497"/>
      <c r="E460" s="501" t="s">
        <v>583</v>
      </c>
      <c r="F460" s="502"/>
      <c r="G460" s="502"/>
      <c r="H460" s="502"/>
      <c r="I460" s="502"/>
      <c r="J460" s="502"/>
      <c r="K460" s="502"/>
      <c r="L460" s="502"/>
      <c r="M460" s="502"/>
      <c r="N460" s="502"/>
      <c r="O460" s="502"/>
      <c r="P460" s="502"/>
      <c r="Q460" s="502"/>
      <c r="R460" s="502"/>
      <c r="S460" s="502"/>
      <c r="T460" s="502"/>
      <c r="U460" s="502"/>
      <c r="V460" s="502"/>
      <c r="W460" s="502"/>
      <c r="X460" s="502"/>
      <c r="Y460" s="502"/>
      <c r="Z460" s="502"/>
      <c r="AA460" s="502"/>
      <c r="AB460" s="502"/>
      <c r="AC460" s="502"/>
      <c r="AD460" s="502"/>
      <c r="AE460" s="502"/>
      <c r="AF460" s="502"/>
      <c r="AG460" s="502"/>
      <c r="AH460" s="502"/>
      <c r="AI460" s="502"/>
      <c r="AJ460" s="502"/>
      <c r="AK460" s="502"/>
      <c r="AL460" s="502"/>
      <c r="AM460" s="502"/>
      <c r="AN460" s="502"/>
      <c r="AO460" s="502"/>
      <c r="AP460" s="502"/>
      <c r="AQ460" s="502"/>
      <c r="AR460" s="502"/>
      <c r="AS460" s="502"/>
      <c r="AT460" s="502"/>
      <c r="AU460" s="502"/>
      <c r="AV460" s="502"/>
      <c r="AW460" s="502"/>
      <c r="AX460" s="502"/>
      <c r="AY460" s="502"/>
      <c r="AZ460" s="502"/>
      <c r="BA460" s="502"/>
      <c r="BB460" s="502"/>
      <c r="BC460" s="502"/>
      <c r="BD460" s="502"/>
      <c r="BE460" s="502"/>
      <c r="BF460" s="502"/>
      <c r="BG460" s="505"/>
      <c r="BH460" s="506"/>
      <c r="BI460" s="506"/>
      <c r="BJ460" s="506"/>
      <c r="BK460" s="507"/>
      <c r="BL460" s="350"/>
      <c r="BM460" s="330"/>
      <c r="BN460" s="330"/>
      <c r="BO460" s="330"/>
      <c r="BP460" s="330"/>
      <c r="BQ460" s="330"/>
      <c r="BR460" s="330"/>
      <c r="BS460" s="330"/>
      <c r="BT460" s="330"/>
      <c r="BU460" s="330"/>
      <c r="BV460" s="330"/>
      <c r="BW460" s="330"/>
      <c r="BX460" s="330"/>
      <c r="BY460" s="330"/>
      <c r="BZ460" s="330"/>
      <c r="CA460" s="330"/>
      <c r="CB460" s="330"/>
    </row>
    <row r="461" spans="1:80" s="331" customFormat="1" ht="12.95" customHeight="1">
      <c r="B461" s="511"/>
      <c r="C461" s="512"/>
      <c r="D461" s="513"/>
      <c r="E461" s="514"/>
      <c r="F461" s="482"/>
      <c r="G461" s="482"/>
      <c r="H461" s="482"/>
      <c r="I461" s="482"/>
      <c r="J461" s="482"/>
      <c r="K461" s="482"/>
      <c r="L461" s="482"/>
      <c r="M461" s="482"/>
      <c r="N461" s="482"/>
      <c r="O461" s="482"/>
      <c r="P461" s="482"/>
      <c r="Q461" s="482"/>
      <c r="R461" s="482"/>
      <c r="S461" s="482"/>
      <c r="T461" s="482"/>
      <c r="U461" s="482"/>
      <c r="V461" s="482"/>
      <c r="W461" s="482"/>
      <c r="X461" s="482"/>
      <c r="Y461" s="482"/>
      <c r="Z461" s="482"/>
      <c r="AA461" s="482"/>
      <c r="AB461" s="482"/>
      <c r="AC461" s="482"/>
      <c r="AD461" s="482"/>
      <c r="AE461" s="482"/>
      <c r="AF461" s="482"/>
      <c r="AG461" s="482"/>
      <c r="AH461" s="482"/>
      <c r="AI461" s="482"/>
      <c r="AJ461" s="482"/>
      <c r="AK461" s="482"/>
      <c r="AL461" s="482"/>
      <c r="AM461" s="482"/>
      <c r="AN461" s="482"/>
      <c r="AO461" s="482"/>
      <c r="AP461" s="482"/>
      <c r="AQ461" s="482"/>
      <c r="AR461" s="482"/>
      <c r="AS461" s="482"/>
      <c r="AT461" s="482"/>
      <c r="AU461" s="482"/>
      <c r="AV461" s="482"/>
      <c r="AW461" s="482"/>
      <c r="AX461" s="482"/>
      <c r="AY461" s="482"/>
      <c r="AZ461" s="482"/>
      <c r="BA461" s="482"/>
      <c r="BB461" s="482"/>
      <c r="BC461" s="482"/>
      <c r="BD461" s="482"/>
      <c r="BE461" s="482"/>
      <c r="BF461" s="482"/>
      <c r="BG461" s="515"/>
      <c r="BH461" s="516"/>
      <c r="BI461" s="516"/>
      <c r="BJ461" s="516"/>
      <c r="BK461" s="517"/>
      <c r="BL461" s="350"/>
      <c r="BM461" s="330"/>
      <c r="BN461" s="330"/>
      <c r="BO461" s="330"/>
      <c r="BP461" s="330"/>
      <c r="BQ461" s="330"/>
      <c r="BR461" s="330"/>
      <c r="BS461" s="330"/>
      <c r="BT461" s="330"/>
      <c r="BU461" s="330"/>
      <c r="BV461" s="330"/>
      <c r="BW461" s="330"/>
      <c r="BX461" s="330"/>
      <c r="BY461" s="330"/>
      <c r="BZ461" s="330"/>
      <c r="CA461" s="330"/>
      <c r="CB461" s="330"/>
    </row>
    <row r="462" spans="1:80" ht="12.75" customHeight="1">
      <c r="A462" s="321"/>
      <c r="B462" s="511"/>
      <c r="C462" s="512"/>
      <c r="D462" s="513"/>
      <c r="E462" s="687" t="s">
        <v>434</v>
      </c>
      <c r="F462" s="688"/>
      <c r="G462" s="662" t="s">
        <v>584</v>
      </c>
      <c r="H462" s="662"/>
      <c r="I462" s="662"/>
      <c r="J462" s="662"/>
      <c r="K462" s="662"/>
      <c r="L462" s="662"/>
      <c r="M462" s="662"/>
      <c r="N462" s="662"/>
      <c r="O462" s="662"/>
      <c r="P462" s="662"/>
      <c r="Q462" s="662"/>
      <c r="R462" s="662"/>
      <c r="S462" s="662"/>
      <c r="T462" s="662"/>
      <c r="U462" s="662"/>
      <c r="V462" s="662"/>
      <c r="W462" s="662"/>
      <c r="X462" s="662"/>
      <c r="Y462" s="662"/>
      <c r="Z462" s="662"/>
      <c r="AA462" s="662"/>
      <c r="AB462" s="662"/>
      <c r="AC462" s="662"/>
      <c r="AD462" s="662"/>
      <c r="AE462" s="662"/>
      <c r="AF462" s="662"/>
      <c r="AG462" s="662"/>
      <c r="AH462" s="662"/>
      <c r="AI462" s="662"/>
      <c r="AJ462" s="662"/>
      <c r="AK462" s="662"/>
      <c r="AL462" s="662"/>
      <c r="AM462" s="662"/>
      <c r="AN462" s="662"/>
      <c r="AO462" s="662"/>
      <c r="AP462" s="662"/>
      <c r="AQ462" s="662"/>
      <c r="AR462" s="662"/>
      <c r="AS462" s="662"/>
      <c r="AT462" s="662"/>
      <c r="AU462" s="662"/>
      <c r="AV462" s="662"/>
      <c r="AW462" s="662"/>
      <c r="AX462" s="662"/>
      <c r="AY462" s="662"/>
      <c r="AZ462" s="662"/>
      <c r="BA462" s="662"/>
      <c r="BB462" s="662"/>
      <c r="BC462" s="662"/>
      <c r="BD462" s="662"/>
      <c r="BE462" s="662"/>
      <c r="BF462" s="339"/>
      <c r="BG462" s="515"/>
      <c r="BH462" s="516"/>
      <c r="BI462" s="516"/>
      <c r="BJ462" s="516"/>
      <c r="BK462" s="517"/>
      <c r="BL462" s="350"/>
      <c r="BM462" s="228" t="s">
        <v>585</v>
      </c>
    </row>
    <row r="463" spans="1:80" ht="3" customHeight="1">
      <c r="A463" s="321"/>
      <c r="B463" s="498"/>
      <c r="C463" s="499"/>
      <c r="D463" s="500"/>
      <c r="E463" s="471"/>
      <c r="F463" s="470"/>
      <c r="G463" s="663"/>
      <c r="H463" s="663"/>
      <c r="I463" s="663"/>
      <c r="J463" s="663"/>
      <c r="K463" s="663"/>
      <c r="L463" s="663"/>
      <c r="M463" s="663"/>
      <c r="N463" s="663"/>
      <c r="O463" s="663"/>
      <c r="P463" s="663"/>
      <c r="Q463" s="663"/>
      <c r="R463" s="663"/>
      <c r="S463" s="663"/>
      <c r="T463" s="663"/>
      <c r="U463" s="663"/>
      <c r="V463" s="663"/>
      <c r="W463" s="663"/>
      <c r="X463" s="663"/>
      <c r="Y463" s="663"/>
      <c r="Z463" s="663"/>
      <c r="AA463" s="663"/>
      <c r="AB463" s="663"/>
      <c r="AC463" s="663"/>
      <c r="AD463" s="663"/>
      <c r="AE463" s="663"/>
      <c r="AF463" s="663"/>
      <c r="AG463" s="663"/>
      <c r="AH463" s="663"/>
      <c r="AI463" s="663"/>
      <c r="AJ463" s="663"/>
      <c r="AK463" s="663"/>
      <c r="AL463" s="663"/>
      <c r="AM463" s="663"/>
      <c r="AN463" s="663"/>
      <c r="AO463" s="663"/>
      <c r="AP463" s="663"/>
      <c r="AQ463" s="663"/>
      <c r="AR463" s="663"/>
      <c r="AS463" s="663"/>
      <c r="AT463" s="663"/>
      <c r="AU463" s="663"/>
      <c r="AV463" s="663"/>
      <c r="AW463" s="663"/>
      <c r="AX463" s="663"/>
      <c r="AY463" s="663"/>
      <c r="AZ463" s="663"/>
      <c r="BA463" s="663"/>
      <c r="BB463" s="663"/>
      <c r="BC463" s="663"/>
      <c r="BD463" s="663"/>
      <c r="BE463" s="663"/>
      <c r="BF463" s="353"/>
      <c r="BG463" s="508"/>
      <c r="BH463" s="509"/>
      <c r="BI463" s="509"/>
      <c r="BJ463" s="509"/>
      <c r="BK463" s="510"/>
      <c r="BL463" s="350"/>
    </row>
    <row r="464" spans="1:80" s="331" customFormat="1" ht="18" customHeight="1">
      <c r="A464" s="239"/>
      <c r="B464" s="641" t="s">
        <v>440</v>
      </c>
      <c r="C464" s="642"/>
      <c r="D464" s="642"/>
      <c r="E464" s="642"/>
      <c r="F464" s="642"/>
      <c r="G464" s="642"/>
      <c r="H464" s="642"/>
      <c r="I464" s="642"/>
      <c r="J464" s="642"/>
      <c r="K464" s="642"/>
      <c r="L464" s="642"/>
      <c r="M464" s="642"/>
      <c r="N464" s="642"/>
      <c r="O464" s="642"/>
      <c r="P464" s="642"/>
      <c r="Q464" s="642"/>
      <c r="R464" s="642"/>
      <c r="S464" s="642"/>
      <c r="T464" s="642"/>
      <c r="U464" s="642"/>
      <c r="V464" s="642"/>
      <c r="W464" s="642"/>
      <c r="X464" s="642"/>
      <c r="Y464" s="642"/>
      <c r="Z464" s="642"/>
      <c r="AA464" s="642"/>
      <c r="AB464" s="642"/>
      <c r="AC464" s="642"/>
      <c r="AD464" s="642"/>
      <c r="AE464" s="642"/>
      <c r="AF464" s="642"/>
      <c r="AG464" s="642"/>
      <c r="AH464" s="642"/>
      <c r="AI464" s="642"/>
      <c r="AJ464" s="642"/>
      <c r="AK464" s="642"/>
      <c r="AL464" s="642"/>
      <c r="AM464" s="642"/>
      <c r="AN464" s="642"/>
      <c r="AO464" s="642"/>
      <c r="AP464" s="642"/>
      <c r="AQ464" s="642"/>
      <c r="AR464" s="642"/>
      <c r="AS464" s="642"/>
      <c r="AT464" s="642"/>
      <c r="AU464" s="642"/>
      <c r="AV464" s="642"/>
      <c r="AW464" s="642"/>
      <c r="AX464" s="642"/>
      <c r="AY464" s="642"/>
      <c r="AZ464" s="642"/>
      <c r="BA464" s="642"/>
      <c r="BB464" s="642"/>
      <c r="BC464" s="642"/>
      <c r="BD464" s="642"/>
      <c r="BE464" s="642"/>
      <c r="BF464" s="642"/>
      <c r="BG464" s="642"/>
      <c r="BH464" s="642"/>
      <c r="BI464" s="642"/>
      <c r="BJ464" s="642"/>
      <c r="BK464" s="643"/>
      <c r="BL464" s="330"/>
      <c r="BM464" s="330"/>
      <c r="BN464" s="330"/>
      <c r="BO464" s="330"/>
      <c r="BP464" s="330"/>
      <c r="BQ464" s="330"/>
      <c r="BR464" s="330"/>
      <c r="BS464" s="330"/>
      <c r="BT464" s="330"/>
    </row>
    <row r="465" spans="2:79" s="331" customFormat="1" ht="12.95" customHeight="1">
      <c r="B465" s="495" t="s">
        <v>550</v>
      </c>
      <c r="C465" s="496"/>
      <c r="D465" s="497"/>
      <c r="E465" s="501" t="s">
        <v>586</v>
      </c>
      <c r="F465" s="502"/>
      <c r="G465" s="502"/>
      <c r="H465" s="502"/>
      <c r="I465" s="502"/>
      <c r="J465" s="502"/>
      <c r="K465" s="502"/>
      <c r="L465" s="502"/>
      <c r="M465" s="502"/>
      <c r="N465" s="502"/>
      <c r="O465" s="502"/>
      <c r="P465" s="502"/>
      <c r="Q465" s="502"/>
      <c r="R465" s="502"/>
      <c r="S465" s="502"/>
      <c r="T465" s="502"/>
      <c r="U465" s="502"/>
      <c r="V465" s="502"/>
      <c r="W465" s="502"/>
      <c r="X465" s="502"/>
      <c r="Y465" s="502"/>
      <c r="Z465" s="502"/>
      <c r="AA465" s="502"/>
      <c r="AB465" s="502"/>
      <c r="AC465" s="502"/>
      <c r="AD465" s="502"/>
      <c r="AE465" s="502"/>
      <c r="AF465" s="502"/>
      <c r="AG465" s="502"/>
      <c r="AH465" s="502"/>
      <c r="AI465" s="502"/>
      <c r="AJ465" s="502"/>
      <c r="AK465" s="502"/>
      <c r="AL465" s="502"/>
      <c r="AM465" s="502"/>
      <c r="AN465" s="502"/>
      <c r="AO465" s="502"/>
      <c r="AP465" s="502"/>
      <c r="AQ465" s="502"/>
      <c r="AR465" s="502"/>
      <c r="AS465" s="502"/>
      <c r="AT465" s="502"/>
      <c r="AU465" s="502"/>
      <c r="AV465" s="502"/>
      <c r="AW465" s="502"/>
      <c r="AX465" s="502"/>
      <c r="AY465" s="502"/>
      <c r="AZ465" s="502"/>
      <c r="BA465" s="502"/>
      <c r="BB465" s="502"/>
      <c r="BC465" s="502"/>
      <c r="BD465" s="502"/>
      <c r="BE465" s="502"/>
      <c r="BF465" s="502"/>
      <c r="BG465" s="505"/>
      <c r="BH465" s="506"/>
      <c r="BI465" s="506"/>
      <c r="BJ465" s="506"/>
      <c r="BK465" s="507"/>
      <c r="BL465" s="330"/>
      <c r="BM465" s="330"/>
      <c r="BN465" s="330"/>
      <c r="BO465" s="330"/>
      <c r="BP465" s="330"/>
      <c r="BQ465" s="330"/>
      <c r="BR465" s="330"/>
      <c r="BS465" s="330"/>
      <c r="BT465" s="330"/>
      <c r="BU465" s="330"/>
      <c r="BV465" s="330"/>
      <c r="BW465" s="330"/>
      <c r="BX465" s="330"/>
      <c r="BY465" s="330"/>
      <c r="BZ465" s="330"/>
      <c r="CA465" s="330"/>
    </row>
    <row r="466" spans="2:79" s="331" customFormat="1" ht="12.95" customHeight="1">
      <c r="B466" s="511"/>
      <c r="C466" s="512"/>
      <c r="D466" s="513"/>
      <c r="E466" s="514"/>
      <c r="F466" s="482"/>
      <c r="G466" s="482"/>
      <c r="H466" s="482"/>
      <c r="I466" s="482"/>
      <c r="J466" s="482"/>
      <c r="K466" s="482"/>
      <c r="L466" s="482"/>
      <c r="M466" s="482"/>
      <c r="N466" s="482"/>
      <c r="O466" s="482"/>
      <c r="P466" s="482"/>
      <c r="Q466" s="482"/>
      <c r="R466" s="482"/>
      <c r="S466" s="482"/>
      <c r="T466" s="482"/>
      <c r="U466" s="482"/>
      <c r="V466" s="482"/>
      <c r="W466" s="482"/>
      <c r="X466" s="482"/>
      <c r="Y466" s="482"/>
      <c r="Z466" s="482"/>
      <c r="AA466" s="482"/>
      <c r="AB466" s="482"/>
      <c r="AC466" s="482"/>
      <c r="AD466" s="482"/>
      <c r="AE466" s="482"/>
      <c r="AF466" s="482"/>
      <c r="AG466" s="482"/>
      <c r="AH466" s="482"/>
      <c r="AI466" s="482"/>
      <c r="AJ466" s="482"/>
      <c r="AK466" s="482"/>
      <c r="AL466" s="482"/>
      <c r="AM466" s="482"/>
      <c r="AN466" s="482"/>
      <c r="AO466" s="482"/>
      <c r="AP466" s="482"/>
      <c r="AQ466" s="482"/>
      <c r="AR466" s="482"/>
      <c r="AS466" s="482"/>
      <c r="AT466" s="482"/>
      <c r="AU466" s="482"/>
      <c r="AV466" s="482"/>
      <c r="AW466" s="482"/>
      <c r="AX466" s="482"/>
      <c r="AY466" s="482"/>
      <c r="AZ466" s="482"/>
      <c r="BA466" s="482"/>
      <c r="BB466" s="482"/>
      <c r="BC466" s="482"/>
      <c r="BD466" s="482"/>
      <c r="BE466" s="482"/>
      <c r="BF466" s="482"/>
      <c r="BG466" s="515"/>
      <c r="BH466" s="516"/>
      <c r="BI466" s="516"/>
      <c r="BJ466" s="516"/>
      <c r="BK466" s="517"/>
      <c r="BL466" s="330"/>
      <c r="BM466" s="330"/>
      <c r="BN466" s="330"/>
      <c r="BO466" s="330"/>
      <c r="BP466" s="330"/>
      <c r="BQ466" s="330"/>
      <c r="BR466" s="330"/>
      <c r="BS466" s="330"/>
      <c r="BT466" s="330"/>
      <c r="BU466" s="330"/>
      <c r="BV466" s="330"/>
      <c r="BW466" s="330"/>
      <c r="BX466" s="330"/>
      <c r="BY466" s="330"/>
      <c r="BZ466" s="330"/>
      <c r="CA466" s="330"/>
    </row>
    <row r="467" spans="2:79" s="331" customFormat="1" ht="9" customHeight="1">
      <c r="B467" s="511"/>
      <c r="C467" s="512"/>
      <c r="D467" s="513"/>
      <c r="E467" s="514"/>
      <c r="F467" s="482"/>
      <c r="G467" s="482"/>
      <c r="H467" s="482"/>
      <c r="I467" s="482"/>
      <c r="J467" s="482"/>
      <c r="K467" s="482"/>
      <c r="L467" s="482"/>
      <c r="M467" s="482"/>
      <c r="N467" s="482"/>
      <c r="O467" s="482"/>
      <c r="P467" s="482"/>
      <c r="Q467" s="482"/>
      <c r="R467" s="482"/>
      <c r="S467" s="482"/>
      <c r="T467" s="482"/>
      <c r="U467" s="482"/>
      <c r="V467" s="482"/>
      <c r="W467" s="482"/>
      <c r="X467" s="482"/>
      <c r="Y467" s="482"/>
      <c r="Z467" s="482"/>
      <c r="AA467" s="482"/>
      <c r="AB467" s="482"/>
      <c r="AC467" s="482"/>
      <c r="AD467" s="482"/>
      <c r="AE467" s="482"/>
      <c r="AF467" s="482"/>
      <c r="AG467" s="482"/>
      <c r="AH467" s="482"/>
      <c r="AI467" s="482"/>
      <c r="AJ467" s="482"/>
      <c r="AK467" s="482"/>
      <c r="AL467" s="482"/>
      <c r="AM467" s="482"/>
      <c r="AN467" s="482"/>
      <c r="AO467" s="482"/>
      <c r="AP467" s="482"/>
      <c r="AQ467" s="482"/>
      <c r="AR467" s="482"/>
      <c r="AS467" s="482"/>
      <c r="AT467" s="482"/>
      <c r="AU467" s="482"/>
      <c r="AV467" s="482"/>
      <c r="AW467" s="482"/>
      <c r="AX467" s="482"/>
      <c r="AY467" s="482"/>
      <c r="AZ467" s="482"/>
      <c r="BA467" s="482"/>
      <c r="BB467" s="482"/>
      <c r="BC467" s="482"/>
      <c r="BD467" s="482"/>
      <c r="BE467" s="482"/>
      <c r="BF467" s="482"/>
      <c r="BG467" s="515"/>
      <c r="BH467" s="516"/>
      <c r="BI467" s="516"/>
      <c r="BJ467" s="516"/>
      <c r="BK467" s="517"/>
      <c r="BL467" s="330"/>
      <c r="BM467" s="330"/>
      <c r="BN467" s="330"/>
      <c r="BO467" s="330"/>
      <c r="BP467" s="330"/>
      <c r="BQ467" s="330"/>
      <c r="BR467" s="330"/>
      <c r="BS467" s="330"/>
      <c r="BT467" s="330"/>
      <c r="BU467" s="330"/>
      <c r="BV467" s="330"/>
      <c r="BW467" s="330"/>
      <c r="BX467" s="330"/>
      <c r="BY467" s="330"/>
      <c r="BZ467" s="330"/>
      <c r="CA467" s="330"/>
    </row>
    <row r="468" spans="2:79" s="331" customFormat="1" ht="12.95" customHeight="1">
      <c r="B468" s="511"/>
      <c r="C468" s="512"/>
      <c r="D468" s="513"/>
      <c r="E468" s="664" t="s">
        <v>434</v>
      </c>
      <c r="F468" s="665"/>
      <c r="G468" s="654" t="s">
        <v>587</v>
      </c>
      <c r="H468" s="654"/>
      <c r="I468" s="654"/>
      <c r="J468" s="654"/>
      <c r="K468" s="654"/>
      <c r="L468" s="654"/>
      <c r="M468" s="654"/>
      <c r="N468" s="654"/>
      <c r="O468" s="654"/>
      <c r="P468" s="654"/>
      <c r="Q468" s="654"/>
      <c r="R468" s="654"/>
      <c r="S468" s="654"/>
      <c r="T468" s="654"/>
      <c r="U468" s="654"/>
      <c r="V468" s="654"/>
      <c r="W468" s="654"/>
      <c r="X468" s="654"/>
      <c r="Y468" s="654"/>
      <c r="Z468" s="654"/>
      <c r="AA468" s="654"/>
      <c r="AB468" s="654"/>
      <c r="AC468" s="654"/>
      <c r="AD468" s="654"/>
      <c r="AE468" s="654"/>
      <c r="AF468" s="654"/>
      <c r="AG468" s="654"/>
      <c r="AH468" s="654"/>
      <c r="AI468" s="654"/>
      <c r="AJ468" s="654"/>
      <c r="AK468" s="654"/>
      <c r="AL468" s="654"/>
      <c r="AM468" s="654"/>
      <c r="AN468" s="654"/>
      <c r="AO468" s="654"/>
      <c r="AP468" s="654"/>
      <c r="AQ468" s="654"/>
      <c r="AR468" s="654"/>
      <c r="AS468" s="654"/>
      <c r="AT468" s="654"/>
      <c r="AU468" s="654"/>
      <c r="AV468" s="654"/>
      <c r="AW468" s="654"/>
      <c r="AX468" s="654"/>
      <c r="AY468" s="654"/>
      <c r="AZ468" s="654"/>
      <c r="BA468" s="654"/>
      <c r="BB468" s="654"/>
      <c r="BC468" s="654"/>
      <c r="BD468" s="654"/>
      <c r="BE468" s="654"/>
      <c r="BF468" s="654"/>
      <c r="BG468" s="515"/>
      <c r="BH468" s="516"/>
      <c r="BI468" s="516"/>
      <c r="BJ468" s="516"/>
      <c r="BK468" s="517"/>
      <c r="BL468" s="330"/>
      <c r="BM468" s="330"/>
      <c r="BN468" s="330"/>
      <c r="BO468" s="330"/>
      <c r="BP468" s="330"/>
      <c r="BQ468" s="330"/>
      <c r="BR468" s="330"/>
      <c r="BS468" s="330"/>
      <c r="BT468" s="330"/>
      <c r="BU468" s="330"/>
      <c r="BV468" s="330"/>
      <c r="BW468" s="330"/>
      <c r="BX468" s="330"/>
      <c r="BY468" s="330"/>
      <c r="BZ468" s="330"/>
      <c r="CA468" s="330"/>
    </row>
    <row r="469" spans="2:79" s="331" customFormat="1" ht="5.25" customHeight="1">
      <c r="B469" s="498"/>
      <c r="C469" s="499"/>
      <c r="D469" s="500"/>
      <c r="E469" s="354"/>
      <c r="F469" s="339"/>
      <c r="G469" s="655"/>
      <c r="H469" s="655"/>
      <c r="I469" s="655"/>
      <c r="J469" s="655"/>
      <c r="K469" s="655"/>
      <c r="L469" s="655"/>
      <c r="M469" s="655"/>
      <c r="N469" s="655"/>
      <c r="O469" s="655"/>
      <c r="P469" s="655"/>
      <c r="Q469" s="655"/>
      <c r="R469" s="655"/>
      <c r="S469" s="655"/>
      <c r="T469" s="655"/>
      <c r="U469" s="655"/>
      <c r="V469" s="655"/>
      <c r="W469" s="655"/>
      <c r="X469" s="655"/>
      <c r="Y469" s="655"/>
      <c r="Z469" s="655"/>
      <c r="AA469" s="655"/>
      <c r="AB469" s="655"/>
      <c r="AC469" s="655"/>
      <c r="AD469" s="655"/>
      <c r="AE469" s="655"/>
      <c r="AF469" s="655"/>
      <c r="AG469" s="655"/>
      <c r="AH469" s="655"/>
      <c r="AI469" s="655"/>
      <c r="AJ469" s="655"/>
      <c r="AK469" s="655"/>
      <c r="AL469" s="655"/>
      <c r="AM469" s="655"/>
      <c r="AN469" s="655"/>
      <c r="AO469" s="655"/>
      <c r="AP469" s="655"/>
      <c r="AQ469" s="655"/>
      <c r="AR469" s="655"/>
      <c r="AS469" s="655"/>
      <c r="AT469" s="655"/>
      <c r="AU469" s="655"/>
      <c r="AV469" s="655"/>
      <c r="AW469" s="655"/>
      <c r="AX469" s="655"/>
      <c r="AY469" s="655"/>
      <c r="AZ469" s="655"/>
      <c r="BA469" s="655"/>
      <c r="BB469" s="655"/>
      <c r="BC469" s="655"/>
      <c r="BD469" s="655"/>
      <c r="BE469" s="655"/>
      <c r="BF469" s="655"/>
      <c r="BG469" s="508"/>
      <c r="BH469" s="509"/>
      <c r="BI469" s="509"/>
      <c r="BJ469" s="509"/>
      <c r="BK469" s="510"/>
      <c r="BL469" s="330"/>
      <c r="BM469" s="330"/>
      <c r="BN469" s="330"/>
      <c r="BO469" s="330"/>
      <c r="BP469" s="330"/>
      <c r="BQ469" s="330"/>
      <c r="BR469" s="330"/>
      <c r="BS469" s="330"/>
      <c r="BT469" s="330"/>
      <c r="BU469" s="330"/>
      <c r="BV469" s="330"/>
      <c r="BW469" s="330"/>
      <c r="BX469" s="330"/>
      <c r="BY469" s="330"/>
      <c r="BZ469" s="330"/>
      <c r="CA469" s="330"/>
    </row>
    <row r="470" spans="2:79" s="331" customFormat="1" ht="12.95" customHeight="1">
      <c r="B470" s="495" t="s">
        <v>552</v>
      </c>
      <c r="C470" s="496"/>
      <c r="D470" s="497"/>
      <c r="E470" s="501" t="s">
        <v>588</v>
      </c>
      <c r="F470" s="502"/>
      <c r="G470" s="502"/>
      <c r="H470" s="502"/>
      <c r="I470" s="502"/>
      <c r="J470" s="502"/>
      <c r="K470" s="502"/>
      <c r="L470" s="502"/>
      <c r="M470" s="502"/>
      <c r="N470" s="502"/>
      <c r="O470" s="502"/>
      <c r="P470" s="502"/>
      <c r="Q470" s="502"/>
      <c r="R470" s="502"/>
      <c r="S470" s="502"/>
      <c r="T470" s="502"/>
      <c r="U470" s="502"/>
      <c r="V470" s="502"/>
      <c r="W470" s="502"/>
      <c r="X470" s="502"/>
      <c r="Y470" s="502"/>
      <c r="Z470" s="502"/>
      <c r="AA470" s="502"/>
      <c r="AB470" s="502"/>
      <c r="AC470" s="502"/>
      <c r="AD470" s="502"/>
      <c r="AE470" s="502"/>
      <c r="AF470" s="502"/>
      <c r="AG470" s="502"/>
      <c r="AH470" s="502"/>
      <c r="AI470" s="502"/>
      <c r="AJ470" s="502"/>
      <c r="AK470" s="502"/>
      <c r="AL470" s="502"/>
      <c r="AM470" s="502"/>
      <c r="AN470" s="502"/>
      <c r="AO470" s="502"/>
      <c r="AP470" s="502"/>
      <c r="AQ470" s="502"/>
      <c r="AR470" s="502"/>
      <c r="AS470" s="502"/>
      <c r="AT470" s="502"/>
      <c r="AU470" s="502"/>
      <c r="AV470" s="502"/>
      <c r="AW470" s="502"/>
      <c r="AX470" s="502"/>
      <c r="AY470" s="502"/>
      <c r="AZ470" s="502"/>
      <c r="BA470" s="502"/>
      <c r="BB470" s="502"/>
      <c r="BC470" s="502"/>
      <c r="BD470" s="502"/>
      <c r="BE470" s="502"/>
      <c r="BF470" s="502"/>
      <c r="BG470" s="505"/>
      <c r="BH470" s="506"/>
      <c r="BI470" s="506"/>
      <c r="BJ470" s="506"/>
      <c r="BK470" s="507"/>
      <c r="BL470" s="330"/>
      <c r="BM470" s="330"/>
      <c r="BN470" s="330"/>
      <c r="BO470" s="330"/>
      <c r="BP470" s="330"/>
      <c r="BQ470" s="330"/>
      <c r="BR470" s="330"/>
      <c r="BS470" s="330"/>
      <c r="BT470" s="330"/>
      <c r="BU470" s="330"/>
      <c r="BV470" s="330"/>
      <c r="BW470" s="330"/>
      <c r="BX470" s="330"/>
      <c r="BY470" s="330"/>
      <c r="BZ470" s="330"/>
      <c r="CA470" s="330"/>
    </row>
    <row r="471" spans="2:79" s="331" customFormat="1" ht="12.95" customHeight="1">
      <c r="B471" s="511"/>
      <c r="C471" s="512"/>
      <c r="D471" s="513"/>
      <c r="E471" s="514"/>
      <c r="F471" s="482"/>
      <c r="G471" s="482"/>
      <c r="H471" s="482"/>
      <c r="I471" s="482"/>
      <c r="J471" s="482"/>
      <c r="K471" s="482"/>
      <c r="L471" s="482"/>
      <c r="M471" s="482"/>
      <c r="N471" s="482"/>
      <c r="O471" s="482"/>
      <c r="P471" s="482"/>
      <c r="Q471" s="482"/>
      <c r="R471" s="482"/>
      <c r="S471" s="482"/>
      <c r="T471" s="482"/>
      <c r="U471" s="482"/>
      <c r="V471" s="482"/>
      <c r="W471" s="482"/>
      <c r="X471" s="482"/>
      <c r="Y471" s="482"/>
      <c r="Z471" s="482"/>
      <c r="AA471" s="482"/>
      <c r="AB471" s="482"/>
      <c r="AC471" s="482"/>
      <c r="AD471" s="482"/>
      <c r="AE471" s="482"/>
      <c r="AF471" s="482"/>
      <c r="AG471" s="482"/>
      <c r="AH471" s="482"/>
      <c r="AI471" s="482"/>
      <c r="AJ471" s="482"/>
      <c r="AK471" s="482"/>
      <c r="AL471" s="482"/>
      <c r="AM471" s="482"/>
      <c r="AN471" s="482"/>
      <c r="AO471" s="482"/>
      <c r="AP471" s="482"/>
      <c r="AQ471" s="482"/>
      <c r="AR471" s="482"/>
      <c r="AS471" s="482"/>
      <c r="AT471" s="482"/>
      <c r="AU471" s="482"/>
      <c r="AV471" s="482"/>
      <c r="AW471" s="482"/>
      <c r="AX471" s="482"/>
      <c r="AY471" s="482"/>
      <c r="AZ471" s="482"/>
      <c r="BA471" s="482"/>
      <c r="BB471" s="482"/>
      <c r="BC471" s="482"/>
      <c r="BD471" s="482"/>
      <c r="BE471" s="482"/>
      <c r="BF471" s="482"/>
      <c r="BG471" s="515"/>
      <c r="BH471" s="516"/>
      <c r="BI471" s="516"/>
      <c r="BJ471" s="516"/>
      <c r="BK471" s="517"/>
      <c r="BL471" s="330"/>
      <c r="BM471" s="330"/>
      <c r="BN471" s="330"/>
      <c r="BO471" s="330"/>
      <c r="BP471" s="330"/>
      <c r="BQ471" s="330"/>
      <c r="BR471" s="330"/>
      <c r="BS471" s="330"/>
      <c r="BT471" s="330"/>
      <c r="BU471" s="330"/>
      <c r="BV471" s="330"/>
      <c r="BW471" s="330"/>
      <c r="BX471" s="330"/>
      <c r="BY471" s="330"/>
      <c r="BZ471" s="330"/>
      <c r="CA471" s="330"/>
    </row>
    <row r="472" spans="2:79" s="331" customFormat="1" ht="12.95" customHeight="1">
      <c r="B472" s="511"/>
      <c r="C472" s="512"/>
      <c r="D472" s="513"/>
      <c r="E472" s="514"/>
      <c r="F472" s="482"/>
      <c r="G472" s="482"/>
      <c r="H472" s="482"/>
      <c r="I472" s="482"/>
      <c r="J472" s="482"/>
      <c r="K472" s="482"/>
      <c r="L472" s="482"/>
      <c r="M472" s="482"/>
      <c r="N472" s="482"/>
      <c r="O472" s="482"/>
      <c r="P472" s="482"/>
      <c r="Q472" s="482"/>
      <c r="R472" s="482"/>
      <c r="S472" s="482"/>
      <c r="T472" s="482"/>
      <c r="U472" s="482"/>
      <c r="V472" s="482"/>
      <c r="W472" s="482"/>
      <c r="X472" s="482"/>
      <c r="Y472" s="482"/>
      <c r="Z472" s="482"/>
      <c r="AA472" s="482"/>
      <c r="AB472" s="482"/>
      <c r="AC472" s="482"/>
      <c r="AD472" s="482"/>
      <c r="AE472" s="482"/>
      <c r="AF472" s="482"/>
      <c r="AG472" s="482"/>
      <c r="AH472" s="482"/>
      <c r="AI472" s="482"/>
      <c r="AJ472" s="482"/>
      <c r="AK472" s="482"/>
      <c r="AL472" s="482"/>
      <c r="AM472" s="482"/>
      <c r="AN472" s="482"/>
      <c r="AO472" s="482"/>
      <c r="AP472" s="482"/>
      <c r="AQ472" s="482"/>
      <c r="AR472" s="482"/>
      <c r="AS472" s="482"/>
      <c r="AT472" s="482"/>
      <c r="AU472" s="482"/>
      <c r="AV472" s="482"/>
      <c r="AW472" s="482"/>
      <c r="AX472" s="482"/>
      <c r="AY472" s="482"/>
      <c r="AZ472" s="482"/>
      <c r="BA472" s="482"/>
      <c r="BB472" s="482"/>
      <c r="BC472" s="482"/>
      <c r="BD472" s="482"/>
      <c r="BE472" s="482"/>
      <c r="BF472" s="482"/>
      <c r="BG472" s="515"/>
      <c r="BH472" s="516"/>
      <c r="BI472" s="516"/>
      <c r="BJ472" s="516"/>
      <c r="BK472" s="517"/>
      <c r="BL472" s="330"/>
      <c r="BM472" s="330"/>
      <c r="BN472" s="330"/>
      <c r="BO472" s="330"/>
      <c r="BP472" s="330"/>
      <c r="BQ472" s="330"/>
      <c r="BR472" s="330"/>
      <c r="BS472" s="330"/>
      <c r="BT472" s="330"/>
      <c r="BU472" s="330"/>
      <c r="BV472" s="330"/>
      <c r="BW472" s="330"/>
      <c r="BX472" s="330"/>
      <c r="BY472" s="330"/>
      <c r="BZ472" s="330"/>
      <c r="CA472" s="330"/>
    </row>
    <row r="473" spans="2:79" s="331" customFormat="1" ht="12.95" customHeight="1">
      <c r="B473" s="498"/>
      <c r="C473" s="499"/>
      <c r="D473" s="500"/>
      <c r="E473" s="503"/>
      <c r="F473" s="504"/>
      <c r="G473" s="504"/>
      <c r="H473" s="504"/>
      <c r="I473" s="504"/>
      <c r="J473" s="504"/>
      <c r="K473" s="504"/>
      <c r="L473" s="504"/>
      <c r="M473" s="504"/>
      <c r="N473" s="504"/>
      <c r="O473" s="504"/>
      <c r="P473" s="504"/>
      <c r="Q473" s="504"/>
      <c r="R473" s="504"/>
      <c r="S473" s="504"/>
      <c r="T473" s="504"/>
      <c r="U473" s="504"/>
      <c r="V473" s="504"/>
      <c r="W473" s="504"/>
      <c r="X473" s="504"/>
      <c r="Y473" s="504"/>
      <c r="Z473" s="504"/>
      <c r="AA473" s="504"/>
      <c r="AB473" s="504"/>
      <c r="AC473" s="504"/>
      <c r="AD473" s="504"/>
      <c r="AE473" s="504"/>
      <c r="AF473" s="504"/>
      <c r="AG473" s="504"/>
      <c r="AH473" s="504"/>
      <c r="AI473" s="504"/>
      <c r="AJ473" s="504"/>
      <c r="AK473" s="504"/>
      <c r="AL473" s="504"/>
      <c r="AM473" s="504"/>
      <c r="AN473" s="504"/>
      <c r="AO473" s="504"/>
      <c r="AP473" s="504"/>
      <c r="AQ473" s="504"/>
      <c r="AR473" s="504"/>
      <c r="AS473" s="504"/>
      <c r="AT473" s="504"/>
      <c r="AU473" s="504"/>
      <c r="AV473" s="504"/>
      <c r="AW473" s="504"/>
      <c r="AX473" s="504"/>
      <c r="AY473" s="504"/>
      <c r="AZ473" s="504"/>
      <c r="BA473" s="504"/>
      <c r="BB473" s="504"/>
      <c r="BC473" s="504"/>
      <c r="BD473" s="504"/>
      <c r="BE473" s="504"/>
      <c r="BF473" s="504"/>
      <c r="BG473" s="508"/>
      <c r="BH473" s="509"/>
      <c r="BI473" s="509"/>
      <c r="BJ473" s="509"/>
      <c r="BK473" s="510"/>
      <c r="BL473" s="330"/>
      <c r="BM473" s="330"/>
      <c r="BN473" s="330"/>
      <c r="BO473" s="330"/>
      <c r="BP473" s="330"/>
      <c r="BQ473" s="330"/>
      <c r="BR473" s="330"/>
      <c r="BS473" s="330"/>
      <c r="BT473" s="330"/>
      <c r="BU473" s="330"/>
      <c r="BV473" s="330"/>
      <c r="BW473" s="330"/>
      <c r="BX473" s="330"/>
      <c r="BY473" s="330"/>
      <c r="BZ473" s="330"/>
      <c r="CA473" s="330"/>
    </row>
    <row r="474" spans="2:79" s="331" customFormat="1" ht="12.95" customHeight="1">
      <c r="B474" s="495" t="s">
        <v>554</v>
      </c>
      <c r="C474" s="496"/>
      <c r="D474" s="497"/>
      <c r="E474" s="501" t="s">
        <v>589</v>
      </c>
      <c r="F474" s="502"/>
      <c r="G474" s="502"/>
      <c r="H474" s="502"/>
      <c r="I474" s="502"/>
      <c r="J474" s="502"/>
      <c r="K474" s="502"/>
      <c r="L474" s="502"/>
      <c r="M474" s="502"/>
      <c r="N474" s="502"/>
      <c r="O474" s="502"/>
      <c r="P474" s="502"/>
      <c r="Q474" s="502"/>
      <c r="R474" s="502"/>
      <c r="S474" s="502"/>
      <c r="T474" s="502"/>
      <c r="U474" s="502"/>
      <c r="V474" s="502"/>
      <c r="W474" s="502"/>
      <c r="X474" s="502"/>
      <c r="Y474" s="502"/>
      <c r="Z474" s="502"/>
      <c r="AA474" s="502"/>
      <c r="AB474" s="502"/>
      <c r="AC474" s="502"/>
      <c r="AD474" s="502"/>
      <c r="AE474" s="502"/>
      <c r="AF474" s="502"/>
      <c r="AG474" s="502"/>
      <c r="AH474" s="502"/>
      <c r="AI474" s="502"/>
      <c r="AJ474" s="502"/>
      <c r="AK474" s="502"/>
      <c r="AL474" s="502"/>
      <c r="AM474" s="502"/>
      <c r="AN474" s="502"/>
      <c r="AO474" s="502"/>
      <c r="AP474" s="502"/>
      <c r="AQ474" s="502"/>
      <c r="AR474" s="502"/>
      <c r="AS474" s="502"/>
      <c r="AT474" s="502"/>
      <c r="AU474" s="502"/>
      <c r="AV474" s="502"/>
      <c r="AW474" s="502"/>
      <c r="AX474" s="502"/>
      <c r="AY474" s="502"/>
      <c r="AZ474" s="502"/>
      <c r="BA474" s="502"/>
      <c r="BB474" s="502"/>
      <c r="BC474" s="502"/>
      <c r="BD474" s="502"/>
      <c r="BE474" s="502"/>
      <c r="BF474" s="502"/>
      <c r="BG474" s="505"/>
      <c r="BH474" s="506"/>
      <c r="BI474" s="506"/>
      <c r="BJ474" s="506"/>
      <c r="BK474" s="507"/>
      <c r="BL474" s="330"/>
      <c r="BM474" s="330"/>
      <c r="BN474" s="330"/>
      <c r="BO474" s="330"/>
      <c r="BP474" s="330"/>
      <c r="BQ474" s="330"/>
      <c r="BR474" s="330"/>
      <c r="BS474" s="330"/>
      <c r="BT474" s="330"/>
      <c r="BU474" s="330"/>
      <c r="BV474" s="330"/>
      <c r="BW474" s="330"/>
      <c r="BX474" s="330"/>
      <c r="BY474" s="330"/>
      <c r="BZ474" s="330"/>
      <c r="CA474" s="330"/>
    </row>
    <row r="475" spans="2:79" s="331" customFormat="1" ht="12.95" customHeight="1">
      <c r="B475" s="511"/>
      <c r="C475" s="512"/>
      <c r="D475" s="513"/>
      <c r="E475" s="514"/>
      <c r="F475" s="482"/>
      <c r="G475" s="482"/>
      <c r="H475" s="482"/>
      <c r="I475" s="482"/>
      <c r="J475" s="482"/>
      <c r="K475" s="482"/>
      <c r="L475" s="482"/>
      <c r="M475" s="482"/>
      <c r="N475" s="482"/>
      <c r="O475" s="482"/>
      <c r="P475" s="482"/>
      <c r="Q475" s="482"/>
      <c r="R475" s="482"/>
      <c r="S475" s="482"/>
      <c r="T475" s="482"/>
      <c r="U475" s="482"/>
      <c r="V475" s="482"/>
      <c r="W475" s="482"/>
      <c r="X475" s="482"/>
      <c r="Y475" s="482"/>
      <c r="Z475" s="482"/>
      <c r="AA475" s="482"/>
      <c r="AB475" s="482"/>
      <c r="AC475" s="482"/>
      <c r="AD475" s="482"/>
      <c r="AE475" s="482"/>
      <c r="AF475" s="482"/>
      <c r="AG475" s="482"/>
      <c r="AH475" s="482"/>
      <c r="AI475" s="482"/>
      <c r="AJ475" s="482"/>
      <c r="AK475" s="482"/>
      <c r="AL475" s="482"/>
      <c r="AM475" s="482"/>
      <c r="AN475" s="482"/>
      <c r="AO475" s="482"/>
      <c r="AP475" s="482"/>
      <c r="AQ475" s="482"/>
      <c r="AR475" s="482"/>
      <c r="AS475" s="482"/>
      <c r="AT475" s="482"/>
      <c r="AU475" s="482"/>
      <c r="AV475" s="482"/>
      <c r="AW475" s="482"/>
      <c r="AX475" s="482"/>
      <c r="AY475" s="482"/>
      <c r="AZ475" s="482"/>
      <c r="BA475" s="482"/>
      <c r="BB475" s="482"/>
      <c r="BC475" s="482"/>
      <c r="BD475" s="482"/>
      <c r="BE475" s="482"/>
      <c r="BF475" s="482"/>
      <c r="BG475" s="515"/>
      <c r="BH475" s="516"/>
      <c r="BI475" s="516"/>
      <c r="BJ475" s="516"/>
      <c r="BK475" s="517"/>
      <c r="BL475" s="330"/>
      <c r="BM475" s="330"/>
      <c r="BN475" s="330"/>
      <c r="BO475" s="330"/>
      <c r="BP475" s="330"/>
      <c r="BQ475" s="330"/>
      <c r="BR475" s="330"/>
      <c r="BS475" s="330"/>
      <c r="BT475" s="330"/>
      <c r="BU475" s="330"/>
      <c r="BV475" s="330"/>
      <c r="BW475" s="330"/>
      <c r="BX475" s="330"/>
      <c r="BY475" s="330"/>
      <c r="BZ475" s="330"/>
      <c r="CA475" s="330"/>
    </row>
    <row r="476" spans="2:79" s="331" customFormat="1" ht="12.95" customHeight="1">
      <c r="B476" s="511"/>
      <c r="C476" s="512"/>
      <c r="D476" s="513"/>
      <c r="E476" s="514"/>
      <c r="F476" s="482"/>
      <c r="G476" s="482"/>
      <c r="H476" s="482"/>
      <c r="I476" s="482"/>
      <c r="J476" s="482"/>
      <c r="K476" s="482"/>
      <c r="L476" s="482"/>
      <c r="M476" s="482"/>
      <c r="N476" s="482"/>
      <c r="O476" s="482"/>
      <c r="P476" s="482"/>
      <c r="Q476" s="482"/>
      <c r="R476" s="482"/>
      <c r="S476" s="482"/>
      <c r="T476" s="482"/>
      <c r="U476" s="482"/>
      <c r="V476" s="482"/>
      <c r="W476" s="482"/>
      <c r="X476" s="482"/>
      <c r="Y476" s="482"/>
      <c r="Z476" s="482"/>
      <c r="AA476" s="482"/>
      <c r="AB476" s="482"/>
      <c r="AC476" s="482"/>
      <c r="AD476" s="482"/>
      <c r="AE476" s="482"/>
      <c r="AF476" s="482"/>
      <c r="AG476" s="482"/>
      <c r="AH476" s="482"/>
      <c r="AI476" s="482"/>
      <c r="AJ476" s="482"/>
      <c r="AK476" s="482"/>
      <c r="AL476" s="482"/>
      <c r="AM476" s="482"/>
      <c r="AN476" s="482"/>
      <c r="AO476" s="482"/>
      <c r="AP476" s="482"/>
      <c r="AQ476" s="482"/>
      <c r="AR476" s="482"/>
      <c r="AS476" s="482"/>
      <c r="AT476" s="482"/>
      <c r="AU476" s="482"/>
      <c r="AV476" s="482"/>
      <c r="AW476" s="482"/>
      <c r="AX476" s="482"/>
      <c r="AY476" s="482"/>
      <c r="AZ476" s="482"/>
      <c r="BA476" s="482"/>
      <c r="BB476" s="482"/>
      <c r="BC476" s="482"/>
      <c r="BD476" s="482"/>
      <c r="BE476" s="482"/>
      <c r="BF476" s="482"/>
      <c r="BG476" s="515"/>
      <c r="BH476" s="516"/>
      <c r="BI476" s="516"/>
      <c r="BJ476" s="516"/>
      <c r="BK476" s="517"/>
      <c r="BL476" s="330"/>
      <c r="BM476" s="330"/>
      <c r="BN476" s="330"/>
      <c r="BO476" s="330"/>
      <c r="BP476" s="330"/>
      <c r="BQ476" s="330"/>
      <c r="BR476" s="330"/>
      <c r="BS476" s="330"/>
      <c r="BT476" s="330"/>
      <c r="BU476" s="330"/>
      <c r="BV476" s="330"/>
      <c r="BW476" s="330"/>
      <c r="BX476" s="330"/>
      <c r="BY476" s="330"/>
      <c r="BZ476" s="330"/>
      <c r="CA476" s="330"/>
    </row>
    <row r="477" spans="2:79" s="331" customFormat="1" ht="12.95" customHeight="1">
      <c r="B477" s="498"/>
      <c r="C477" s="499"/>
      <c r="D477" s="500"/>
      <c r="E477" s="503"/>
      <c r="F477" s="504"/>
      <c r="G477" s="504"/>
      <c r="H477" s="504"/>
      <c r="I477" s="504"/>
      <c r="J477" s="504"/>
      <c r="K477" s="504"/>
      <c r="L477" s="504"/>
      <c r="M477" s="504"/>
      <c r="N477" s="504"/>
      <c r="O477" s="504"/>
      <c r="P477" s="504"/>
      <c r="Q477" s="504"/>
      <c r="R477" s="504"/>
      <c r="S477" s="504"/>
      <c r="T477" s="504"/>
      <c r="U477" s="504"/>
      <c r="V477" s="504"/>
      <c r="W477" s="504"/>
      <c r="X477" s="504"/>
      <c r="Y477" s="504"/>
      <c r="Z477" s="504"/>
      <c r="AA477" s="504"/>
      <c r="AB477" s="504"/>
      <c r="AC477" s="504"/>
      <c r="AD477" s="504"/>
      <c r="AE477" s="504"/>
      <c r="AF477" s="504"/>
      <c r="AG477" s="504"/>
      <c r="AH477" s="504"/>
      <c r="AI477" s="504"/>
      <c r="AJ477" s="504"/>
      <c r="AK477" s="504"/>
      <c r="AL477" s="504"/>
      <c r="AM477" s="504"/>
      <c r="AN477" s="504"/>
      <c r="AO477" s="504"/>
      <c r="AP477" s="504"/>
      <c r="AQ477" s="504"/>
      <c r="AR477" s="504"/>
      <c r="AS477" s="504"/>
      <c r="AT477" s="504"/>
      <c r="AU477" s="504"/>
      <c r="AV477" s="504"/>
      <c r="AW477" s="504"/>
      <c r="AX477" s="504"/>
      <c r="AY477" s="504"/>
      <c r="AZ477" s="504"/>
      <c r="BA477" s="504"/>
      <c r="BB477" s="504"/>
      <c r="BC477" s="504"/>
      <c r="BD477" s="504"/>
      <c r="BE477" s="504"/>
      <c r="BF477" s="504"/>
      <c r="BG477" s="508"/>
      <c r="BH477" s="509"/>
      <c r="BI477" s="509"/>
      <c r="BJ477" s="509"/>
      <c r="BK477" s="510"/>
      <c r="BL477" s="330"/>
      <c r="BM477" s="330"/>
      <c r="BN477" s="330"/>
      <c r="BO477" s="330"/>
      <c r="BP477" s="330"/>
      <c r="BQ477" s="330"/>
      <c r="BR477" s="330"/>
      <c r="BS477" s="330"/>
      <c r="BT477" s="330"/>
      <c r="BU477" s="330"/>
      <c r="BV477" s="330"/>
      <c r="BW477" s="330"/>
      <c r="BX477" s="330"/>
      <c r="BY477" s="330"/>
      <c r="BZ477" s="330"/>
      <c r="CA477" s="330"/>
    </row>
    <row r="478" spans="2:79" s="331" customFormat="1" ht="12.95" customHeight="1">
      <c r="B478" s="495" t="s">
        <v>556</v>
      </c>
      <c r="C478" s="496"/>
      <c r="D478" s="497"/>
      <c r="E478" s="501" t="s">
        <v>1265</v>
      </c>
      <c r="F478" s="502"/>
      <c r="G478" s="502"/>
      <c r="H478" s="502"/>
      <c r="I478" s="502"/>
      <c r="J478" s="502"/>
      <c r="K478" s="502"/>
      <c r="L478" s="502"/>
      <c r="M478" s="502"/>
      <c r="N478" s="502"/>
      <c r="O478" s="502"/>
      <c r="P478" s="502"/>
      <c r="Q478" s="502"/>
      <c r="R478" s="502"/>
      <c r="S478" s="502"/>
      <c r="T478" s="502"/>
      <c r="U478" s="502"/>
      <c r="V478" s="502"/>
      <c r="W478" s="502"/>
      <c r="X478" s="502"/>
      <c r="Y478" s="502"/>
      <c r="Z478" s="502"/>
      <c r="AA478" s="502"/>
      <c r="AB478" s="502"/>
      <c r="AC478" s="502"/>
      <c r="AD478" s="502"/>
      <c r="AE478" s="502"/>
      <c r="AF478" s="502"/>
      <c r="AG478" s="502"/>
      <c r="AH478" s="502"/>
      <c r="AI478" s="502"/>
      <c r="AJ478" s="502"/>
      <c r="AK478" s="502"/>
      <c r="AL478" s="502"/>
      <c r="AM478" s="502"/>
      <c r="AN478" s="502"/>
      <c r="AO478" s="502"/>
      <c r="AP478" s="502"/>
      <c r="AQ478" s="502"/>
      <c r="AR478" s="502"/>
      <c r="AS478" s="502"/>
      <c r="AT478" s="502"/>
      <c r="AU478" s="502"/>
      <c r="AV478" s="502"/>
      <c r="AW478" s="502"/>
      <c r="AX478" s="502"/>
      <c r="AY478" s="502"/>
      <c r="AZ478" s="502"/>
      <c r="BA478" s="502"/>
      <c r="BB478" s="502"/>
      <c r="BC478" s="502"/>
      <c r="BD478" s="502"/>
      <c r="BE478" s="502"/>
      <c r="BF478" s="502"/>
      <c r="BG478" s="505"/>
      <c r="BH478" s="506"/>
      <c r="BI478" s="506"/>
      <c r="BJ478" s="506"/>
      <c r="BK478" s="507"/>
      <c r="BL478" s="330"/>
      <c r="BM478" s="330"/>
      <c r="BN478" s="330"/>
      <c r="BO478" s="330"/>
      <c r="BP478" s="330"/>
      <c r="BQ478" s="330"/>
      <c r="BR478" s="330"/>
      <c r="BS478" s="330"/>
      <c r="BT478" s="330"/>
      <c r="BU478" s="330"/>
      <c r="BV478" s="330"/>
      <c r="BW478" s="330"/>
      <c r="BX478" s="330"/>
      <c r="BY478" s="330"/>
      <c r="BZ478" s="330"/>
      <c r="CA478" s="330"/>
    </row>
    <row r="479" spans="2:79" s="331" customFormat="1" ht="12.95" customHeight="1">
      <c r="B479" s="511"/>
      <c r="C479" s="512"/>
      <c r="D479" s="513"/>
      <c r="E479" s="514"/>
      <c r="F479" s="482"/>
      <c r="G479" s="482"/>
      <c r="H479" s="482"/>
      <c r="I479" s="482"/>
      <c r="J479" s="482"/>
      <c r="K479" s="482"/>
      <c r="L479" s="482"/>
      <c r="M479" s="482"/>
      <c r="N479" s="482"/>
      <c r="O479" s="482"/>
      <c r="P479" s="482"/>
      <c r="Q479" s="482"/>
      <c r="R479" s="482"/>
      <c r="S479" s="482"/>
      <c r="T479" s="482"/>
      <c r="U479" s="482"/>
      <c r="V479" s="482"/>
      <c r="W479" s="482"/>
      <c r="X479" s="482"/>
      <c r="Y479" s="482"/>
      <c r="Z479" s="482"/>
      <c r="AA479" s="482"/>
      <c r="AB479" s="482"/>
      <c r="AC479" s="482"/>
      <c r="AD479" s="482"/>
      <c r="AE479" s="482"/>
      <c r="AF479" s="482"/>
      <c r="AG479" s="482"/>
      <c r="AH479" s="482"/>
      <c r="AI479" s="482"/>
      <c r="AJ479" s="482"/>
      <c r="AK479" s="482"/>
      <c r="AL479" s="482"/>
      <c r="AM479" s="482"/>
      <c r="AN479" s="482"/>
      <c r="AO479" s="482"/>
      <c r="AP479" s="482"/>
      <c r="AQ479" s="482"/>
      <c r="AR479" s="482"/>
      <c r="AS479" s="482"/>
      <c r="AT479" s="482"/>
      <c r="AU479" s="482"/>
      <c r="AV479" s="482"/>
      <c r="AW479" s="482"/>
      <c r="AX479" s="482"/>
      <c r="AY479" s="482"/>
      <c r="AZ479" s="482"/>
      <c r="BA479" s="482"/>
      <c r="BB479" s="482"/>
      <c r="BC479" s="482"/>
      <c r="BD479" s="482"/>
      <c r="BE479" s="482"/>
      <c r="BF479" s="482"/>
      <c r="BG479" s="515"/>
      <c r="BH479" s="516"/>
      <c r="BI479" s="516"/>
      <c r="BJ479" s="516"/>
      <c r="BK479" s="517"/>
      <c r="BL479" s="330"/>
      <c r="BM479" s="330"/>
      <c r="BN479" s="330"/>
      <c r="BO479" s="330"/>
      <c r="BP479" s="330"/>
      <c r="BQ479" s="330"/>
      <c r="BR479" s="330"/>
      <c r="BS479" s="330"/>
      <c r="BT479" s="330"/>
      <c r="BU479" s="330"/>
      <c r="BV479" s="330"/>
      <c r="BW479" s="330"/>
      <c r="BX479" s="330"/>
      <c r="BY479" s="330"/>
      <c r="BZ479" s="330"/>
      <c r="CA479" s="330"/>
    </row>
    <row r="480" spans="2:79" s="331" customFormat="1" ht="12.95" customHeight="1">
      <c r="B480" s="498"/>
      <c r="C480" s="499"/>
      <c r="D480" s="500"/>
      <c r="E480" s="503"/>
      <c r="F480" s="504"/>
      <c r="G480" s="504"/>
      <c r="H480" s="504"/>
      <c r="I480" s="504"/>
      <c r="J480" s="504"/>
      <c r="K480" s="504"/>
      <c r="L480" s="504"/>
      <c r="M480" s="504"/>
      <c r="N480" s="504"/>
      <c r="O480" s="504"/>
      <c r="P480" s="504"/>
      <c r="Q480" s="504"/>
      <c r="R480" s="504"/>
      <c r="S480" s="504"/>
      <c r="T480" s="504"/>
      <c r="U480" s="504"/>
      <c r="V480" s="504"/>
      <c r="W480" s="504"/>
      <c r="X480" s="504"/>
      <c r="Y480" s="504"/>
      <c r="Z480" s="504"/>
      <c r="AA480" s="504"/>
      <c r="AB480" s="504"/>
      <c r="AC480" s="504"/>
      <c r="AD480" s="504"/>
      <c r="AE480" s="504"/>
      <c r="AF480" s="504"/>
      <c r="AG480" s="504"/>
      <c r="AH480" s="504"/>
      <c r="AI480" s="504"/>
      <c r="AJ480" s="504"/>
      <c r="AK480" s="504"/>
      <c r="AL480" s="504"/>
      <c r="AM480" s="504"/>
      <c r="AN480" s="504"/>
      <c r="AO480" s="504"/>
      <c r="AP480" s="504"/>
      <c r="AQ480" s="504"/>
      <c r="AR480" s="504"/>
      <c r="AS480" s="504"/>
      <c r="AT480" s="504"/>
      <c r="AU480" s="504"/>
      <c r="AV480" s="504"/>
      <c r="AW480" s="504"/>
      <c r="AX480" s="504"/>
      <c r="AY480" s="504"/>
      <c r="AZ480" s="504"/>
      <c r="BA480" s="504"/>
      <c r="BB480" s="504"/>
      <c r="BC480" s="504"/>
      <c r="BD480" s="504"/>
      <c r="BE480" s="504"/>
      <c r="BF480" s="504"/>
      <c r="BG480" s="508"/>
      <c r="BH480" s="509"/>
      <c r="BI480" s="509"/>
      <c r="BJ480" s="509"/>
      <c r="BK480" s="510"/>
      <c r="BL480" s="330"/>
      <c r="BM480" s="330"/>
      <c r="BN480" s="330"/>
      <c r="BO480" s="330"/>
      <c r="BP480" s="330"/>
      <c r="BQ480" s="330"/>
      <c r="BR480" s="330"/>
      <c r="BS480" s="330"/>
      <c r="BT480" s="330"/>
      <c r="BU480" s="330"/>
      <c r="BV480" s="330"/>
      <c r="BW480" s="330"/>
      <c r="BX480" s="330"/>
      <c r="BY480" s="330"/>
      <c r="BZ480" s="330"/>
      <c r="CA480" s="330"/>
    </row>
    <row r="481" spans="1:79" s="331" customFormat="1" ht="12.95" customHeight="1">
      <c r="B481" s="495" t="s">
        <v>558</v>
      </c>
      <c r="C481" s="496"/>
      <c r="D481" s="497"/>
      <c r="E481" s="501" t="s">
        <v>1266</v>
      </c>
      <c r="F481" s="502"/>
      <c r="G481" s="502"/>
      <c r="H481" s="502"/>
      <c r="I481" s="502"/>
      <c r="J481" s="502"/>
      <c r="K481" s="502"/>
      <c r="L481" s="502"/>
      <c r="M481" s="502"/>
      <c r="N481" s="502"/>
      <c r="O481" s="502"/>
      <c r="P481" s="502"/>
      <c r="Q481" s="502"/>
      <c r="R481" s="502"/>
      <c r="S481" s="502"/>
      <c r="T481" s="502"/>
      <c r="U481" s="502"/>
      <c r="V481" s="502"/>
      <c r="W481" s="502"/>
      <c r="X481" s="502"/>
      <c r="Y481" s="502"/>
      <c r="Z481" s="502"/>
      <c r="AA481" s="502"/>
      <c r="AB481" s="502"/>
      <c r="AC481" s="502"/>
      <c r="AD481" s="502"/>
      <c r="AE481" s="502"/>
      <c r="AF481" s="502"/>
      <c r="AG481" s="502"/>
      <c r="AH481" s="502"/>
      <c r="AI481" s="502"/>
      <c r="AJ481" s="502"/>
      <c r="AK481" s="502"/>
      <c r="AL481" s="502"/>
      <c r="AM481" s="502"/>
      <c r="AN481" s="502"/>
      <c r="AO481" s="502"/>
      <c r="AP481" s="502"/>
      <c r="AQ481" s="502"/>
      <c r="AR481" s="502"/>
      <c r="AS481" s="502"/>
      <c r="AT481" s="502"/>
      <c r="AU481" s="502"/>
      <c r="AV481" s="502"/>
      <c r="AW481" s="502"/>
      <c r="AX481" s="502"/>
      <c r="AY481" s="502"/>
      <c r="AZ481" s="502"/>
      <c r="BA481" s="502"/>
      <c r="BB481" s="502"/>
      <c r="BC481" s="502"/>
      <c r="BD481" s="502"/>
      <c r="BE481" s="502"/>
      <c r="BF481" s="502"/>
      <c r="BG481" s="505"/>
      <c r="BH481" s="506"/>
      <c r="BI481" s="506"/>
      <c r="BJ481" s="506"/>
      <c r="BK481" s="507"/>
      <c r="BL481" s="330"/>
      <c r="BM481" s="330"/>
      <c r="BN481" s="330"/>
      <c r="BO481" s="330"/>
      <c r="BP481" s="330"/>
      <c r="BQ481" s="330"/>
      <c r="BR481" s="330"/>
      <c r="BS481" s="330"/>
      <c r="BT481" s="330"/>
      <c r="BU481" s="330"/>
      <c r="BV481" s="330"/>
      <c r="BW481" s="330"/>
      <c r="BX481" s="330"/>
      <c r="BY481" s="330"/>
      <c r="BZ481" s="330"/>
      <c r="CA481" s="330"/>
    </row>
    <row r="482" spans="1:79" s="331" customFormat="1" ht="12.95" customHeight="1">
      <c r="B482" s="511"/>
      <c r="C482" s="512"/>
      <c r="D482" s="513"/>
      <c r="E482" s="514"/>
      <c r="F482" s="482"/>
      <c r="G482" s="482"/>
      <c r="H482" s="482"/>
      <c r="I482" s="482"/>
      <c r="J482" s="482"/>
      <c r="K482" s="482"/>
      <c r="L482" s="482"/>
      <c r="M482" s="482"/>
      <c r="N482" s="482"/>
      <c r="O482" s="482"/>
      <c r="P482" s="482"/>
      <c r="Q482" s="482"/>
      <c r="R482" s="482"/>
      <c r="S482" s="482"/>
      <c r="T482" s="482"/>
      <c r="U482" s="482"/>
      <c r="V482" s="482"/>
      <c r="W482" s="482"/>
      <c r="X482" s="482"/>
      <c r="Y482" s="482"/>
      <c r="Z482" s="482"/>
      <c r="AA482" s="482"/>
      <c r="AB482" s="482"/>
      <c r="AC482" s="482"/>
      <c r="AD482" s="482"/>
      <c r="AE482" s="482"/>
      <c r="AF482" s="482"/>
      <c r="AG482" s="482"/>
      <c r="AH482" s="482"/>
      <c r="AI482" s="482"/>
      <c r="AJ482" s="482"/>
      <c r="AK482" s="482"/>
      <c r="AL482" s="482"/>
      <c r="AM482" s="482"/>
      <c r="AN482" s="482"/>
      <c r="AO482" s="482"/>
      <c r="AP482" s="482"/>
      <c r="AQ482" s="482"/>
      <c r="AR482" s="482"/>
      <c r="AS482" s="482"/>
      <c r="AT482" s="482"/>
      <c r="AU482" s="482"/>
      <c r="AV482" s="482"/>
      <c r="AW482" s="482"/>
      <c r="AX482" s="482"/>
      <c r="AY482" s="482"/>
      <c r="AZ482" s="482"/>
      <c r="BA482" s="482"/>
      <c r="BB482" s="482"/>
      <c r="BC482" s="482"/>
      <c r="BD482" s="482"/>
      <c r="BE482" s="482"/>
      <c r="BF482" s="482"/>
      <c r="BG482" s="515"/>
      <c r="BH482" s="516"/>
      <c r="BI482" s="516"/>
      <c r="BJ482" s="516"/>
      <c r="BK482" s="517"/>
      <c r="BL482" s="330"/>
      <c r="BM482" s="330"/>
      <c r="BN482" s="330"/>
      <c r="BO482" s="330"/>
      <c r="BP482" s="330"/>
      <c r="BQ482" s="330"/>
      <c r="BR482" s="330"/>
      <c r="BS482" s="330"/>
      <c r="BT482" s="330"/>
      <c r="BU482" s="330"/>
      <c r="BV482" s="330"/>
      <c r="BW482" s="330"/>
      <c r="BX482" s="330"/>
      <c r="BY482" s="330"/>
      <c r="BZ482" s="330"/>
      <c r="CA482" s="330"/>
    </row>
    <row r="483" spans="1:79" s="331" customFormat="1" ht="12.95" customHeight="1">
      <c r="B483" s="498"/>
      <c r="C483" s="499"/>
      <c r="D483" s="500"/>
      <c r="E483" s="503"/>
      <c r="F483" s="504"/>
      <c r="G483" s="504"/>
      <c r="H483" s="504"/>
      <c r="I483" s="504"/>
      <c r="J483" s="504"/>
      <c r="K483" s="504"/>
      <c r="L483" s="504"/>
      <c r="M483" s="504"/>
      <c r="N483" s="504"/>
      <c r="O483" s="504"/>
      <c r="P483" s="504"/>
      <c r="Q483" s="504"/>
      <c r="R483" s="504"/>
      <c r="S483" s="504"/>
      <c r="T483" s="504"/>
      <c r="U483" s="504"/>
      <c r="V483" s="504"/>
      <c r="W483" s="504"/>
      <c r="X483" s="504"/>
      <c r="Y483" s="504"/>
      <c r="Z483" s="504"/>
      <c r="AA483" s="504"/>
      <c r="AB483" s="504"/>
      <c r="AC483" s="504"/>
      <c r="AD483" s="504"/>
      <c r="AE483" s="504"/>
      <c r="AF483" s="504"/>
      <c r="AG483" s="504"/>
      <c r="AH483" s="504"/>
      <c r="AI483" s="504"/>
      <c r="AJ483" s="504"/>
      <c r="AK483" s="504"/>
      <c r="AL483" s="504"/>
      <c r="AM483" s="504"/>
      <c r="AN483" s="504"/>
      <c r="AO483" s="504"/>
      <c r="AP483" s="504"/>
      <c r="AQ483" s="504"/>
      <c r="AR483" s="504"/>
      <c r="AS483" s="504"/>
      <c r="AT483" s="504"/>
      <c r="AU483" s="504"/>
      <c r="AV483" s="504"/>
      <c r="AW483" s="504"/>
      <c r="AX483" s="504"/>
      <c r="AY483" s="504"/>
      <c r="AZ483" s="504"/>
      <c r="BA483" s="504"/>
      <c r="BB483" s="504"/>
      <c r="BC483" s="504"/>
      <c r="BD483" s="504"/>
      <c r="BE483" s="504"/>
      <c r="BF483" s="504"/>
      <c r="BG483" s="508"/>
      <c r="BH483" s="509"/>
      <c r="BI483" s="509"/>
      <c r="BJ483" s="509"/>
      <c r="BK483" s="510"/>
      <c r="BL483" s="330"/>
      <c r="BM483" s="330"/>
      <c r="BN483" s="330"/>
      <c r="BO483" s="330"/>
      <c r="BP483" s="330"/>
      <c r="BQ483" s="330"/>
      <c r="BR483" s="330"/>
      <c r="BS483" s="330"/>
      <c r="BT483" s="330"/>
      <c r="BU483" s="330"/>
      <c r="BV483" s="330"/>
      <c r="BW483" s="330"/>
      <c r="BX483" s="330"/>
      <c r="BY483" s="330"/>
      <c r="BZ483" s="330"/>
      <c r="CA483" s="330"/>
    </row>
    <row r="484" spans="1:79" s="331" customFormat="1" ht="12.95" customHeight="1">
      <c r="B484" s="495" t="s">
        <v>559</v>
      </c>
      <c r="C484" s="496"/>
      <c r="D484" s="497"/>
      <c r="E484" s="501" t="s">
        <v>590</v>
      </c>
      <c r="F484" s="502"/>
      <c r="G484" s="502"/>
      <c r="H484" s="502"/>
      <c r="I484" s="502"/>
      <c r="J484" s="502"/>
      <c r="K484" s="502"/>
      <c r="L484" s="502"/>
      <c r="M484" s="502"/>
      <c r="N484" s="502"/>
      <c r="O484" s="502"/>
      <c r="P484" s="502"/>
      <c r="Q484" s="502"/>
      <c r="R484" s="502"/>
      <c r="S484" s="502"/>
      <c r="T484" s="502"/>
      <c r="U484" s="502"/>
      <c r="V484" s="502"/>
      <c r="W484" s="502"/>
      <c r="X484" s="502"/>
      <c r="Y484" s="502"/>
      <c r="Z484" s="502"/>
      <c r="AA484" s="502"/>
      <c r="AB484" s="502"/>
      <c r="AC484" s="502"/>
      <c r="AD484" s="502"/>
      <c r="AE484" s="502"/>
      <c r="AF484" s="502"/>
      <c r="AG484" s="502"/>
      <c r="AH484" s="502"/>
      <c r="AI484" s="502"/>
      <c r="AJ484" s="502"/>
      <c r="AK484" s="502"/>
      <c r="AL484" s="502"/>
      <c r="AM484" s="502"/>
      <c r="AN484" s="502"/>
      <c r="AO484" s="502"/>
      <c r="AP484" s="502"/>
      <c r="AQ484" s="502"/>
      <c r="AR484" s="502"/>
      <c r="AS484" s="502"/>
      <c r="AT484" s="502"/>
      <c r="AU484" s="502"/>
      <c r="AV484" s="502"/>
      <c r="AW484" s="502"/>
      <c r="AX484" s="502"/>
      <c r="AY484" s="502"/>
      <c r="AZ484" s="502"/>
      <c r="BA484" s="502"/>
      <c r="BB484" s="502"/>
      <c r="BC484" s="502"/>
      <c r="BD484" s="502"/>
      <c r="BE484" s="502"/>
      <c r="BF484" s="502"/>
      <c r="BG484" s="505"/>
      <c r="BH484" s="506"/>
      <c r="BI484" s="506"/>
      <c r="BJ484" s="506"/>
      <c r="BK484" s="507"/>
      <c r="BL484" s="330"/>
      <c r="BM484" s="330"/>
      <c r="BN484" s="330"/>
      <c r="BO484" s="330"/>
      <c r="BP484" s="330"/>
      <c r="BQ484" s="330"/>
      <c r="BR484" s="330"/>
      <c r="BS484" s="330"/>
      <c r="BT484" s="330"/>
      <c r="BU484" s="330"/>
      <c r="BV484" s="330"/>
      <c r="BW484" s="330"/>
      <c r="BX484" s="330"/>
      <c r="BY484" s="330"/>
      <c r="BZ484" s="330"/>
      <c r="CA484" s="330"/>
    </row>
    <row r="485" spans="1:79" s="331" customFormat="1" ht="12.95" customHeight="1">
      <c r="B485" s="511"/>
      <c r="C485" s="512"/>
      <c r="D485" s="513"/>
      <c r="E485" s="514"/>
      <c r="F485" s="482"/>
      <c r="G485" s="482"/>
      <c r="H485" s="482"/>
      <c r="I485" s="482"/>
      <c r="J485" s="482"/>
      <c r="K485" s="482"/>
      <c r="L485" s="482"/>
      <c r="M485" s="482"/>
      <c r="N485" s="482"/>
      <c r="O485" s="482"/>
      <c r="P485" s="482"/>
      <c r="Q485" s="482"/>
      <c r="R485" s="482"/>
      <c r="S485" s="482"/>
      <c r="T485" s="482"/>
      <c r="U485" s="482"/>
      <c r="V485" s="482"/>
      <c r="W485" s="482"/>
      <c r="X485" s="482"/>
      <c r="Y485" s="482"/>
      <c r="Z485" s="482"/>
      <c r="AA485" s="482"/>
      <c r="AB485" s="482"/>
      <c r="AC485" s="482"/>
      <c r="AD485" s="482"/>
      <c r="AE485" s="482"/>
      <c r="AF485" s="482"/>
      <c r="AG485" s="482"/>
      <c r="AH485" s="482"/>
      <c r="AI485" s="482"/>
      <c r="AJ485" s="482"/>
      <c r="AK485" s="482"/>
      <c r="AL485" s="482"/>
      <c r="AM485" s="482"/>
      <c r="AN485" s="482"/>
      <c r="AO485" s="482"/>
      <c r="AP485" s="482"/>
      <c r="AQ485" s="482"/>
      <c r="AR485" s="482"/>
      <c r="AS485" s="482"/>
      <c r="AT485" s="482"/>
      <c r="AU485" s="482"/>
      <c r="AV485" s="482"/>
      <c r="AW485" s="482"/>
      <c r="AX485" s="482"/>
      <c r="AY485" s="482"/>
      <c r="AZ485" s="482"/>
      <c r="BA485" s="482"/>
      <c r="BB485" s="482"/>
      <c r="BC485" s="482"/>
      <c r="BD485" s="482"/>
      <c r="BE485" s="482"/>
      <c r="BF485" s="482"/>
      <c r="BG485" s="515"/>
      <c r="BH485" s="516"/>
      <c r="BI485" s="516"/>
      <c r="BJ485" s="516"/>
      <c r="BK485" s="517"/>
      <c r="BL485" s="330"/>
      <c r="BM485" s="330"/>
      <c r="BN485" s="330"/>
      <c r="BO485" s="330"/>
      <c r="BP485" s="330"/>
      <c r="BQ485" s="330"/>
      <c r="BR485" s="330"/>
      <c r="BS485" s="330"/>
      <c r="BT485" s="330"/>
      <c r="BU485" s="330"/>
      <c r="BV485" s="330"/>
      <c r="BW485" s="330"/>
      <c r="BX485" s="330"/>
      <c r="BY485" s="330"/>
      <c r="BZ485" s="330"/>
      <c r="CA485" s="330"/>
    </row>
    <row r="486" spans="1:79" s="331" customFormat="1" ht="12.95" customHeight="1">
      <c r="B486" s="498"/>
      <c r="C486" s="499"/>
      <c r="D486" s="500"/>
      <c r="E486" s="503"/>
      <c r="F486" s="504"/>
      <c r="G486" s="504"/>
      <c r="H486" s="504"/>
      <c r="I486" s="504"/>
      <c r="J486" s="504"/>
      <c r="K486" s="504"/>
      <c r="L486" s="504"/>
      <c r="M486" s="504"/>
      <c r="N486" s="504"/>
      <c r="O486" s="504"/>
      <c r="P486" s="504"/>
      <c r="Q486" s="504"/>
      <c r="R486" s="504"/>
      <c r="S486" s="504"/>
      <c r="T486" s="504"/>
      <c r="U486" s="504"/>
      <c r="V486" s="504"/>
      <c r="W486" s="504"/>
      <c r="X486" s="504"/>
      <c r="Y486" s="504"/>
      <c r="Z486" s="504"/>
      <c r="AA486" s="504"/>
      <c r="AB486" s="504"/>
      <c r="AC486" s="504"/>
      <c r="AD486" s="504"/>
      <c r="AE486" s="504"/>
      <c r="AF486" s="504"/>
      <c r="AG486" s="504"/>
      <c r="AH486" s="504"/>
      <c r="AI486" s="504"/>
      <c r="AJ486" s="504"/>
      <c r="AK486" s="504"/>
      <c r="AL486" s="504"/>
      <c r="AM486" s="504"/>
      <c r="AN486" s="504"/>
      <c r="AO486" s="504"/>
      <c r="AP486" s="504"/>
      <c r="AQ486" s="504"/>
      <c r="AR486" s="504"/>
      <c r="AS486" s="504"/>
      <c r="AT486" s="504"/>
      <c r="AU486" s="504"/>
      <c r="AV486" s="504"/>
      <c r="AW486" s="504"/>
      <c r="AX486" s="504"/>
      <c r="AY486" s="504"/>
      <c r="AZ486" s="504"/>
      <c r="BA486" s="504"/>
      <c r="BB486" s="504"/>
      <c r="BC486" s="504"/>
      <c r="BD486" s="504"/>
      <c r="BE486" s="504"/>
      <c r="BF486" s="504"/>
      <c r="BG486" s="508"/>
      <c r="BH486" s="509"/>
      <c r="BI486" s="509"/>
      <c r="BJ486" s="509"/>
      <c r="BK486" s="510"/>
      <c r="BL486" s="330"/>
      <c r="BM486" s="330"/>
      <c r="BN486" s="330"/>
      <c r="BO486" s="330"/>
      <c r="BP486" s="330"/>
      <c r="BQ486" s="330"/>
      <c r="BR486" s="330"/>
      <c r="BS486" s="330"/>
      <c r="BT486" s="330"/>
      <c r="BU486" s="330"/>
      <c r="BV486" s="330"/>
      <c r="BW486" s="330"/>
      <c r="BX486" s="330"/>
      <c r="BY486" s="330"/>
      <c r="BZ486" s="330"/>
      <c r="CA486" s="330"/>
    </row>
    <row r="487" spans="1:79" s="331" customFormat="1" ht="12.95" customHeight="1">
      <c r="B487" s="495" t="s">
        <v>561</v>
      </c>
      <c r="C487" s="496"/>
      <c r="D487" s="497"/>
      <c r="E487" s="501" t="s">
        <v>591</v>
      </c>
      <c r="F487" s="502"/>
      <c r="G487" s="502"/>
      <c r="H487" s="502"/>
      <c r="I487" s="502"/>
      <c r="J487" s="502"/>
      <c r="K487" s="502"/>
      <c r="L487" s="502"/>
      <c r="M487" s="502"/>
      <c r="N487" s="502"/>
      <c r="O487" s="502"/>
      <c r="P487" s="502"/>
      <c r="Q487" s="502"/>
      <c r="R487" s="502"/>
      <c r="S487" s="502"/>
      <c r="T487" s="502"/>
      <c r="U487" s="502"/>
      <c r="V487" s="502"/>
      <c r="W487" s="502"/>
      <c r="X487" s="502"/>
      <c r="Y487" s="502"/>
      <c r="Z487" s="502"/>
      <c r="AA487" s="502"/>
      <c r="AB487" s="502"/>
      <c r="AC487" s="502"/>
      <c r="AD487" s="502"/>
      <c r="AE487" s="502"/>
      <c r="AF487" s="502"/>
      <c r="AG487" s="502"/>
      <c r="AH487" s="502"/>
      <c r="AI487" s="502"/>
      <c r="AJ487" s="502"/>
      <c r="AK487" s="502"/>
      <c r="AL487" s="502"/>
      <c r="AM487" s="502"/>
      <c r="AN487" s="502"/>
      <c r="AO487" s="502"/>
      <c r="AP487" s="502"/>
      <c r="AQ487" s="502"/>
      <c r="AR487" s="502"/>
      <c r="AS487" s="502"/>
      <c r="AT487" s="502"/>
      <c r="AU487" s="502"/>
      <c r="AV487" s="502"/>
      <c r="AW487" s="502"/>
      <c r="AX487" s="502"/>
      <c r="AY487" s="502"/>
      <c r="AZ487" s="502"/>
      <c r="BA487" s="502"/>
      <c r="BB487" s="502"/>
      <c r="BC487" s="502"/>
      <c r="BD487" s="502"/>
      <c r="BE487" s="502"/>
      <c r="BF487" s="502"/>
      <c r="BG487" s="505"/>
      <c r="BH487" s="506"/>
      <c r="BI487" s="506"/>
      <c r="BJ487" s="506"/>
      <c r="BK487" s="507"/>
      <c r="BL487" s="330"/>
      <c r="BM487" s="330"/>
      <c r="BN487" s="330"/>
      <c r="BO487" s="330"/>
      <c r="BP487" s="330"/>
      <c r="BQ487" s="330"/>
      <c r="BR487" s="330"/>
      <c r="BS487" s="330"/>
      <c r="BT487" s="330"/>
      <c r="BU487" s="330"/>
      <c r="BV487" s="330"/>
      <c r="BW487" s="330"/>
      <c r="BX487" s="330"/>
      <c r="BY487" s="330"/>
      <c r="BZ487" s="330"/>
      <c r="CA487" s="330"/>
    </row>
    <row r="488" spans="1:79" s="331" customFormat="1" ht="12.95" customHeight="1">
      <c r="B488" s="511"/>
      <c r="C488" s="512"/>
      <c r="D488" s="513"/>
      <c r="E488" s="514"/>
      <c r="F488" s="482"/>
      <c r="G488" s="482"/>
      <c r="H488" s="482"/>
      <c r="I488" s="482"/>
      <c r="J488" s="482"/>
      <c r="K488" s="482"/>
      <c r="L488" s="482"/>
      <c r="M488" s="482"/>
      <c r="N488" s="482"/>
      <c r="O488" s="482"/>
      <c r="P488" s="482"/>
      <c r="Q488" s="482"/>
      <c r="R488" s="482"/>
      <c r="S488" s="482"/>
      <c r="T488" s="482"/>
      <c r="U488" s="482"/>
      <c r="V488" s="482"/>
      <c r="W488" s="482"/>
      <c r="X488" s="482"/>
      <c r="Y488" s="482"/>
      <c r="Z488" s="482"/>
      <c r="AA488" s="482"/>
      <c r="AB488" s="482"/>
      <c r="AC488" s="482"/>
      <c r="AD488" s="482"/>
      <c r="AE488" s="482"/>
      <c r="AF488" s="482"/>
      <c r="AG488" s="482"/>
      <c r="AH488" s="482"/>
      <c r="AI488" s="482"/>
      <c r="AJ488" s="482"/>
      <c r="AK488" s="482"/>
      <c r="AL488" s="482"/>
      <c r="AM488" s="482"/>
      <c r="AN488" s="482"/>
      <c r="AO488" s="482"/>
      <c r="AP488" s="482"/>
      <c r="AQ488" s="482"/>
      <c r="AR488" s="482"/>
      <c r="AS488" s="482"/>
      <c r="AT488" s="482"/>
      <c r="AU488" s="482"/>
      <c r="AV488" s="482"/>
      <c r="AW488" s="482"/>
      <c r="AX488" s="482"/>
      <c r="AY488" s="482"/>
      <c r="AZ488" s="482"/>
      <c r="BA488" s="482"/>
      <c r="BB488" s="482"/>
      <c r="BC488" s="482"/>
      <c r="BD488" s="482"/>
      <c r="BE488" s="482"/>
      <c r="BF488" s="482"/>
      <c r="BG488" s="515"/>
      <c r="BH488" s="516"/>
      <c r="BI488" s="516"/>
      <c r="BJ488" s="516"/>
      <c r="BK488" s="517"/>
      <c r="BL488" s="330"/>
      <c r="BM488" s="330"/>
      <c r="BN488" s="330"/>
      <c r="BO488" s="330"/>
      <c r="BP488" s="330"/>
      <c r="BQ488" s="330"/>
      <c r="BR488" s="330"/>
      <c r="BS488" s="330"/>
      <c r="BT488" s="330"/>
      <c r="BU488" s="330"/>
      <c r="BV488" s="330"/>
      <c r="BW488" s="330"/>
      <c r="BX488" s="330"/>
      <c r="BY488" s="330"/>
      <c r="BZ488" s="330"/>
      <c r="CA488" s="330"/>
    </row>
    <row r="489" spans="1:79" s="331" customFormat="1" ht="12.95" customHeight="1">
      <c r="B489" s="498"/>
      <c r="C489" s="499"/>
      <c r="D489" s="500"/>
      <c r="E489" s="503"/>
      <c r="F489" s="504"/>
      <c r="G489" s="504"/>
      <c r="H489" s="504"/>
      <c r="I489" s="504"/>
      <c r="J489" s="504"/>
      <c r="K489" s="504"/>
      <c r="L489" s="504"/>
      <c r="M489" s="504"/>
      <c r="N489" s="504"/>
      <c r="O489" s="504"/>
      <c r="P489" s="504"/>
      <c r="Q489" s="504"/>
      <c r="R489" s="504"/>
      <c r="S489" s="504"/>
      <c r="T489" s="504"/>
      <c r="U489" s="504"/>
      <c r="V489" s="504"/>
      <c r="W489" s="504"/>
      <c r="X489" s="504"/>
      <c r="Y489" s="504"/>
      <c r="Z489" s="504"/>
      <c r="AA489" s="504"/>
      <c r="AB489" s="504"/>
      <c r="AC489" s="504"/>
      <c r="AD489" s="504"/>
      <c r="AE489" s="504"/>
      <c r="AF489" s="504"/>
      <c r="AG489" s="504"/>
      <c r="AH489" s="504"/>
      <c r="AI489" s="504"/>
      <c r="AJ489" s="504"/>
      <c r="AK489" s="504"/>
      <c r="AL489" s="504"/>
      <c r="AM489" s="504"/>
      <c r="AN489" s="504"/>
      <c r="AO489" s="504"/>
      <c r="AP489" s="504"/>
      <c r="AQ489" s="504"/>
      <c r="AR489" s="504"/>
      <c r="AS489" s="504"/>
      <c r="AT489" s="504"/>
      <c r="AU489" s="504"/>
      <c r="AV489" s="504"/>
      <c r="AW489" s="504"/>
      <c r="AX489" s="504"/>
      <c r="AY489" s="504"/>
      <c r="AZ489" s="504"/>
      <c r="BA489" s="504"/>
      <c r="BB489" s="504"/>
      <c r="BC489" s="504"/>
      <c r="BD489" s="504"/>
      <c r="BE489" s="504"/>
      <c r="BF489" s="504"/>
      <c r="BG489" s="508"/>
      <c r="BH489" s="509"/>
      <c r="BI489" s="509"/>
      <c r="BJ489" s="509"/>
      <c r="BK489" s="510"/>
      <c r="BL489" s="330"/>
      <c r="BM489" s="330"/>
      <c r="BN489" s="330"/>
      <c r="BO489" s="330"/>
      <c r="BP489" s="330"/>
      <c r="BQ489" s="330"/>
      <c r="BR489" s="330"/>
      <c r="BS489" s="330"/>
      <c r="BT489" s="330"/>
      <c r="BU489" s="330"/>
      <c r="BV489" s="330"/>
      <c r="BW489" s="330"/>
      <c r="BX489" s="330"/>
      <c r="BY489" s="330"/>
      <c r="BZ489" s="330"/>
      <c r="CA489" s="330"/>
    </row>
    <row r="490" spans="1:79" s="331" customFormat="1" ht="12.95" customHeight="1">
      <c r="B490" s="495" t="s">
        <v>563</v>
      </c>
      <c r="C490" s="496"/>
      <c r="D490" s="497"/>
      <c r="E490" s="501" t="s">
        <v>592</v>
      </c>
      <c r="F490" s="502"/>
      <c r="G490" s="502"/>
      <c r="H490" s="502"/>
      <c r="I490" s="502"/>
      <c r="J490" s="502"/>
      <c r="K490" s="502"/>
      <c r="L490" s="502"/>
      <c r="M490" s="502"/>
      <c r="N490" s="502"/>
      <c r="O490" s="502"/>
      <c r="P490" s="502"/>
      <c r="Q490" s="502"/>
      <c r="R490" s="502"/>
      <c r="S490" s="502"/>
      <c r="T490" s="502"/>
      <c r="U490" s="502"/>
      <c r="V490" s="502"/>
      <c r="W490" s="502"/>
      <c r="X490" s="502"/>
      <c r="Y490" s="502"/>
      <c r="Z490" s="502"/>
      <c r="AA490" s="502"/>
      <c r="AB490" s="502"/>
      <c r="AC490" s="502"/>
      <c r="AD490" s="502"/>
      <c r="AE490" s="502"/>
      <c r="AF490" s="502"/>
      <c r="AG490" s="502"/>
      <c r="AH490" s="502"/>
      <c r="AI490" s="502"/>
      <c r="AJ490" s="502"/>
      <c r="AK490" s="502"/>
      <c r="AL490" s="502"/>
      <c r="AM490" s="502"/>
      <c r="AN490" s="502"/>
      <c r="AO490" s="502"/>
      <c r="AP490" s="502"/>
      <c r="AQ490" s="502"/>
      <c r="AR490" s="502"/>
      <c r="AS490" s="502"/>
      <c r="AT490" s="502"/>
      <c r="AU490" s="502"/>
      <c r="AV490" s="502"/>
      <c r="AW490" s="502"/>
      <c r="AX490" s="502"/>
      <c r="AY490" s="502"/>
      <c r="AZ490" s="502"/>
      <c r="BA490" s="502"/>
      <c r="BB490" s="502"/>
      <c r="BC490" s="502"/>
      <c r="BD490" s="502"/>
      <c r="BE490" s="502"/>
      <c r="BF490" s="502"/>
      <c r="BG490" s="505"/>
      <c r="BH490" s="506"/>
      <c r="BI490" s="506"/>
      <c r="BJ490" s="506"/>
      <c r="BK490" s="507"/>
      <c r="BL490" s="330"/>
      <c r="BM490" s="330"/>
      <c r="BN490" s="330"/>
      <c r="BO490" s="330"/>
      <c r="BP490" s="330"/>
      <c r="BQ490" s="330"/>
      <c r="BR490" s="330"/>
      <c r="BS490" s="330"/>
      <c r="BT490" s="330"/>
      <c r="BU490" s="330"/>
      <c r="BV490" s="330"/>
      <c r="BW490" s="330"/>
      <c r="BX490" s="330"/>
      <c r="BY490" s="330"/>
      <c r="BZ490" s="330"/>
      <c r="CA490" s="330"/>
    </row>
    <row r="491" spans="1:79" s="331" customFormat="1" ht="12.95" customHeight="1">
      <c r="B491" s="511"/>
      <c r="C491" s="512"/>
      <c r="D491" s="513"/>
      <c r="E491" s="514"/>
      <c r="F491" s="482"/>
      <c r="G491" s="482"/>
      <c r="H491" s="482"/>
      <c r="I491" s="482"/>
      <c r="J491" s="482"/>
      <c r="K491" s="482"/>
      <c r="L491" s="482"/>
      <c r="M491" s="482"/>
      <c r="N491" s="482"/>
      <c r="O491" s="482"/>
      <c r="P491" s="482"/>
      <c r="Q491" s="482"/>
      <c r="R491" s="482"/>
      <c r="S491" s="482"/>
      <c r="T491" s="482"/>
      <c r="U491" s="482"/>
      <c r="V491" s="482"/>
      <c r="W491" s="482"/>
      <c r="X491" s="482"/>
      <c r="Y491" s="482"/>
      <c r="Z491" s="482"/>
      <c r="AA491" s="482"/>
      <c r="AB491" s="482"/>
      <c r="AC491" s="482"/>
      <c r="AD491" s="482"/>
      <c r="AE491" s="482"/>
      <c r="AF491" s="482"/>
      <c r="AG491" s="482"/>
      <c r="AH491" s="482"/>
      <c r="AI491" s="482"/>
      <c r="AJ491" s="482"/>
      <c r="AK491" s="482"/>
      <c r="AL491" s="482"/>
      <c r="AM491" s="482"/>
      <c r="AN491" s="482"/>
      <c r="AO491" s="482"/>
      <c r="AP491" s="482"/>
      <c r="AQ491" s="482"/>
      <c r="AR491" s="482"/>
      <c r="AS491" s="482"/>
      <c r="AT491" s="482"/>
      <c r="AU491" s="482"/>
      <c r="AV491" s="482"/>
      <c r="AW491" s="482"/>
      <c r="AX491" s="482"/>
      <c r="AY491" s="482"/>
      <c r="AZ491" s="482"/>
      <c r="BA491" s="482"/>
      <c r="BB491" s="482"/>
      <c r="BC491" s="482"/>
      <c r="BD491" s="482"/>
      <c r="BE491" s="482"/>
      <c r="BF491" s="482"/>
      <c r="BG491" s="515"/>
      <c r="BH491" s="516"/>
      <c r="BI491" s="516"/>
      <c r="BJ491" s="516"/>
      <c r="BK491" s="517"/>
      <c r="BL491" s="330"/>
      <c r="BM491" s="330"/>
      <c r="BN491" s="330"/>
      <c r="BO491" s="330"/>
      <c r="BP491" s="330"/>
      <c r="BQ491" s="330"/>
      <c r="BR491" s="330"/>
      <c r="BS491" s="330"/>
      <c r="BT491" s="330"/>
      <c r="BU491" s="330"/>
      <c r="BV491" s="330"/>
      <c r="BW491" s="330"/>
      <c r="BX491" s="330"/>
      <c r="BY491" s="330"/>
      <c r="BZ491" s="330"/>
      <c r="CA491" s="330"/>
    </row>
    <row r="492" spans="1:79" s="331" customFormat="1" ht="12.95" customHeight="1">
      <c r="B492" s="498"/>
      <c r="C492" s="499"/>
      <c r="D492" s="500"/>
      <c r="E492" s="503"/>
      <c r="F492" s="504"/>
      <c r="G492" s="504"/>
      <c r="H492" s="504"/>
      <c r="I492" s="504"/>
      <c r="J492" s="504"/>
      <c r="K492" s="504"/>
      <c r="L492" s="504"/>
      <c r="M492" s="504"/>
      <c r="N492" s="504"/>
      <c r="O492" s="504"/>
      <c r="P492" s="504"/>
      <c r="Q492" s="504"/>
      <c r="R492" s="504"/>
      <c r="S492" s="504"/>
      <c r="T492" s="504"/>
      <c r="U492" s="504"/>
      <c r="V492" s="504"/>
      <c r="W492" s="504"/>
      <c r="X492" s="504"/>
      <c r="Y492" s="504"/>
      <c r="Z492" s="504"/>
      <c r="AA492" s="504"/>
      <c r="AB492" s="504"/>
      <c r="AC492" s="504"/>
      <c r="AD492" s="504"/>
      <c r="AE492" s="504"/>
      <c r="AF492" s="504"/>
      <c r="AG492" s="504"/>
      <c r="AH492" s="504"/>
      <c r="AI492" s="504"/>
      <c r="AJ492" s="504"/>
      <c r="AK492" s="504"/>
      <c r="AL492" s="504"/>
      <c r="AM492" s="504"/>
      <c r="AN492" s="504"/>
      <c r="AO492" s="504"/>
      <c r="AP492" s="504"/>
      <c r="AQ492" s="504"/>
      <c r="AR492" s="504"/>
      <c r="AS492" s="504"/>
      <c r="AT492" s="504"/>
      <c r="AU492" s="504"/>
      <c r="AV492" s="504"/>
      <c r="AW492" s="504"/>
      <c r="AX492" s="504"/>
      <c r="AY492" s="504"/>
      <c r="AZ492" s="504"/>
      <c r="BA492" s="504"/>
      <c r="BB492" s="504"/>
      <c r="BC492" s="504"/>
      <c r="BD492" s="504"/>
      <c r="BE492" s="504"/>
      <c r="BF492" s="504"/>
      <c r="BG492" s="508"/>
      <c r="BH492" s="509"/>
      <c r="BI492" s="509"/>
      <c r="BJ492" s="509"/>
      <c r="BK492" s="510"/>
      <c r="BL492" s="330"/>
      <c r="BM492" s="330"/>
      <c r="BN492" s="330"/>
      <c r="BO492" s="330"/>
      <c r="BP492" s="330"/>
      <c r="BQ492" s="330"/>
      <c r="BR492" s="330"/>
      <c r="BS492" s="330"/>
      <c r="BT492" s="330"/>
      <c r="BU492" s="330"/>
      <c r="BV492" s="330"/>
      <c r="BW492" s="330"/>
      <c r="BX492" s="330"/>
      <c r="BY492" s="330"/>
      <c r="BZ492" s="330"/>
      <c r="CA492" s="330"/>
    </row>
    <row r="493" spans="1:79" s="331" customFormat="1" ht="12.95" customHeight="1">
      <c r="B493" s="286"/>
      <c r="C493" s="286"/>
      <c r="D493" s="286"/>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c r="BG493" s="292"/>
      <c r="BH493" s="292"/>
      <c r="BI493" s="292"/>
      <c r="BJ493" s="292"/>
      <c r="BK493" s="292"/>
      <c r="BL493" s="330"/>
      <c r="BM493" s="330"/>
      <c r="BN493" s="330"/>
      <c r="BO493" s="330"/>
      <c r="BP493" s="330"/>
      <c r="BQ493" s="330"/>
      <c r="BR493" s="330"/>
      <c r="BS493" s="330"/>
      <c r="BT493" s="330"/>
      <c r="BU493" s="330"/>
      <c r="BV493" s="330"/>
      <c r="BW493" s="330"/>
      <c r="BX493" s="330"/>
      <c r="BY493" s="330"/>
      <c r="BZ493" s="330"/>
      <c r="CA493" s="330"/>
    </row>
    <row r="494" spans="1:79" s="316" customFormat="1" ht="20.100000000000001" customHeight="1">
      <c r="A494" s="239" t="s">
        <v>593</v>
      </c>
      <c r="B494" s="239"/>
      <c r="C494" s="239"/>
      <c r="D494" s="298"/>
      <c r="E494" s="291"/>
      <c r="F494" s="291"/>
      <c r="G494" s="291"/>
      <c r="H494" s="291"/>
      <c r="I494" s="291"/>
      <c r="J494" s="291"/>
      <c r="K494" s="291"/>
      <c r="L494" s="291"/>
      <c r="M494" s="291"/>
      <c r="N494" s="291"/>
      <c r="O494" s="291"/>
      <c r="P494" s="291"/>
      <c r="Q494" s="291"/>
      <c r="R494" s="291"/>
      <c r="S494" s="291"/>
      <c r="T494" s="291"/>
      <c r="U494" s="291"/>
      <c r="V494" s="291"/>
      <c r="BG494" s="243"/>
      <c r="BH494" s="243"/>
      <c r="BI494" s="243"/>
      <c r="BJ494" s="243"/>
      <c r="BK494" s="243"/>
      <c r="BL494" s="345"/>
      <c r="BM494" s="345"/>
      <c r="BN494" s="345"/>
      <c r="BO494" s="345"/>
      <c r="BP494" s="345"/>
      <c r="BQ494" s="345"/>
      <c r="BR494" s="345"/>
      <c r="BS494" s="345"/>
      <c r="BT494" s="345"/>
      <c r="BU494" s="345"/>
      <c r="BV494" s="345"/>
      <c r="BW494" s="345"/>
      <c r="BX494" s="345"/>
      <c r="BY494" s="345"/>
      <c r="BZ494" s="345"/>
      <c r="CA494" s="345"/>
    </row>
    <row r="495" spans="1:79" s="331" customFormat="1" ht="12.95" customHeight="1">
      <c r="B495" s="495" t="s">
        <v>431</v>
      </c>
      <c r="C495" s="496"/>
      <c r="D495" s="497"/>
      <c r="E495" s="501" t="s">
        <v>594</v>
      </c>
      <c r="F495" s="502"/>
      <c r="G495" s="502"/>
      <c r="H495" s="502"/>
      <c r="I495" s="502"/>
      <c r="J495" s="502"/>
      <c r="K495" s="502"/>
      <c r="L495" s="502"/>
      <c r="M495" s="502"/>
      <c r="N495" s="502"/>
      <c r="O495" s="502"/>
      <c r="P495" s="502"/>
      <c r="Q495" s="502"/>
      <c r="R495" s="502"/>
      <c r="S495" s="502"/>
      <c r="T495" s="502"/>
      <c r="U495" s="502"/>
      <c r="V495" s="502"/>
      <c r="W495" s="502"/>
      <c r="X495" s="502"/>
      <c r="Y495" s="502"/>
      <c r="Z495" s="502"/>
      <c r="AA495" s="502"/>
      <c r="AB495" s="502"/>
      <c r="AC495" s="502"/>
      <c r="AD495" s="502"/>
      <c r="AE495" s="502"/>
      <c r="AF495" s="502"/>
      <c r="AG495" s="502"/>
      <c r="AH495" s="502"/>
      <c r="AI495" s="502"/>
      <c r="AJ495" s="502"/>
      <c r="AK495" s="502"/>
      <c r="AL495" s="502"/>
      <c r="AM495" s="502"/>
      <c r="AN495" s="502"/>
      <c r="AO495" s="502"/>
      <c r="AP495" s="502"/>
      <c r="AQ495" s="502"/>
      <c r="AR495" s="502"/>
      <c r="AS495" s="502"/>
      <c r="AT495" s="502"/>
      <c r="AU495" s="502"/>
      <c r="AV495" s="502"/>
      <c r="AW495" s="502"/>
      <c r="AX495" s="502"/>
      <c r="AY495" s="502"/>
      <c r="AZ495" s="502"/>
      <c r="BA495" s="502"/>
      <c r="BB495" s="502"/>
      <c r="BC495" s="502"/>
      <c r="BD495" s="502"/>
      <c r="BE495" s="502"/>
      <c r="BF495" s="502"/>
      <c r="BG495" s="505"/>
      <c r="BH495" s="506"/>
      <c r="BI495" s="506"/>
      <c r="BJ495" s="506"/>
      <c r="BK495" s="507"/>
      <c r="BL495" s="330"/>
      <c r="BM495" s="330"/>
      <c r="BN495" s="330"/>
      <c r="BO495" s="330"/>
      <c r="BP495" s="330"/>
      <c r="BQ495" s="330"/>
      <c r="BR495" s="330"/>
      <c r="BS495" s="330"/>
      <c r="BT495" s="330"/>
      <c r="BU495" s="330"/>
      <c r="BV495" s="330"/>
      <c r="BW495" s="330"/>
      <c r="BX495" s="330"/>
      <c r="BY495" s="330"/>
      <c r="BZ495" s="330"/>
      <c r="CA495" s="330"/>
    </row>
    <row r="496" spans="1:79" s="331" customFormat="1" ht="12.95" customHeight="1">
      <c r="B496" s="511"/>
      <c r="C496" s="512"/>
      <c r="D496" s="513"/>
      <c r="E496" s="514"/>
      <c r="F496" s="482"/>
      <c r="G496" s="482"/>
      <c r="H496" s="482"/>
      <c r="I496" s="482"/>
      <c r="J496" s="482"/>
      <c r="K496" s="482"/>
      <c r="L496" s="482"/>
      <c r="M496" s="482"/>
      <c r="N496" s="482"/>
      <c r="O496" s="482"/>
      <c r="P496" s="482"/>
      <c r="Q496" s="482"/>
      <c r="R496" s="482"/>
      <c r="S496" s="482"/>
      <c r="T496" s="482"/>
      <c r="U496" s="482"/>
      <c r="V496" s="482"/>
      <c r="W496" s="482"/>
      <c r="X496" s="482"/>
      <c r="Y496" s="482"/>
      <c r="Z496" s="482"/>
      <c r="AA496" s="482"/>
      <c r="AB496" s="482"/>
      <c r="AC496" s="482"/>
      <c r="AD496" s="482"/>
      <c r="AE496" s="482"/>
      <c r="AF496" s="482"/>
      <c r="AG496" s="482"/>
      <c r="AH496" s="482"/>
      <c r="AI496" s="482"/>
      <c r="AJ496" s="482"/>
      <c r="AK496" s="482"/>
      <c r="AL496" s="482"/>
      <c r="AM496" s="482"/>
      <c r="AN496" s="482"/>
      <c r="AO496" s="482"/>
      <c r="AP496" s="482"/>
      <c r="AQ496" s="482"/>
      <c r="AR496" s="482"/>
      <c r="AS496" s="482"/>
      <c r="AT496" s="482"/>
      <c r="AU496" s="482"/>
      <c r="AV496" s="482"/>
      <c r="AW496" s="482"/>
      <c r="AX496" s="482"/>
      <c r="AY496" s="482"/>
      <c r="AZ496" s="482"/>
      <c r="BA496" s="482"/>
      <c r="BB496" s="482"/>
      <c r="BC496" s="482"/>
      <c r="BD496" s="482"/>
      <c r="BE496" s="482"/>
      <c r="BF496" s="482"/>
      <c r="BG496" s="515"/>
      <c r="BH496" s="516"/>
      <c r="BI496" s="516"/>
      <c r="BJ496" s="516"/>
      <c r="BK496" s="517"/>
      <c r="BL496" s="330"/>
      <c r="BM496" s="330"/>
      <c r="BN496" s="330"/>
      <c r="BO496" s="330"/>
      <c r="BP496" s="330"/>
      <c r="BQ496" s="330"/>
      <c r="BR496" s="330"/>
      <c r="BS496" s="330"/>
      <c r="BT496" s="330"/>
      <c r="BU496" s="330"/>
      <c r="BV496" s="330"/>
      <c r="BW496" s="330"/>
      <c r="BX496" s="330"/>
      <c r="BY496" s="330"/>
      <c r="BZ496" s="330"/>
      <c r="CA496" s="330"/>
    </row>
    <row r="497" spans="2:79" s="331" customFormat="1" ht="12.95" customHeight="1">
      <c r="B497" s="511"/>
      <c r="C497" s="512"/>
      <c r="D497" s="513"/>
      <c r="E497" s="514"/>
      <c r="F497" s="482"/>
      <c r="G497" s="482"/>
      <c r="H497" s="482"/>
      <c r="I497" s="482"/>
      <c r="J497" s="482"/>
      <c r="K497" s="482"/>
      <c r="L497" s="482"/>
      <c r="M497" s="482"/>
      <c r="N497" s="482"/>
      <c r="O497" s="482"/>
      <c r="P497" s="482"/>
      <c r="Q497" s="482"/>
      <c r="R497" s="482"/>
      <c r="S497" s="482"/>
      <c r="T497" s="482"/>
      <c r="U497" s="482"/>
      <c r="V497" s="482"/>
      <c r="W497" s="482"/>
      <c r="X497" s="482"/>
      <c r="Y497" s="482"/>
      <c r="Z497" s="482"/>
      <c r="AA497" s="482"/>
      <c r="AB497" s="482"/>
      <c r="AC497" s="482"/>
      <c r="AD497" s="482"/>
      <c r="AE497" s="482"/>
      <c r="AF497" s="482"/>
      <c r="AG497" s="482"/>
      <c r="AH497" s="482"/>
      <c r="AI497" s="482"/>
      <c r="AJ497" s="482"/>
      <c r="AK497" s="482"/>
      <c r="AL497" s="482"/>
      <c r="AM497" s="482"/>
      <c r="AN497" s="482"/>
      <c r="AO497" s="482"/>
      <c r="AP497" s="482"/>
      <c r="AQ497" s="482"/>
      <c r="AR497" s="482"/>
      <c r="AS497" s="482"/>
      <c r="AT497" s="482"/>
      <c r="AU497" s="482"/>
      <c r="AV497" s="482"/>
      <c r="AW497" s="482"/>
      <c r="AX497" s="482"/>
      <c r="AY497" s="482"/>
      <c r="AZ497" s="482"/>
      <c r="BA497" s="482"/>
      <c r="BB497" s="482"/>
      <c r="BC497" s="482"/>
      <c r="BD497" s="482"/>
      <c r="BE497" s="482"/>
      <c r="BF497" s="482"/>
      <c r="BG497" s="515"/>
      <c r="BH497" s="516"/>
      <c r="BI497" s="516"/>
      <c r="BJ497" s="516"/>
      <c r="BK497" s="517"/>
      <c r="BL497" s="330"/>
      <c r="BM497" s="330"/>
      <c r="BN497" s="330"/>
      <c r="BO497" s="330"/>
      <c r="BP497" s="330"/>
      <c r="BQ497" s="330"/>
      <c r="BR497" s="330"/>
      <c r="BS497" s="330"/>
      <c r="BT497" s="330"/>
      <c r="BU497" s="330"/>
      <c r="BV497" s="330"/>
      <c r="BW497" s="330"/>
      <c r="BX497" s="330"/>
      <c r="BY497" s="330"/>
      <c r="BZ497" s="330"/>
      <c r="CA497" s="330"/>
    </row>
    <row r="498" spans="2:79" s="331" customFormat="1" ht="12.95" customHeight="1">
      <c r="B498" s="498"/>
      <c r="C498" s="499"/>
      <c r="D498" s="500"/>
      <c r="E498" s="503"/>
      <c r="F498" s="504"/>
      <c r="G498" s="504"/>
      <c r="H498" s="504"/>
      <c r="I498" s="504"/>
      <c r="J498" s="504"/>
      <c r="K498" s="504"/>
      <c r="L498" s="504"/>
      <c r="M498" s="504"/>
      <c r="N498" s="504"/>
      <c r="O498" s="504"/>
      <c r="P498" s="504"/>
      <c r="Q498" s="504"/>
      <c r="R498" s="504"/>
      <c r="S498" s="504"/>
      <c r="T498" s="504"/>
      <c r="U498" s="504"/>
      <c r="V498" s="504"/>
      <c r="W498" s="504"/>
      <c r="X498" s="504"/>
      <c r="Y498" s="504"/>
      <c r="Z498" s="504"/>
      <c r="AA498" s="504"/>
      <c r="AB498" s="504"/>
      <c r="AC498" s="504"/>
      <c r="AD498" s="504"/>
      <c r="AE498" s="504"/>
      <c r="AF498" s="504"/>
      <c r="AG498" s="504"/>
      <c r="AH498" s="504"/>
      <c r="AI498" s="504"/>
      <c r="AJ498" s="504"/>
      <c r="AK498" s="504"/>
      <c r="AL498" s="504"/>
      <c r="AM498" s="504"/>
      <c r="AN498" s="504"/>
      <c r="AO498" s="504"/>
      <c r="AP498" s="504"/>
      <c r="AQ498" s="504"/>
      <c r="AR498" s="504"/>
      <c r="AS498" s="504"/>
      <c r="AT498" s="504"/>
      <c r="AU498" s="504"/>
      <c r="AV498" s="504"/>
      <c r="AW498" s="504"/>
      <c r="AX498" s="504"/>
      <c r="AY498" s="504"/>
      <c r="AZ498" s="504"/>
      <c r="BA498" s="504"/>
      <c r="BB498" s="504"/>
      <c r="BC498" s="504"/>
      <c r="BD498" s="504"/>
      <c r="BE498" s="504"/>
      <c r="BF498" s="504"/>
      <c r="BG498" s="508"/>
      <c r="BH498" s="509"/>
      <c r="BI498" s="509"/>
      <c r="BJ498" s="509"/>
      <c r="BK498" s="510"/>
      <c r="BL498" s="330"/>
      <c r="BM498" s="330"/>
      <c r="BN498" s="330"/>
      <c r="BO498" s="330"/>
      <c r="BP498" s="330"/>
      <c r="BQ498" s="330"/>
      <c r="BR498" s="330"/>
      <c r="BS498" s="330"/>
      <c r="BT498" s="330"/>
      <c r="BU498" s="330"/>
      <c r="BV498" s="330"/>
      <c r="BW498" s="330"/>
      <c r="BX498" s="330"/>
      <c r="BY498" s="330"/>
      <c r="BZ498" s="330"/>
      <c r="CA498" s="330"/>
    </row>
    <row r="499" spans="2:79" s="331" customFormat="1" ht="12.95" customHeight="1">
      <c r="B499" s="495" t="s">
        <v>436</v>
      </c>
      <c r="C499" s="496"/>
      <c r="D499" s="497"/>
      <c r="E499" s="501" t="s">
        <v>595</v>
      </c>
      <c r="F499" s="502"/>
      <c r="G499" s="502"/>
      <c r="H499" s="502"/>
      <c r="I499" s="502"/>
      <c r="J499" s="502"/>
      <c r="K499" s="502"/>
      <c r="L499" s="502"/>
      <c r="M499" s="502"/>
      <c r="N499" s="502"/>
      <c r="O499" s="502"/>
      <c r="P499" s="502"/>
      <c r="Q499" s="502"/>
      <c r="R499" s="502"/>
      <c r="S499" s="502"/>
      <c r="T499" s="502"/>
      <c r="U499" s="502"/>
      <c r="V499" s="502"/>
      <c r="W499" s="502"/>
      <c r="X499" s="502"/>
      <c r="Y499" s="502"/>
      <c r="Z499" s="502"/>
      <c r="AA499" s="502"/>
      <c r="AB499" s="502"/>
      <c r="AC499" s="502"/>
      <c r="AD499" s="502"/>
      <c r="AE499" s="502"/>
      <c r="AF499" s="502"/>
      <c r="AG499" s="502"/>
      <c r="AH499" s="502"/>
      <c r="AI499" s="502"/>
      <c r="AJ499" s="502"/>
      <c r="AK499" s="502"/>
      <c r="AL499" s="502"/>
      <c r="AM499" s="502"/>
      <c r="AN499" s="502"/>
      <c r="AO499" s="502"/>
      <c r="AP499" s="502"/>
      <c r="AQ499" s="502"/>
      <c r="AR499" s="502"/>
      <c r="AS499" s="502"/>
      <c r="AT499" s="502"/>
      <c r="AU499" s="502"/>
      <c r="AV499" s="502"/>
      <c r="AW499" s="502"/>
      <c r="AX499" s="502"/>
      <c r="AY499" s="502"/>
      <c r="AZ499" s="502"/>
      <c r="BA499" s="502"/>
      <c r="BB499" s="502"/>
      <c r="BC499" s="502"/>
      <c r="BD499" s="502"/>
      <c r="BE499" s="502"/>
      <c r="BF499" s="502"/>
      <c r="BG499" s="505"/>
      <c r="BH499" s="506"/>
      <c r="BI499" s="506"/>
      <c r="BJ499" s="506"/>
      <c r="BK499" s="507"/>
      <c r="BL499" s="330"/>
      <c r="BM499" s="330"/>
      <c r="BN499" s="330"/>
      <c r="BO499" s="330"/>
      <c r="BP499" s="330"/>
      <c r="BQ499" s="330"/>
      <c r="BR499" s="330"/>
      <c r="BS499" s="330"/>
      <c r="BT499" s="330"/>
      <c r="BU499" s="330"/>
      <c r="BV499" s="330"/>
      <c r="BW499" s="330"/>
      <c r="BX499" s="330"/>
      <c r="BY499" s="330"/>
      <c r="BZ499" s="330"/>
      <c r="CA499" s="330"/>
    </row>
    <row r="500" spans="2:79" s="331" customFormat="1" ht="12.95" customHeight="1">
      <c r="B500" s="511"/>
      <c r="C500" s="512"/>
      <c r="D500" s="513"/>
      <c r="E500" s="514"/>
      <c r="F500" s="482"/>
      <c r="G500" s="482"/>
      <c r="H500" s="482"/>
      <c r="I500" s="482"/>
      <c r="J500" s="482"/>
      <c r="K500" s="482"/>
      <c r="L500" s="482"/>
      <c r="M500" s="482"/>
      <c r="N500" s="482"/>
      <c r="O500" s="482"/>
      <c r="P500" s="482"/>
      <c r="Q500" s="482"/>
      <c r="R500" s="482"/>
      <c r="S500" s="482"/>
      <c r="T500" s="482"/>
      <c r="U500" s="482"/>
      <c r="V500" s="482"/>
      <c r="W500" s="482"/>
      <c r="X500" s="482"/>
      <c r="Y500" s="482"/>
      <c r="Z500" s="482"/>
      <c r="AA500" s="482"/>
      <c r="AB500" s="482"/>
      <c r="AC500" s="482"/>
      <c r="AD500" s="482"/>
      <c r="AE500" s="482"/>
      <c r="AF500" s="482"/>
      <c r="AG500" s="482"/>
      <c r="AH500" s="482"/>
      <c r="AI500" s="482"/>
      <c r="AJ500" s="482"/>
      <c r="AK500" s="482"/>
      <c r="AL500" s="482"/>
      <c r="AM500" s="482"/>
      <c r="AN500" s="482"/>
      <c r="AO500" s="482"/>
      <c r="AP500" s="482"/>
      <c r="AQ500" s="482"/>
      <c r="AR500" s="482"/>
      <c r="AS500" s="482"/>
      <c r="AT500" s="482"/>
      <c r="AU500" s="482"/>
      <c r="AV500" s="482"/>
      <c r="AW500" s="482"/>
      <c r="AX500" s="482"/>
      <c r="AY500" s="482"/>
      <c r="AZ500" s="482"/>
      <c r="BA500" s="482"/>
      <c r="BB500" s="482"/>
      <c r="BC500" s="482"/>
      <c r="BD500" s="482"/>
      <c r="BE500" s="482"/>
      <c r="BF500" s="482"/>
      <c r="BG500" s="515"/>
      <c r="BH500" s="516"/>
      <c r="BI500" s="516"/>
      <c r="BJ500" s="516"/>
      <c r="BK500" s="517"/>
      <c r="BL500" s="330"/>
      <c r="BM500" s="330"/>
      <c r="BN500" s="330"/>
      <c r="BO500" s="330"/>
      <c r="BP500" s="330"/>
      <c r="BQ500" s="330"/>
      <c r="BR500" s="330"/>
      <c r="BS500" s="330"/>
      <c r="BT500" s="330"/>
      <c r="BU500" s="330"/>
      <c r="BV500" s="330"/>
      <c r="BW500" s="330"/>
      <c r="BX500" s="330"/>
      <c r="BY500" s="330"/>
      <c r="BZ500" s="330"/>
      <c r="CA500" s="330"/>
    </row>
    <row r="501" spans="2:79" s="331" customFormat="1" ht="12.95" customHeight="1">
      <c r="B501" s="511"/>
      <c r="C501" s="512"/>
      <c r="D501" s="513"/>
      <c r="E501" s="514"/>
      <c r="F501" s="482"/>
      <c r="G501" s="482"/>
      <c r="H501" s="482"/>
      <c r="I501" s="482"/>
      <c r="J501" s="482"/>
      <c r="K501" s="482"/>
      <c r="L501" s="482"/>
      <c r="M501" s="482"/>
      <c r="N501" s="482"/>
      <c r="O501" s="482"/>
      <c r="P501" s="482"/>
      <c r="Q501" s="482"/>
      <c r="R501" s="482"/>
      <c r="S501" s="482"/>
      <c r="T501" s="482"/>
      <c r="U501" s="482"/>
      <c r="V501" s="482"/>
      <c r="W501" s="482"/>
      <c r="X501" s="482"/>
      <c r="Y501" s="482"/>
      <c r="Z501" s="482"/>
      <c r="AA501" s="482"/>
      <c r="AB501" s="482"/>
      <c r="AC501" s="482"/>
      <c r="AD501" s="482"/>
      <c r="AE501" s="482"/>
      <c r="AF501" s="482"/>
      <c r="AG501" s="482"/>
      <c r="AH501" s="482"/>
      <c r="AI501" s="482"/>
      <c r="AJ501" s="482"/>
      <c r="AK501" s="482"/>
      <c r="AL501" s="482"/>
      <c r="AM501" s="482"/>
      <c r="AN501" s="482"/>
      <c r="AO501" s="482"/>
      <c r="AP501" s="482"/>
      <c r="AQ501" s="482"/>
      <c r="AR501" s="482"/>
      <c r="AS501" s="482"/>
      <c r="AT501" s="482"/>
      <c r="AU501" s="482"/>
      <c r="AV501" s="482"/>
      <c r="AW501" s="482"/>
      <c r="AX501" s="482"/>
      <c r="AY501" s="482"/>
      <c r="AZ501" s="482"/>
      <c r="BA501" s="482"/>
      <c r="BB501" s="482"/>
      <c r="BC501" s="482"/>
      <c r="BD501" s="482"/>
      <c r="BE501" s="482"/>
      <c r="BF501" s="482"/>
      <c r="BG501" s="515"/>
      <c r="BH501" s="516"/>
      <c r="BI501" s="516"/>
      <c r="BJ501" s="516"/>
      <c r="BK501" s="517"/>
      <c r="BL501" s="330"/>
      <c r="BM501" s="330"/>
      <c r="BN501" s="330"/>
      <c r="BO501" s="330"/>
      <c r="BP501" s="330"/>
      <c r="BQ501" s="330"/>
      <c r="BR501" s="330"/>
      <c r="BS501" s="330"/>
      <c r="BT501" s="330"/>
      <c r="BU501" s="330"/>
      <c r="BV501" s="330"/>
      <c r="BW501" s="330"/>
      <c r="BX501" s="330"/>
      <c r="BY501" s="330"/>
      <c r="BZ501" s="330"/>
      <c r="CA501" s="330"/>
    </row>
    <row r="502" spans="2:79" s="331" customFormat="1" ht="12.95" customHeight="1">
      <c r="B502" s="498"/>
      <c r="C502" s="499"/>
      <c r="D502" s="500"/>
      <c r="E502" s="503"/>
      <c r="F502" s="504"/>
      <c r="G502" s="504"/>
      <c r="H502" s="504"/>
      <c r="I502" s="504"/>
      <c r="J502" s="504"/>
      <c r="K502" s="504"/>
      <c r="L502" s="504"/>
      <c r="M502" s="504"/>
      <c r="N502" s="504"/>
      <c r="O502" s="504"/>
      <c r="P502" s="504"/>
      <c r="Q502" s="504"/>
      <c r="R502" s="504"/>
      <c r="S502" s="504"/>
      <c r="T502" s="504"/>
      <c r="U502" s="504"/>
      <c r="V502" s="504"/>
      <c r="W502" s="504"/>
      <c r="X502" s="504"/>
      <c r="Y502" s="504"/>
      <c r="Z502" s="504"/>
      <c r="AA502" s="504"/>
      <c r="AB502" s="504"/>
      <c r="AC502" s="504"/>
      <c r="AD502" s="504"/>
      <c r="AE502" s="504"/>
      <c r="AF502" s="504"/>
      <c r="AG502" s="504"/>
      <c r="AH502" s="504"/>
      <c r="AI502" s="504"/>
      <c r="AJ502" s="504"/>
      <c r="AK502" s="504"/>
      <c r="AL502" s="504"/>
      <c r="AM502" s="504"/>
      <c r="AN502" s="504"/>
      <c r="AO502" s="504"/>
      <c r="AP502" s="504"/>
      <c r="AQ502" s="504"/>
      <c r="AR502" s="504"/>
      <c r="AS502" s="504"/>
      <c r="AT502" s="504"/>
      <c r="AU502" s="504"/>
      <c r="AV502" s="504"/>
      <c r="AW502" s="504"/>
      <c r="AX502" s="504"/>
      <c r="AY502" s="504"/>
      <c r="AZ502" s="504"/>
      <c r="BA502" s="504"/>
      <c r="BB502" s="504"/>
      <c r="BC502" s="504"/>
      <c r="BD502" s="504"/>
      <c r="BE502" s="504"/>
      <c r="BF502" s="504"/>
      <c r="BG502" s="508"/>
      <c r="BH502" s="509"/>
      <c r="BI502" s="509"/>
      <c r="BJ502" s="509"/>
      <c r="BK502" s="510"/>
      <c r="BL502" s="330"/>
      <c r="BM502" s="330"/>
      <c r="BN502" s="330"/>
      <c r="BO502" s="330"/>
      <c r="BP502" s="330"/>
      <c r="BQ502" s="330"/>
      <c r="BR502" s="330"/>
      <c r="BS502" s="330"/>
      <c r="BT502" s="330"/>
      <c r="BU502" s="330"/>
      <c r="BV502" s="330"/>
      <c r="BW502" s="330"/>
      <c r="BX502" s="330"/>
      <c r="BY502" s="330"/>
      <c r="BZ502" s="330"/>
      <c r="CA502" s="330"/>
    </row>
    <row r="503" spans="2:79" s="331" customFormat="1" ht="12.95" customHeight="1">
      <c r="B503" s="495" t="s">
        <v>450</v>
      </c>
      <c r="C503" s="496"/>
      <c r="D503" s="497"/>
      <c r="E503" s="501" t="s">
        <v>596</v>
      </c>
      <c r="F503" s="502"/>
      <c r="G503" s="502"/>
      <c r="H503" s="502"/>
      <c r="I503" s="502"/>
      <c r="J503" s="502"/>
      <c r="K503" s="502"/>
      <c r="L503" s="502"/>
      <c r="M503" s="502"/>
      <c r="N503" s="502"/>
      <c r="O503" s="502"/>
      <c r="P503" s="502"/>
      <c r="Q503" s="502"/>
      <c r="R503" s="502"/>
      <c r="S503" s="502"/>
      <c r="T503" s="502"/>
      <c r="U503" s="502"/>
      <c r="V503" s="502"/>
      <c r="W503" s="502"/>
      <c r="X503" s="502"/>
      <c r="Y503" s="502"/>
      <c r="Z503" s="502"/>
      <c r="AA503" s="502"/>
      <c r="AB503" s="502"/>
      <c r="AC503" s="502"/>
      <c r="AD503" s="502"/>
      <c r="AE503" s="502"/>
      <c r="AF503" s="502"/>
      <c r="AG503" s="502"/>
      <c r="AH503" s="502"/>
      <c r="AI503" s="502"/>
      <c r="AJ503" s="502"/>
      <c r="AK503" s="502"/>
      <c r="AL503" s="502"/>
      <c r="AM503" s="502"/>
      <c r="AN503" s="502"/>
      <c r="AO503" s="502"/>
      <c r="AP503" s="502"/>
      <c r="AQ503" s="502"/>
      <c r="AR503" s="502"/>
      <c r="AS503" s="502"/>
      <c r="AT503" s="502"/>
      <c r="AU503" s="502"/>
      <c r="AV503" s="502"/>
      <c r="AW503" s="502"/>
      <c r="AX503" s="502"/>
      <c r="AY503" s="502"/>
      <c r="AZ503" s="502"/>
      <c r="BA503" s="502"/>
      <c r="BB503" s="502"/>
      <c r="BC503" s="502"/>
      <c r="BD503" s="502"/>
      <c r="BE503" s="502"/>
      <c r="BF503" s="502"/>
      <c r="BG503" s="505"/>
      <c r="BH503" s="506"/>
      <c r="BI503" s="506"/>
      <c r="BJ503" s="506"/>
      <c r="BK503" s="507"/>
      <c r="BL503" s="330"/>
      <c r="BM503" s="330"/>
      <c r="BN503" s="330"/>
      <c r="BO503" s="330"/>
      <c r="BP503" s="330"/>
      <c r="BQ503" s="330"/>
      <c r="BR503" s="330"/>
      <c r="BS503" s="330"/>
      <c r="BT503" s="330"/>
      <c r="BU503" s="330"/>
      <c r="BV503" s="330"/>
      <c r="BW503" s="330"/>
      <c r="BX503" s="330"/>
      <c r="BY503" s="330"/>
      <c r="BZ503" s="330"/>
      <c r="CA503" s="330"/>
    </row>
    <row r="504" spans="2:79" s="331" customFormat="1" ht="12.95" customHeight="1">
      <c r="B504" s="511"/>
      <c r="C504" s="512"/>
      <c r="D504" s="513"/>
      <c r="E504" s="514"/>
      <c r="F504" s="482"/>
      <c r="G504" s="482"/>
      <c r="H504" s="482"/>
      <c r="I504" s="482"/>
      <c r="J504" s="482"/>
      <c r="K504" s="482"/>
      <c r="L504" s="482"/>
      <c r="M504" s="482"/>
      <c r="N504" s="482"/>
      <c r="O504" s="482"/>
      <c r="P504" s="482"/>
      <c r="Q504" s="482"/>
      <c r="R504" s="482"/>
      <c r="S504" s="482"/>
      <c r="T504" s="482"/>
      <c r="U504" s="482"/>
      <c r="V504" s="482"/>
      <c r="W504" s="482"/>
      <c r="X504" s="482"/>
      <c r="Y504" s="482"/>
      <c r="Z504" s="482"/>
      <c r="AA504" s="482"/>
      <c r="AB504" s="482"/>
      <c r="AC504" s="482"/>
      <c r="AD504" s="482"/>
      <c r="AE504" s="482"/>
      <c r="AF504" s="482"/>
      <c r="AG504" s="482"/>
      <c r="AH504" s="482"/>
      <c r="AI504" s="482"/>
      <c r="AJ504" s="482"/>
      <c r="AK504" s="482"/>
      <c r="AL504" s="482"/>
      <c r="AM504" s="482"/>
      <c r="AN504" s="482"/>
      <c r="AO504" s="482"/>
      <c r="AP504" s="482"/>
      <c r="AQ504" s="482"/>
      <c r="AR504" s="482"/>
      <c r="AS504" s="482"/>
      <c r="AT504" s="482"/>
      <c r="AU504" s="482"/>
      <c r="AV504" s="482"/>
      <c r="AW504" s="482"/>
      <c r="AX504" s="482"/>
      <c r="AY504" s="482"/>
      <c r="AZ504" s="482"/>
      <c r="BA504" s="482"/>
      <c r="BB504" s="482"/>
      <c r="BC504" s="482"/>
      <c r="BD504" s="482"/>
      <c r="BE504" s="482"/>
      <c r="BF504" s="482"/>
      <c r="BG504" s="515"/>
      <c r="BH504" s="516"/>
      <c r="BI504" s="516"/>
      <c r="BJ504" s="516"/>
      <c r="BK504" s="517"/>
      <c r="BL504" s="330"/>
      <c r="BM504" s="330"/>
      <c r="BN504" s="330"/>
      <c r="BO504" s="330"/>
      <c r="BP504" s="330"/>
      <c r="BQ504" s="330"/>
      <c r="BR504" s="330"/>
      <c r="BS504" s="330"/>
      <c r="BT504" s="330"/>
      <c r="BU504" s="330"/>
      <c r="BV504" s="330"/>
      <c r="BW504" s="330"/>
      <c r="BX504" s="330"/>
      <c r="BY504" s="330"/>
      <c r="BZ504" s="330"/>
      <c r="CA504" s="330"/>
    </row>
    <row r="505" spans="2:79" s="331" customFormat="1" ht="12.95" customHeight="1">
      <c r="B505" s="511"/>
      <c r="C505" s="512"/>
      <c r="D505" s="513"/>
      <c r="E505" s="514"/>
      <c r="F505" s="482"/>
      <c r="G505" s="482"/>
      <c r="H505" s="482"/>
      <c r="I505" s="482"/>
      <c r="J505" s="482"/>
      <c r="K505" s="482"/>
      <c r="L505" s="482"/>
      <c r="M505" s="482"/>
      <c r="N505" s="482"/>
      <c r="O505" s="482"/>
      <c r="P505" s="482"/>
      <c r="Q505" s="482"/>
      <c r="R505" s="482"/>
      <c r="S505" s="482"/>
      <c r="T505" s="482"/>
      <c r="U505" s="482"/>
      <c r="V505" s="482"/>
      <c r="W505" s="482"/>
      <c r="X505" s="482"/>
      <c r="Y505" s="482"/>
      <c r="Z505" s="482"/>
      <c r="AA505" s="482"/>
      <c r="AB505" s="482"/>
      <c r="AC505" s="482"/>
      <c r="AD505" s="482"/>
      <c r="AE505" s="482"/>
      <c r="AF505" s="482"/>
      <c r="AG505" s="482"/>
      <c r="AH505" s="482"/>
      <c r="AI505" s="482"/>
      <c r="AJ505" s="482"/>
      <c r="AK505" s="482"/>
      <c r="AL505" s="482"/>
      <c r="AM505" s="482"/>
      <c r="AN505" s="482"/>
      <c r="AO505" s="482"/>
      <c r="AP505" s="482"/>
      <c r="AQ505" s="482"/>
      <c r="AR505" s="482"/>
      <c r="AS505" s="482"/>
      <c r="AT505" s="482"/>
      <c r="AU505" s="482"/>
      <c r="AV505" s="482"/>
      <c r="AW505" s="482"/>
      <c r="AX505" s="482"/>
      <c r="AY505" s="482"/>
      <c r="AZ505" s="482"/>
      <c r="BA505" s="482"/>
      <c r="BB505" s="482"/>
      <c r="BC505" s="482"/>
      <c r="BD505" s="482"/>
      <c r="BE505" s="482"/>
      <c r="BF505" s="482"/>
      <c r="BG505" s="515"/>
      <c r="BH505" s="516"/>
      <c r="BI505" s="516"/>
      <c r="BJ505" s="516"/>
      <c r="BK505" s="517"/>
      <c r="BL505" s="330"/>
      <c r="BM505" s="330"/>
      <c r="BN505" s="330"/>
      <c r="BO505" s="330"/>
      <c r="BP505" s="330"/>
      <c r="BQ505" s="330"/>
      <c r="BR505" s="330"/>
      <c r="BS505" s="330"/>
      <c r="BT505" s="330"/>
      <c r="BU505" s="330"/>
      <c r="BV505" s="330"/>
      <c r="BW505" s="330"/>
      <c r="BX505" s="330"/>
      <c r="BY505" s="330"/>
      <c r="BZ505" s="330"/>
      <c r="CA505" s="330"/>
    </row>
    <row r="506" spans="2:79" s="331" customFormat="1" ht="12.95" customHeight="1">
      <c r="B506" s="511"/>
      <c r="C506" s="512"/>
      <c r="D506" s="513"/>
      <c r="E506" s="514"/>
      <c r="F506" s="482"/>
      <c r="G506" s="482"/>
      <c r="H506" s="482"/>
      <c r="I506" s="482"/>
      <c r="J506" s="482"/>
      <c r="K506" s="482"/>
      <c r="L506" s="482"/>
      <c r="M506" s="482"/>
      <c r="N506" s="482"/>
      <c r="O506" s="482"/>
      <c r="P506" s="482"/>
      <c r="Q506" s="482"/>
      <c r="R506" s="482"/>
      <c r="S506" s="482"/>
      <c r="T506" s="482"/>
      <c r="U506" s="482"/>
      <c r="V506" s="482"/>
      <c r="W506" s="482"/>
      <c r="X506" s="482"/>
      <c r="Y506" s="482"/>
      <c r="Z506" s="482"/>
      <c r="AA506" s="482"/>
      <c r="AB506" s="482"/>
      <c r="AC506" s="482"/>
      <c r="AD506" s="482"/>
      <c r="AE506" s="482"/>
      <c r="AF506" s="482"/>
      <c r="AG506" s="482"/>
      <c r="AH506" s="482"/>
      <c r="AI506" s="482"/>
      <c r="AJ506" s="482"/>
      <c r="AK506" s="482"/>
      <c r="AL506" s="482"/>
      <c r="AM506" s="482"/>
      <c r="AN506" s="482"/>
      <c r="AO506" s="482"/>
      <c r="AP506" s="482"/>
      <c r="AQ506" s="482"/>
      <c r="AR506" s="482"/>
      <c r="AS506" s="482"/>
      <c r="AT506" s="482"/>
      <c r="AU506" s="482"/>
      <c r="AV506" s="482"/>
      <c r="AW506" s="482"/>
      <c r="AX506" s="482"/>
      <c r="AY506" s="482"/>
      <c r="AZ506" s="482"/>
      <c r="BA506" s="482"/>
      <c r="BB506" s="482"/>
      <c r="BC506" s="482"/>
      <c r="BD506" s="482"/>
      <c r="BE506" s="482"/>
      <c r="BF506" s="482"/>
      <c r="BG506" s="515"/>
      <c r="BH506" s="516"/>
      <c r="BI506" s="516"/>
      <c r="BJ506" s="516"/>
      <c r="BK506" s="517"/>
      <c r="BL506" s="330"/>
      <c r="BM506" s="330"/>
      <c r="BN506" s="330"/>
      <c r="BO506" s="330"/>
      <c r="BP506" s="330"/>
      <c r="BQ506" s="330"/>
      <c r="BR506" s="330"/>
      <c r="BS506" s="330"/>
      <c r="BT506" s="330"/>
      <c r="BU506" s="330"/>
      <c r="BV506" s="330"/>
      <c r="BW506" s="330"/>
      <c r="BX506" s="330"/>
      <c r="BY506" s="330"/>
      <c r="BZ506" s="330"/>
      <c r="CA506" s="330"/>
    </row>
    <row r="507" spans="2:79" s="331" customFormat="1" ht="12.95" customHeight="1">
      <c r="B507" s="495" t="s">
        <v>457</v>
      </c>
      <c r="C507" s="496"/>
      <c r="D507" s="497"/>
      <c r="E507" s="501" t="s">
        <v>597</v>
      </c>
      <c r="F507" s="502"/>
      <c r="G507" s="502"/>
      <c r="H507" s="502"/>
      <c r="I507" s="502"/>
      <c r="J507" s="502"/>
      <c r="K507" s="502"/>
      <c r="L507" s="502"/>
      <c r="M507" s="502"/>
      <c r="N507" s="502"/>
      <c r="O507" s="502"/>
      <c r="P507" s="502"/>
      <c r="Q507" s="502"/>
      <c r="R507" s="502"/>
      <c r="S507" s="502"/>
      <c r="T507" s="502"/>
      <c r="U507" s="502"/>
      <c r="V507" s="502"/>
      <c r="W507" s="502"/>
      <c r="X507" s="502"/>
      <c r="Y507" s="502"/>
      <c r="Z507" s="502"/>
      <c r="AA507" s="502"/>
      <c r="AB507" s="502"/>
      <c r="AC507" s="502"/>
      <c r="AD507" s="502"/>
      <c r="AE507" s="502"/>
      <c r="AF507" s="502"/>
      <c r="AG507" s="502"/>
      <c r="AH507" s="502"/>
      <c r="AI507" s="502"/>
      <c r="AJ507" s="502"/>
      <c r="AK507" s="502"/>
      <c r="AL507" s="502"/>
      <c r="AM507" s="502"/>
      <c r="AN507" s="502"/>
      <c r="AO507" s="502"/>
      <c r="AP507" s="502"/>
      <c r="AQ507" s="502"/>
      <c r="AR507" s="502"/>
      <c r="AS507" s="502"/>
      <c r="AT507" s="502"/>
      <c r="AU507" s="502"/>
      <c r="AV507" s="502"/>
      <c r="AW507" s="502"/>
      <c r="AX507" s="502"/>
      <c r="AY507" s="502"/>
      <c r="AZ507" s="502"/>
      <c r="BA507" s="502"/>
      <c r="BB507" s="502"/>
      <c r="BC507" s="502"/>
      <c r="BD507" s="502"/>
      <c r="BE507" s="502"/>
      <c r="BF507" s="502"/>
      <c r="BG507" s="505"/>
      <c r="BH507" s="506"/>
      <c r="BI507" s="506"/>
      <c r="BJ507" s="506"/>
      <c r="BK507" s="507"/>
      <c r="BL507" s="330"/>
      <c r="BM507" s="330"/>
      <c r="BN507" s="330"/>
      <c r="BO507" s="330"/>
      <c r="BP507" s="330"/>
      <c r="BQ507" s="330"/>
      <c r="BR507" s="330"/>
      <c r="BS507" s="330"/>
      <c r="BT507" s="330"/>
      <c r="BU507" s="330"/>
      <c r="BV507" s="330"/>
      <c r="BW507" s="330"/>
      <c r="BX507" s="330"/>
      <c r="BY507" s="330"/>
      <c r="BZ507" s="330"/>
      <c r="CA507" s="330"/>
    </row>
    <row r="508" spans="2:79" s="331" customFormat="1" ht="12.95" customHeight="1">
      <c r="B508" s="511"/>
      <c r="C508" s="512"/>
      <c r="D508" s="513"/>
      <c r="E508" s="514"/>
      <c r="F508" s="482"/>
      <c r="G508" s="482"/>
      <c r="H508" s="482"/>
      <c r="I508" s="482"/>
      <c r="J508" s="482"/>
      <c r="K508" s="482"/>
      <c r="L508" s="482"/>
      <c r="M508" s="482"/>
      <c r="N508" s="482"/>
      <c r="O508" s="482"/>
      <c r="P508" s="482"/>
      <c r="Q508" s="482"/>
      <c r="R508" s="482"/>
      <c r="S508" s="482"/>
      <c r="T508" s="482"/>
      <c r="U508" s="482"/>
      <c r="V508" s="482"/>
      <c r="W508" s="482"/>
      <c r="X508" s="482"/>
      <c r="Y508" s="482"/>
      <c r="Z508" s="482"/>
      <c r="AA508" s="482"/>
      <c r="AB508" s="482"/>
      <c r="AC508" s="482"/>
      <c r="AD508" s="482"/>
      <c r="AE508" s="482"/>
      <c r="AF508" s="482"/>
      <c r="AG508" s="482"/>
      <c r="AH508" s="482"/>
      <c r="AI508" s="482"/>
      <c r="AJ508" s="482"/>
      <c r="AK508" s="482"/>
      <c r="AL508" s="482"/>
      <c r="AM508" s="482"/>
      <c r="AN508" s="482"/>
      <c r="AO508" s="482"/>
      <c r="AP508" s="482"/>
      <c r="AQ508" s="482"/>
      <c r="AR508" s="482"/>
      <c r="AS508" s="482"/>
      <c r="AT508" s="482"/>
      <c r="AU508" s="482"/>
      <c r="AV508" s="482"/>
      <c r="AW508" s="482"/>
      <c r="AX508" s="482"/>
      <c r="AY508" s="482"/>
      <c r="AZ508" s="482"/>
      <c r="BA508" s="482"/>
      <c r="BB508" s="482"/>
      <c r="BC508" s="482"/>
      <c r="BD508" s="482"/>
      <c r="BE508" s="482"/>
      <c r="BF508" s="482"/>
      <c r="BG508" s="515"/>
      <c r="BH508" s="516"/>
      <c r="BI508" s="516"/>
      <c r="BJ508" s="516"/>
      <c r="BK508" s="517"/>
      <c r="BL508" s="330"/>
      <c r="BM508" s="330"/>
      <c r="BN508" s="330"/>
      <c r="BO508" s="330"/>
      <c r="BP508" s="330"/>
      <c r="BQ508" s="330"/>
      <c r="BR508" s="330"/>
      <c r="BS508" s="330"/>
      <c r="BT508" s="330"/>
      <c r="BU508" s="330"/>
      <c r="BV508" s="330"/>
      <c r="BW508" s="330"/>
      <c r="BX508" s="330"/>
      <c r="BY508" s="330"/>
      <c r="BZ508" s="330"/>
      <c r="CA508" s="330"/>
    </row>
    <row r="509" spans="2:79" s="331" customFormat="1" ht="12.95" customHeight="1">
      <c r="B509" s="511"/>
      <c r="C509" s="512"/>
      <c r="D509" s="513"/>
      <c r="E509" s="514"/>
      <c r="F509" s="482"/>
      <c r="G509" s="482"/>
      <c r="H509" s="482"/>
      <c r="I509" s="482"/>
      <c r="J509" s="482"/>
      <c r="K509" s="482"/>
      <c r="L509" s="482"/>
      <c r="M509" s="482"/>
      <c r="N509" s="482"/>
      <c r="O509" s="482"/>
      <c r="P509" s="482"/>
      <c r="Q509" s="482"/>
      <c r="R509" s="482"/>
      <c r="S509" s="482"/>
      <c r="T509" s="482"/>
      <c r="U509" s="482"/>
      <c r="V509" s="482"/>
      <c r="W509" s="482"/>
      <c r="X509" s="482"/>
      <c r="Y509" s="482"/>
      <c r="Z509" s="482"/>
      <c r="AA509" s="482"/>
      <c r="AB509" s="482"/>
      <c r="AC509" s="482"/>
      <c r="AD509" s="482"/>
      <c r="AE509" s="482"/>
      <c r="AF509" s="482"/>
      <c r="AG509" s="482"/>
      <c r="AH509" s="482"/>
      <c r="AI509" s="482"/>
      <c r="AJ509" s="482"/>
      <c r="AK509" s="482"/>
      <c r="AL509" s="482"/>
      <c r="AM509" s="482"/>
      <c r="AN509" s="482"/>
      <c r="AO509" s="482"/>
      <c r="AP509" s="482"/>
      <c r="AQ509" s="482"/>
      <c r="AR509" s="482"/>
      <c r="AS509" s="482"/>
      <c r="AT509" s="482"/>
      <c r="AU509" s="482"/>
      <c r="AV509" s="482"/>
      <c r="AW509" s="482"/>
      <c r="AX509" s="482"/>
      <c r="AY509" s="482"/>
      <c r="AZ509" s="482"/>
      <c r="BA509" s="482"/>
      <c r="BB509" s="482"/>
      <c r="BC509" s="482"/>
      <c r="BD509" s="482"/>
      <c r="BE509" s="482"/>
      <c r="BF509" s="482"/>
      <c r="BG509" s="515"/>
      <c r="BH509" s="516"/>
      <c r="BI509" s="516"/>
      <c r="BJ509" s="516"/>
      <c r="BK509" s="517"/>
      <c r="BL509" s="330"/>
      <c r="BM509" s="330"/>
      <c r="BN509" s="330"/>
      <c r="BO509" s="330"/>
      <c r="BP509" s="330"/>
      <c r="BQ509" s="330"/>
      <c r="BR509" s="330"/>
      <c r="BS509" s="330"/>
      <c r="BT509" s="330"/>
      <c r="BU509" s="330"/>
      <c r="BV509" s="330"/>
      <c r="BW509" s="330"/>
      <c r="BX509" s="330"/>
      <c r="BY509" s="330"/>
      <c r="BZ509" s="330"/>
      <c r="CA509" s="330"/>
    </row>
    <row r="510" spans="2:79" s="331" customFormat="1" ht="12.95" customHeight="1">
      <c r="B510" s="511"/>
      <c r="C510" s="512"/>
      <c r="D510" s="513"/>
      <c r="E510" s="514"/>
      <c r="F510" s="482"/>
      <c r="G510" s="482"/>
      <c r="H510" s="482"/>
      <c r="I510" s="482"/>
      <c r="J510" s="482"/>
      <c r="K510" s="482"/>
      <c r="L510" s="482"/>
      <c r="M510" s="482"/>
      <c r="N510" s="482"/>
      <c r="O510" s="482"/>
      <c r="P510" s="482"/>
      <c r="Q510" s="482"/>
      <c r="R510" s="482"/>
      <c r="S510" s="482"/>
      <c r="T510" s="482"/>
      <c r="U510" s="482"/>
      <c r="V510" s="482"/>
      <c r="W510" s="482"/>
      <c r="X510" s="482"/>
      <c r="Y510" s="482"/>
      <c r="Z510" s="482"/>
      <c r="AA510" s="482"/>
      <c r="AB510" s="482"/>
      <c r="AC510" s="482"/>
      <c r="AD510" s="482"/>
      <c r="AE510" s="482"/>
      <c r="AF510" s="482"/>
      <c r="AG510" s="482"/>
      <c r="AH510" s="482"/>
      <c r="AI510" s="482"/>
      <c r="AJ510" s="482"/>
      <c r="AK510" s="482"/>
      <c r="AL510" s="482"/>
      <c r="AM510" s="482"/>
      <c r="AN510" s="482"/>
      <c r="AO510" s="482"/>
      <c r="AP510" s="482"/>
      <c r="AQ510" s="482"/>
      <c r="AR510" s="482"/>
      <c r="AS510" s="482"/>
      <c r="AT510" s="482"/>
      <c r="AU510" s="482"/>
      <c r="AV510" s="482"/>
      <c r="AW510" s="482"/>
      <c r="AX510" s="482"/>
      <c r="AY510" s="482"/>
      <c r="AZ510" s="482"/>
      <c r="BA510" s="482"/>
      <c r="BB510" s="482"/>
      <c r="BC510" s="482"/>
      <c r="BD510" s="482"/>
      <c r="BE510" s="482"/>
      <c r="BF510" s="482"/>
      <c r="BG510" s="515"/>
      <c r="BH510" s="516"/>
      <c r="BI510" s="516"/>
      <c r="BJ510" s="516"/>
      <c r="BK510" s="517"/>
      <c r="BL510" s="330"/>
      <c r="BM510" s="330"/>
      <c r="BN510" s="330"/>
      <c r="BO510" s="330"/>
      <c r="BP510" s="330"/>
      <c r="BQ510" s="330"/>
      <c r="BR510" s="330"/>
      <c r="BS510" s="330"/>
      <c r="BT510" s="330"/>
      <c r="BU510" s="330"/>
      <c r="BV510" s="330"/>
      <c r="BW510" s="330"/>
      <c r="BX510" s="330"/>
      <c r="BY510" s="330"/>
      <c r="BZ510" s="330"/>
      <c r="CA510" s="330"/>
    </row>
    <row r="511" spans="2:79" s="331" customFormat="1" ht="2.25" customHeight="1">
      <c r="B511" s="498"/>
      <c r="C511" s="499"/>
      <c r="D511" s="500"/>
      <c r="E511" s="503"/>
      <c r="F511" s="504"/>
      <c r="G511" s="504"/>
      <c r="H511" s="504"/>
      <c r="I511" s="504"/>
      <c r="J511" s="504"/>
      <c r="K511" s="504"/>
      <c r="L511" s="504"/>
      <c r="M511" s="504"/>
      <c r="N511" s="504"/>
      <c r="O511" s="504"/>
      <c r="P511" s="504"/>
      <c r="Q511" s="504"/>
      <c r="R511" s="504"/>
      <c r="S511" s="504"/>
      <c r="T511" s="504"/>
      <c r="U511" s="504"/>
      <c r="V511" s="504"/>
      <c r="W511" s="504"/>
      <c r="X511" s="504"/>
      <c r="Y511" s="504"/>
      <c r="Z511" s="504"/>
      <c r="AA511" s="504"/>
      <c r="AB511" s="504"/>
      <c r="AC511" s="504"/>
      <c r="AD511" s="504"/>
      <c r="AE511" s="504"/>
      <c r="AF511" s="504"/>
      <c r="AG511" s="504"/>
      <c r="AH511" s="504"/>
      <c r="AI511" s="504"/>
      <c r="AJ511" s="504"/>
      <c r="AK511" s="504"/>
      <c r="AL511" s="504"/>
      <c r="AM511" s="504"/>
      <c r="AN511" s="504"/>
      <c r="AO511" s="504"/>
      <c r="AP511" s="504"/>
      <c r="AQ511" s="504"/>
      <c r="AR511" s="504"/>
      <c r="AS511" s="504"/>
      <c r="AT511" s="504"/>
      <c r="AU511" s="504"/>
      <c r="AV511" s="504"/>
      <c r="AW511" s="504"/>
      <c r="AX511" s="504"/>
      <c r="AY511" s="504"/>
      <c r="AZ511" s="504"/>
      <c r="BA511" s="504"/>
      <c r="BB511" s="504"/>
      <c r="BC511" s="504"/>
      <c r="BD511" s="504"/>
      <c r="BE511" s="504"/>
      <c r="BF511" s="504"/>
      <c r="BG511" s="508"/>
      <c r="BH511" s="509"/>
      <c r="BI511" s="509"/>
      <c r="BJ511" s="509"/>
      <c r="BK511" s="510"/>
      <c r="BL511" s="330"/>
      <c r="BM511" s="330"/>
      <c r="BN511" s="330"/>
      <c r="BO511" s="330"/>
      <c r="BP511" s="330"/>
      <c r="BQ511" s="330"/>
      <c r="BR511" s="330"/>
      <c r="BS511" s="330"/>
      <c r="BT511" s="330"/>
      <c r="BU511" s="330"/>
      <c r="BV511" s="330"/>
      <c r="BW511" s="330"/>
      <c r="BX511" s="330"/>
      <c r="BY511" s="330"/>
      <c r="BZ511" s="330"/>
      <c r="CA511" s="330"/>
    </row>
    <row r="512" spans="2:79" s="331" customFormat="1" ht="12.95" customHeight="1">
      <c r="B512" s="495" t="s">
        <v>461</v>
      </c>
      <c r="C512" s="496"/>
      <c r="D512" s="497"/>
      <c r="E512" s="501" t="s">
        <v>598</v>
      </c>
      <c r="F512" s="689"/>
      <c r="G512" s="689"/>
      <c r="H512" s="689"/>
      <c r="I512" s="689"/>
      <c r="J512" s="689"/>
      <c r="K512" s="689"/>
      <c r="L512" s="689"/>
      <c r="M512" s="689"/>
      <c r="N512" s="689"/>
      <c r="O512" s="689"/>
      <c r="P512" s="689"/>
      <c r="Q512" s="689"/>
      <c r="R512" s="689"/>
      <c r="S512" s="689"/>
      <c r="T512" s="689"/>
      <c r="U512" s="689"/>
      <c r="V512" s="689"/>
      <c r="W512" s="689"/>
      <c r="X512" s="689"/>
      <c r="Y512" s="689"/>
      <c r="Z512" s="689"/>
      <c r="AA512" s="689"/>
      <c r="AB512" s="689"/>
      <c r="AC512" s="689"/>
      <c r="AD512" s="689"/>
      <c r="AE512" s="689"/>
      <c r="AF512" s="689"/>
      <c r="AG512" s="689"/>
      <c r="AH512" s="689"/>
      <c r="AI512" s="689"/>
      <c r="AJ512" s="689"/>
      <c r="AK512" s="689"/>
      <c r="AL512" s="689"/>
      <c r="AM512" s="689"/>
      <c r="AN512" s="689"/>
      <c r="AO512" s="689"/>
      <c r="AP512" s="689"/>
      <c r="AQ512" s="689"/>
      <c r="AR512" s="689"/>
      <c r="AS512" s="689"/>
      <c r="AT512" s="689"/>
      <c r="AU512" s="689"/>
      <c r="AV512" s="689"/>
      <c r="AW512" s="689"/>
      <c r="AX512" s="689"/>
      <c r="AY512" s="689"/>
      <c r="AZ512" s="689"/>
      <c r="BA512" s="689"/>
      <c r="BB512" s="689"/>
      <c r="BC512" s="689"/>
      <c r="BD512" s="689"/>
      <c r="BE512" s="689"/>
      <c r="BF512" s="689"/>
      <c r="BG512" s="505"/>
      <c r="BH512" s="506"/>
      <c r="BI512" s="506"/>
      <c r="BJ512" s="506"/>
      <c r="BK512" s="507"/>
      <c r="BL512" s="330"/>
      <c r="BM512" s="330"/>
      <c r="BN512" s="330"/>
      <c r="BO512" s="330"/>
      <c r="BP512" s="330"/>
      <c r="BQ512" s="330"/>
      <c r="BR512" s="330"/>
      <c r="BS512" s="330"/>
      <c r="BT512" s="330"/>
      <c r="BU512" s="330"/>
      <c r="BV512" s="330"/>
      <c r="BW512" s="330"/>
      <c r="BX512" s="330"/>
      <c r="BY512" s="330"/>
      <c r="BZ512" s="330"/>
      <c r="CA512" s="330"/>
    </row>
    <row r="513" spans="1:79" s="331" customFormat="1" ht="12.95" customHeight="1">
      <c r="B513" s="511"/>
      <c r="C513" s="512"/>
      <c r="D513" s="513"/>
      <c r="E513" s="690"/>
      <c r="F513" s="483"/>
      <c r="G513" s="483"/>
      <c r="H513" s="483"/>
      <c r="I513" s="483"/>
      <c r="J513" s="483"/>
      <c r="K513" s="483"/>
      <c r="L513" s="483"/>
      <c r="M513" s="483"/>
      <c r="N513" s="483"/>
      <c r="O513" s="483"/>
      <c r="P513" s="483"/>
      <c r="Q513" s="483"/>
      <c r="R513" s="483"/>
      <c r="S513" s="483"/>
      <c r="T513" s="483"/>
      <c r="U513" s="483"/>
      <c r="V513" s="483"/>
      <c r="W513" s="483"/>
      <c r="X513" s="483"/>
      <c r="Y513" s="483"/>
      <c r="Z513" s="483"/>
      <c r="AA513" s="483"/>
      <c r="AB513" s="483"/>
      <c r="AC513" s="483"/>
      <c r="AD513" s="483"/>
      <c r="AE513" s="483"/>
      <c r="AF513" s="483"/>
      <c r="AG513" s="483"/>
      <c r="AH513" s="483"/>
      <c r="AI513" s="483"/>
      <c r="AJ513" s="483"/>
      <c r="AK513" s="483"/>
      <c r="AL513" s="483"/>
      <c r="AM513" s="483"/>
      <c r="AN513" s="483"/>
      <c r="AO513" s="483"/>
      <c r="AP513" s="483"/>
      <c r="AQ513" s="483"/>
      <c r="AR513" s="483"/>
      <c r="AS513" s="483"/>
      <c r="AT513" s="483"/>
      <c r="AU513" s="483"/>
      <c r="AV513" s="483"/>
      <c r="AW513" s="483"/>
      <c r="AX513" s="483"/>
      <c r="AY513" s="483"/>
      <c r="AZ513" s="483"/>
      <c r="BA513" s="483"/>
      <c r="BB513" s="483"/>
      <c r="BC513" s="483"/>
      <c r="BD513" s="483"/>
      <c r="BE513" s="483"/>
      <c r="BF513" s="483"/>
      <c r="BG513" s="515"/>
      <c r="BH513" s="668"/>
      <c r="BI513" s="668"/>
      <c r="BJ513" s="668"/>
      <c r="BK513" s="517"/>
      <c r="BL513" s="330"/>
      <c r="BM513" s="330"/>
      <c r="BN513" s="330"/>
      <c r="BO513" s="330"/>
      <c r="BP513" s="330"/>
      <c r="BQ513" s="330"/>
      <c r="BR513" s="330"/>
      <c r="BS513" s="330"/>
      <c r="BT513" s="330"/>
      <c r="BU513" s="330"/>
      <c r="BV513" s="330"/>
      <c r="BW513" s="330"/>
      <c r="BX513" s="330"/>
      <c r="BY513" s="330"/>
      <c r="BZ513" s="330"/>
      <c r="CA513" s="330"/>
    </row>
    <row r="514" spans="1:79" s="331" customFormat="1" ht="12.95" customHeight="1">
      <c r="B514" s="511"/>
      <c r="C514" s="512"/>
      <c r="D514" s="513"/>
      <c r="E514" s="690"/>
      <c r="F514" s="483"/>
      <c r="G514" s="483"/>
      <c r="H514" s="483"/>
      <c r="I514" s="483"/>
      <c r="J514" s="483"/>
      <c r="K514" s="483"/>
      <c r="L514" s="483"/>
      <c r="M514" s="483"/>
      <c r="N514" s="483"/>
      <c r="O514" s="483"/>
      <c r="P514" s="483"/>
      <c r="Q514" s="483"/>
      <c r="R514" s="483"/>
      <c r="S514" s="483"/>
      <c r="T514" s="483"/>
      <c r="U514" s="483"/>
      <c r="V514" s="483"/>
      <c r="W514" s="483"/>
      <c r="X514" s="483"/>
      <c r="Y514" s="483"/>
      <c r="Z514" s="483"/>
      <c r="AA514" s="483"/>
      <c r="AB514" s="483"/>
      <c r="AC514" s="483"/>
      <c r="AD514" s="483"/>
      <c r="AE514" s="483"/>
      <c r="AF514" s="483"/>
      <c r="AG514" s="483"/>
      <c r="AH514" s="483"/>
      <c r="AI514" s="483"/>
      <c r="AJ514" s="483"/>
      <c r="AK514" s="483"/>
      <c r="AL514" s="483"/>
      <c r="AM514" s="483"/>
      <c r="AN514" s="483"/>
      <c r="AO514" s="483"/>
      <c r="AP514" s="483"/>
      <c r="AQ514" s="483"/>
      <c r="AR514" s="483"/>
      <c r="AS514" s="483"/>
      <c r="AT514" s="483"/>
      <c r="AU514" s="483"/>
      <c r="AV514" s="483"/>
      <c r="AW514" s="483"/>
      <c r="AX514" s="483"/>
      <c r="AY514" s="483"/>
      <c r="AZ514" s="483"/>
      <c r="BA514" s="483"/>
      <c r="BB514" s="483"/>
      <c r="BC514" s="483"/>
      <c r="BD514" s="483"/>
      <c r="BE514" s="483"/>
      <c r="BF514" s="483"/>
      <c r="BG514" s="515"/>
      <c r="BH514" s="668"/>
      <c r="BI514" s="668"/>
      <c r="BJ514" s="668"/>
      <c r="BK514" s="517"/>
      <c r="BL514" s="330"/>
      <c r="BM514" s="330"/>
      <c r="BN514" s="330"/>
      <c r="BO514" s="330"/>
      <c r="BP514" s="330"/>
      <c r="BQ514" s="330"/>
      <c r="BR514" s="330"/>
      <c r="BS514" s="330"/>
      <c r="BT514" s="330"/>
      <c r="BU514" s="330"/>
      <c r="BV514" s="330"/>
      <c r="BW514" s="330"/>
      <c r="BX514" s="330"/>
      <c r="BY514" s="330"/>
      <c r="BZ514" s="330"/>
      <c r="CA514" s="330"/>
    </row>
    <row r="515" spans="1:79" s="447" customFormat="1" ht="4.5" customHeight="1">
      <c r="A515" s="321"/>
      <c r="B515" s="511"/>
      <c r="C515" s="512"/>
      <c r="D515" s="513"/>
      <c r="E515" s="690"/>
      <c r="F515" s="483"/>
      <c r="G515" s="483"/>
      <c r="H515" s="483"/>
      <c r="I515" s="483"/>
      <c r="J515" s="483"/>
      <c r="K515" s="483"/>
      <c r="L515" s="483"/>
      <c r="M515" s="483"/>
      <c r="N515" s="483"/>
      <c r="O515" s="483"/>
      <c r="P515" s="483"/>
      <c r="Q515" s="483"/>
      <c r="R515" s="483"/>
      <c r="S515" s="483"/>
      <c r="T515" s="483"/>
      <c r="U515" s="483"/>
      <c r="V515" s="483"/>
      <c r="W515" s="483"/>
      <c r="X515" s="483"/>
      <c r="Y515" s="483"/>
      <c r="Z515" s="483"/>
      <c r="AA515" s="483"/>
      <c r="AB515" s="483"/>
      <c r="AC515" s="483"/>
      <c r="AD515" s="483"/>
      <c r="AE515" s="483"/>
      <c r="AF515" s="483"/>
      <c r="AG515" s="483"/>
      <c r="AH515" s="483"/>
      <c r="AI515" s="483"/>
      <c r="AJ515" s="483"/>
      <c r="AK515" s="483"/>
      <c r="AL515" s="483"/>
      <c r="AM515" s="483"/>
      <c r="AN515" s="483"/>
      <c r="AO515" s="483"/>
      <c r="AP515" s="483"/>
      <c r="AQ515" s="483"/>
      <c r="AR515" s="483"/>
      <c r="AS515" s="483"/>
      <c r="AT515" s="483"/>
      <c r="AU515" s="483"/>
      <c r="AV515" s="483"/>
      <c r="AW515" s="483"/>
      <c r="AX515" s="483"/>
      <c r="AY515" s="483"/>
      <c r="AZ515" s="483"/>
      <c r="BA515" s="483"/>
      <c r="BB515" s="483"/>
      <c r="BC515" s="483"/>
      <c r="BD515" s="483"/>
      <c r="BE515" s="483"/>
      <c r="BF515" s="483"/>
      <c r="BG515" s="515"/>
      <c r="BH515" s="668"/>
      <c r="BI515" s="668"/>
      <c r="BJ515" s="668"/>
      <c r="BK515" s="517"/>
      <c r="BL515" s="350"/>
      <c r="BM515" s="228" t="s">
        <v>585</v>
      </c>
      <c r="BN515" s="228"/>
      <c r="BO515" s="228"/>
      <c r="BP515" s="228"/>
      <c r="BQ515" s="228"/>
      <c r="BR515" s="228"/>
      <c r="BS515" s="228"/>
      <c r="BT515" s="228"/>
      <c r="BU515" s="228"/>
      <c r="BV515" s="228"/>
      <c r="BW515" s="228"/>
      <c r="BX515" s="228"/>
      <c r="BY515" s="228"/>
      <c r="BZ515" s="228"/>
      <c r="CA515" s="228"/>
    </row>
    <row r="516" spans="1:79" s="447" customFormat="1" ht="11.25" customHeight="1">
      <c r="A516" s="321"/>
      <c r="B516" s="511"/>
      <c r="C516" s="512"/>
      <c r="D516" s="513"/>
      <c r="E516" s="691" t="s">
        <v>406</v>
      </c>
      <c r="F516" s="692"/>
      <c r="G516" s="694" t="s">
        <v>1267</v>
      </c>
      <c r="H516" s="694"/>
      <c r="I516" s="694"/>
      <c r="J516" s="694"/>
      <c r="K516" s="694"/>
      <c r="L516" s="694"/>
      <c r="M516" s="694"/>
      <c r="N516" s="694"/>
      <c r="O516" s="694"/>
      <c r="P516" s="694"/>
      <c r="Q516" s="694"/>
      <c r="R516" s="694"/>
      <c r="S516" s="694"/>
      <c r="T516" s="694"/>
      <c r="U516" s="694"/>
      <c r="V516" s="694"/>
      <c r="W516" s="694"/>
      <c r="X516" s="694"/>
      <c r="Y516" s="694"/>
      <c r="Z516" s="694"/>
      <c r="AA516" s="694"/>
      <c r="AB516" s="694"/>
      <c r="AC516" s="694"/>
      <c r="AD516" s="694"/>
      <c r="AE516" s="694"/>
      <c r="AF516" s="694"/>
      <c r="AG516" s="694"/>
      <c r="AH516" s="694"/>
      <c r="AI516" s="694"/>
      <c r="AJ516" s="694"/>
      <c r="AK516" s="694"/>
      <c r="AL516" s="694"/>
      <c r="AM516" s="694"/>
      <c r="AN516" s="694"/>
      <c r="AO516" s="694"/>
      <c r="AP516" s="694"/>
      <c r="AQ516" s="694"/>
      <c r="AR516" s="694"/>
      <c r="AS516" s="694"/>
      <c r="AT516" s="694"/>
      <c r="AU516" s="694"/>
      <c r="AV516" s="694"/>
      <c r="AW516" s="694"/>
      <c r="AX516" s="694"/>
      <c r="AY516" s="694"/>
      <c r="AZ516" s="694"/>
      <c r="BA516" s="694"/>
      <c r="BB516" s="694"/>
      <c r="BC516" s="694"/>
      <c r="BD516" s="694"/>
      <c r="BE516" s="694"/>
      <c r="BF516" s="694"/>
      <c r="BG516" s="515"/>
      <c r="BH516" s="668"/>
      <c r="BI516" s="668"/>
      <c r="BJ516" s="668"/>
      <c r="BK516" s="517"/>
      <c r="BL516" s="350"/>
      <c r="BM516" s="228"/>
      <c r="BN516" s="228"/>
      <c r="BO516" s="228"/>
      <c r="BP516" s="228"/>
      <c r="BQ516" s="228"/>
      <c r="BR516" s="228"/>
      <c r="BS516" s="228"/>
      <c r="BT516" s="228"/>
      <c r="BU516" s="228"/>
      <c r="BV516" s="228"/>
      <c r="BW516" s="228"/>
      <c r="BX516" s="228"/>
      <c r="BY516" s="228"/>
      <c r="BZ516" s="228"/>
      <c r="CA516" s="228"/>
    </row>
    <row r="517" spans="1:79" s="331" customFormat="1" ht="12.75" customHeight="1">
      <c r="B517" s="511"/>
      <c r="C517" s="666"/>
      <c r="D517" s="513"/>
      <c r="E517" s="693"/>
      <c r="F517" s="692"/>
      <c r="G517" s="694"/>
      <c r="H517" s="694"/>
      <c r="I517" s="694"/>
      <c r="J517" s="694"/>
      <c r="K517" s="694"/>
      <c r="L517" s="694"/>
      <c r="M517" s="694"/>
      <c r="N517" s="694"/>
      <c r="O517" s="694"/>
      <c r="P517" s="694"/>
      <c r="Q517" s="694"/>
      <c r="R517" s="694"/>
      <c r="S517" s="694"/>
      <c r="T517" s="694"/>
      <c r="U517" s="694"/>
      <c r="V517" s="694"/>
      <c r="W517" s="694"/>
      <c r="X517" s="694"/>
      <c r="Y517" s="694"/>
      <c r="Z517" s="694"/>
      <c r="AA517" s="694"/>
      <c r="AB517" s="694"/>
      <c r="AC517" s="694"/>
      <c r="AD517" s="694"/>
      <c r="AE517" s="694"/>
      <c r="AF517" s="694"/>
      <c r="AG517" s="694"/>
      <c r="AH517" s="694"/>
      <c r="AI517" s="694"/>
      <c r="AJ517" s="694"/>
      <c r="AK517" s="694"/>
      <c r="AL517" s="694"/>
      <c r="AM517" s="694"/>
      <c r="AN517" s="694"/>
      <c r="AO517" s="694"/>
      <c r="AP517" s="694"/>
      <c r="AQ517" s="694"/>
      <c r="AR517" s="694"/>
      <c r="AS517" s="694"/>
      <c r="AT517" s="694"/>
      <c r="AU517" s="694"/>
      <c r="AV517" s="694"/>
      <c r="AW517" s="694"/>
      <c r="AX517" s="694"/>
      <c r="AY517" s="694"/>
      <c r="AZ517" s="694"/>
      <c r="BA517" s="694"/>
      <c r="BB517" s="694"/>
      <c r="BC517" s="694"/>
      <c r="BD517" s="694"/>
      <c r="BE517" s="694"/>
      <c r="BF517" s="694"/>
      <c r="BG517" s="515"/>
      <c r="BH517" s="668"/>
      <c r="BI517" s="668"/>
      <c r="BJ517" s="668"/>
      <c r="BK517" s="517"/>
      <c r="BL517" s="330"/>
      <c r="BM517" s="330"/>
      <c r="BN517" s="330"/>
      <c r="BO517" s="330"/>
      <c r="BP517" s="330"/>
      <c r="BQ517" s="330"/>
      <c r="BR517" s="330"/>
      <c r="BS517" s="330"/>
      <c r="BT517" s="330"/>
      <c r="BU517" s="330"/>
      <c r="BV517" s="330"/>
      <c r="BW517" s="330"/>
      <c r="BX517" s="330"/>
      <c r="BY517" s="330"/>
      <c r="BZ517" s="330"/>
      <c r="CA517" s="330"/>
    </row>
    <row r="518" spans="1:79" s="448" customFormat="1" ht="3.75" customHeight="1">
      <c r="A518" s="321"/>
      <c r="B518" s="695"/>
      <c r="C518" s="696"/>
      <c r="D518" s="697"/>
      <c r="E518" s="352"/>
      <c r="F518" s="347"/>
      <c r="G518" s="451"/>
      <c r="H518" s="451"/>
      <c r="I518" s="451"/>
      <c r="J518" s="451"/>
      <c r="K518" s="451"/>
      <c r="L518" s="451"/>
      <c r="M518" s="451"/>
      <c r="N518" s="451"/>
      <c r="O518" s="451"/>
      <c r="P518" s="451"/>
      <c r="Q518" s="451"/>
      <c r="R518" s="451"/>
      <c r="S518" s="451"/>
      <c r="T518" s="451"/>
      <c r="U518" s="451"/>
      <c r="V518" s="451"/>
      <c r="W518" s="451"/>
      <c r="X518" s="451"/>
      <c r="Y518" s="451"/>
      <c r="Z518" s="451"/>
      <c r="AA518" s="451"/>
      <c r="AB518" s="451"/>
      <c r="AC518" s="451"/>
      <c r="AD518" s="451"/>
      <c r="AE518" s="451"/>
      <c r="AF518" s="451"/>
      <c r="AG518" s="451"/>
      <c r="AH518" s="451"/>
      <c r="AI518" s="451"/>
      <c r="AJ518" s="451"/>
      <c r="AK518" s="451"/>
      <c r="AL518" s="451"/>
      <c r="AM518" s="451"/>
      <c r="AN518" s="451"/>
      <c r="AO518" s="451"/>
      <c r="AP518" s="451"/>
      <c r="AQ518" s="451"/>
      <c r="AR518" s="451"/>
      <c r="AS518" s="451"/>
      <c r="AT518" s="451"/>
      <c r="AU518" s="451"/>
      <c r="AV518" s="451"/>
      <c r="AW518" s="451"/>
      <c r="AX518" s="451"/>
      <c r="AY518" s="451"/>
      <c r="AZ518" s="451"/>
      <c r="BA518" s="451"/>
      <c r="BB518" s="451"/>
      <c r="BC518" s="451"/>
      <c r="BD518" s="451"/>
      <c r="BE518" s="451"/>
      <c r="BF518" s="449"/>
      <c r="BG518" s="508"/>
      <c r="BH518" s="509"/>
      <c r="BI518" s="509"/>
      <c r="BJ518" s="509"/>
      <c r="BK518" s="510"/>
      <c r="BL518" s="350"/>
      <c r="BM518" s="228"/>
      <c r="BN518" s="228"/>
      <c r="BO518" s="228"/>
      <c r="BP518" s="228"/>
      <c r="BQ518" s="228"/>
      <c r="BR518" s="228"/>
      <c r="BS518" s="228"/>
      <c r="BT518" s="228"/>
      <c r="BU518" s="228"/>
      <c r="BV518" s="228"/>
      <c r="BW518" s="228"/>
      <c r="BX518" s="228"/>
      <c r="BY518" s="228"/>
      <c r="BZ518" s="228"/>
      <c r="CA518" s="228"/>
    </row>
    <row r="519" spans="1:79" s="331" customFormat="1" ht="12.95" customHeight="1">
      <c r="B519" s="495" t="s">
        <v>463</v>
      </c>
      <c r="C519" s="496"/>
      <c r="D519" s="497"/>
      <c r="E519" s="501" t="s">
        <v>599</v>
      </c>
      <c r="F519" s="502"/>
      <c r="G519" s="502"/>
      <c r="H519" s="502"/>
      <c r="I519" s="502"/>
      <c r="J519" s="502"/>
      <c r="K519" s="502"/>
      <c r="L519" s="502"/>
      <c r="M519" s="502"/>
      <c r="N519" s="502"/>
      <c r="O519" s="502"/>
      <c r="P519" s="502"/>
      <c r="Q519" s="502"/>
      <c r="R519" s="502"/>
      <c r="S519" s="502"/>
      <c r="T519" s="502"/>
      <c r="U519" s="502"/>
      <c r="V519" s="502"/>
      <c r="W519" s="502"/>
      <c r="X519" s="502"/>
      <c r="Y519" s="502"/>
      <c r="Z519" s="502"/>
      <c r="AA519" s="502"/>
      <c r="AB519" s="502"/>
      <c r="AC519" s="502"/>
      <c r="AD519" s="502"/>
      <c r="AE519" s="502"/>
      <c r="AF519" s="502"/>
      <c r="AG519" s="502"/>
      <c r="AH519" s="502"/>
      <c r="AI519" s="502"/>
      <c r="AJ519" s="502"/>
      <c r="AK519" s="502"/>
      <c r="AL519" s="502"/>
      <c r="AM519" s="502"/>
      <c r="AN519" s="502"/>
      <c r="AO519" s="502"/>
      <c r="AP519" s="502"/>
      <c r="AQ519" s="502"/>
      <c r="AR519" s="502"/>
      <c r="AS519" s="502"/>
      <c r="AT519" s="502"/>
      <c r="AU519" s="502"/>
      <c r="AV519" s="502"/>
      <c r="AW519" s="502"/>
      <c r="AX519" s="502"/>
      <c r="AY519" s="502"/>
      <c r="AZ519" s="502"/>
      <c r="BA519" s="502"/>
      <c r="BB519" s="502"/>
      <c r="BC519" s="502"/>
      <c r="BD519" s="502"/>
      <c r="BE519" s="502"/>
      <c r="BF519" s="502"/>
      <c r="BG519" s="505"/>
      <c r="BH519" s="506"/>
      <c r="BI519" s="506"/>
      <c r="BJ519" s="506"/>
      <c r="BK519" s="507"/>
      <c r="BL519" s="330"/>
      <c r="BM519" s="330"/>
      <c r="BN519" s="330"/>
      <c r="BO519" s="330"/>
      <c r="BP519" s="330"/>
      <c r="BQ519" s="330"/>
      <c r="BR519" s="330"/>
      <c r="BS519" s="330"/>
      <c r="BT519" s="330"/>
      <c r="BU519" s="330"/>
      <c r="BV519" s="330"/>
      <c r="BW519" s="330"/>
      <c r="BX519" s="330"/>
      <c r="BY519" s="330"/>
      <c r="BZ519" s="330"/>
      <c r="CA519" s="330"/>
    </row>
    <row r="520" spans="1:79" s="331" customFormat="1" ht="12.95" customHeight="1">
      <c r="B520" s="511"/>
      <c r="C520" s="512"/>
      <c r="D520" s="513"/>
      <c r="E520" s="514"/>
      <c r="F520" s="482"/>
      <c r="G520" s="482"/>
      <c r="H520" s="482"/>
      <c r="I520" s="482"/>
      <c r="J520" s="482"/>
      <c r="K520" s="482"/>
      <c r="L520" s="482"/>
      <c r="M520" s="482"/>
      <c r="N520" s="482"/>
      <c r="O520" s="482"/>
      <c r="P520" s="482"/>
      <c r="Q520" s="482"/>
      <c r="R520" s="482"/>
      <c r="S520" s="482"/>
      <c r="T520" s="482"/>
      <c r="U520" s="482"/>
      <c r="V520" s="482"/>
      <c r="W520" s="482"/>
      <c r="X520" s="482"/>
      <c r="Y520" s="482"/>
      <c r="Z520" s="482"/>
      <c r="AA520" s="482"/>
      <c r="AB520" s="482"/>
      <c r="AC520" s="482"/>
      <c r="AD520" s="482"/>
      <c r="AE520" s="482"/>
      <c r="AF520" s="482"/>
      <c r="AG520" s="482"/>
      <c r="AH520" s="482"/>
      <c r="AI520" s="482"/>
      <c r="AJ520" s="482"/>
      <c r="AK520" s="482"/>
      <c r="AL520" s="482"/>
      <c r="AM520" s="482"/>
      <c r="AN520" s="482"/>
      <c r="AO520" s="482"/>
      <c r="AP520" s="482"/>
      <c r="AQ520" s="482"/>
      <c r="AR520" s="482"/>
      <c r="AS520" s="482"/>
      <c r="AT520" s="482"/>
      <c r="AU520" s="482"/>
      <c r="AV520" s="482"/>
      <c r="AW520" s="482"/>
      <c r="AX520" s="482"/>
      <c r="AY520" s="482"/>
      <c r="AZ520" s="482"/>
      <c r="BA520" s="482"/>
      <c r="BB520" s="482"/>
      <c r="BC520" s="482"/>
      <c r="BD520" s="482"/>
      <c r="BE520" s="482"/>
      <c r="BF520" s="482"/>
      <c r="BG520" s="515"/>
      <c r="BH520" s="516"/>
      <c r="BI520" s="516"/>
      <c r="BJ520" s="516"/>
      <c r="BK520" s="517"/>
      <c r="BL520" s="330"/>
      <c r="BM520" s="330"/>
      <c r="BN520" s="330"/>
      <c r="BO520" s="330"/>
      <c r="BP520" s="330"/>
      <c r="BQ520" s="330"/>
      <c r="BR520" s="330"/>
      <c r="BS520" s="330"/>
      <c r="BT520" s="330"/>
      <c r="BU520" s="330"/>
      <c r="BV520" s="330"/>
      <c r="BW520" s="330"/>
      <c r="BX520" s="330"/>
      <c r="BY520" s="330"/>
      <c r="BZ520" s="330"/>
      <c r="CA520" s="330"/>
    </row>
    <row r="521" spans="1:79" s="331" customFormat="1" ht="12.95" customHeight="1">
      <c r="B521" s="498"/>
      <c r="C521" s="499"/>
      <c r="D521" s="500"/>
      <c r="E521" s="503"/>
      <c r="F521" s="504"/>
      <c r="G521" s="504"/>
      <c r="H521" s="504"/>
      <c r="I521" s="504"/>
      <c r="J521" s="504"/>
      <c r="K521" s="504"/>
      <c r="L521" s="504"/>
      <c r="M521" s="504"/>
      <c r="N521" s="504"/>
      <c r="O521" s="504"/>
      <c r="P521" s="504"/>
      <c r="Q521" s="504"/>
      <c r="R521" s="504"/>
      <c r="S521" s="504"/>
      <c r="T521" s="504"/>
      <c r="U521" s="504"/>
      <c r="V521" s="504"/>
      <c r="W521" s="504"/>
      <c r="X521" s="504"/>
      <c r="Y521" s="504"/>
      <c r="Z521" s="504"/>
      <c r="AA521" s="504"/>
      <c r="AB521" s="504"/>
      <c r="AC521" s="504"/>
      <c r="AD521" s="504"/>
      <c r="AE521" s="504"/>
      <c r="AF521" s="504"/>
      <c r="AG521" s="504"/>
      <c r="AH521" s="504"/>
      <c r="AI521" s="504"/>
      <c r="AJ521" s="504"/>
      <c r="AK521" s="504"/>
      <c r="AL521" s="504"/>
      <c r="AM521" s="504"/>
      <c r="AN521" s="504"/>
      <c r="AO521" s="504"/>
      <c r="AP521" s="504"/>
      <c r="AQ521" s="504"/>
      <c r="AR521" s="504"/>
      <c r="AS521" s="504"/>
      <c r="AT521" s="504"/>
      <c r="AU521" s="504"/>
      <c r="AV521" s="504"/>
      <c r="AW521" s="504"/>
      <c r="AX521" s="504"/>
      <c r="AY521" s="504"/>
      <c r="AZ521" s="504"/>
      <c r="BA521" s="504"/>
      <c r="BB521" s="504"/>
      <c r="BC521" s="504"/>
      <c r="BD521" s="504"/>
      <c r="BE521" s="504"/>
      <c r="BF521" s="504"/>
      <c r="BG521" s="508"/>
      <c r="BH521" s="509"/>
      <c r="BI521" s="509"/>
      <c r="BJ521" s="509"/>
      <c r="BK521" s="510"/>
      <c r="BL521" s="330"/>
      <c r="BM521" s="330"/>
      <c r="BN521" s="330"/>
      <c r="BO521" s="330"/>
      <c r="BP521" s="330"/>
      <c r="BQ521" s="330"/>
      <c r="BR521" s="330"/>
      <c r="BS521" s="330"/>
      <c r="BT521" s="330"/>
      <c r="BU521" s="330"/>
      <c r="BV521" s="330"/>
      <c r="BW521" s="330"/>
      <c r="BX521" s="330"/>
      <c r="BY521" s="330"/>
      <c r="BZ521" s="330"/>
      <c r="CA521" s="330"/>
    </row>
    <row r="522" spans="1:79" s="331" customFormat="1" ht="12.95" customHeight="1">
      <c r="B522" s="495" t="s">
        <v>465</v>
      </c>
      <c r="C522" s="496"/>
      <c r="D522" s="497"/>
      <c r="E522" s="501" t="s">
        <v>600</v>
      </c>
      <c r="F522" s="502"/>
      <c r="G522" s="502"/>
      <c r="H522" s="502"/>
      <c r="I522" s="502"/>
      <c r="J522" s="502"/>
      <c r="K522" s="502"/>
      <c r="L522" s="502"/>
      <c r="M522" s="502"/>
      <c r="N522" s="502"/>
      <c r="O522" s="502"/>
      <c r="P522" s="502"/>
      <c r="Q522" s="502"/>
      <c r="R522" s="502"/>
      <c r="S522" s="502"/>
      <c r="T522" s="502"/>
      <c r="U522" s="502"/>
      <c r="V522" s="502"/>
      <c r="W522" s="502"/>
      <c r="X522" s="502"/>
      <c r="Y522" s="502"/>
      <c r="Z522" s="502"/>
      <c r="AA522" s="502"/>
      <c r="AB522" s="502"/>
      <c r="AC522" s="502"/>
      <c r="AD522" s="502"/>
      <c r="AE522" s="502"/>
      <c r="AF522" s="502"/>
      <c r="AG522" s="502"/>
      <c r="AH522" s="502"/>
      <c r="AI522" s="502"/>
      <c r="AJ522" s="502"/>
      <c r="AK522" s="502"/>
      <c r="AL522" s="502"/>
      <c r="AM522" s="502"/>
      <c r="AN522" s="502"/>
      <c r="AO522" s="502"/>
      <c r="AP522" s="502"/>
      <c r="AQ522" s="502"/>
      <c r="AR522" s="502"/>
      <c r="AS522" s="502"/>
      <c r="AT522" s="502"/>
      <c r="AU522" s="502"/>
      <c r="AV522" s="502"/>
      <c r="AW522" s="502"/>
      <c r="AX522" s="502"/>
      <c r="AY522" s="502"/>
      <c r="AZ522" s="502"/>
      <c r="BA522" s="502"/>
      <c r="BB522" s="502"/>
      <c r="BC522" s="502"/>
      <c r="BD522" s="502"/>
      <c r="BE522" s="502"/>
      <c r="BF522" s="502"/>
      <c r="BG522" s="505"/>
      <c r="BH522" s="506"/>
      <c r="BI522" s="506"/>
      <c r="BJ522" s="506"/>
      <c r="BK522" s="507"/>
      <c r="BL522" s="330"/>
      <c r="BM522" s="330"/>
      <c r="BN522" s="330"/>
      <c r="BO522" s="330"/>
      <c r="BP522" s="330"/>
      <c r="BQ522" s="330"/>
      <c r="BR522" s="330"/>
      <c r="BS522" s="330"/>
      <c r="BT522" s="330"/>
      <c r="BU522" s="330"/>
      <c r="BV522" s="330"/>
      <c r="BW522" s="330"/>
      <c r="BX522" s="330"/>
      <c r="BY522" s="330"/>
      <c r="BZ522" s="330"/>
      <c r="CA522" s="330"/>
    </row>
    <row r="523" spans="1:79" s="331" customFormat="1" ht="12.95" customHeight="1">
      <c r="B523" s="511"/>
      <c r="C523" s="512"/>
      <c r="D523" s="513"/>
      <c r="E523" s="514"/>
      <c r="F523" s="482"/>
      <c r="G523" s="482"/>
      <c r="H523" s="482"/>
      <c r="I523" s="482"/>
      <c r="J523" s="482"/>
      <c r="K523" s="482"/>
      <c r="L523" s="482"/>
      <c r="M523" s="482"/>
      <c r="N523" s="482"/>
      <c r="O523" s="482"/>
      <c r="P523" s="482"/>
      <c r="Q523" s="482"/>
      <c r="R523" s="482"/>
      <c r="S523" s="482"/>
      <c r="T523" s="482"/>
      <c r="U523" s="482"/>
      <c r="V523" s="482"/>
      <c r="W523" s="482"/>
      <c r="X523" s="482"/>
      <c r="Y523" s="482"/>
      <c r="Z523" s="482"/>
      <c r="AA523" s="482"/>
      <c r="AB523" s="482"/>
      <c r="AC523" s="482"/>
      <c r="AD523" s="482"/>
      <c r="AE523" s="482"/>
      <c r="AF523" s="482"/>
      <c r="AG523" s="482"/>
      <c r="AH523" s="482"/>
      <c r="AI523" s="482"/>
      <c r="AJ523" s="482"/>
      <c r="AK523" s="482"/>
      <c r="AL523" s="482"/>
      <c r="AM523" s="482"/>
      <c r="AN523" s="482"/>
      <c r="AO523" s="482"/>
      <c r="AP523" s="482"/>
      <c r="AQ523" s="482"/>
      <c r="AR523" s="482"/>
      <c r="AS523" s="482"/>
      <c r="AT523" s="482"/>
      <c r="AU523" s="482"/>
      <c r="AV523" s="482"/>
      <c r="AW523" s="482"/>
      <c r="AX523" s="482"/>
      <c r="AY523" s="482"/>
      <c r="AZ523" s="482"/>
      <c r="BA523" s="482"/>
      <c r="BB523" s="482"/>
      <c r="BC523" s="482"/>
      <c r="BD523" s="482"/>
      <c r="BE523" s="482"/>
      <c r="BF523" s="482"/>
      <c r="BG523" s="515"/>
      <c r="BH523" s="516"/>
      <c r="BI523" s="516"/>
      <c r="BJ523" s="516"/>
      <c r="BK523" s="517"/>
      <c r="BL523" s="330"/>
      <c r="BM523" s="330"/>
      <c r="BN523" s="330"/>
      <c r="BO523" s="330"/>
      <c r="BP523" s="330"/>
      <c r="BQ523" s="330"/>
      <c r="BR523" s="330"/>
      <c r="BS523" s="330"/>
      <c r="BT523" s="330"/>
      <c r="BU523" s="330"/>
      <c r="BV523" s="330"/>
      <c r="BW523" s="330"/>
      <c r="BX523" s="330"/>
      <c r="BY523" s="330"/>
      <c r="BZ523" s="330"/>
      <c r="CA523" s="330"/>
    </row>
    <row r="524" spans="1:79" s="331" customFormat="1" ht="12.95" customHeight="1">
      <c r="B524" s="498"/>
      <c r="C524" s="499"/>
      <c r="D524" s="500"/>
      <c r="E524" s="503"/>
      <c r="F524" s="504"/>
      <c r="G524" s="504"/>
      <c r="H524" s="504"/>
      <c r="I524" s="504"/>
      <c r="J524" s="504"/>
      <c r="K524" s="504"/>
      <c r="L524" s="504"/>
      <c r="M524" s="504"/>
      <c r="N524" s="504"/>
      <c r="O524" s="504"/>
      <c r="P524" s="504"/>
      <c r="Q524" s="504"/>
      <c r="R524" s="504"/>
      <c r="S524" s="504"/>
      <c r="T524" s="504"/>
      <c r="U524" s="504"/>
      <c r="V524" s="504"/>
      <c r="W524" s="504"/>
      <c r="X524" s="504"/>
      <c r="Y524" s="504"/>
      <c r="Z524" s="504"/>
      <c r="AA524" s="504"/>
      <c r="AB524" s="504"/>
      <c r="AC524" s="504"/>
      <c r="AD524" s="504"/>
      <c r="AE524" s="504"/>
      <c r="AF524" s="504"/>
      <c r="AG524" s="504"/>
      <c r="AH524" s="504"/>
      <c r="AI524" s="504"/>
      <c r="AJ524" s="504"/>
      <c r="AK524" s="504"/>
      <c r="AL524" s="504"/>
      <c r="AM524" s="504"/>
      <c r="AN524" s="504"/>
      <c r="AO524" s="504"/>
      <c r="AP524" s="504"/>
      <c r="AQ524" s="504"/>
      <c r="AR524" s="504"/>
      <c r="AS524" s="504"/>
      <c r="AT524" s="504"/>
      <c r="AU524" s="504"/>
      <c r="AV524" s="504"/>
      <c r="AW524" s="504"/>
      <c r="AX524" s="504"/>
      <c r="AY524" s="504"/>
      <c r="AZ524" s="504"/>
      <c r="BA524" s="504"/>
      <c r="BB524" s="504"/>
      <c r="BC524" s="504"/>
      <c r="BD524" s="504"/>
      <c r="BE524" s="504"/>
      <c r="BF524" s="504"/>
      <c r="BG524" s="508"/>
      <c r="BH524" s="509"/>
      <c r="BI524" s="509"/>
      <c r="BJ524" s="509"/>
      <c r="BK524" s="510"/>
      <c r="BL524" s="330"/>
      <c r="BM524" s="330"/>
      <c r="BN524" s="330"/>
      <c r="BO524" s="330"/>
      <c r="BP524" s="330"/>
      <c r="BQ524" s="330"/>
      <c r="BR524" s="330"/>
      <c r="BS524" s="330"/>
      <c r="BT524" s="330"/>
      <c r="BU524" s="330"/>
      <c r="BV524" s="330"/>
      <c r="BW524" s="330"/>
      <c r="BX524" s="330"/>
      <c r="BY524" s="330"/>
      <c r="BZ524" s="330"/>
      <c r="CA524" s="330"/>
    </row>
    <row r="525" spans="1:79" s="331" customFormat="1" ht="12.95" customHeight="1">
      <c r="B525" s="495" t="s">
        <v>500</v>
      </c>
      <c r="C525" s="496"/>
      <c r="D525" s="497"/>
      <c r="E525" s="501" t="s">
        <v>1268</v>
      </c>
      <c r="F525" s="502"/>
      <c r="G525" s="502"/>
      <c r="H525" s="502"/>
      <c r="I525" s="502"/>
      <c r="J525" s="502"/>
      <c r="K525" s="502"/>
      <c r="L525" s="502"/>
      <c r="M525" s="502"/>
      <c r="N525" s="502"/>
      <c r="O525" s="502"/>
      <c r="P525" s="502"/>
      <c r="Q525" s="502"/>
      <c r="R525" s="502"/>
      <c r="S525" s="502"/>
      <c r="T525" s="502"/>
      <c r="U525" s="502"/>
      <c r="V525" s="502"/>
      <c r="W525" s="502"/>
      <c r="X525" s="502"/>
      <c r="Y525" s="502"/>
      <c r="Z525" s="502"/>
      <c r="AA525" s="502"/>
      <c r="AB525" s="502"/>
      <c r="AC525" s="502"/>
      <c r="AD525" s="502"/>
      <c r="AE525" s="502"/>
      <c r="AF525" s="502"/>
      <c r="AG525" s="502"/>
      <c r="AH525" s="502"/>
      <c r="AI525" s="502"/>
      <c r="AJ525" s="502"/>
      <c r="AK525" s="502"/>
      <c r="AL525" s="502"/>
      <c r="AM525" s="502"/>
      <c r="AN525" s="502"/>
      <c r="AO525" s="502"/>
      <c r="AP525" s="502"/>
      <c r="AQ525" s="502"/>
      <c r="AR525" s="502"/>
      <c r="AS525" s="502"/>
      <c r="AT525" s="502"/>
      <c r="AU525" s="502"/>
      <c r="AV525" s="502"/>
      <c r="AW525" s="502"/>
      <c r="AX525" s="502"/>
      <c r="AY525" s="502"/>
      <c r="AZ525" s="502"/>
      <c r="BA525" s="502"/>
      <c r="BB525" s="502"/>
      <c r="BC525" s="502"/>
      <c r="BD525" s="502"/>
      <c r="BE525" s="502"/>
      <c r="BF525" s="502"/>
      <c r="BG525" s="505"/>
      <c r="BH525" s="506"/>
      <c r="BI525" s="506"/>
      <c r="BJ525" s="506"/>
      <c r="BK525" s="507"/>
      <c r="BL525" s="330"/>
      <c r="BM525" s="330"/>
      <c r="BN525" s="330"/>
      <c r="BO525" s="330"/>
      <c r="BP525" s="330"/>
      <c r="BQ525" s="330"/>
      <c r="BR525" s="330"/>
      <c r="BS525" s="330"/>
      <c r="BT525" s="330"/>
      <c r="BU525" s="330"/>
      <c r="BV525" s="330"/>
      <c r="BW525" s="330"/>
      <c r="BX525" s="330"/>
      <c r="BY525" s="330"/>
      <c r="BZ525" s="330"/>
      <c r="CA525" s="330"/>
    </row>
    <row r="526" spans="1:79" s="331" customFormat="1" ht="12.95" customHeight="1">
      <c r="B526" s="498"/>
      <c r="C526" s="499"/>
      <c r="D526" s="500"/>
      <c r="E526" s="503"/>
      <c r="F526" s="504"/>
      <c r="G526" s="504"/>
      <c r="H526" s="504"/>
      <c r="I526" s="504"/>
      <c r="J526" s="504"/>
      <c r="K526" s="504"/>
      <c r="L526" s="504"/>
      <c r="M526" s="504"/>
      <c r="N526" s="504"/>
      <c r="O526" s="504"/>
      <c r="P526" s="504"/>
      <c r="Q526" s="504"/>
      <c r="R526" s="504"/>
      <c r="S526" s="504"/>
      <c r="T526" s="504"/>
      <c r="U526" s="504"/>
      <c r="V526" s="504"/>
      <c r="W526" s="504"/>
      <c r="X526" s="504"/>
      <c r="Y526" s="504"/>
      <c r="Z526" s="504"/>
      <c r="AA526" s="504"/>
      <c r="AB526" s="504"/>
      <c r="AC526" s="504"/>
      <c r="AD526" s="504"/>
      <c r="AE526" s="504"/>
      <c r="AF526" s="504"/>
      <c r="AG526" s="504"/>
      <c r="AH526" s="504"/>
      <c r="AI526" s="504"/>
      <c r="AJ526" s="504"/>
      <c r="AK526" s="504"/>
      <c r="AL526" s="504"/>
      <c r="AM526" s="504"/>
      <c r="AN526" s="504"/>
      <c r="AO526" s="504"/>
      <c r="AP526" s="504"/>
      <c r="AQ526" s="504"/>
      <c r="AR526" s="504"/>
      <c r="AS526" s="504"/>
      <c r="AT526" s="504"/>
      <c r="AU526" s="504"/>
      <c r="AV526" s="504"/>
      <c r="AW526" s="504"/>
      <c r="AX526" s="504"/>
      <c r="AY526" s="504"/>
      <c r="AZ526" s="504"/>
      <c r="BA526" s="504"/>
      <c r="BB526" s="504"/>
      <c r="BC526" s="504"/>
      <c r="BD526" s="504"/>
      <c r="BE526" s="504"/>
      <c r="BF526" s="504"/>
      <c r="BG526" s="508"/>
      <c r="BH526" s="509"/>
      <c r="BI526" s="509"/>
      <c r="BJ526" s="509"/>
      <c r="BK526" s="510"/>
      <c r="BL526" s="330"/>
      <c r="BM526" s="330"/>
      <c r="BN526" s="330"/>
      <c r="BO526" s="330"/>
      <c r="BP526" s="330"/>
      <c r="BQ526" s="330"/>
      <c r="BR526" s="330"/>
      <c r="BS526" s="330"/>
      <c r="BT526" s="330"/>
      <c r="BU526" s="330"/>
      <c r="BV526" s="330"/>
      <c r="BW526" s="330"/>
      <c r="BX526" s="330"/>
      <c r="BY526" s="330"/>
      <c r="BZ526" s="330"/>
      <c r="CA526" s="330"/>
    </row>
    <row r="527" spans="1:79" s="331" customFormat="1" ht="12.95" customHeight="1">
      <c r="B527" s="495" t="s">
        <v>502</v>
      </c>
      <c r="C527" s="496"/>
      <c r="D527" s="497"/>
      <c r="E527" s="501" t="s">
        <v>601</v>
      </c>
      <c r="F527" s="502"/>
      <c r="G527" s="502"/>
      <c r="H527" s="502"/>
      <c r="I527" s="502"/>
      <c r="J527" s="502"/>
      <c r="K527" s="502"/>
      <c r="L527" s="502"/>
      <c r="M527" s="502"/>
      <c r="N527" s="502"/>
      <c r="O527" s="502"/>
      <c r="P527" s="502"/>
      <c r="Q527" s="502"/>
      <c r="R527" s="502"/>
      <c r="S527" s="502"/>
      <c r="T527" s="502"/>
      <c r="U527" s="502"/>
      <c r="V527" s="502"/>
      <c r="W527" s="502"/>
      <c r="X527" s="502"/>
      <c r="Y527" s="502"/>
      <c r="Z527" s="502"/>
      <c r="AA527" s="502"/>
      <c r="AB527" s="502"/>
      <c r="AC527" s="502"/>
      <c r="AD527" s="502"/>
      <c r="AE527" s="502"/>
      <c r="AF527" s="502"/>
      <c r="AG527" s="502"/>
      <c r="AH527" s="502"/>
      <c r="AI527" s="502"/>
      <c r="AJ527" s="502"/>
      <c r="AK527" s="502"/>
      <c r="AL527" s="502"/>
      <c r="AM527" s="502"/>
      <c r="AN527" s="502"/>
      <c r="AO527" s="502"/>
      <c r="AP527" s="502"/>
      <c r="AQ527" s="502"/>
      <c r="AR527" s="502"/>
      <c r="AS527" s="502"/>
      <c r="AT527" s="502"/>
      <c r="AU527" s="502"/>
      <c r="AV527" s="502"/>
      <c r="AW527" s="502"/>
      <c r="AX527" s="502"/>
      <c r="AY527" s="502"/>
      <c r="AZ527" s="502"/>
      <c r="BA527" s="502"/>
      <c r="BB527" s="502"/>
      <c r="BC527" s="502"/>
      <c r="BD527" s="502"/>
      <c r="BE527" s="502"/>
      <c r="BF527" s="502"/>
      <c r="BG527" s="505"/>
      <c r="BH527" s="506"/>
      <c r="BI527" s="506"/>
      <c r="BJ527" s="506"/>
      <c r="BK527" s="507"/>
      <c r="BL527" s="330"/>
      <c r="BM527" s="330"/>
      <c r="BN527" s="330"/>
      <c r="BO527" s="330"/>
      <c r="BP527" s="330"/>
      <c r="BQ527" s="330"/>
      <c r="BR527" s="330"/>
      <c r="BS527" s="330"/>
      <c r="BT527" s="330"/>
      <c r="BU527" s="330"/>
      <c r="BV527" s="330"/>
      <c r="BW527" s="330"/>
      <c r="BX527" s="330"/>
      <c r="BY527" s="330"/>
      <c r="BZ527" s="330"/>
      <c r="CA527" s="330"/>
    </row>
    <row r="528" spans="1:79" s="331" customFormat="1" ht="12.95" customHeight="1">
      <c r="B528" s="511"/>
      <c r="C528" s="512"/>
      <c r="D528" s="513"/>
      <c r="E528" s="514"/>
      <c r="F528" s="482"/>
      <c r="G528" s="482"/>
      <c r="H528" s="482"/>
      <c r="I528" s="482"/>
      <c r="J528" s="482"/>
      <c r="K528" s="482"/>
      <c r="L528" s="482"/>
      <c r="M528" s="482"/>
      <c r="N528" s="482"/>
      <c r="O528" s="482"/>
      <c r="P528" s="482"/>
      <c r="Q528" s="482"/>
      <c r="R528" s="482"/>
      <c r="S528" s="482"/>
      <c r="T528" s="482"/>
      <c r="U528" s="482"/>
      <c r="V528" s="482"/>
      <c r="W528" s="482"/>
      <c r="X528" s="482"/>
      <c r="Y528" s="482"/>
      <c r="Z528" s="482"/>
      <c r="AA528" s="482"/>
      <c r="AB528" s="482"/>
      <c r="AC528" s="482"/>
      <c r="AD528" s="482"/>
      <c r="AE528" s="482"/>
      <c r="AF528" s="482"/>
      <c r="AG528" s="482"/>
      <c r="AH528" s="482"/>
      <c r="AI528" s="482"/>
      <c r="AJ528" s="482"/>
      <c r="AK528" s="482"/>
      <c r="AL528" s="482"/>
      <c r="AM528" s="482"/>
      <c r="AN528" s="482"/>
      <c r="AO528" s="482"/>
      <c r="AP528" s="482"/>
      <c r="AQ528" s="482"/>
      <c r="AR528" s="482"/>
      <c r="AS528" s="482"/>
      <c r="AT528" s="482"/>
      <c r="AU528" s="482"/>
      <c r="AV528" s="482"/>
      <c r="AW528" s="482"/>
      <c r="AX528" s="482"/>
      <c r="AY528" s="482"/>
      <c r="AZ528" s="482"/>
      <c r="BA528" s="482"/>
      <c r="BB528" s="482"/>
      <c r="BC528" s="482"/>
      <c r="BD528" s="482"/>
      <c r="BE528" s="482"/>
      <c r="BF528" s="482"/>
      <c r="BG528" s="515"/>
      <c r="BH528" s="516"/>
      <c r="BI528" s="516"/>
      <c r="BJ528" s="516"/>
      <c r="BK528" s="517"/>
      <c r="BL528" s="330"/>
      <c r="BM528" s="330"/>
      <c r="BN528" s="330"/>
      <c r="BO528" s="330"/>
      <c r="BP528" s="330"/>
      <c r="BQ528" s="330"/>
      <c r="BR528" s="330"/>
      <c r="BS528" s="330"/>
      <c r="BT528" s="330"/>
      <c r="BU528" s="330"/>
      <c r="BV528" s="330"/>
      <c r="BW528" s="330"/>
      <c r="BX528" s="330"/>
      <c r="BY528" s="330"/>
      <c r="BZ528" s="330"/>
      <c r="CA528" s="330"/>
    </row>
    <row r="529" spans="1:80" s="331" customFormat="1" ht="12.95" customHeight="1">
      <c r="B529" s="498"/>
      <c r="C529" s="499"/>
      <c r="D529" s="500"/>
      <c r="E529" s="503"/>
      <c r="F529" s="504"/>
      <c r="G529" s="504"/>
      <c r="H529" s="504"/>
      <c r="I529" s="504"/>
      <c r="J529" s="504"/>
      <c r="K529" s="504"/>
      <c r="L529" s="504"/>
      <c r="M529" s="504"/>
      <c r="N529" s="504"/>
      <c r="O529" s="504"/>
      <c r="P529" s="504"/>
      <c r="Q529" s="504"/>
      <c r="R529" s="504"/>
      <c r="S529" s="504"/>
      <c r="T529" s="504"/>
      <c r="U529" s="504"/>
      <c r="V529" s="504"/>
      <c r="W529" s="504"/>
      <c r="X529" s="504"/>
      <c r="Y529" s="504"/>
      <c r="Z529" s="504"/>
      <c r="AA529" s="504"/>
      <c r="AB529" s="504"/>
      <c r="AC529" s="504"/>
      <c r="AD529" s="504"/>
      <c r="AE529" s="504"/>
      <c r="AF529" s="504"/>
      <c r="AG529" s="504"/>
      <c r="AH529" s="504"/>
      <c r="AI529" s="504"/>
      <c r="AJ529" s="504"/>
      <c r="AK529" s="504"/>
      <c r="AL529" s="504"/>
      <c r="AM529" s="504"/>
      <c r="AN529" s="504"/>
      <c r="AO529" s="504"/>
      <c r="AP529" s="504"/>
      <c r="AQ529" s="504"/>
      <c r="AR529" s="504"/>
      <c r="AS529" s="504"/>
      <c r="AT529" s="504"/>
      <c r="AU529" s="504"/>
      <c r="AV529" s="504"/>
      <c r="AW529" s="504"/>
      <c r="AX529" s="504"/>
      <c r="AY529" s="504"/>
      <c r="AZ529" s="504"/>
      <c r="BA529" s="504"/>
      <c r="BB529" s="504"/>
      <c r="BC529" s="504"/>
      <c r="BD529" s="504"/>
      <c r="BE529" s="504"/>
      <c r="BF529" s="504"/>
      <c r="BG529" s="508"/>
      <c r="BH529" s="509"/>
      <c r="BI529" s="509"/>
      <c r="BJ529" s="509"/>
      <c r="BK529" s="510"/>
      <c r="BL529" s="330"/>
      <c r="BM529" s="330"/>
      <c r="BN529" s="330"/>
      <c r="BO529" s="330"/>
      <c r="BP529" s="330"/>
      <c r="BQ529" s="330"/>
      <c r="BR529" s="330"/>
      <c r="BS529" s="330"/>
      <c r="BT529" s="330"/>
      <c r="BU529" s="330"/>
      <c r="BV529" s="330"/>
      <c r="BW529" s="330"/>
      <c r="BX529" s="330"/>
      <c r="BY529" s="330"/>
      <c r="BZ529" s="330"/>
      <c r="CA529" s="330"/>
    </row>
    <row r="530" spans="1:80" s="331" customFormat="1" ht="18" customHeight="1">
      <c r="A530" s="239"/>
      <c r="B530" s="641" t="s">
        <v>439</v>
      </c>
      <c r="C530" s="642"/>
      <c r="D530" s="642"/>
      <c r="E530" s="642"/>
      <c r="F530" s="642"/>
      <c r="G530" s="642"/>
      <c r="H530" s="642"/>
      <c r="I530" s="642"/>
      <c r="J530" s="642"/>
      <c r="K530" s="642"/>
      <c r="L530" s="642"/>
      <c r="M530" s="642"/>
      <c r="N530" s="642"/>
      <c r="O530" s="642"/>
      <c r="P530" s="642"/>
      <c r="Q530" s="642"/>
      <c r="R530" s="642"/>
      <c r="S530" s="642"/>
      <c r="T530" s="642"/>
      <c r="U530" s="642"/>
      <c r="V530" s="642"/>
      <c r="W530" s="642"/>
      <c r="X530" s="642"/>
      <c r="Y530" s="642"/>
      <c r="Z530" s="642"/>
      <c r="AA530" s="642"/>
      <c r="AB530" s="642"/>
      <c r="AC530" s="642"/>
      <c r="AD530" s="642"/>
      <c r="AE530" s="642"/>
      <c r="AF530" s="642"/>
      <c r="AG530" s="642"/>
      <c r="AH530" s="642"/>
      <c r="AI530" s="642"/>
      <c r="AJ530" s="642"/>
      <c r="AK530" s="642"/>
      <c r="AL530" s="642"/>
      <c r="AM530" s="642"/>
      <c r="AN530" s="642"/>
      <c r="AO530" s="642"/>
      <c r="AP530" s="642"/>
      <c r="AQ530" s="642"/>
      <c r="AR530" s="642"/>
      <c r="AS530" s="642"/>
      <c r="AT530" s="642"/>
      <c r="AU530" s="642"/>
      <c r="AV530" s="642"/>
      <c r="AW530" s="642"/>
      <c r="AX530" s="642"/>
      <c r="AY530" s="642"/>
      <c r="AZ530" s="642"/>
      <c r="BA530" s="642"/>
      <c r="BB530" s="642"/>
      <c r="BC530" s="642"/>
      <c r="BD530" s="642"/>
      <c r="BE530" s="642"/>
      <c r="BF530" s="642"/>
      <c r="BG530" s="642"/>
      <c r="BH530" s="642"/>
      <c r="BI530" s="642"/>
      <c r="BJ530" s="642"/>
      <c r="BK530" s="643"/>
      <c r="BL530" s="330"/>
      <c r="BM530" s="330"/>
      <c r="BN530" s="330"/>
      <c r="BO530" s="330"/>
      <c r="BP530" s="330"/>
      <c r="BQ530" s="330"/>
      <c r="BR530" s="330"/>
      <c r="BS530" s="330"/>
      <c r="BT530" s="330"/>
    </row>
    <row r="531" spans="1:80" s="331" customFormat="1" ht="12.95" customHeight="1">
      <c r="B531" s="495" t="s">
        <v>544</v>
      </c>
      <c r="C531" s="496"/>
      <c r="D531" s="497"/>
      <c r="E531" s="501" t="s">
        <v>337</v>
      </c>
      <c r="F531" s="502"/>
      <c r="G531" s="502"/>
      <c r="H531" s="502"/>
      <c r="I531" s="502"/>
      <c r="J531" s="502"/>
      <c r="K531" s="502"/>
      <c r="L531" s="502"/>
      <c r="M531" s="502"/>
      <c r="N531" s="502"/>
      <c r="O531" s="502"/>
      <c r="P531" s="502"/>
      <c r="Q531" s="502"/>
      <c r="R531" s="502"/>
      <c r="S531" s="502"/>
      <c r="T531" s="502"/>
      <c r="U531" s="502"/>
      <c r="V531" s="502"/>
      <c r="W531" s="502"/>
      <c r="X531" s="502"/>
      <c r="Y531" s="502"/>
      <c r="Z531" s="502"/>
      <c r="AA531" s="502"/>
      <c r="AB531" s="502"/>
      <c r="AC531" s="502"/>
      <c r="AD531" s="502"/>
      <c r="AE531" s="502"/>
      <c r="AF531" s="502"/>
      <c r="AG531" s="502"/>
      <c r="AH531" s="502"/>
      <c r="AI531" s="502"/>
      <c r="AJ531" s="502"/>
      <c r="AK531" s="502"/>
      <c r="AL531" s="502"/>
      <c r="AM531" s="502"/>
      <c r="AN531" s="502"/>
      <c r="AO531" s="502"/>
      <c r="AP531" s="502"/>
      <c r="AQ531" s="502"/>
      <c r="AR531" s="502"/>
      <c r="AS531" s="502"/>
      <c r="AT531" s="502"/>
      <c r="AU531" s="502"/>
      <c r="AV531" s="502"/>
      <c r="AW531" s="502"/>
      <c r="AX531" s="502"/>
      <c r="AY531" s="502"/>
      <c r="AZ531" s="502"/>
      <c r="BA531" s="502"/>
      <c r="BB531" s="502"/>
      <c r="BC531" s="502"/>
      <c r="BD531" s="502"/>
      <c r="BE531" s="502"/>
      <c r="BF531" s="502"/>
      <c r="BG531" s="505"/>
      <c r="BH531" s="506"/>
      <c r="BI531" s="506"/>
      <c r="BJ531" s="506"/>
      <c r="BK531" s="507"/>
      <c r="BL531" s="330"/>
      <c r="BM531" s="330"/>
      <c r="BN531" s="330"/>
      <c r="BO531" s="330"/>
      <c r="BP531" s="330"/>
      <c r="BQ531" s="330"/>
      <c r="BR531" s="330"/>
      <c r="BS531" s="330"/>
      <c r="BT531" s="330"/>
      <c r="BU531" s="330"/>
      <c r="BV531" s="330"/>
      <c r="BW531" s="330"/>
      <c r="BX531" s="330"/>
      <c r="BY531" s="330"/>
      <c r="BZ531" s="330"/>
      <c r="CA531" s="330"/>
    </row>
    <row r="532" spans="1:80" s="331" customFormat="1" ht="12.95" customHeight="1">
      <c r="B532" s="498"/>
      <c r="C532" s="499"/>
      <c r="D532" s="500"/>
      <c r="E532" s="503"/>
      <c r="F532" s="504"/>
      <c r="G532" s="504"/>
      <c r="H532" s="504"/>
      <c r="I532" s="504"/>
      <c r="J532" s="504"/>
      <c r="K532" s="504"/>
      <c r="L532" s="504"/>
      <c r="M532" s="504"/>
      <c r="N532" s="504"/>
      <c r="O532" s="504"/>
      <c r="P532" s="504"/>
      <c r="Q532" s="504"/>
      <c r="R532" s="504"/>
      <c r="S532" s="504"/>
      <c r="T532" s="504"/>
      <c r="U532" s="504"/>
      <c r="V532" s="504"/>
      <c r="W532" s="504"/>
      <c r="X532" s="504"/>
      <c r="Y532" s="504"/>
      <c r="Z532" s="504"/>
      <c r="AA532" s="504"/>
      <c r="AB532" s="504"/>
      <c r="AC532" s="504"/>
      <c r="AD532" s="504"/>
      <c r="AE532" s="504"/>
      <c r="AF532" s="504"/>
      <c r="AG532" s="504"/>
      <c r="AH532" s="504"/>
      <c r="AI532" s="504"/>
      <c r="AJ532" s="504"/>
      <c r="AK532" s="504"/>
      <c r="AL532" s="504"/>
      <c r="AM532" s="504"/>
      <c r="AN532" s="504"/>
      <c r="AO532" s="504"/>
      <c r="AP532" s="504"/>
      <c r="AQ532" s="504"/>
      <c r="AR532" s="504"/>
      <c r="AS532" s="504"/>
      <c r="AT532" s="504"/>
      <c r="AU532" s="504"/>
      <c r="AV532" s="504"/>
      <c r="AW532" s="504"/>
      <c r="AX532" s="504"/>
      <c r="AY532" s="504"/>
      <c r="AZ532" s="504"/>
      <c r="BA532" s="504"/>
      <c r="BB532" s="504"/>
      <c r="BC532" s="504"/>
      <c r="BD532" s="504"/>
      <c r="BE532" s="504"/>
      <c r="BF532" s="504"/>
      <c r="BG532" s="508"/>
      <c r="BH532" s="509"/>
      <c r="BI532" s="509"/>
      <c r="BJ532" s="509"/>
      <c r="BK532" s="510"/>
      <c r="BL532" s="330"/>
      <c r="BM532" s="330"/>
      <c r="BN532" s="330"/>
      <c r="BO532" s="330"/>
      <c r="BP532" s="330"/>
      <c r="BQ532" s="330"/>
      <c r="BR532" s="330"/>
      <c r="BS532" s="330"/>
      <c r="BT532" s="330"/>
      <c r="BU532" s="330"/>
      <c r="BV532" s="330"/>
      <c r="BW532" s="330"/>
      <c r="BX532" s="330"/>
      <c r="BY532" s="330"/>
      <c r="BZ532" s="330"/>
      <c r="CA532" s="330"/>
    </row>
    <row r="533" spans="1:80" s="331" customFormat="1" ht="12.6" customHeight="1">
      <c r="BG533" s="243"/>
      <c r="BH533" s="243"/>
      <c r="BI533" s="243"/>
      <c r="BJ533" s="243"/>
      <c r="BK533" s="243"/>
      <c r="BL533" s="330"/>
      <c r="BM533" s="330"/>
      <c r="BN533" s="330"/>
      <c r="BO533" s="330"/>
      <c r="BP533" s="330"/>
      <c r="BQ533" s="330"/>
      <c r="BR533" s="330"/>
      <c r="BS533" s="330"/>
      <c r="BT533" s="330"/>
      <c r="BU533" s="330"/>
      <c r="BV533" s="330"/>
      <c r="BW533" s="330"/>
      <c r="BX533" s="330"/>
      <c r="BY533" s="330"/>
      <c r="BZ533" s="330"/>
      <c r="CA533" s="330"/>
    </row>
    <row r="534" spans="1:80" s="316" customFormat="1" ht="20.100000000000001" customHeight="1">
      <c r="A534" s="239" t="s">
        <v>602</v>
      </c>
      <c r="B534" s="329"/>
      <c r="C534" s="329"/>
      <c r="D534" s="298"/>
      <c r="E534" s="291"/>
      <c r="F534" s="291"/>
      <c r="G534" s="291"/>
      <c r="H534" s="291"/>
      <c r="I534" s="291"/>
      <c r="J534" s="291"/>
      <c r="K534" s="291"/>
      <c r="L534" s="291"/>
      <c r="M534" s="291"/>
      <c r="N534" s="291"/>
      <c r="O534" s="291"/>
      <c r="P534" s="291"/>
      <c r="Q534" s="291"/>
      <c r="R534" s="291"/>
      <c r="S534" s="291"/>
      <c r="T534" s="291"/>
      <c r="U534" s="291"/>
      <c r="V534" s="291"/>
      <c r="BG534" s="243"/>
      <c r="BH534" s="243"/>
      <c r="BI534" s="243"/>
      <c r="BJ534" s="243"/>
      <c r="BK534" s="243"/>
      <c r="BL534" s="345"/>
      <c r="BM534" s="345"/>
      <c r="BN534" s="345"/>
      <c r="BO534" s="345"/>
      <c r="BP534" s="345"/>
      <c r="BQ534" s="345"/>
      <c r="BR534" s="345"/>
      <c r="BS534" s="345"/>
      <c r="BT534" s="345"/>
      <c r="BU534" s="345"/>
      <c r="BV534" s="345"/>
      <c r="BW534" s="345"/>
      <c r="BX534" s="345"/>
      <c r="BY534" s="345"/>
      <c r="BZ534" s="345"/>
      <c r="CA534" s="345"/>
    </row>
    <row r="535" spans="1:80" s="331" customFormat="1" ht="12.6" customHeight="1">
      <c r="B535" s="495" t="s">
        <v>431</v>
      </c>
      <c r="C535" s="496"/>
      <c r="D535" s="497"/>
      <c r="E535" s="501" t="s">
        <v>603</v>
      </c>
      <c r="F535" s="502"/>
      <c r="G535" s="502"/>
      <c r="H535" s="502"/>
      <c r="I535" s="502"/>
      <c r="J535" s="502"/>
      <c r="K535" s="502"/>
      <c r="L535" s="502"/>
      <c r="M535" s="502"/>
      <c r="N535" s="502"/>
      <c r="O535" s="502"/>
      <c r="P535" s="502"/>
      <c r="Q535" s="502"/>
      <c r="R535" s="502"/>
      <c r="S535" s="502"/>
      <c r="T535" s="502"/>
      <c r="U535" s="502"/>
      <c r="V535" s="502"/>
      <c r="W535" s="502"/>
      <c r="X535" s="502"/>
      <c r="Y535" s="502"/>
      <c r="Z535" s="502"/>
      <c r="AA535" s="502"/>
      <c r="AB535" s="502"/>
      <c r="AC535" s="502"/>
      <c r="AD535" s="502"/>
      <c r="AE535" s="502"/>
      <c r="AF535" s="502"/>
      <c r="AG535" s="502"/>
      <c r="AH535" s="502"/>
      <c r="AI535" s="502"/>
      <c r="AJ535" s="502"/>
      <c r="AK535" s="502"/>
      <c r="AL535" s="502"/>
      <c r="AM535" s="502"/>
      <c r="AN535" s="502"/>
      <c r="AO535" s="502"/>
      <c r="AP535" s="502"/>
      <c r="AQ535" s="502"/>
      <c r="AR535" s="502"/>
      <c r="AS535" s="502"/>
      <c r="AT535" s="502"/>
      <c r="AU535" s="502"/>
      <c r="AV535" s="502"/>
      <c r="AW535" s="502"/>
      <c r="AX535" s="502"/>
      <c r="AY535" s="502"/>
      <c r="AZ535" s="502"/>
      <c r="BA535" s="502"/>
      <c r="BB535" s="502"/>
      <c r="BC535" s="502"/>
      <c r="BD535" s="502"/>
      <c r="BE535" s="502"/>
      <c r="BF535" s="502"/>
      <c r="BG535" s="505"/>
      <c r="BH535" s="506"/>
      <c r="BI535" s="506"/>
      <c r="BJ535" s="506"/>
      <c r="BK535" s="507"/>
      <c r="BL535" s="356"/>
      <c r="BM535" s="330"/>
      <c r="BN535" s="330"/>
      <c r="BO535" s="330"/>
      <c r="BP535" s="330"/>
      <c r="BQ535" s="330"/>
      <c r="BR535" s="330"/>
      <c r="BS535" s="330"/>
      <c r="BT535" s="330"/>
      <c r="BU535" s="330"/>
      <c r="BV535" s="330"/>
      <c r="BW535" s="330"/>
      <c r="BX535" s="330"/>
      <c r="BY535" s="330"/>
      <c r="BZ535" s="330"/>
      <c r="CA535" s="330"/>
      <c r="CB535" s="330"/>
    </row>
    <row r="536" spans="1:80" s="331" customFormat="1" ht="12.6" customHeight="1">
      <c r="B536" s="498"/>
      <c r="C536" s="499"/>
      <c r="D536" s="500"/>
      <c r="E536" s="503"/>
      <c r="F536" s="504"/>
      <c r="G536" s="504"/>
      <c r="H536" s="504"/>
      <c r="I536" s="504"/>
      <c r="J536" s="504"/>
      <c r="K536" s="504"/>
      <c r="L536" s="504"/>
      <c r="M536" s="504"/>
      <c r="N536" s="504"/>
      <c r="O536" s="504"/>
      <c r="P536" s="504"/>
      <c r="Q536" s="504"/>
      <c r="R536" s="504"/>
      <c r="S536" s="504"/>
      <c r="T536" s="504"/>
      <c r="U536" s="504"/>
      <c r="V536" s="504"/>
      <c r="W536" s="504"/>
      <c r="X536" s="504"/>
      <c r="Y536" s="504"/>
      <c r="Z536" s="504"/>
      <c r="AA536" s="504"/>
      <c r="AB536" s="504"/>
      <c r="AC536" s="504"/>
      <c r="AD536" s="504"/>
      <c r="AE536" s="504"/>
      <c r="AF536" s="504"/>
      <c r="AG536" s="504"/>
      <c r="AH536" s="504"/>
      <c r="AI536" s="504"/>
      <c r="AJ536" s="504"/>
      <c r="AK536" s="504"/>
      <c r="AL536" s="504"/>
      <c r="AM536" s="504"/>
      <c r="AN536" s="504"/>
      <c r="AO536" s="504"/>
      <c r="AP536" s="504"/>
      <c r="AQ536" s="504"/>
      <c r="AR536" s="504"/>
      <c r="AS536" s="504"/>
      <c r="AT536" s="504"/>
      <c r="AU536" s="504"/>
      <c r="AV536" s="504"/>
      <c r="AW536" s="504"/>
      <c r="AX536" s="504"/>
      <c r="AY536" s="504"/>
      <c r="AZ536" s="504"/>
      <c r="BA536" s="504"/>
      <c r="BB536" s="504"/>
      <c r="BC536" s="504"/>
      <c r="BD536" s="504"/>
      <c r="BE536" s="504"/>
      <c r="BF536" s="504"/>
      <c r="BG536" s="508"/>
      <c r="BH536" s="509"/>
      <c r="BI536" s="509"/>
      <c r="BJ536" s="509"/>
      <c r="BK536" s="510"/>
      <c r="BL536" s="356"/>
      <c r="BM536" s="330"/>
      <c r="BN536" s="330"/>
      <c r="BO536" s="330"/>
      <c r="BP536" s="330"/>
      <c r="BQ536" s="330"/>
      <c r="BR536" s="330"/>
      <c r="BS536" s="330"/>
      <c r="BT536" s="330"/>
      <c r="BU536" s="330"/>
      <c r="BV536" s="330"/>
      <c r="BW536" s="330"/>
      <c r="BX536" s="330"/>
      <c r="BY536" s="330"/>
      <c r="BZ536" s="330"/>
      <c r="CA536" s="330"/>
      <c r="CB536" s="330"/>
    </row>
    <row r="537" spans="1:80" s="331" customFormat="1" ht="12.6" customHeight="1">
      <c r="B537" s="495" t="s">
        <v>436</v>
      </c>
      <c r="C537" s="496"/>
      <c r="D537" s="497"/>
      <c r="E537" s="501" t="s">
        <v>1269</v>
      </c>
      <c r="F537" s="502"/>
      <c r="G537" s="502"/>
      <c r="H537" s="502"/>
      <c r="I537" s="502"/>
      <c r="J537" s="502"/>
      <c r="K537" s="502"/>
      <c r="L537" s="502"/>
      <c r="M537" s="502"/>
      <c r="N537" s="502"/>
      <c r="O537" s="502"/>
      <c r="P537" s="502"/>
      <c r="Q537" s="502"/>
      <c r="R537" s="502"/>
      <c r="S537" s="502"/>
      <c r="T537" s="502"/>
      <c r="U537" s="502"/>
      <c r="V537" s="502"/>
      <c r="W537" s="502"/>
      <c r="X537" s="502"/>
      <c r="Y537" s="502"/>
      <c r="Z537" s="502"/>
      <c r="AA537" s="502"/>
      <c r="AB537" s="502"/>
      <c r="AC537" s="502"/>
      <c r="AD537" s="502"/>
      <c r="AE537" s="502"/>
      <c r="AF537" s="502"/>
      <c r="AG537" s="502"/>
      <c r="AH537" s="502"/>
      <c r="AI537" s="502"/>
      <c r="AJ537" s="502"/>
      <c r="AK537" s="502"/>
      <c r="AL537" s="502"/>
      <c r="AM537" s="502"/>
      <c r="AN537" s="502"/>
      <c r="AO537" s="502"/>
      <c r="AP537" s="502"/>
      <c r="AQ537" s="502"/>
      <c r="AR537" s="502"/>
      <c r="AS537" s="502"/>
      <c r="AT537" s="502"/>
      <c r="AU537" s="502"/>
      <c r="AV537" s="502"/>
      <c r="AW537" s="502"/>
      <c r="AX537" s="502"/>
      <c r="AY537" s="502"/>
      <c r="AZ537" s="502"/>
      <c r="BA537" s="502"/>
      <c r="BB537" s="502"/>
      <c r="BC537" s="502"/>
      <c r="BD537" s="502"/>
      <c r="BE537" s="502"/>
      <c r="BF537" s="502"/>
      <c r="BG537" s="505"/>
      <c r="BH537" s="506"/>
      <c r="BI537" s="506"/>
      <c r="BJ537" s="506"/>
      <c r="BK537" s="507"/>
      <c r="BL537" s="356"/>
      <c r="BM537" s="330"/>
      <c r="BN537" s="330"/>
      <c r="BO537" s="330"/>
      <c r="BP537" s="330"/>
      <c r="BQ537" s="330"/>
      <c r="BR537" s="330"/>
      <c r="BS537" s="330"/>
      <c r="BT537" s="330"/>
      <c r="BU537" s="330"/>
      <c r="BV537" s="330"/>
      <c r="BW537" s="330"/>
      <c r="BX537" s="330"/>
      <c r="BY537" s="330"/>
      <c r="BZ537" s="330"/>
      <c r="CA537" s="330"/>
      <c r="CB537" s="330"/>
    </row>
    <row r="538" spans="1:80" s="331" customFormat="1" ht="12.6" customHeight="1">
      <c r="B538" s="498"/>
      <c r="C538" s="499"/>
      <c r="D538" s="500"/>
      <c r="E538" s="503"/>
      <c r="F538" s="504"/>
      <c r="G538" s="504"/>
      <c r="H538" s="504"/>
      <c r="I538" s="504"/>
      <c r="J538" s="504"/>
      <c r="K538" s="504"/>
      <c r="L538" s="504"/>
      <c r="M538" s="504"/>
      <c r="N538" s="504"/>
      <c r="O538" s="504"/>
      <c r="P538" s="504"/>
      <c r="Q538" s="504"/>
      <c r="R538" s="504"/>
      <c r="S538" s="504"/>
      <c r="T538" s="504"/>
      <c r="U538" s="504"/>
      <c r="V538" s="504"/>
      <c r="W538" s="504"/>
      <c r="X538" s="504"/>
      <c r="Y538" s="504"/>
      <c r="Z538" s="504"/>
      <c r="AA538" s="504"/>
      <c r="AB538" s="504"/>
      <c r="AC538" s="504"/>
      <c r="AD538" s="504"/>
      <c r="AE538" s="504"/>
      <c r="AF538" s="504"/>
      <c r="AG538" s="504"/>
      <c r="AH538" s="504"/>
      <c r="AI538" s="504"/>
      <c r="AJ538" s="504"/>
      <c r="AK538" s="504"/>
      <c r="AL538" s="504"/>
      <c r="AM538" s="504"/>
      <c r="AN538" s="504"/>
      <c r="AO538" s="504"/>
      <c r="AP538" s="504"/>
      <c r="AQ538" s="504"/>
      <c r="AR538" s="504"/>
      <c r="AS538" s="504"/>
      <c r="AT538" s="504"/>
      <c r="AU538" s="504"/>
      <c r="AV538" s="504"/>
      <c r="AW538" s="504"/>
      <c r="AX538" s="504"/>
      <c r="AY538" s="504"/>
      <c r="AZ538" s="504"/>
      <c r="BA538" s="504"/>
      <c r="BB538" s="504"/>
      <c r="BC538" s="504"/>
      <c r="BD538" s="504"/>
      <c r="BE538" s="504"/>
      <c r="BF538" s="504"/>
      <c r="BG538" s="508"/>
      <c r="BH538" s="509"/>
      <c r="BI538" s="509"/>
      <c r="BJ538" s="509"/>
      <c r="BK538" s="510"/>
      <c r="BL538" s="356"/>
      <c r="BM538" s="330"/>
      <c r="BN538" s="330"/>
      <c r="BO538" s="330"/>
      <c r="BP538" s="330"/>
      <c r="BQ538" s="330"/>
      <c r="BR538" s="330"/>
      <c r="BS538" s="330"/>
      <c r="BT538" s="330"/>
      <c r="BU538" s="330"/>
      <c r="BV538" s="330"/>
      <c r="BW538" s="330"/>
      <c r="BX538" s="330"/>
      <c r="BY538" s="330"/>
      <c r="BZ538" s="330"/>
      <c r="CA538" s="330"/>
      <c r="CB538" s="330"/>
    </row>
    <row r="539" spans="1:80" s="331" customFormat="1" ht="12.6" customHeight="1">
      <c r="B539" s="495" t="s">
        <v>450</v>
      </c>
      <c r="C539" s="496"/>
      <c r="D539" s="497"/>
      <c r="E539" s="501" t="s">
        <v>604</v>
      </c>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502"/>
      <c r="AM539" s="502"/>
      <c r="AN539" s="502"/>
      <c r="AO539" s="502"/>
      <c r="AP539" s="502"/>
      <c r="AQ539" s="502"/>
      <c r="AR539" s="502"/>
      <c r="AS539" s="502"/>
      <c r="AT539" s="502"/>
      <c r="AU539" s="502"/>
      <c r="AV539" s="502"/>
      <c r="AW539" s="502"/>
      <c r="AX539" s="502"/>
      <c r="AY539" s="502"/>
      <c r="AZ539" s="502"/>
      <c r="BA539" s="502"/>
      <c r="BB539" s="502"/>
      <c r="BC539" s="502"/>
      <c r="BD539" s="502"/>
      <c r="BE539" s="502"/>
      <c r="BF539" s="502"/>
      <c r="BG539" s="505"/>
      <c r="BH539" s="506"/>
      <c r="BI539" s="506"/>
      <c r="BJ539" s="506"/>
      <c r="BK539" s="507"/>
      <c r="BL539" s="356"/>
      <c r="BM539" s="330"/>
      <c r="BN539" s="330"/>
      <c r="BO539" s="330"/>
      <c r="BP539" s="330"/>
      <c r="BQ539" s="330"/>
      <c r="BR539" s="330"/>
      <c r="BS539" s="330"/>
      <c r="BT539" s="330"/>
      <c r="BU539" s="330"/>
      <c r="BV539" s="330"/>
      <c r="BW539" s="330"/>
      <c r="BX539" s="330"/>
      <c r="BY539" s="330"/>
      <c r="BZ539" s="330"/>
      <c r="CA539" s="330"/>
      <c r="CB539" s="330"/>
    </row>
    <row r="540" spans="1:80" s="331" customFormat="1" ht="12.6" customHeight="1">
      <c r="B540" s="511"/>
      <c r="C540" s="512"/>
      <c r="D540" s="513"/>
      <c r="E540" s="514"/>
      <c r="F540" s="482"/>
      <c r="G540" s="482"/>
      <c r="H540" s="482"/>
      <c r="I540" s="482"/>
      <c r="J540" s="482"/>
      <c r="K540" s="482"/>
      <c r="L540" s="482"/>
      <c r="M540" s="482"/>
      <c r="N540" s="482"/>
      <c r="O540" s="482"/>
      <c r="P540" s="482"/>
      <c r="Q540" s="482"/>
      <c r="R540" s="482"/>
      <c r="S540" s="482"/>
      <c r="T540" s="482"/>
      <c r="U540" s="482"/>
      <c r="V540" s="482"/>
      <c r="W540" s="482"/>
      <c r="X540" s="482"/>
      <c r="Y540" s="482"/>
      <c r="Z540" s="482"/>
      <c r="AA540" s="482"/>
      <c r="AB540" s="482"/>
      <c r="AC540" s="482"/>
      <c r="AD540" s="482"/>
      <c r="AE540" s="482"/>
      <c r="AF540" s="482"/>
      <c r="AG540" s="482"/>
      <c r="AH540" s="482"/>
      <c r="AI540" s="482"/>
      <c r="AJ540" s="482"/>
      <c r="AK540" s="482"/>
      <c r="AL540" s="482"/>
      <c r="AM540" s="482"/>
      <c r="AN540" s="482"/>
      <c r="AO540" s="482"/>
      <c r="AP540" s="482"/>
      <c r="AQ540" s="482"/>
      <c r="AR540" s="482"/>
      <c r="AS540" s="482"/>
      <c r="AT540" s="482"/>
      <c r="AU540" s="482"/>
      <c r="AV540" s="482"/>
      <c r="AW540" s="482"/>
      <c r="AX540" s="482"/>
      <c r="AY540" s="482"/>
      <c r="AZ540" s="482"/>
      <c r="BA540" s="482"/>
      <c r="BB540" s="482"/>
      <c r="BC540" s="482"/>
      <c r="BD540" s="482"/>
      <c r="BE540" s="482"/>
      <c r="BF540" s="482"/>
      <c r="BG540" s="515"/>
      <c r="BH540" s="516"/>
      <c r="BI540" s="516"/>
      <c r="BJ540" s="516"/>
      <c r="BK540" s="517"/>
      <c r="BL540" s="356"/>
      <c r="BM540" s="330"/>
      <c r="BN540" s="330"/>
      <c r="BO540" s="330"/>
      <c r="BP540" s="330"/>
      <c r="BQ540" s="330"/>
      <c r="BR540" s="330"/>
      <c r="BS540" s="330"/>
      <c r="BT540" s="330"/>
      <c r="BU540" s="330"/>
      <c r="BV540" s="330"/>
      <c r="BW540" s="330"/>
      <c r="BX540" s="330"/>
      <c r="BY540" s="330"/>
      <c r="BZ540" s="330"/>
      <c r="CA540" s="330"/>
      <c r="CB540" s="330"/>
    </row>
    <row r="541" spans="1:80" s="331" customFormat="1" ht="11.25" customHeight="1">
      <c r="B541" s="511"/>
      <c r="C541" s="512"/>
      <c r="D541" s="513"/>
      <c r="E541" s="514"/>
      <c r="F541" s="482"/>
      <c r="G541" s="482"/>
      <c r="H541" s="482"/>
      <c r="I541" s="482"/>
      <c r="J541" s="482"/>
      <c r="K541" s="482"/>
      <c r="L541" s="482"/>
      <c r="M541" s="482"/>
      <c r="N541" s="482"/>
      <c r="O541" s="482"/>
      <c r="P541" s="482"/>
      <c r="Q541" s="482"/>
      <c r="R541" s="482"/>
      <c r="S541" s="482"/>
      <c r="T541" s="482"/>
      <c r="U541" s="482"/>
      <c r="V541" s="482"/>
      <c r="W541" s="482"/>
      <c r="X541" s="482"/>
      <c r="Y541" s="482"/>
      <c r="Z541" s="482"/>
      <c r="AA541" s="482"/>
      <c r="AB541" s="482"/>
      <c r="AC541" s="482"/>
      <c r="AD541" s="482"/>
      <c r="AE541" s="482"/>
      <c r="AF541" s="482"/>
      <c r="AG541" s="482"/>
      <c r="AH541" s="482"/>
      <c r="AI541" s="482"/>
      <c r="AJ541" s="482"/>
      <c r="AK541" s="482"/>
      <c r="AL541" s="482"/>
      <c r="AM541" s="482"/>
      <c r="AN541" s="482"/>
      <c r="AO541" s="482"/>
      <c r="AP541" s="482"/>
      <c r="AQ541" s="482"/>
      <c r="AR541" s="482"/>
      <c r="AS541" s="482"/>
      <c r="AT541" s="482"/>
      <c r="AU541" s="482"/>
      <c r="AV541" s="482"/>
      <c r="AW541" s="482"/>
      <c r="AX541" s="482"/>
      <c r="AY541" s="482"/>
      <c r="AZ541" s="482"/>
      <c r="BA541" s="482"/>
      <c r="BB541" s="482"/>
      <c r="BC541" s="482"/>
      <c r="BD541" s="482"/>
      <c r="BE541" s="482"/>
      <c r="BF541" s="482"/>
      <c r="BG541" s="515"/>
      <c r="BH541" s="516"/>
      <c r="BI541" s="516"/>
      <c r="BJ541" s="516"/>
      <c r="BK541" s="517"/>
      <c r="BL541" s="356"/>
      <c r="BM541" s="330"/>
      <c r="BN541" s="330"/>
      <c r="BO541" s="330"/>
      <c r="BP541" s="330"/>
      <c r="BQ541" s="330"/>
      <c r="BR541" s="330"/>
      <c r="BS541" s="330"/>
      <c r="BT541" s="330"/>
      <c r="BU541" s="330"/>
      <c r="BV541" s="330"/>
      <c r="BW541" s="330"/>
      <c r="BX541" s="330"/>
      <c r="BY541" s="330"/>
      <c r="BZ541" s="330"/>
      <c r="CA541" s="330"/>
      <c r="CB541" s="330"/>
    </row>
    <row r="542" spans="1:80" s="331" customFormat="1" ht="12.6" customHeight="1">
      <c r="B542" s="498"/>
      <c r="C542" s="499"/>
      <c r="D542" s="500"/>
      <c r="E542" s="503"/>
      <c r="F542" s="504"/>
      <c r="G542" s="504"/>
      <c r="H542" s="504"/>
      <c r="I542" s="504"/>
      <c r="J542" s="504"/>
      <c r="K542" s="504"/>
      <c r="L542" s="504"/>
      <c r="M542" s="504"/>
      <c r="N542" s="504"/>
      <c r="O542" s="504"/>
      <c r="P542" s="504"/>
      <c r="Q542" s="504"/>
      <c r="R542" s="504"/>
      <c r="S542" s="504"/>
      <c r="T542" s="504"/>
      <c r="U542" s="504"/>
      <c r="V542" s="504"/>
      <c r="W542" s="504"/>
      <c r="X542" s="504"/>
      <c r="Y542" s="504"/>
      <c r="Z542" s="504"/>
      <c r="AA542" s="504"/>
      <c r="AB542" s="504"/>
      <c r="AC542" s="504"/>
      <c r="AD542" s="504"/>
      <c r="AE542" s="504"/>
      <c r="AF542" s="504"/>
      <c r="AG542" s="504"/>
      <c r="AH542" s="504"/>
      <c r="AI542" s="504"/>
      <c r="AJ542" s="504"/>
      <c r="AK542" s="504"/>
      <c r="AL542" s="504"/>
      <c r="AM542" s="504"/>
      <c r="AN542" s="504"/>
      <c r="AO542" s="504"/>
      <c r="AP542" s="504"/>
      <c r="AQ542" s="504"/>
      <c r="AR542" s="504"/>
      <c r="AS542" s="504"/>
      <c r="AT542" s="504"/>
      <c r="AU542" s="504"/>
      <c r="AV542" s="504"/>
      <c r="AW542" s="504"/>
      <c r="AX542" s="504"/>
      <c r="AY542" s="504"/>
      <c r="AZ542" s="504"/>
      <c r="BA542" s="504"/>
      <c r="BB542" s="504"/>
      <c r="BC542" s="504"/>
      <c r="BD542" s="504"/>
      <c r="BE542" s="504"/>
      <c r="BF542" s="504"/>
      <c r="BG542" s="508"/>
      <c r="BH542" s="509"/>
      <c r="BI542" s="509"/>
      <c r="BJ542" s="509"/>
      <c r="BK542" s="510"/>
      <c r="BL542" s="356"/>
      <c r="BM542" s="330"/>
      <c r="BN542" s="330"/>
      <c r="BO542" s="330"/>
      <c r="BP542" s="330"/>
      <c r="BQ542" s="330"/>
      <c r="BR542" s="330"/>
      <c r="BS542" s="330"/>
      <c r="BT542" s="330"/>
      <c r="BU542" s="330"/>
      <c r="BV542" s="330"/>
      <c r="BW542" s="330"/>
      <c r="BX542" s="330"/>
      <c r="BY542" s="330"/>
      <c r="BZ542" s="330"/>
      <c r="CA542" s="330"/>
      <c r="CB542" s="330"/>
    </row>
    <row r="543" spans="1:80" s="331" customFormat="1" ht="12.75" customHeight="1">
      <c r="B543" s="495" t="s">
        <v>457</v>
      </c>
      <c r="C543" s="496"/>
      <c r="D543" s="497"/>
      <c r="E543" s="501" t="s">
        <v>605</v>
      </c>
      <c r="F543" s="502"/>
      <c r="G543" s="502"/>
      <c r="H543" s="502"/>
      <c r="I543" s="502"/>
      <c r="J543" s="502"/>
      <c r="K543" s="502"/>
      <c r="L543" s="502"/>
      <c r="M543" s="502"/>
      <c r="N543" s="502"/>
      <c r="O543" s="502"/>
      <c r="P543" s="502"/>
      <c r="Q543" s="502"/>
      <c r="R543" s="502"/>
      <c r="S543" s="502"/>
      <c r="T543" s="502"/>
      <c r="U543" s="502"/>
      <c r="V543" s="502"/>
      <c r="W543" s="502"/>
      <c r="X543" s="502"/>
      <c r="Y543" s="502"/>
      <c r="Z543" s="502"/>
      <c r="AA543" s="502"/>
      <c r="AB543" s="502"/>
      <c r="AC543" s="502"/>
      <c r="AD543" s="502"/>
      <c r="AE543" s="502"/>
      <c r="AF543" s="502"/>
      <c r="AG543" s="502"/>
      <c r="AH543" s="502"/>
      <c r="AI543" s="502"/>
      <c r="AJ543" s="502"/>
      <c r="AK543" s="502"/>
      <c r="AL543" s="502"/>
      <c r="AM543" s="502"/>
      <c r="AN543" s="502"/>
      <c r="AO543" s="502"/>
      <c r="AP543" s="502"/>
      <c r="AQ543" s="502"/>
      <c r="AR543" s="502"/>
      <c r="AS543" s="502"/>
      <c r="AT543" s="502"/>
      <c r="AU543" s="502"/>
      <c r="AV543" s="502"/>
      <c r="AW543" s="502"/>
      <c r="AX543" s="502"/>
      <c r="AY543" s="502"/>
      <c r="AZ543" s="502"/>
      <c r="BA543" s="502"/>
      <c r="BB543" s="502"/>
      <c r="BC543" s="502"/>
      <c r="BD543" s="502"/>
      <c r="BE543" s="502"/>
      <c r="BF543" s="502"/>
      <c r="BG543" s="505"/>
      <c r="BH543" s="506"/>
      <c r="BI543" s="506"/>
      <c r="BJ543" s="506"/>
      <c r="BK543" s="507"/>
      <c r="BL543" s="356"/>
      <c r="BM543" s="330"/>
      <c r="BN543" s="330"/>
      <c r="BO543" s="330"/>
      <c r="BP543" s="330"/>
      <c r="BQ543" s="330"/>
      <c r="BR543" s="330"/>
      <c r="BS543" s="330"/>
      <c r="BT543" s="330"/>
      <c r="BU543" s="330"/>
      <c r="BV543" s="330"/>
      <c r="BW543" s="330"/>
      <c r="BX543" s="330"/>
      <c r="BY543" s="330"/>
      <c r="BZ543" s="330"/>
      <c r="CA543" s="330"/>
      <c r="CB543" s="330"/>
    </row>
    <row r="544" spans="1:80" s="331" customFormat="1" ht="12.75" customHeight="1">
      <c r="B544" s="511"/>
      <c r="C544" s="512"/>
      <c r="D544" s="513"/>
      <c r="E544" s="514"/>
      <c r="F544" s="482"/>
      <c r="G544" s="482"/>
      <c r="H544" s="482"/>
      <c r="I544" s="482"/>
      <c r="J544" s="482"/>
      <c r="K544" s="482"/>
      <c r="L544" s="482"/>
      <c r="M544" s="482"/>
      <c r="N544" s="482"/>
      <c r="O544" s="482"/>
      <c r="P544" s="482"/>
      <c r="Q544" s="482"/>
      <c r="R544" s="482"/>
      <c r="S544" s="482"/>
      <c r="T544" s="482"/>
      <c r="U544" s="482"/>
      <c r="V544" s="482"/>
      <c r="W544" s="482"/>
      <c r="X544" s="482"/>
      <c r="Y544" s="482"/>
      <c r="Z544" s="482"/>
      <c r="AA544" s="482"/>
      <c r="AB544" s="482"/>
      <c r="AC544" s="482"/>
      <c r="AD544" s="482"/>
      <c r="AE544" s="482"/>
      <c r="AF544" s="482"/>
      <c r="AG544" s="482"/>
      <c r="AH544" s="482"/>
      <c r="AI544" s="482"/>
      <c r="AJ544" s="482"/>
      <c r="AK544" s="482"/>
      <c r="AL544" s="482"/>
      <c r="AM544" s="482"/>
      <c r="AN544" s="482"/>
      <c r="AO544" s="482"/>
      <c r="AP544" s="482"/>
      <c r="AQ544" s="482"/>
      <c r="AR544" s="482"/>
      <c r="AS544" s="482"/>
      <c r="AT544" s="482"/>
      <c r="AU544" s="482"/>
      <c r="AV544" s="482"/>
      <c r="AW544" s="482"/>
      <c r="AX544" s="482"/>
      <c r="AY544" s="482"/>
      <c r="AZ544" s="482"/>
      <c r="BA544" s="482"/>
      <c r="BB544" s="482"/>
      <c r="BC544" s="482"/>
      <c r="BD544" s="482"/>
      <c r="BE544" s="482"/>
      <c r="BF544" s="482"/>
      <c r="BG544" s="515"/>
      <c r="BH544" s="516"/>
      <c r="BI544" s="516"/>
      <c r="BJ544" s="516"/>
      <c r="BK544" s="517"/>
      <c r="BL544" s="356"/>
      <c r="BM544" s="330"/>
      <c r="BN544" s="330"/>
      <c r="BO544" s="330"/>
      <c r="BP544" s="330"/>
      <c r="BQ544" s="330"/>
      <c r="BR544" s="330"/>
      <c r="BS544" s="330"/>
      <c r="BT544" s="330"/>
      <c r="BU544" s="330"/>
      <c r="BV544" s="330"/>
      <c r="BW544" s="330"/>
      <c r="BX544" s="330"/>
      <c r="BY544" s="330"/>
      <c r="BZ544" s="330"/>
      <c r="CA544" s="330"/>
      <c r="CB544" s="330"/>
    </row>
    <row r="545" spans="1:80" s="331" customFormat="1" ht="11.25" customHeight="1">
      <c r="B545" s="511"/>
      <c r="C545" s="512"/>
      <c r="D545" s="513"/>
      <c r="E545" s="514"/>
      <c r="F545" s="482"/>
      <c r="G545" s="482"/>
      <c r="H545" s="482"/>
      <c r="I545" s="482"/>
      <c r="J545" s="482"/>
      <c r="K545" s="482"/>
      <c r="L545" s="482"/>
      <c r="M545" s="482"/>
      <c r="N545" s="482"/>
      <c r="O545" s="482"/>
      <c r="P545" s="482"/>
      <c r="Q545" s="482"/>
      <c r="R545" s="482"/>
      <c r="S545" s="482"/>
      <c r="T545" s="482"/>
      <c r="U545" s="482"/>
      <c r="V545" s="482"/>
      <c r="W545" s="482"/>
      <c r="X545" s="482"/>
      <c r="Y545" s="482"/>
      <c r="Z545" s="482"/>
      <c r="AA545" s="482"/>
      <c r="AB545" s="482"/>
      <c r="AC545" s="482"/>
      <c r="AD545" s="482"/>
      <c r="AE545" s="482"/>
      <c r="AF545" s="482"/>
      <c r="AG545" s="482"/>
      <c r="AH545" s="482"/>
      <c r="AI545" s="482"/>
      <c r="AJ545" s="482"/>
      <c r="AK545" s="482"/>
      <c r="AL545" s="482"/>
      <c r="AM545" s="482"/>
      <c r="AN545" s="482"/>
      <c r="AO545" s="482"/>
      <c r="AP545" s="482"/>
      <c r="AQ545" s="482"/>
      <c r="AR545" s="482"/>
      <c r="AS545" s="482"/>
      <c r="AT545" s="482"/>
      <c r="AU545" s="482"/>
      <c r="AV545" s="482"/>
      <c r="AW545" s="482"/>
      <c r="AX545" s="482"/>
      <c r="AY545" s="482"/>
      <c r="AZ545" s="482"/>
      <c r="BA545" s="482"/>
      <c r="BB545" s="482"/>
      <c r="BC545" s="482"/>
      <c r="BD545" s="482"/>
      <c r="BE545" s="482"/>
      <c r="BF545" s="482"/>
      <c r="BG545" s="515"/>
      <c r="BH545" s="516"/>
      <c r="BI545" s="516"/>
      <c r="BJ545" s="516"/>
      <c r="BK545" s="517"/>
      <c r="BL545" s="356"/>
      <c r="BM545" s="330"/>
      <c r="BN545" s="330"/>
      <c r="BO545" s="330"/>
      <c r="BP545" s="330"/>
      <c r="BQ545" s="330"/>
      <c r="BR545" s="330"/>
      <c r="BS545" s="330"/>
      <c r="BT545" s="330"/>
      <c r="BU545" s="330"/>
      <c r="BV545" s="330"/>
      <c r="BW545" s="330"/>
      <c r="BX545" s="330"/>
      <c r="BY545" s="330"/>
      <c r="BZ545" s="330"/>
      <c r="CA545" s="330"/>
      <c r="CB545" s="330"/>
    </row>
    <row r="546" spans="1:80" s="331" customFormat="1" ht="6" customHeight="1">
      <c r="B546" s="511"/>
      <c r="C546" s="512"/>
      <c r="D546" s="513"/>
      <c r="E546" s="514"/>
      <c r="F546" s="482"/>
      <c r="G546" s="482"/>
      <c r="H546" s="482"/>
      <c r="I546" s="482"/>
      <c r="J546" s="482"/>
      <c r="K546" s="482"/>
      <c r="L546" s="482"/>
      <c r="M546" s="482"/>
      <c r="N546" s="482"/>
      <c r="O546" s="482"/>
      <c r="P546" s="482"/>
      <c r="Q546" s="482"/>
      <c r="R546" s="482"/>
      <c r="S546" s="482"/>
      <c r="T546" s="482"/>
      <c r="U546" s="482"/>
      <c r="V546" s="482"/>
      <c r="W546" s="482"/>
      <c r="X546" s="482"/>
      <c r="Y546" s="482"/>
      <c r="Z546" s="482"/>
      <c r="AA546" s="482"/>
      <c r="AB546" s="482"/>
      <c r="AC546" s="482"/>
      <c r="AD546" s="482"/>
      <c r="AE546" s="482"/>
      <c r="AF546" s="482"/>
      <c r="AG546" s="482"/>
      <c r="AH546" s="482"/>
      <c r="AI546" s="482"/>
      <c r="AJ546" s="482"/>
      <c r="AK546" s="482"/>
      <c r="AL546" s="482"/>
      <c r="AM546" s="482"/>
      <c r="AN546" s="482"/>
      <c r="AO546" s="482"/>
      <c r="AP546" s="482"/>
      <c r="AQ546" s="482"/>
      <c r="AR546" s="482"/>
      <c r="AS546" s="482"/>
      <c r="AT546" s="482"/>
      <c r="AU546" s="482"/>
      <c r="AV546" s="482"/>
      <c r="AW546" s="482"/>
      <c r="AX546" s="482"/>
      <c r="AY546" s="482"/>
      <c r="AZ546" s="482"/>
      <c r="BA546" s="482"/>
      <c r="BB546" s="482"/>
      <c r="BC546" s="482"/>
      <c r="BD546" s="482"/>
      <c r="BE546" s="482"/>
      <c r="BF546" s="482"/>
      <c r="BG546" s="515"/>
      <c r="BH546" s="516"/>
      <c r="BI546" s="516"/>
      <c r="BJ546" s="516"/>
      <c r="BK546" s="517"/>
      <c r="BL546" s="356"/>
      <c r="BM546" s="330"/>
      <c r="BN546" s="330"/>
      <c r="BO546" s="330"/>
      <c r="BP546" s="330"/>
      <c r="BQ546" s="330"/>
      <c r="BR546" s="330"/>
      <c r="BS546" s="330"/>
      <c r="BT546" s="330"/>
      <c r="BU546" s="330"/>
      <c r="BV546" s="330"/>
      <c r="BW546" s="330"/>
      <c r="BX546" s="330"/>
      <c r="BY546" s="330"/>
      <c r="BZ546" s="330"/>
      <c r="CA546" s="330"/>
      <c r="CB546" s="330"/>
    </row>
    <row r="547" spans="1:80" s="331" customFormat="1" ht="12.6" customHeight="1">
      <c r="B547" s="511"/>
      <c r="C547" s="512"/>
      <c r="D547" s="513"/>
      <c r="E547" s="698" t="s">
        <v>434</v>
      </c>
      <c r="F547" s="699"/>
      <c r="G547" s="635" t="s">
        <v>1345</v>
      </c>
      <c r="H547" s="635"/>
      <c r="I547" s="635"/>
      <c r="J547" s="635"/>
      <c r="K547" s="635"/>
      <c r="L547" s="635"/>
      <c r="M547" s="635"/>
      <c r="N547" s="635"/>
      <c r="O547" s="635"/>
      <c r="P547" s="635"/>
      <c r="Q547" s="635"/>
      <c r="R547" s="635"/>
      <c r="S547" s="635"/>
      <c r="T547" s="635"/>
      <c r="U547" s="635"/>
      <c r="V547" s="635"/>
      <c r="W547" s="635"/>
      <c r="X547" s="635"/>
      <c r="Y547" s="635"/>
      <c r="Z547" s="635"/>
      <c r="AA547" s="635"/>
      <c r="AB547" s="635"/>
      <c r="AC547" s="635"/>
      <c r="AD547" s="635"/>
      <c r="AE547" s="635"/>
      <c r="AF547" s="635"/>
      <c r="AG547" s="635"/>
      <c r="AH547" s="635"/>
      <c r="AI547" s="635"/>
      <c r="AJ547" s="635"/>
      <c r="AK547" s="635"/>
      <c r="AL547" s="635"/>
      <c r="AM547" s="635"/>
      <c r="AN547" s="635"/>
      <c r="AO547" s="635"/>
      <c r="AP547" s="635"/>
      <c r="AQ547" s="635"/>
      <c r="AR547" s="635"/>
      <c r="AS547" s="635"/>
      <c r="AT547" s="635"/>
      <c r="AU547" s="635"/>
      <c r="AV547" s="635"/>
      <c r="AW547" s="635"/>
      <c r="AX547" s="635"/>
      <c r="AY547" s="635"/>
      <c r="AZ547" s="635"/>
      <c r="BA547" s="635"/>
      <c r="BB547" s="635"/>
      <c r="BC547" s="635"/>
      <c r="BD547" s="635"/>
      <c r="BE547" s="635"/>
      <c r="BF547" s="635"/>
      <c r="BG547" s="515"/>
      <c r="BH547" s="516"/>
      <c r="BI547" s="516"/>
      <c r="BJ547" s="516"/>
      <c r="BK547" s="517"/>
      <c r="BL547" s="356"/>
      <c r="BM547" s="330"/>
      <c r="BN547" s="330"/>
      <c r="BO547" s="330"/>
      <c r="BP547" s="330"/>
      <c r="BQ547" s="330"/>
      <c r="BR547" s="330"/>
      <c r="BS547" s="330"/>
      <c r="BT547" s="330"/>
      <c r="BU547" s="330"/>
      <c r="BV547" s="330"/>
      <c r="BW547" s="330"/>
      <c r="BX547" s="330"/>
      <c r="BY547" s="330"/>
      <c r="BZ547" s="330"/>
      <c r="CA547" s="330"/>
      <c r="CB547" s="330"/>
    </row>
    <row r="548" spans="1:80" s="331" customFormat="1" ht="5.25" customHeight="1">
      <c r="B548" s="498"/>
      <c r="C548" s="499"/>
      <c r="D548" s="500"/>
      <c r="E548" s="357"/>
      <c r="F548" s="358"/>
      <c r="G548" s="358"/>
      <c r="H548" s="358"/>
      <c r="I548" s="358"/>
      <c r="J548" s="358"/>
      <c r="K548" s="358"/>
      <c r="L548" s="358"/>
      <c r="M548" s="358"/>
      <c r="N548" s="358"/>
      <c r="O548" s="358"/>
      <c r="P548" s="358"/>
      <c r="Q548" s="358"/>
      <c r="R548" s="358"/>
      <c r="S548" s="358"/>
      <c r="T548" s="358"/>
      <c r="U548" s="358"/>
      <c r="V548" s="358"/>
      <c r="W548" s="358"/>
      <c r="X548" s="358"/>
      <c r="Y548" s="358"/>
      <c r="Z548" s="358"/>
      <c r="AA548" s="358"/>
      <c r="AB548" s="358"/>
      <c r="AC548" s="358"/>
      <c r="AD548" s="358"/>
      <c r="AE548" s="358"/>
      <c r="AF548" s="358"/>
      <c r="AG548" s="358"/>
      <c r="AH548" s="358"/>
      <c r="AI548" s="358"/>
      <c r="AJ548" s="358"/>
      <c r="AK548" s="358"/>
      <c r="AL548" s="358"/>
      <c r="AM548" s="358"/>
      <c r="AN548" s="358"/>
      <c r="AO548" s="358"/>
      <c r="AP548" s="358"/>
      <c r="AQ548" s="358"/>
      <c r="AR548" s="358"/>
      <c r="AS548" s="358"/>
      <c r="AT548" s="358"/>
      <c r="AU548" s="358"/>
      <c r="AV548" s="358"/>
      <c r="AW548" s="358"/>
      <c r="AX548" s="358"/>
      <c r="AY548" s="358"/>
      <c r="AZ548" s="358"/>
      <c r="BA548" s="358"/>
      <c r="BB548" s="358"/>
      <c r="BC548" s="358"/>
      <c r="BD548" s="358"/>
      <c r="BE548" s="358"/>
      <c r="BF548" s="358"/>
      <c r="BG548" s="508"/>
      <c r="BH548" s="509"/>
      <c r="BI548" s="509"/>
      <c r="BJ548" s="509"/>
      <c r="BK548" s="510"/>
      <c r="BL548" s="356"/>
      <c r="BM548" s="330"/>
      <c r="BN548" s="330"/>
      <c r="BO548" s="330"/>
      <c r="BP548" s="330"/>
      <c r="BQ548" s="330"/>
      <c r="BR548" s="330"/>
      <c r="BS548" s="330"/>
      <c r="BT548" s="330"/>
      <c r="BU548" s="330"/>
      <c r="BV548" s="330"/>
      <c r="BW548" s="330"/>
      <c r="BX548" s="330"/>
      <c r="BY548" s="330"/>
      <c r="BZ548" s="330"/>
      <c r="CA548" s="330"/>
      <c r="CB548" s="330"/>
    </row>
    <row r="549" spans="1:80" s="331" customFormat="1" ht="12.6" customHeight="1">
      <c r="BG549" s="243"/>
      <c r="BH549" s="243"/>
      <c r="BI549" s="243"/>
      <c r="BJ549" s="243"/>
      <c r="BK549" s="243"/>
      <c r="BL549" s="330"/>
      <c r="BM549" s="330"/>
      <c r="BN549" s="330"/>
      <c r="BO549" s="330"/>
      <c r="BP549" s="330"/>
      <c r="BQ549" s="330"/>
      <c r="BR549" s="330"/>
      <c r="BS549" s="330"/>
      <c r="BT549" s="330"/>
      <c r="BU549" s="330"/>
      <c r="BV549" s="330"/>
      <c r="BW549" s="330"/>
      <c r="BX549" s="330"/>
      <c r="BY549" s="330"/>
      <c r="BZ549" s="330"/>
      <c r="CA549" s="330"/>
    </row>
    <row r="550" spans="1:80" s="316" customFormat="1" ht="20.100000000000001" customHeight="1">
      <c r="A550" s="239" t="s">
        <v>606</v>
      </c>
      <c r="B550" s="329"/>
      <c r="C550" s="329"/>
      <c r="D550" s="298"/>
      <c r="E550" s="291"/>
      <c r="F550" s="291"/>
      <c r="G550" s="291"/>
      <c r="H550" s="291"/>
      <c r="I550" s="291"/>
      <c r="J550" s="291"/>
      <c r="K550" s="291"/>
      <c r="L550" s="291"/>
      <c r="M550" s="291"/>
      <c r="N550" s="291"/>
      <c r="O550" s="291"/>
      <c r="P550" s="291"/>
      <c r="Q550" s="291"/>
      <c r="R550" s="291"/>
      <c r="S550" s="291"/>
      <c r="T550" s="291"/>
      <c r="U550" s="291"/>
      <c r="V550" s="291"/>
      <c r="BG550" s="243"/>
      <c r="BH550" s="243"/>
      <c r="BI550" s="243"/>
      <c r="BJ550" s="243"/>
      <c r="BK550" s="243"/>
      <c r="BL550" s="345"/>
      <c r="BM550" s="345"/>
      <c r="BN550" s="345"/>
      <c r="BO550" s="345"/>
      <c r="BP550" s="345"/>
      <c r="BQ550" s="345"/>
      <c r="BR550" s="345"/>
      <c r="BS550" s="345"/>
      <c r="BT550" s="345"/>
      <c r="BU550" s="345"/>
      <c r="BV550" s="345"/>
      <c r="BW550" s="345"/>
      <c r="BX550" s="345"/>
      <c r="BY550" s="345"/>
      <c r="BZ550" s="345"/>
      <c r="CA550" s="345"/>
    </row>
    <row r="551" spans="1:80" s="331" customFormat="1" ht="12.6" customHeight="1">
      <c r="B551" s="495" t="s">
        <v>431</v>
      </c>
      <c r="C551" s="496"/>
      <c r="D551" s="497"/>
      <c r="E551" s="501" t="s">
        <v>607</v>
      </c>
      <c r="F551" s="502"/>
      <c r="G551" s="502"/>
      <c r="H551" s="502"/>
      <c r="I551" s="502"/>
      <c r="J551" s="502"/>
      <c r="K551" s="502"/>
      <c r="L551" s="502"/>
      <c r="M551" s="502"/>
      <c r="N551" s="502"/>
      <c r="O551" s="502"/>
      <c r="P551" s="502"/>
      <c r="Q551" s="502"/>
      <c r="R551" s="502"/>
      <c r="S551" s="502"/>
      <c r="T551" s="502"/>
      <c r="U551" s="502"/>
      <c r="V551" s="502"/>
      <c r="W551" s="502"/>
      <c r="X551" s="502"/>
      <c r="Y551" s="502"/>
      <c r="Z551" s="502"/>
      <c r="AA551" s="502"/>
      <c r="AB551" s="502"/>
      <c r="AC551" s="502"/>
      <c r="AD551" s="502"/>
      <c r="AE551" s="502"/>
      <c r="AF551" s="502"/>
      <c r="AG551" s="502"/>
      <c r="AH551" s="502"/>
      <c r="AI551" s="502"/>
      <c r="AJ551" s="502"/>
      <c r="AK551" s="502"/>
      <c r="AL551" s="502"/>
      <c r="AM551" s="502"/>
      <c r="AN551" s="502"/>
      <c r="AO551" s="502"/>
      <c r="AP551" s="502"/>
      <c r="AQ551" s="502"/>
      <c r="AR551" s="502"/>
      <c r="AS551" s="502"/>
      <c r="AT551" s="502"/>
      <c r="AU551" s="502"/>
      <c r="AV551" s="502"/>
      <c r="AW551" s="502"/>
      <c r="AX551" s="502"/>
      <c r="AY551" s="502"/>
      <c r="AZ551" s="502"/>
      <c r="BA551" s="502"/>
      <c r="BB551" s="502"/>
      <c r="BC551" s="502"/>
      <c r="BD551" s="502"/>
      <c r="BE551" s="502"/>
      <c r="BF551" s="502"/>
      <c r="BG551" s="505"/>
      <c r="BH551" s="506"/>
      <c r="BI551" s="506"/>
      <c r="BJ551" s="506"/>
      <c r="BK551" s="507"/>
      <c r="BL551" s="330"/>
      <c r="BM551" s="330"/>
      <c r="BN551" s="330"/>
      <c r="BO551" s="330"/>
      <c r="BP551" s="330"/>
      <c r="BQ551" s="330"/>
      <c r="BR551" s="330"/>
      <c r="BS551" s="330"/>
      <c r="BT551" s="330"/>
      <c r="BU551" s="330"/>
      <c r="BV551" s="330"/>
      <c r="BW551" s="330"/>
      <c r="BX551" s="330"/>
      <c r="BY551" s="330"/>
      <c r="BZ551" s="330"/>
      <c r="CA551" s="330"/>
    </row>
    <row r="552" spans="1:80" s="331" customFormat="1" ht="12.6" customHeight="1">
      <c r="B552" s="511"/>
      <c r="C552" s="512"/>
      <c r="D552" s="513"/>
      <c r="E552" s="514"/>
      <c r="F552" s="482"/>
      <c r="G552" s="482"/>
      <c r="H552" s="482"/>
      <c r="I552" s="482"/>
      <c r="J552" s="482"/>
      <c r="K552" s="482"/>
      <c r="L552" s="482"/>
      <c r="M552" s="482"/>
      <c r="N552" s="482"/>
      <c r="O552" s="482"/>
      <c r="P552" s="482"/>
      <c r="Q552" s="482"/>
      <c r="R552" s="482"/>
      <c r="S552" s="482"/>
      <c r="T552" s="482"/>
      <c r="U552" s="482"/>
      <c r="V552" s="482"/>
      <c r="W552" s="482"/>
      <c r="X552" s="482"/>
      <c r="Y552" s="482"/>
      <c r="Z552" s="482"/>
      <c r="AA552" s="482"/>
      <c r="AB552" s="482"/>
      <c r="AC552" s="482"/>
      <c r="AD552" s="482"/>
      <c r="AE552" s="482"/>
      <c r="AF552" s="482"/>
      <c r="AG552" s="482"/>
      <c r="AH552" s="482"/>
      <c r="AI552" s="482"/>
      <c r="AJ552" s="482"/>
      <c r="AK552" s="482"/>
      <c r="AL552" s="482"/>
      <c r="AM552" s="482"/>
      <c r="AN552" s="482"/>
      <c r="AO552" s="482"/>
      <c r="AP552" s="482"/>
      <c r="AQ552" s="482"/>
      <c r="AR552" s="482"/>
      <c r="AS552" s="482"/>
      <c r="AT552" s="482"/>
      <c r="AU552" s="482"/>
      <c r="AV552" s="482"/>
      <c r="AW552" s="482"/>
      <c r="AX552" s="482"/>
      <c r="AY552" s="482"/>
      <c r="AZ552" s="482"/>
      <c r="BA552" s="482"/>
      <c r="BB552" s="482"/>
      <c r="BC552" s="482"/>
      <c r="BD552" s="482"/>
      <c r="BE552" s="482"/>
      <c r="BF552" s="482"/>
      <c r="BG552" s="515"/>
      <c r="BH552" s="516"/>
      <c r="BI552" s="516"/>
      <c r="BJ552" s="516"/>
      <c r="BK552" s="517"/>
      <c r="BL552" s="330"/>
      <c r="BM552" s="330"/>
      <c r="BN552" s="330"/>
      <c r="BO552" s="330"/>
      <c r="BP552" s="330"/>
      <c r="BQ552" s="330"/>
      <c r="BR552" s="330"/>
      <c r="BS552" s="330"/>
      <c r="BT552" s="330"/>
      <c r="BU552" s="330"/>
      <c r="BV552" s="330"/>
      <c r="BW552" s="330"/>
      <c r="BX552" s="330"/>
      <c r="BY552" s="330"/>
      <c r="BZ552" s="330"/>
      <c r="CA552" s="330"/>
    </row>
    <row r="553" spans="1:80" s="331" customFormat="1" ht="12.6" customHeight="1">
      <c r="B553" s="498"/>
      <c r="C553" s="499"/>
      <c r="D553" s="500"/>
      <c r="E553" s="503"/>
      <c r="F553" s="504"/>
      <c r="G553" s="504"/>
      <c r="H553" s="504"/>
      <c r="I553" s="504"/>
      <c r="J553" s="504"/>
      <c r="K553" s="504"/>
      <c r="L553" s="504"/>
      <c r="M553" s="504"/>
      <c r="N553" s="504"/>
      <c r="O553" s="504"/>
      <c r="P553" s="504"/>
      <c r="Q553" s="504"/>
      <c r="R553" s="504"/>
      <c r="S553" s="504"/>
      <c r="T553" s="504"/>
      <c r="U553" s="504"/>
      <c r="V553" s="504"/>
      <c r="W553" s="504"/>
      <c r="X553" s="504"/>
      <c r="Y553" s="504"/>
      <c r="Z553" s="504"/>
      <c r="AA553" s="504"/>
      <c r="AB553" s="504"/>
      <c r="AC553" s="504"/>
      <c r="AD553" s="504"/>
      <c r="AE553" s="504"/>
      <c r="AF553" s="504"/>
      <c r="AG553" s="504"/>
      <c r="AH553" s="504"/>
      <c r="AI553" s="504"/>
      <c r="AJ553" s="504"/>
      <c r="AK553" s="504"/>
      <c r="AL553" s="504"/>
      <c r="AM553" s="504"/>
      <c r="AN553" s="504"/>
      <c r="AO553" s="504"/>
      <c r="AP553" s="504"/>
      <c r="AQ553" s="504"/>
      <c r="AR553" s="504"/>
      <c r="AS553" s="504"/>
      <c r="AT553" s="504"/>
      <c r="AU553" s="504"/>
      <c r="AV553" s="504"/>
      <c r="AW553" s="504"/>
      <c r="AX553" s="504"/>
      <c r="AY553" s="504"/>
      <c r="AZ553" s="504"/>
      <c r="BA553" s="504"/>
      <c r="BB553" s="504"/>
      <c r="BC553" s="504"/>
      <c r="BD553" s="504"/>
      <c r="BE553" s="504"/>
      <c r="BF553" s="504"/>
      <c r="BG553" s="508"/>
      <c r="BH553" s="509"/>
      <c r="BI553" s="509"/>
      <c r="BJ553" s="509"/>
      <c r="BK553" s="510"/>
      <c r="BL553" s="330"/>
      <c r="BM553" s="330"/>
      <c r="BN553" s="330"/>
      <c r="BO553" s="330"/>
      <c r="BP553" s="330"/>
      <c r="BQ553" s="330"/>
      <c r="BR553" s="330"/>
      <c r="BS553" s="330"/>
      <c r="BT553" s="330"/>
      <c r="BU553" s="330"/>
      <c r="BV553" s="330"/>
      <c r="BW553" s="330"/>
      <c r="BX553" s="330"/>
      <c r="BY553" s="330"/>
      <c r="BZ553" s="330"/>
      <c r="CA553" s="330"/>
    </row>
    <row r="554" spans="1:80" s="331" customFormat="1" ht="12.6" customHeight="1">
      <c r="BG554" s="243"/>
      <c r="BH554" s="243"/>
      <c r="BI554" s="243"/>
      <c r="BJ554" s="243"/>
      <c r="BK554" s="243"/>
      <c r="BL554" s="330"/>
      <c r="BM554" s="330"/>
      <c r="BN554" s="330"/>
      <c r="BO554" s="330"/>
      <c r="BP554" s="330"/>
      <c r="BQ554" s="330"/>
      <c r="BR554" s="330"/>
      <c r="BS554" s="330"/>
      <c r="BT554" s="330"/>
      <c r="BU554" s="330"/>
      <c r="BV554" s="330"/>
      <c r="BW554" s="330"/>
      <c r="BX554" s="330"/>
      <c r="BY554" s="330"/>
      <c r="BZ554" s="330"/>
      <c r="CA554" s="330"/>
    </row>
    <row r="555" spans="1:80" s="316" customFormat="1" ht="20.100000000000001" customHeight="1">
      <c r="A555" s="239" t="s">
        <v>608</v>
      </c>
      <c r="B555" s="329"/>
      <c r="C555" s="329"/>
      <c r="D555" s="298"/>
      <c r="E555" s="291"/>
      <c r="F555" s="291"/>
      <c r="G555" s="291"/>
      <c r="H555" s="291"/>
      <c r="I555" s="291"/>
      <c r="J555" s="291"/>
      <c r="K555" s="291"/>
      <c r="L555" s="291"/>
      <c r="M555" s="291"/>
      <c r="N555" s="291"/>
      <c r="O555" s="291"/>
      <c r="P555" s="291"/>
      <c r="Q555" s="291"/>
      <c r="R555" s="291"/>
      <c r="S555" s="291"/>
      <c r="T555" s="291"/>
      <c r="U555" s="291"/>
      <c r="V555" s="291"/>
      <c r="BG555" s="243"/>
      <c r="BH555" s="243"/>
      <c r="BI555" s="243"/>
      <c r="BJ555" s="243"/>
      <c r="BK555" s="243"/>
      <c r="BL555" s="345"/>
      <c r="BM555" s="345"/>
      <c r="BN555" s="345"/>
      <c r="BO555" s="345"/>
      <c r="BP555" s="345"/>
      <c r="BQ555" s="345"/>
      <c r="BR555" s="345"/>
      <c r="BS555" s="345"/>
      <c r="BT555" s="345"/>
      <c r="BU555" s="345"/>
      <c r="BV555" s="345"/>
      <c r="BW555" s="345"/>
      <c r="BX555" s="345"/>
      <c r="BY555" s="345"/>
      <c r="BZ555" s="345"/>
      <c r="CA555" s="345"/>
    </row>
    <row r="556" spans="1:80" s="331" customFormat="1" ht="12.6" customHeight="1">
      <c r="B556" s="495" t="s">
        <v>431</v>
      </c>
      <c r="C556" s="496"/>
      <c r="D556" s="497"/>
      <c r="E556" s="501" t="s">
        <v>609</v>
      </c>
      <c r="F556" s="502"/>
      <c r="G556" s="502"/>
      <c r="H556" s="502"/>
      <c r="I556" s="502"/>
      <c r="J556" s="502"/>
      <c r="K556" s="502"/>
      <c r="L556" s="502"/>
      <c r="M556" s="502"/>
      <c r="N556" s="502"/>
      <c r="O556" s="502"/>
      <c r="P556" s="502"/>
      <c r="Q556" s="502"/>
      <c r="R556" s="502"/>
      <c r="S556" s="502"/>
      <c r="T556" s="502"/>
      <c r="U556" s="502"/>
      <c r="V556" s="502"/>
      <c r="W556" s="502"/>
      <c r="X556" s="502"/>
      <c r="Y556" s="502"/>
      <c r="Z556" s="502"/>
      <c r="AA556" s="502"/>
      <c r="AB556" s="502"/>
      <c r="AC556" s="502"/>
      <c r="AD556" s="502"/>
      <c r="AE556" s="502"/>
      <c r="AF556" s="502"/>
      <c r="AG556" s="502"/>
      <c r="AH556" s="502"/>
      <c r="AI556" s="502"/>
      <c r="AJ556" s="502"/>
      <c r="AK556" s="502"/>
      <c r="AL556" s="502"/>
      <c r="AM556" s="502"/>
      <c r="AN556" s="502"/>
      <c r="AO556" s="502"/>
      <c r="AP556" s="502"/>
      <c r="AQ556" s="502"/>
      <c r="AR556" s="502"/>
      <c r="AS556" s="502"/>
      <c r="AT556" s="502"/>
      <c r="AU556" s="502"/>
      <c r="AV556" s="502"/>
      <c r="AW556" s="502"/>
      <c r="AX556" s="502"/>
      <c r="AY556" s="502"/>
      <c r="AZ556" s="502"/>
      <c r="BA556" s="502"/>
      <c r="BB556" s="502"/>
      <c r="BC556" s="502"/>
      <c r="BD556" s="502"/>
      <c r="BE556" s="502"/>
      <c r="BF556" s="502"/>
      <c r="BG556" s="505"/>
      <c r="BH556" s="506"/>
      <c r="BI556" s="506"/>
      <c r="BJ556" s="506"/>
      <c r="BK556" s="507"/>
      <c r="BL556" s="330"/>
      <c r="BM556" s="330"/>
      <c r="BN556" s="330"/>
      <c r="BO556" s="330"/>
      <c r="BP556" s="330"/>
      <c r="BQ556" s="330"/>
      <c r="BR556" s="330"/>
      <c r="BS556" s="330"/>
      <c r="BT556" s="330"/>
      <c r="BU556" s="330"/>
      <c r="BV556" s="330"/>
      <c r="BW556" s="330"/>
      <c r="BX556" s="330"/>
      <c r="BY556" s="330"/>
      <c r="BZ556" s="330"/>
      <c r="CA556" s="330"/>
    </row>
    <row r="557" spans="1:80" s="331" customFormat="1" ht="12.6" customHeight="1">
      <c r="B557" s="511"/>
      <c r="C557" s="512"/>
      <c r="D557" s="513"/>
      <c r="E557" s="514"/>
      <c r="F557" s="482"/>
      <c r="G557" s="482"/>
      <c r="H557" s="482"/>
      <c r="I557" s="482"/>
      <c r="J557" s="482"/>
      <c r="K557" s="482"/>
      <c r="L557" s="482"/>
      <c r="M557" s="482"/>
      <c r="N557" s="482"/>
      <c r="O557" s="482"/>
      <c r="P557" s="482"/>
      <c r="Q557" s="482"/>
      <c r="R557" s="482"/>
      <c r="S557" s="482"/>
      <c r="T557" s="482"/>
      <c r="U557" s="482"/>
      <c r="V557" s="482"/>
      <c r="W557" s="482"/>
      <c r="X557" s="482"/>
      <c r="Y557" s="482"/>
      <c r="Z557" s="482"/>
      <c r="AA557" s="482"/>
      <c r="AB557" s="482"/>
      <c r="AC557" s="482"/>
      <c r="AD557" s="482"/>
      <c r="AE557" s="482"/>
      <c r="AF557" s="482"/>
      <c r="AG557" s="482"/>
      <c r="AH557" s="482"/>
      <c r="AI557" s="482"/>
      <c r="AJ557" s="482"/>
      <c r="AK557" s="482"/>
      <c r="AL557" s="482"/>
      <c r="AM557" s="482"/>
      <c r="AN557" s="482"/>
      <c r="AO557" s="482"/>
      <c r="AP557" s="482"/>
      <c r="AQ557" s="482"/>
      <c r="AR557" s="482"/>
      <c r="AS557" s="482"/>
      <c r="AT557" s="482"/>
      <c r="AU557" s="482"/>
      <c r="AV557" s="482"/>
      <c r="AW557" s="482"/>
      <c r="AX557" s="482"/>
      <c r="AY557" s="482"/>
      <c r="AZ557" s="482"/>
      <c r="BA557" s="482"/>
      <c r="BB557" s="482"/>
      <c r="BC557" s="482"/>
      <c r="BD557" s="482"/>
      <c r="BE557" s="482"/>
      <c r="BF557" s="482"/>
      <c r="BG557" s="515"/>
      <c r="BH557" s="516"/>
      <c r="BI557" s="516"/>
      <c r="BJ557" s="516"/>
      <c r="BK557" s="517"/>
      <c r="BL557" s="330"/>
      <c r="BM557" s="330"/>
      <c r="BN557" s="330"/>
      <c r="BO557" s="330"/>
      <c r="BP557" s="330"/>
      <c r="BQ557" s="330"/>
      <c r="BR557" s="330"/>
      <c r="BS557" s="330"/>
      <c r="BT557" s="330"/>
      <c r="BU557" s="330"/>
      <c r="BV557" s="330"/>
      <c r="BW557" s="330"/>
      <c r="BX557" s="330"/>
      <c r="BY557" s="330"/>
      <c r="BZ557" s="330"/>
      <c r="CA557" s="330"/>
    </row>
    <row r="558" spans="1:80" s="331" customFormat="1" ht="12.6" customHeight="1">
      <c r="B558" s="498"/>
      <c r="C558" s="499"/>
      <c r="D558" s="500"/>
      <c r="E558" s="503"/>
      <c r="F558" s="504"/>
      <c r="G558" s="504"/>
      <c r="H558" s="504"/>
      <c r="I558" s="504"/>
      <c r="J558" s="504"/>
      <c r="K558" s="504"/>
      <c r="L558" s="504"/>
      <c r="M558" s="504"/>
      <c r="N558" s="504"/>
      <c r="O558" s="504"/>
      <c r="P558" s="504"/>
      <c r="Q558" s="504"/>
      <c r="R558" s="504"/>
      <c r="S558" s="504"/>
      <c r="T558" s="504"/>
      <c r="U558" s="504"/>
      <c r="V558" s="504"/>
      <c r="W558" s="504"/>
      <c r="X558" s="504"/>
      <c r="Y558" s="504"/>
      <c r="Z558" s="504"/>
      <c r="AA558" s="504"/>
      <c r="AB558" s="504"/>
      <c r="AC558" s="504"/>
      <c r="AD558" s="504"/>
      <c r="AE558" s="504"/>
      <c r="AF558" s="504"/>
      <c r="AG558" s="504"/>
      <c r="AH558" s="504"/>
      <c r="AI558" s="504"/>
      <c r="AJ558" s="504"/>
      <c r="AK558" s="504"/>
      <c r="AL558" s="504"/>
      <c r="AM558" s="504"/>
      <c r="AN558" s="504"/>
      <c r="AO558" s="504"/>
      <c r="AP558" s="504"/>
      <c r="AQ558" s="504"/>
      <c r="AR558" s="504"/>
      <c r="AS558" s="504"/>
      <c r="AT558" s="504"/>
      <c r="AU558" s="504"/>
      <c r="AV558" s="504"/>
      <c r="AW558" s="504"/>
      <c r="AX558" s="504"/>
      <c r="AY558" s="504"/>
      <c r="AZ558" s="504"/>
      <c r="BA558" s="504"/>
      <c r="BB558" s="504"/>
      <c r="BC558" s="504"/>
      <c r="BD558" s="504"/>
      <c r="BE558" s="504"/>
      <c r="BF558" s="504"/>
      <c r="BG558" s="508"/>
      <c r="BH558" s="509"/>
      <c r="BI558" s="509"/>
      <c r="BJ558" s="509"/>
      <c r="BK558" s="510"/>
      <c r="BL558" s="330"/>
      <c r="BM558" s="330"/>
      <c r="BN558" s="330"/>
      <c r="BO558" s="330"/>
      <c r="BP558" s="330"/>
      <c r="BQ558" s="330"/>
      <c r="BR558" s="330"/>
      <c r="BS558" s="330"/>
      <c r="BT558" s="330"/>
      <c r="BU558" s="330"/>
      <c r="BV558" s="330"/>
      <c r="BW558" s="330"/>
      <c r="BX558" s="330"/>
      <c r="BY558" s="330"/>
      <c r="BZ558" s="330"/>
      <c r="CA558" s="330"/>
    </row>
    <row r="559" spans="1:80" s="331" customFormat="1" ht="12.6" customHeight="1">
      <c r="B559" s="495" t="s">
        <v>436</v>
      </c>
      <c r="C559" s="496"/>
      <c r="D559" s="497"/>
      <c r="E559" s="501" t="s">
        <v>1270</v>
      </c>
      <c r="F559" s="502"/>
      <c r="G559" s="502"/>
      <c r="H559" s="502"/>
      <c r="I559" s="502"/>
      <c r="J559" s="502"/>
      <c r="K559" s="502"/>
      <c r="L559" s="502"/>
      <c r="M559" s="502"/>
      <c r="N559" s="502"/>
      <c r="O559" s="502"/>
      <c r="P559" s="502"/>
      <c r="Q559" s="502"/>
      <c r="R559" s="502"/>
      <c r="S559" s="502"/>
      <c r="T559" s="502"/>
      <c r="U559" s="502"/>
      <c r="V559" s="502"/>
      <c r="W559" s="502"/>
      <c r="X559" s="502"/>
      <c r="Y559" s="502"/>
      <c r="Z559" s="502"/>
      <c r="AA559" s="502"/>
      <c r="AB559" s="502"/>
      <c r="AC559" s="502"/>
      <c r="AD559" s="502"/>
      <c r="AE559" s="502"/>
      <c r="AF559" s="502"/>
      <c r="AG559" s="502"/>
      <c r="AH559" s="502"/>
      <c r="AI559" s="502"/>
      <c r="AJ559" s="502"/>
      <c r="AK559" s="502"/>
      <c r="AL559" s="502"/>
      <c r="AM559" s="502"/>
      <c r="AN559" s="502"/>
      <c r="AO559" s="502"/>
      <c r="AP559" s="502"/>
      <c r="AQ559" s="502"/>
      <c r="AR559" s="502"/>
      <c r="AS559" s="502"/>
      <c r="AT559" s="502"/>
      <c r="AU559" s="502"/>
      <c r="AV559" s="502"/>
      <c r="AW559" s="502"/>
      <c r="AX559" s="502"/>
      <c r="AY559" s="502"/>
      <c r="AZ559" s="502"/>
      <c r="BA559" s="502"/>
      <c r="BB559" s="502"/>
      <c r="BC559" s="502"/>
      <c r="BD559" s="502"/>
      <c r="BE559" s="502"/>
      <c r="BF559" s="502"/>
      <c r="BG559" s="505"/>
      <c r="BH559" s="506"/>
      <c r="BI559" s="506"/>
      <c r="BJ559" s="506"/>
      <c r="BK559" s="507"/>
      <c r="BL559" s="330"/>
      <c r="BM559" s="330"/>
      <c r="BN559" s="330"/>
      <c r="BO559" s="330"/>
      <c r="BP559" s="330"/>
      <c r="BQ559" s="330"/>
      <c r="BR559" s="330"/>
      <c r="BS559" s="330"/>
      <c r="BT559" s="330"/>
      <c r="BU559" s="330"/>
      <c r="BV559" s="330"/>
      <c r="BW559" s="330"/>
      <c r="BX559" s="330"/>
      <c r="BY559" s="330"/>
      <c r="BZ559" s="330"/>
      <c r="CA559" s="330"/>
    </row>
    <row r="560" spans="1:80" s="331" customFormat="1" ht="12.6" customHeight="1">
      <c r="B560" s="511"/>
      <c r="C560" s="512"/>
      <c r="D560" s="513"/>
      <c r="E560" s="514"/>
      <c r="F560" s="482"/>
      <c r="G560" s="482"/>
      <c r="H560" s="482"/>
      <c r="I560" s="482"/>
      <c r="J560" s="482"/>
      <c r="K560" s="482"/>
      <c r="L560" s="482"/>
      <c r="M560" s="482"/>
      <c r="N560" s="482"/>
      <c r="O560" s="482"/>
      <c r="P560" s="482"/>
      <c r="Q560" s="482"/>
      <c r="R560" s="482"/>
      <c r="S560" s="482"/>
      <c r="T560" s="482"/>
      <c r="U560" s="482"/>
      <c r="V560" s="482"/>
      <c r="W560" s="482"/>
      <c r="X560" s="482"/>
      <c r="Y560" s="482"/>
      <c r="Z560" s="482"/>
      <c r="AA560" s="482"/>
      <c r="AB560" s="482"/>
      <c r="AC560" s="482"/>
      <c r="AD560" s="482"/>
      <c r="AE560" s="482"/>
      <c r="AF560" s="482"/>
      <c r="AG560" s="482"/>
      <c r="AH560" s="482"/>
      <c r="AI560" s="482"/>
      <c r="AJ560" s="482"/>
      <c r="AK560" s="482"/>
      <c r="AL560" s="482"/>
      <c r="AM560" s="482"/>
      <c r="AN560" s="482"/>
      <c r="AO560" s="482"/>
      <c r="AP560" s="482"/>
      <c r="AQ560" s="482"/>
      <c r="AR560" s="482"/>
      <c r="AS560" s="482"/>
      <c r="AT560" s="482"/>
      <c r="AU560" s="482"/>
      <c r="AV560" s="482"/>
      <c r="AW560" s="482"/>
      <c r="AX560" s="482"/>
      <c r="AY560" s="482"/>
      <c r="AZ560" s="482"/>
      <c r="BA560" s="482"/>
      <c r="BB560" s="482"/>
      <c r="BC560" s="482"/>
      <c r="BD560" s="482"/>
      <c r="BE560" s="482"/>
      <c r="BF560" s="482"/>
      <c r="BG560" s="515"/>
      <c r="BH560" s="516"/>
      <c r="BI560" s="516"/>
      <c r="BJ560" s="516"/>
      <c r="BK560" s="517"/>
      <c r="BL560" s="330"/>
      <c r="BM560" s="330"/>
      <c r="BN560" s="330"/>
      <c r="BO560" s="330"/>
      <c r="BP560" s="330"/>
      <c r="BQ560" s="330"/>
      <c r="BR560" s="330"/>
      <c r="BS560" s="330"/>
      <c r="BT560" s="330"/>
      <c r="BU560" s="330"/>
      <c r="BV560" s="330"/>
      <c r="BW560" s="330"/>
      <c r="BX560" s="330"/>
      <c r="BY560" s="330"/>
      <c r="BZ560" s="330"/>
      <c r="CA560" s="330"/>
    </row>
    <row r="561" spans="1:79" s="331" customFormat="1" ht="12.6" customHeight="1">
      <c r="B561" s="511"/>
      <c r="C561" s="512"/>
      <c r="D561" s="513"/>
      <c r="E561" s="514"/>
      <c r="F561" s="482"/>
      <c r="G561" s="482"/>
      <c r="H561" s="482"/>
      <c r="I561" s="482"/>
      <c r="J561" s="482"/>
      <c r="K561" s="482"/>
      <c r="L561" s="482"/>
      <c r="M561" s="482"/>
      <c r="N561" s="482"/>
      <c r="O561" s="482"/>
      <c r="P561" s="482"/>
      <c r="Q561" s="482"/>
      <c r="R561" s="482"/>
      <c r="S561" s="482"/>
      <c r="T561" s="482"/>
      <c r="U561" s="482"/>
      <c r="V561" s="482"/>
      <c r="W561" s="482"/>
      <c r="X561" s="482"/>
      <c r="Y561" s="482"/>
      <c r="Z561" s="482"/>
      <c r="AA561" s="482"/>
      <c r="AB561" s="482"/>
      <c r="AC561" s="482"/>
      <c r="AD561" s="482"/>
      <c r="AE561" s="482"/>
      <c r="AF561" s="482"/>
      <c r="AG561" s="482"/>
      <c r="AH561" s="482"/>
      <c r="AI561" s="482"/>
      <c r="AJ561" s="482"/>
      <c r="AK561" s="482"/>
      <c r="AL561" s="482"/>
      <c r="AM561" s="482"/>
      <c r="AN561" s="482"/>
      <c r="AO561" s="482"/>
      <c r="AP561" s="482"/>
      <c r="AQ561" s="482"/>
      <c r="AR561" s="482"/>
      <c r="AS561" s="482"/>
      <c r="AT561" s="482"/>
      <c r="AU561" s="482"/>
      <c r="AV561" s="482"/>
      <c r="AW561" s="482"/>
      <c r="AX561" s="482"/>
      <c r="AY561" s="482"/>
      <c r="AZ561" s="482"/>
      <c r="BA561" s="482"/>
      <c r="BB561" s="482"/>
      <c r="BC561" s="482"/>
      <c r="BD561" s="482"/>
      <c r="BE561" s="482"/>
      <c r="BF561" s="482"/>
      <c r="BG561" s="515"/>
      <c r="BH561" s="516"/>
      <c r="BI561" s="516"/>
      <c r="BJ561" s="516"/>
      <c r="BK561" s="517"/>
      <c r="BL561" s="330"/>
      <c r="BM561" s="330"/>
      <c r="BN561" s="330"/>
      <c r="BO561" s="330"/>
      <c r="BP561" s="330"/>
      <c r="BQ561" s="330"/>
      <c r="BR561" s="330"/>
      <c r="BS561" s="330"/>
      <c r="BT561" s="330"/>
      <c r="BU561" s="330"/>
      <c r="BV561" s="330"/>
      <c r="BW561" s="330"/>
      <c r="BX561" s="330"/>
      <c r="BY561" s="330"/>
      <c r="BZ561" s="330"/>
      <c r="CA561" s="330"/>
    </row>
    <row r="562" spans="1:79" s="331" customFormat="1" ht="12.6" customHeight="1">
      <c r="B562" s="498"/>
      <c r="C562" s="499"/>
      <c r="D562" s="500"/>
      <c r="E562" s="503"/>
      <c r="F562" s="504"/>
      <c r="G562" s="504"/>
      <c r="H562" s="504"/>
      <c r="I562" s="504"/>
      <c r="J562" s="504"/>
      <c r="K562" s="504"/>
      <c r="L562" s="504"/>
      <c r="M562" s="504"/>
      <c r="N562" s="504"/>
      <c r="O562" s="504"/>
      <c r="P562" s="504"/>
      <c r="Q562" s="504"/>
      <c r="R562" s="504"/>
      <c r="S562" s="504"/>
      <c r="T562" s="504"/>
      <c r="U562" s="504"/>
      <c r="V562" s="504"/>
      <c r="W562" s="504"/>
      <c r="X562" s="504"/>
      <c r="Y562" s="504"/>
      <c r="Z562" s="504"/>
      <c r="AA562" s="504"/>
      <c r="AB562" s="504"/>
      <c r="AC562" s="504"/>
      <c r="AD562" s="504"/>
      <c r="AE562" s="504"/>
      <c r="AF562" s="504"/>
      <c r="AG562" s="504"/>
      <c r="AH562" s="504"/>
      <c r="AI562" s="504"/>
      <c r="AJ562" s="504"/>
      <c r="AK562" s="504"/>
      <c r="AL562" s="504"/>
      <c r="AM562" s="504"/>
      <c r="AN562" s="504"/>
      <c r="AO562" s="504"/>
      <c r="AP562" s="504"/>
      <c r="AQ562" s="504"/>
      <c r="AR562" s="504"/>
      <c r="AS562" s="504"/>
      <c r="AT562" s="504"/>
      <c r="AU562" s="504"/>
      <c r="AV562" s="504"/>
      <c r="AW562" s="504"/>
      <c r="AX562" s="504"/>
      <c r="AY562" s="504"/>
      <c r="AZ562" s="504"/>
      <c r="BA562" s="504"/>
      <c r="BB562" s="504"/>
      <c r="BC562" s="504"/>
      <c r="BD562" s="504"/>
      <c r="BE562" s="504"/>
      <c r="BF562" s="504"/>
      <c r="BG562" s="508"/>
      <c r="BH562" s="509"/>
      <c r="BI562" s="509"/>
      <c r="BJ562" s="509"/>
      <c r="BK562" s="510"/>
      <c r="BL562" s="330"/>
      <c r="BM562" s="330"/>
      <c r="BN562" s="330"/>
      <c r="BO562" s="330"/>
      <c r="BP562" s="330"/>
      <c r="BQ562" s="330"/>
      <c r="BR562" s="330"/>
      <c r="BS562" s="330"/>
      <c r="BT562" s="330"/>
      <c r="BU562" s="330"/>
      <c r="BV562" s="330"/>
      <c r="BW562" s="330"/>
      <c r="BX562" s="330"/>
      <c r="BY562" s="330"/>
      <c r="BZ562" s="330"/>
      <c r="CA562" s="330"/>
    </row>
    <row r="563" spans="1:79" s="331" customFormat="1" ht="18" customHeight="1">
      <c r="A563" s="239"/>
      <c r="B563" s="641" t="s">
        <v>439</v>
      </c>
      <c r="C563" s="642"/>
      <c r="D563" s="642"/>
      <c r="E563" s="642"/>
      <c r="F563" s="642"/>
      <c r="G563" s="642"/>
      <c r="H563" s="642"/>
      <c r="I563" s="642"/>
      <c r="J563" s="642"/>
      <c r="K563" s="642"/>
      <c r="L563" s="642"/>
      <c r="M563" s="642"/>
      <c r="N563" s="642"/>
      <c r="O563" s="642"/>
      <c r="P563" s="642"/>
      <c r="Q563" s="642"/>
      <c r="R563" s="642"/>
      <c r="S563" s="642"/>
      <c r="T563" s="642"/>
      <c r="U563" s="642"/>
      <c r="V563" s="642"/>
      <c r="W563" s="642"/>
      <c r="X563" s="642"/>
      <c r="Y563" s="642"/>
      <c r="Z563" s="642"/>
      <c r="AA563" s="642"/>
      <c r="AB563" s="642"/>
      <c r="AC563" s="642"/>
      <c r="AD563" s="642"/>
      <c r="AE563" s="642"/>
      <c r="AF563" s="642"/>
      <c r="AG563" s="642"/>
      <c r="AH563" s="642"/>
      <c r="AI563" s="642"/>
      <c r="AJ563" s="642"/>
      <c r="AK563" s="642"/>
      <c r="AL563" s="642"/>
      <c r="AM563" s="642"/>
      <c r="AN563" s="642"/>
      <c r="AO563" s="642"/>
      <c r="AP563" s="642"/>
      <c r="AQ563" s="642"/>
      <c r="AR563" s="642"/>
      <c r="AS563" s="642"/>
      <c r="AT563" s="642"/>
      <c r="AU563" s="642"/>
      <c r="AV563" s="642"/>
      <c r="AW563" s="642"/>
      <c r="AX563" s="642"/>
      <c r="AY563" s="642"/>
      <c r="AZ563" s="642"/>
      <c r="BA563" s="642"/>
      <c r="BB563" s="642"/>
      <c r="BC563" s="642"/>
      <c r="BD563" s="642"/>
      <c r="BE563" s="642"/>
      <c r="BF563" s="642"/>
      <c r="BG563" s="642"/>
      <c r="BH563" s="642"/>
      <c r="BI563" s="642"/>
      <c r="BJ563" s="642"/>
      <c r="BK563" s="643"/>
      <c r="BL563" s="330"/>
      <c r="BM563" s="330"/>
      <c r="BN563" s="330"/>
      <c r="BO563" s="330"/>
      <c r="BP563" s="330"/>
      <c r="BQ563" s="330"/>
      <c r="BR563" s="330"/>
      <c r="BS563" s="330"/>
      <c r="BT563" s="330"/>
    </row>
    <row r="564" spans="1:79" s="331" customFormat="1" ht="12.6" customHeight="1">
      <c r="B564" s="495" t="s">
        <v>450</v>
      </c>
      <c r="C564" s="496"/>
      <c r="D564" s="497"/>
      <c r="E564" s="501" t="s">
        <v>610</v>
      </c>
      <c r="F564" s="502"/>
      <c r="G564" s="502"/>
      <c r="H564" s="502"/>
      <c r="I564" s="502"/>
      <c r="J564" s="502"/>
      <c r="K564" s="502"/>
      <c r="L564" s="502"/>
      <c r="M564" s="502"/>
      <c r="N564" s="502"/>
      <c r="O564" s="502"/>
      <c r="P564" s="502"/>
      <c r="Q564" s="502"/>
      <c r="R564" s="502"/>
      <c r="S564" s="502"/>
      <c r="T564" s="502"/>
      <c r="U564" s="502"/>
      <c r="V564" s="502"/>
      <c r="W564" s="502"/>
      <c r="X564" s="502"/>
      <c r="Y564" s="502"/>
      <c r="Z564" s="502"/>
      <c r="AA564" s="502"/>
      <c r="AB564" s="502"/>
      <c r="AC564" s="502"/>
      <c r="AD564" s="502"/>
      <c r="AE564" s="502"/>
      <c r="AF564" s="502"/>
      <c r="AG564" s="502"/>
      <c r="AH564" s="502"/>
      <c r="AI564" s="502"/>
      <c r="AJ564" s="502"/>
      <c r="AK564" s="502"/>
      <c r="AL564" s="502"/>
      <c r="AM564" s="502"/>
      <c r="AN564" s="502"/>
      <c r="AO564" s="502"/>
      <c r="AP564" s="502"/>
      <c r="AQ564" s="502"/>
      <c r="AR564" s="502"/>
      <c r="AS564" s="502"/>
      <c r="AT564" s="502"/>
      <c r="AU564" s="502"/>
      <c r="AV564" s="502"/>
      <c r="AW564" s="502"/>
      <c r="AX564" s="502"/>
      <c r="AY564" s="502"/>
      <c r="AZ564" s="502"/>
      <c r="BA564" s="502"/>
      <c r="BB564" s="502"/>
      <c r="BC564" s="502"/>
      <c r="BD564" s="502"/>
      <c r="BE564" s="502"/>
      <c r="BF564" s="502"/>
      <c r="BG564" s="505"/>
      <c r="BH564" s="506"/>
      <c r="BI564" s="506"/>
      <c r="BJ564" s="506"/>
      <c r="BK564" s="507"/>
      <c r="BL564" s="330"/>
      <c r="BM564" s="330"/>
      <c r="BN564" s="330"/>
      <c r="BO564" s="330"/>
      <c r="BP564" s="330"/>
      <c r="BQ564" s="330"/>
      <c r="BR564" s="330"/>
      <c r="BS564" s="330"/>
      <c r="BT564" s="330"/>
      <c r="BU564" s="330"/>
      <c r="BV564" s="330"/>
      <c r="BW564" s="330"/>
      <c r="BX564" s="330"/>
      <c r="BY564" s="330"/>
      <c r="BZ564" s="330"/>
      <c r="CA564" s="330"/>
    </row>
    <row r="565" spans="1:79" s="331" customFormat="1" ht="12.6" customHeight="1">
      <c r="B565" s="511"/>
      <c r="C565" s="512"/>
      <c r="D565" s="513"/>
      <c r="E565" s="514"/>
      <c r="F565" s="482"/>
      <c r="G565" s="482"/>
      <c r="H565" s="482"/>
      <c r="I565" s="482"/>
      <c r="J565" s="482"/>
      <c r="K565" s="482"/>
      <c r="L565" s="482"/>
      <c r="M565" s="482"/>
      <c r="N565" s="482"/>
      <c r="O565" s="482"/>
      <c r="P565" s="482"/>
      <c r="Q565" s="482"/>
      <c r="R565" s="482"/>
      <c r="S565" s="482"/>
      <c r="T565" s="482"/>
      <c r="U565" s="482"/>
      <c r="V565" s="482"/>
      <c r="W565" s="482"/>
      <c r="X565" s="482"/>
      <c r="Y565" s="482"/>
      <c r="Z565" s="482"/>
      <c r="AA565" s="482"/>
      <c r="AB565" s="482"/>
      <c r="AC565" s="482"/>
      <c r="AD565" s="482"/>
      <c r="AE565" s="482"/>
      <c r="AF565" s="482"/>
      <c r="AG565" s="482"/>
      <c r="AH565" s="482"/>
      <c r="AI565" s="482"/>
      <c r="AJ565" s="482"/>
      <c r="AK565" s="482"/>
      <c r="AL565" s="482"/>
      <c r="AM565" s="482"/>
      <c r="AN565" s="482"/>
      <c r="AO565" s="482"/>
      <c r="AP565" s="482"/>
      <c r="AQ565" s="482"/>
      <c r="AR565" s="482"/>
      <c r="AS565" s="482"/>
      <c r="AT565" s="482"/>
      <c r="AU565" s="482"/>
      <c r="AV565" s="482"/>
      <c r="AW565" s="482"/>
      <c r="AX565" s="482"/>
      <c r="AY565" s="482"/>
      <c r="AZ565" s="482"/>
      <c r="BA565" s="482"/>
      <c r="BB565" s="482"/>
      <c r="BC565" s="482"/>
      <c r="BD565" s="482"/>
      <c r="BE565" s="482"/>
      <c r="BF565" s="482"/>
      <c r="BG565" s="515"/>
      <c r="BH565" s="516"/>
      <c r="BI565" s="516"/>
      <c r="BJ565" s="516"/>
      <c r="BK565" s="517"/>
      <c r="BL565" s="330"/>
      <c r="BM565" s="330"/>
      <c r="BN565" s="330"/>
      <c r="BO565" s="330"/>
      <c r="BP565" s="330"/>
      <c r="BQ565" s="330"/>
      <c r="BR565" s="330"/>
      <c r="BS565" s="330"/>
      <c r="BT565" s="330"/>
      <c r="BU565" s="330"/>
      <c r="BV565" s="330"/>
      <c r="BW565" s="330"/>
      <c r="BX565" s="330"/>
      <c r="BY565" s="330"/>
      <c r="BZ565" s="330"/>
      <c r="CA565" s="330"/>
    </row>
    <row r="566" spans="1:79" s="331" customFormat="1" ht="12.6" customHeight="1">
      <c r="B566" s="498"/>
      <c r="C566" s="499"/>
      <c r="D566" s="500"/>
      <c r="E566" s="503"/>
      <c r="F566" s="504"/>
      <c r="G566" s="504"/>
      <c r="H566" s="504"/>
      <c r="I566" s="504"/>
      <c r="J566" s="504"/>
      <c r="K566" s="504"/>
      <c r="L566" s="504"/>
      <c r="M566" s="504"/>
      <c r="N566" s="504"/>
      <c r="O566" s="504"/>
      <c r="P566" s="504"/>
      <c r="Q566" s="504"/>
      <c r="R566" s="504"/>
      <c r="S566" s="504"/>
      <c r="T566" s="504"/>
      <c r="U566" s="504"/>
      <c r="V566" s="504"/>
      <c r="W566" s="504"/>
      <c r="X566" s="504"/>
      <c r="Y566" s="504"/>
      <c r="Z566" s="504"/>
      <c r="AA566" s="504"/>
      <c r="AB566" s="504"/>
      <c r="AC566" s="504"/>
      <c r="AD566" s="504"/>
      <c r="AE566" s="504"/>
      <c r="AF566" s="504"/>
      <c r="AG566" s="504"/>
      <c r="AH566" s="504"/>
      <c r="AI566" s="504"/>
      <c r="AJ566" s="504"/>
      <c r="AK566" s="504"/>
      <c r="AL566" s="504"/>
      <c r="AM566" s="504"/>
      <c r="AN566" s="504"/>
      <c r="AO566" s="504"/>
      <c r="AP566" s="504"/>
      <c r="AQ566" s="504"/>
      <c r="AR566" s="504"/>
      <c r="AS566" s="504"/>
      <c r="AT566" s="504"/>
      <c r="AU566" s="504"/>
      <c r="AV566" s="504"/>
      <c r="AW566" s="504"/>
      <c r="AX566" s="504"/>
      <c r="AY566" s="504"/>
      <c r="AZ566" s="504"/>
      <c r="BA566" s="504"/>
      <c r="BB566" s="504"/>
      <c r="BC566" s="504"/>
      <c r="BD566" s="504"/>
      <c r="BE566" s="504"/>
      <c r="BF566" s="504"/>
      <c r="BG566" s="508"/>
      <c r="BH566" s="509"/>
      <c r="BI566" s="509"/>
      <c r="BJ566" s="509"/>
      <c r="BK566" s="510"/>
      <c r="BL566" s="330"/>
      <c r="BM566" s="330"/>
      <c r="BN566" s="330"/>
      <c r="BO566" s="330"/>
      <c r="BP566" s="330"/>
      <c r="BQ566" s="330"/>
      <c r="BR566" s="330"/>
      <c r="BS566" s="330"/>
      <c r="BT566" s="330"/>
      <c r="BU566" s="330"/>
      <c r="BV566" s="330"/>
      <c r="BW566" s="330"/>
      <c r="BX566" s="330"/>
      <c r="BY566" s="330"/>
      <c r="BZ566" s="330"/>
      <c r="CA566" s="330"/>
    </row>
    <row r="567" spans="1:79" s="331" customFormat="1" ht="12.6" customHeight="1">
      <c r="B567" s="495" t="s">
        <v>457</v>
      </c>
      <c r="C567" s="496"/>
      <c r="D567" s="497"/>
      <c r="E567" s="501" t="s">
        <v>611</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502"/>
      <c r="AD567" s="502"/>
      <c r="AE567" s="502"/>
      <c r="AF567" s="502"/>
      <c r="AG567" s="502"/>
      <c r="AH567" s="502"/>
      <c r="AI567" s="502"/>
      <c r="AJ567" s="502"/>
      <c r="AK567" s="502"/>
      <c r="AL567" s="502"/>
      <c r="AM567" s="502"/>
      <c r="AN567" s="502"/>
      <c r="AO567" s="502"/>
      <c r="AP567" s="502"/>
      <c r="AQ567" s="502"/>
      <c r="AR567" s="502"/>
      <c r="AS567" s="502"/>
      <c r="AT567" s="502"/>
      <c r="AU567" s="502"/>
      <c r="AV567" s="502"/>
      <c r="AW567" s="502"/>
      <c r="AX567" s="502"/>
      <c r="AY567" s="502"/>
      <c r="AZ567" s="502"/>
      <c r="BA567" s="502"/>
      <c r="BB567" s="502"/>
      <c r="BC567" s="502"/>
      <c r="BD567" s="502"/>
      <c r="BE567" s="502"/>
      <c r="BF567" s="502"/>
      <c r="BG567" s="505"/>
      <c r="BH567" s="506"/>
      <c r="BI567" s="506"/>
      <c r="BJ567" s="506"/>
      <c r="BK567" s="507"/>
      <c r="BL567" s="330"/>
      <c r="BM567" s="330"/>
      <c r="BN567" s="330"/>
      <c r="BO567" s="330"/>
      <c r="BP567" s="330"/>
      <c r="BQ567" s="330"/>
      <c r="BR567" s="330"/>
      <c r="BS567" s="330"/>
      <c r="BT567" s="330"/>
      <c r="BU567" s="330"/>
      <c r="BV567" s="330"/>
      <c r="BW567" s="330"/>
      <c r="BX567" s="330"/>
      <c r="BY567" s="330"/>
      <c r="BZ567" s="330"/>
      <c r="CA567" s="330"/>
    </row>
    <row r="568" spans="1:79" s="331" customFormat="1" ht="12.6" customHeight="1">
      <c r="B568" s="511"/>
      <c r="C568" s="666"/>
      <c r="D568" s="513"/>
      <c r="E568" s="514"/>
      <c r="F568" s="671"/>
      <c r="G568" s="671"/>
      <c r="H568" s="671"/>
      <c r="I568" s="671"/>
      <c r="J568" s="671"/>
      <c r="K568" s="671"/>
      <c r="L568" s="671"/>
      <c r="M568" s="671"/>
      <c r="N568" s="671"/>
      <c r="O568" s="671"/>
      <c r="P568" s="671"/>
      <c r="Q568" s="671"/>
      <c r="R568" s="671"/>
      <c r="S568" s="671"/>
      <c r="T568" s="671"/>
      <c r="U568" s="671"/>
      <c r="V568" s="671"/>
      <c r="W568" s="671"/>
      <c r="X568" s="671"/>
      <c r="Y568" s="671"/>
      <c r="Z568" s="671"/>
      <c r="AA568" s="671"/>
      <c r="AB568" s="671"/>
      <c r="AC568" s="671"/>
      <c r="AD568" s="671"/>
      <c r="AE568" s="671"/>
      <c r="AF568" s="671"/>
      <c r="AG568" s="671"/>
      <c r="AH568" s="671"/>
      <c r="AI568" s="671"/>
      <c r="AJ568" s="671"/>
      <c r="AK568" s="671"/>
      <c r="AL568" s="671"/>
      <c r="AM568" s="671"/>
      <c r="AN568" s="671"/>
      <c r="AO568" s="671"/>
      <c r="AP568" s="671"/>
      <c r="AQ568" s="671"/>
      <c r="AR568" s="671"/>
      <c r="AS568" s="671"/>
      <c r="AT568" s="671"/>
      <c r="AU568" s="671"/>
      <c r="AV568" s="671"/>
      <c r="AW568" s="671"/>
      <c r="AX568" s="671"/>
      <c r="AY568" s="671"/>
      <c r="AZ568" s="671"/>
      <c r="BA568" s="671"/>
      <c r="BB568" s="671"/>
      <c r="BC568" s="671"/>
      <c r="BD568" s="671"/>
      <c r="BE568" s="671"/>
      <c r="BF568" s="671"/>
      <c r="BG568" s="515"/>
      <c r="BH568" s="668"/>
      <c r="BI568" s="668"/>
      <c r="BJ568" s="668"/>
      <c r="BK568" s="517"/>
      <c r="BL568" s="330"/>
      <c r="BM568" s="330"/>
      <c r="BN568" s="330"/>
      <c r="BO568" s="330"/>
      <c r="BP568" s="330"/>
      <c r="BQ568" s="330"/>
      <c r="BR568" s="330"/>
      <c r="BS568" s="330"/>
      <c r="BT568" s="330"/>
      <c r="BU568" s="330"/>
      <c r="BV568" s="330"/>
      <c r="BW568" s="330"/>
      <c r="BX568" s="330"/>
      <c r="BY568" s="330"/>
      <c r="BZ568" s="330"/>
      <c r="CA568" s="330"/>
    </row>
    <row r="569" spans="1:79" s="331" customFormat="1" ht="12.6" customHeight="1">
      <c r="B569" s="511"/>
      <c r="C569" s="512"/>
      <c r="D569" s="513"/>
      <c r="E569" s="514"/>
      <c r="F569" s="482"/>
      <c r="G569" s="482"/>
      <c r="H569" s="482"/>
      <c r="I569" s="482"/>
      <c r="J569" s="482"/>
      <c r="K569" s="482"/>
      <c r="L569" s="482"/>
      <c r="M569" s="482"/>
      <c r="N569" s="482"/>
      <c r="O569" s="482"/>
      <c r="P569" s="482"/>
      <c r="Q569" s="482"/>
      <c r="R569" s="482"/>
      <c r="S569" s="482"/>
      <c r="T569" s="482"/>
      <c r="U569" s="482"/>
      <c r="V569" s="482"/>
      <c r="W569" s="482"/>
      <c r="X569" s="482"/>
      <c r="Y569" s="482"/>
      <c r="Z569" s="482"/>
      <c r="AA569" s="482"/>
      <c r="AB569" s="482"/>
      <c r="AC569" s="482"/>
      <c r="AD569" s="482"/>
      <c r="AE569" s="482"/>
      <c r="AF569" s="482"/>
      <c r="AG569" s="482"/>
      <c r="AH569" s="482"/>
      <c r="AI569" s="482"/>
      <c r="AJ569" s="482"/>
      <c r="AK569" s="482"/>
      <c r="AL569" s="482"/>
      <c r="AM569" s="482"/>
      <c r="AN569" s="482"/>
      <c r="AO569" s="482"/>
      <c r="AP569" s="482"/>
      <c r="AQ569" s="482"/>
      <c r="AR569" s="482"/>
      <c r="AS569" s="482"/>
      <c r="AT569" s="482"/>
      <c r="AU569" s="482"/>
      <c r="AV569" s="482"/>
      <c r="AW569" s="482"/>
      <c r="AX569" s="482"/>
      <c r="AY569" s="482"/>
      <c r="AZ569" s="482"/>
      <c r="BA569" s="482"/>
      <c r="BB569" s="482"/>
      <c r="BC569" s="482"/>
      <c r="BD569" s="482"/>
      <c r="BE569" s="482"/>
      <c r="BF569" s="482"/>
      <c r="BG569" s="515"/>
      <c r="BH569" s="516"/>
      <c r="BI569" s="516"/>
      <c r="BJ569" s="516"/>
      <c r="BK569" s="517"/>
      <c r="BL569" s="330"/>
      <c r="BM569" s="330"/>
      <c r="BN569" s="330"/>
      <c r="BO569" s="330"/>
      <c r="BP569" s="330"/>
      <c r="BQ569" s="330"/>
      <c r="BR569" s="330"/>
      <c r="BS569" s="330"/>
      <c r="BT569" s="330"/>
      <c r="BU569" s="330"/>
      <c r="BV569" s="330"/>
      <c r="BW569" s="330"/>
      <c r="BX569" s="330"/>
      <c r="BY569" s="330"/>
      <c r="BZ569" s="330"/>
      <c r="CA569" s="330"/>
    </row>
    <row r="570" spans="1:79" s="331" customFormat="1" ht="6" customHeight="1">
      <c r="B570" s="511"/>
      <c r="C570" s="512"/>
      <c r="D570" s="513"/>
      <c r="E570" s="514"/>
      <c r="F570" s="482"/>
      <c r="G570" s="482"/>
      <c r="H570" s="482"/>
      <c r="I570" s="482"/>
      <c r="J570" s="482"/>
      <c r="K570" s="482"/>
      <c r="L570" s="482"/>
      <c r="M570" s="482"/>
      <c r="N570" s="482"/>
      <c r="O570" s="482"/>
      <c r="P570" s="482"/>
      <c r="Q570" s="482"/>
      <c r="R570" s="482"/>
      <c r="S570" s="482"/>
      <c r="T570" s="482"/>
      <c r="U570" s="482"/>
      <c r="V570" s="482"/>
      <c r="W570" s="482"/>
      <c r="X570" s="482"/>
      <c r="Y570" s="482"/>
      <c r="Z570" s="482"/>
      <c r="AA570" s="482"/>
      <c r="AB570" s="482"/>
      <c r="AC570" s="482"/>
      <c r="AD570" s="482"/>
      <c r="AE570" s="482"/>
      <c r="AF570" s="482"/>
      <c r="AG570" s="482"/>
      <c r="AH570" s="482"/>
      <c r="AI570" s="482"/>
      <c r="AJ570" s="482"/>
      <c r="AK570" s="482"/>
      <c r="AL570" s="482"/>
      <c r="AM570" s="482"/>
      <c r="AN570" s="482"/>
      <c r="AO570" s="482"/>
      <c r="AP570" s="482"/>
      <c r="AQ570" s="482"/>
      <c r="AR570" s="482"/>
      <c r="AS570" s="482"/>
      <c r="AT570" s="482"/>
      <c r="AU570" s="482"/>
      <c r="AV570" s="482"/>
      <c r="AW570" s="482"/>
      <c r="AX570" s="482"/>
      <c r="AY570" s="482"/>
      <c r="AZ570" s="482"/>
      <c r="BA570" s="482"/>
      <c r="BB570" s="482"/>
      <c r="BC570" s="482"/>
      <c r="BD570" s="482"/>
      <c r="BE570" s="482"/>
      <c r="BF570" s="482"/>
      <c r="BG570" s="515"/>
      <c r="BH570" s="516"/>
      <c r="BI570" s="516"/>
      <c r="BJ570" s="516"/>
      <c r="BK570" s="517"/>
      <c r="BL570" s="330"/>
      <c r="BM570" s="330"/>
      <c r="BN570" s="330"/>
      <c r="BO570" s="330"/>
      <c r="BP570" s="330"/>
      <c r="BQ570" s="330"/>
      <c r="BR570" s="330"/>
      <c r="BS570" s="330"/>
      <c r="BT570" s="330"/>
      <c r="BU570" s="330"/>
      <c r="BV570" s="330"/>
      <c r="BW570" s="330"/>
      <c r="BX570" s="330"/>
      <c r="BY570" s="330"/>
      <c r="BZ570" s="330"/>
      <c r="CA570" s="330"/>
    </row>
    <row r="571" spans="1:79" s="331" customFormat="1" ht="12.6" customHeight="1">
      <c r="B571" s="495" t="s">
        <v>461</v>
      </c>
      <c r="C571" s="496"/>
      <c r="D571" s="497"/>
      <c r="E571" s="501" t="s">
        <v>612</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502"/>
      <c r="AD571" s="502"/>
      <c r="AE571" s="502"/>
      <c r="AF571" s="502"/>
      <c r="AG571" s="502"/>
      <c r="AH571" s="502"/>
      <c r="AI571" s="502"/>
      <c r="AJ571" s="502"/>
      <c r="AK571" s="502"/>
      <c r="AL571" s="502"/>
      <c r="AM571" s="502"/>
      <c r="AN571" s="502"/>
      <c r="AO571" s="502"/>
      <c r="AP571" s="502"/>
      <c r="AQ571" s="502"/>
      <c r="AR571" s="502"/>
      <c r="AS571" s="502"/>
      <c r="AT571" s="502"/>
      <c r="AU571" s="502"/>
      <c r="AV571" s="502"/>
      <c r="AW571" s="502"/>
      <c r="AX571" s="502"/>
      <c r="AY571" s="502"/>
      <c r="AZ571" s="502"/>
      <c r="BA571" s="502"/>
      <c r="BB571" s="502"/>
      <c r="BC571" s="502"/>
      <c r="BD571" s="502"/>
      <c r="BE571" s="502"/>
      <c r="BF571" s="502"/>
      <c r="BG571" s="505"/>
      <c r="BH571" s="506"/>
      <c r="BI571" s="506"/>
      <c r="BJ571" s="506"/>
      <c r="BK571" s="507"/>
      <c r="BL571" s="330"/>
      <c r="BM571" s="330"/>
      <c r="BN571" s="330"/>
      <c r="BO571" s="330"/>
      <c r="BP571" s="330"/>
      <c r="BQ571" s="330"/>
      <c r="BR571" s="330"/>
      <c r="BS571" s="330"/>
      <c r="BT571" s="330"/>
      <c r="BU571" s="330"/>
      <c r="BV571" s="330"/>
      <c r="BW571" s="330"/>
      <c r="BX571" s="330"/>
      <c r="BY571" s="330"/>
      <c r="BZ571" s="330"/>
      <c r="CA571" s="330"/>
    </row>
    <row r="572" spans="1:79" s="331" customFormat="1" ht="12.6" customHeight="1">
      <c r="B572" s="498"/>
      <c r="C572" s="499"/>
      <c r="D572" s="500"/>
      <c r="E572" s="503"/>
      <c r="F572" s="504"/>
      <c r="G572" s="504"/>
      <c r="H572" s="504"/>
      <c r="I572" s="504"/>
      <c r="J572" s="504"/>
      <c r="K572" s="504"/>
      <c r="L572" s="504"/>
      <c r="M572" s="504"/>
      <c r="N572" s="504"/>
      <c r="O572" s="504"/>
      <c r="P572" s="504"/>
      <c r="Q572" s="504"/>
      <c r="R572" s="504"/>
      <c r="S572" s="504"/>
      <c r="T572" s="504"/>
      <c r="U572" s="504"/>
      <c r="V572" s="504"/>
      <c r="W572" s="504"/>
      <c r="X572" s="504"/>
      <c r="Y572" s="504"/>
      <c r="Z572" s="504"/>
      <c r="AA572" s="504"/>
      <c r="AB572" s="504"/>
      <c r="AC572" s="504"/>
      <c r="AD572" s="504"/>
      <c r="AE572" s="504"/>
      <c r="AF572" s="504"/>
      <c r="AG572" s="504"/>
      <c r="AH572" s="504"/>
      <c r="AI572" s="504"/>
      <c r="AJ572" s="504"/>
      <c r="AK572" s="504"/>
      <c r="AL572" s="504"/>
      <c r="AM572" s="504"/>
      <c r="AN572" s="504"/>
      <c r="AO572" s="504"/>
      <c r="AP572" s="504"/>
      <c r="AQ572" s="504"/>
      <c r="AR572" s="504"/>
      <c r="AS572" s="504"/>
      <c r="AT572" s="504"/>
      <c r="AU572" s="504"/>
      <c r="AV572" s="504"/>
      <c r="AW572" s="504"/>
      <c r="AX572" s="504"/>
      <c r="AY572" s="504"/>
      <c r="AZ572" s="504"/>
      <c r="BA572" s="504"/>
      <c r="BB572" s="504"/>
      <c r="BC572" s="504"/>
      <c r="BD572" s="504"/>
      <c r="BE572" s="504"/>
      <c r="BF572" s="504"/>
      <c r="BG572" s="508"/>
      <c r="BH572" s="509"/>
      <c r="BI572" s="509"/>
      <c r="BJ572" s="509"/>
      <c r="BK572" s="510"/>
      <c r="BL572" s="330"/>
      <c r="BM572" s="330"/>
      <c r="BN572" s="330"/>
      <c r="BO572" s="330"/>
      <c r="BP572" s="330"/>
      <c r="BQ572" s="330"/>
      <c r="BR572" s="330"/>
      <c r="BS572" s="330"/>
      <c r="BT572" s="330"/>
      <c r="BU572" s="330"/>
      <c r="BV572" s="330"/>
      <c r="BW572" s="330"/>
      <c r="BX572" s="330"/>
      <c r="BY572" s="330"/>
      <c r="BZ572" s="330"/>
      <c r="CA572" s="330"/>
    </row>
    <row r="573" spans="1:79" s="331" customFormat="1" ht="12.6" customHeight="1">
      <c r="BG573" s="243"/>
      <c r="BH573" s="243"/>
      <c r="BI573" s="243"/>
      <c r="BJ573" s="243"/>
      <c r="BK573" s="243"/>
      <c r="BL573" s="330"/>
      <c r="BM573" s="330"/>
      <c r="BN573" s="330"/>
      <c r="BO573" s="330"/>
      <c r="BP573" s="330"/>
      <c r="BQ573" s="330"/>
      <c r="BR573" s="330"/>
      <c r="BS573" s="330"/>
      <c r="BT573" s="330"/>
      <c r="BU573" s="330"/>
      <c r="BV573" s="330"/>
      <c r="BW573" s="330"/>
      <c r="BX573" s="330"/>
      <c r="BY573" s="330"/>
      <c r="BZ573" s="330"/>
      <c r="CA573" s="330"/>
    </row>
    <row r="574" spans="1:79" s="316" customFormat="1" ht="20.100000000000001" customHeight="1">
      <c r="A574" s="239" t="s">
        <v>613</v>
      </c>
      <c r="B574" s="329"/>
      <c r="C574" s="329"/>
      <c r="D574" s="298"/>
      <c r="E574" s="291"/>
      <c r="F574" s="291"/>
      <c r="G574" s="291"/>
      <c r="H574" s="291"/>
      <c r="I574" s="291"/>
      <c r="J574" s="291"/>
      <c r="K574" s="291"/>
      <c r="L574" s="291"/>
      <c r="M574" s="291"/>
      <c r="N574" s="291"/>
      <c r="O574" s="291"/>
      <c r="P574" s="291"/>
      <c r="Q574" s="291"/>
      <c r="R574" s="291"/>
      <c r="S574" s="291"/>
      <c r="T574" s="291"/>
      <c r="U574" s="291"/>
      <c r="V574" s="291"/>
      <c r="BG574" s="243"/>
      <c r="BH574" s="243"/>
      <c r="BI574" s="243"/>
      <c r="BJ574" s="243"/>
      <c r="BK574" s="243"/>
      <c r="BL574" s="345"/>
      <c r="BM574" s="345"/>
      <c r="BN574" s="345"/>
      <c r="BO574" s="345"/>
      <c r="BP574" s="345"/>
      <c r="BQ574" s="345"/>
      <c r="BR574" s="345"/>
      <c r="BS574" s="345"/>
      <c r="BT574" s="345"/>
      <c r="BU574" s="345"/>
      <c r="BV574" s="345"/>
      <c r="BW574" s="345"/>
      <c r="BX574" s="345"/>
      <c r="BY574" s="345"/>
      <c r="BZ574" s="345"/>
      <c r="CA574" s="345"/>
    </row>
    <row r="575" spans="1:79" s="331" customFormat="1" ht="12.6" customHeight="1">
      <c r="B575" s="495" t="s">
        <v>431</v>
      </c>
      <c r="C575" s="496"/>
      <c r="D575" s="497"/>
      <c r="E575" s="501" t="s">
        <v>614</v>
      </c>
      <c r="F575" s="502"/>
      <c r="G575" s="502"/>
      <c r="H575" s="502"/>
      <c r="I575" s="502"/>
      <c r="J575" s="502"/>
      <c r="K575" s="502"/>
      <c r="L575" s="502"/>
      <c r="M575" s="502"/>
      <c r="N575" s="502"/>
      <c r="O575" s="502"/>
      <c r="P575" s="502"/>
      <c r="Q575" s="502"/>
      <c r="R575" s="502"/>
      <c r="S575" s="502"/>
      <c r="T575" s="502"/>
      <c r="U575" s="502"/>
      <c r="V575" s="502"/>
      <c r="W575" s="502"/>
      <c r="X575" s="502"/>
      <c r="Y575" s="502"/>
      <c r="Z575" s="502"/>
      <c r="AA575" s="502"/>
      <c r="AB575" s="502"/>
      <c r="AC575" s="502"/>
      <c r="AD575" s="502"/>
      <c r="AE575" s="502"/>
      <c r="AF575" s="502"/>
      <c r="AG575" s="502"/>
      <c r="AH575" s="502"/>
      <c r="AI575" s="502"/>
      <c r="AJ575" s="502"/>
      <c r="AK575" s="502"/>
      <c r="AL575" s="502"/>
      <c r="AM575" s="502"/>
      <c r="AN575" s="502"/>
      <c r="AO575" s="502"/>
      <c r="AP575" s="502"/>
      <c r="AQ575" s="502"/>
      <c r="AR575" s="502"/>
      <c r="AS575" s="502"/>
      <c r="AT575" s="502"/>
      <c r="AU575" s="502"/>
      <c r="AV575" s="502"/>
      <c r="AW575" s="502"/>
      <c r="AX575" s="502"/>
      <c r="AY575" s="502"/>
      <c r="AZ575" s="502"/>
      <c r="BA575" s="502"/>
      <c r="BB575" s="502"/>
      <c r="BC575" s="502"/>
      <c r="BD575" s="502"/>
      <c r="BE575" s="502"/>
      <c r="BF575" s="502"/>
      <c r="BG575" s="505"/>
      <c r="BH575" s="506"/>
      <c r="BI575" s="506"/>
      <c r="BJ575" s="506"/>
      <c r="BK575" s="507"/>
      <c r="BL575" s="330"/>
      <c r="BM575" s="330"/>
      <c r="BN575" s="330"/>
      <c r="BO575" s="330"/>
      <c r="BP575" s="330"/>
      <c r="BQ575" s="330"/>
      <c r="BR575" s="330"/>
      <c r="BS575" s="330"/>
      <c r="BT575" s="330"/>
      <c r="BU575" s="330"/>
      <c r="BV575" s="330"/>
      <c r="BW575" s="330"/>
      <c r="BX575" s="330"/>
      <c r="BY575" s="330"/>
      <c r="BZ575" s="330"/>
      <c r="CA575" s="330"/>
    </row>
    <row r="576" spans="1:79" s="331" customFormat="1" ht="12.6" customHeight="1">
      <c r="B576" s="511"/>
      <c r="C576" s="512"/>
      <c r="D576" s="513"/>
      <c r="E576" s="514"/>
      <c r="F576" s="482"/>
      <c r="G576" s="482"/>
      <c r="H576" s="482"/>
      <c r="I576" s="482"/>
      <c r="J576" s="482"/>
      <c r="K576" s="482"/>
      <c r="L576" s="482"/>
      <c r="M576" s="482"/>
      <c r="N576" s="482"/>
      <c r="O576" s="482"/>
      <c r="P576" s="482"/>
      <c r="Q576" s="482"/>
      <c r="R576" s="482"/>
      <c r="S576" s="482"/>
      <c r="T576" s="482"/>
      <c r="U576" s="482"/>
      <c r="V576" s="482"/>
      <c r="W576" s="482"/>
      <c r="X576" s="482"/>
      <c r="Y576" s="482"/>
      <c r="Z576" s="482"/>
      <c r="AA576" s="482"/>
      <c r="AB576" s="482"/>
      <c r="AC576" s="482"/>
      <c r="AD576" s="482"/>
      <c r="AE576" s="482"/>
      <c r="AF576" s="482"/>
      <c r="AG576" s="482"/>
      <c r="AH576" s="482"/>
      <c r="AI576" s="482"/>
      <c r="AJ576" s="482"/>
      <c r="AK576" s="482"/>
      <c r="AL576" s="482"/>
      <c r="AM576" s="482"/>
      <c r="AN576" s="482"/>
      <c r="AO576" s="482"/>
      <c r="AP576" s="482"/>
      <c r="AQ576" s="482"/>
      <c r="AR576" s="482"/>
      <c r="AS576" s="482"/>
      <c r="AT576" s="482"/>
      <c r="AU576" s="482"/>
      <c r="AV576" s="482"/>
      <c r="AW576" s="482"/>
      <c r="AX576" s="482"/>
      <c r="AY576" s="482"/>
      <c r="AZ576" s="482"/>
      <c r="BA576" s="482"/>
      <c r="BB576" s="482"/>
      <c r="BC576" s="482"/>
      <c r="BD576" s="482"/>
      <c r="BE576" s="482"/>
      <c r="BF576" s="482"/>
      <c r="BG576" s="515"/>
      <c r="BH576" s="516"/>
      <c r="BI576" s="516"/>
      <c r="BJ576" s="516"/>
      <c r="BK576" s="517"/>
      <c r="BL576" s="330"/>
      <c r="BM576" s="330"/>
      <c r="BN576" s="330"/>
      <c r="BO576" s="330"/>
      <c r="BP576" s="330"/>
      <c r="BQ576" s="330"/>
      <c r="BR576" s="330"/>
      <c r="BS576" s="330"/>
      <c r="BT576" s="330"/>
      <c r="BU576" s="330"/>
      <c r="BV576" s="330"/>
      <c r="BW576" s="330"/>
      <c r="BX576" s="330"/>
      <c r="BY576" s="330"/>
      <c r="BZ576" s="330"/>
      <c r="CA576" s="330"/>
    </row>
    <row r="577" spans="1:79" s="331" customFormat="1" ht="12.6" customHeight="1">
      <c r="B577" s="498"/>
      <c r="C577" s="499"/>
      <c r="D577" s="500"/>
      <c r="E577" s="503"/>
      <c r="F577" s="504"/>
      <c r="G577" s="504"/>
      <c r="H577" s="504"/>
      <c r="I577" s="504"/>
      <c r="J577" s="504"/>
      <c r="K577" s="504"/>
      <c r="L577" s="504"/>
      <c r="M577" s="504"/>
      <c r="N577" s="504"/>
      <c r="O577" s="504"/>
      <c r="P577" s="504"/>
      <c r="Q577" s="504"/>
      <c r="R577" s="504"/>
      <c r="S577" s="504"/>
      <c r="T577" s="504"/>
      <c r="U577" s="504"/>
      <c r="V577" s="504"/>
      <c r="W577" s="504"/>
      <c r="X577" s="504"/>
      <c r="Y577" s="504"/>
      <c r="Z577" s="504"/>
      <c r="AA577" s="504"/>
      <c r="AB577" s="504"/>
      <c r="AC577" s="504"/>
      <c r="AD577" s="504"/>
      <c r="AE577" s="504"/>
      <c r="AF577" s="504"/>
      <c r="AG577" s="504"/>
      <c r="AH577" s="504"/>
      <c r="AI577" s="504"/>
      <c r="AJ577" s="504"/>
      <c r="AK577" s="504"/>
      <c r="AL577" s="504"/>
      <c r="AM577" s="504"/>
      <c r="AN577" s="504"/>
      <c r="AO577" s="504"/>
      <c r="AP577" s="504"/>
      <c r="AQ577" s="504"/>
      <c r="AR577" s="504"/>
      <c r="AS577" s="504"/>
      <c r="AT577" s="504"/>
      <c r="AU577" s="504"/>
      <c r="AV577" s="504"/>
      <c r="AW577" s="504"/>
      <c r="AX577" s="504"/>
      <c r="AY577" s="504"/>
      <c r="AZ577" s="504"/>
      <c r="BA577" s="504"/>
      <c r="BB577" s="504"/>
      <c r="BC577" s="504"/>
      <c r="BD577" s="504"/>
      <c r="BE577" s="504"/>
      <c r="BF577" s="504"/>
      <c r="BG577" s="508"/>
      <c r="BH577" s="509"/>
      <c r="BI577" s="509"/>
      <c r="BJ577" s="509"/>
      <c r="BK577" s="510"/>
      <c r="BL577" s="330"/>
      <c r="BM577" s="330"/>
      <c r="BN577" s="330"/>
      <c r="BO577" s="330"/>
      <c r="BP577" s="330"/>
      <c r="BQ577" s="330"/>
      <c r="BR577" s="330"/>
      <c r="BS577" s="330"/>
      <c r="BT577" s="330"/>
      <c r="BU577" s="330"/>
      <c r="BV577" s="330"/>
      <c r="BW577" s="330"/>
      <c r="BX577" s="330"/>
      <c r="BY577" s="330"/>
      <c r="BZ577" s="330"/>
      <c r="CA577" s="330"/>
    </row>
    <row r="578" spans="1:79" s="331" customFormat="1" ht="12.6" customHeight="1">
      <c r="BG578" s="243"/>
      <c r="BH578" s="243"/>
      <c r="BI578" s="243"/>
      <c r="BJ578" s="243"/>
      <c r="BK578" s="243"/>
      <c r="BL578" s="330"/>
      <c r="BM578" s="330"/>
      <c r="BN578" s="330"/>
      <c r="BO578" s="330"/>
      <c r="BP578" s="330"/>
      <c r="BQ578" s="330"/>
      <c r="BR578" s="330"/>
      <c r="BS578" s="330"/>
      <c r="BT578" s="330"/>
      <c r="BU578" s="330"/>
      <c r="BV578" s="330"/>
      <c r="BW578" s="330"/>
      <c r="BX578" s="330"/>
      <c r="BY578" s="330"/>
      <c r="BZ578" s="330"/>
      <c r="CA578" s="330"/>
    </row>
    <row r="579" spans="1:79" s="316" customFormat="1" ht="20.100000000000001" customHeight="1">
      <c r="A579" s="239" t="s">
        <v>615</v>
      </c>
      <c r="B579" s="329"/>
      <c r="C579" s="329"/>
      <c r="D579" s="298"/>
      <c r="E579" s="291"/>
      <c r="F579" s="291"/>
      <c r="G579" s="291"/>
      <c r="H579" s="291"/>
      <c r="I579" s="291"/>
      <c r="J579" s="291"/>
      <c r="K579" s="291"/>
      <c r="L579" s="291"/>
      <c r="M579" s="291"/>
      <c r="N579" s="291"/>
      <c r="O579" s="291"/>
      <c r="P579" s="291"/>
      <c r="Q579" s="291"/>
      <c r="R579" s="291"/>
      <c r="S579" s="291"/>
      <c r="T579" s="291"/>
      <c r="U579" s="291"/>
      <c r="V579" s="291"/>
      <c r="BG579" s="243"/>
      <c r="BH579" s="243"/>
      <c r="BI579" s="243"/>
      <c r="BJ579" s="243"/>
      <c r="BK579" s="243"/>
      <c r="BL579" s="345"/>
      <c r="BM579" s="345"/>
      <c r="BN579" s="345"/>
      <c r="BO579" s="345"/>
      <c r="BP579" s="345"/>
      <c r="BQ579" s="345"/>
      <c r="BR579" s="345"/>
      <c r="BS579" s="345"/>
      <c r="BT579" s="345"/>
      <c r="BU579" s="345"/>
      <c r="BV579" s="345"/>
      <c r="BW579" s="345"/>
      <c r="BX579" s="345"/>
      <c r="BY579" s="345"/>
      <c r="BZ579" s="345"/>
      <c r="CA579" s="345"/>
    </row>
    <row r="580" spans="1:79" s="331" customFormat="1" ht="18" customHeight="1">
      <c r="A580" s="239"/>
      <c r="B580" s="641" t="s">
        <v>439</v>
      </c>
      <c r="C580" s="642"/>
      <c r="D580" s="642"/>
      <c r="E580" s="642"/>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642"/>
      <c r="AD580" s="642"/>
      <c r="AE580" s="642"/>
      <c r="AF580" s="642"/>
      <c r="AG580" s="642"/>
      <c r="AH580" s="642"/>
      <c r="AI580" s="642"/>
      <c r="AJ580" s="642"/>
      <c r="AK580" s="642"/>
      <c r="AL580" s="642"/>
      <c r="AM580" s="642"/>
      <c r="AN580" s="642"/>
      <c r="AO580" s="642"/>
      <c r="AP580" s="642"/>
      <c r="AQ580" s="642"/>
      <c r="AR580" s="642"/>
      <c r="AS580" s="642"/>
      <c r="AT580" s="642"/>
      <c r="AU580" s="642"/>
      <c r="AV580" s="642"/>
      <c r="AW580" s="642"/>
      <c r="AX580" s="642"/>
      <c r="AY580" s="642"/>
      <c r="AZ580" s="642"/>
      <c r="BA580" s="642"/>
      <c r="BB580" s="642"/>
      <c r="BC580" s="642"/>
      <c r="BD580" s="642"/>
      <c r="BE580" s="642"/>
      <c r="BF580" s="642"/>
      <c r="BG580" s="642"/>
      <c r="BH580" s="642"/>
      <c r="BI580" s="642"/>
      <c r="BJ580" s="642"/>
      <c r="BK580" s="643"/>
      <c r="BL580" s="330"/>
      <c r="BM580" s="330"/>
      <c r="BN580" s="330"/>
      <c r="BO580" s="330"/>
      <c r="BP580" s="330"/>
      <c r="BQ580" s="330"/>
      <c r="BR580" s="330"/>
      <c r="BS580" s="330"/>
      <c r="BT580" s="330"/>
    </row>
    <row r="581" spans="1:79" s="331" customFormat="1" ht="12.6" customHeight="1">
      <c r="B581" s="495" t="s">
        <v>431</v>
      </c>
      <c r="C581" s="496"/>
      <c r="D581" s="497"/>
      <c r="E581" s="501" t="s">
        <v>616</v>
      </c>
      <c r="F581" s="502"/>
      <c r="G581" s="502"/>
      <c r="H581" s="502"/>
      <c r="I581" s="502"/>
      <c r="J581" s="502"/>
      <c r="K581" s="502"/>
      <c r="L581" s="502"/>
      <c r="M581" s="502"/>
      <c r="N581" s="502"/>
      <c r="O581" s="502"/>
      <c r="P581" s="502"/>
      <c r="Q581" s="502"/>
      <c r="R581" s="502"/>
      <c r="S581" s="502"/>
      <c r="T581" s="502"/>
      <c r="U581" s="502"/>
      <c r="V581" s="502"/>
      <c r="W581" s="502"/>
      <c r="X581" s="502"/>
      <c r="Y581" s="502"/>
      <c r="Z581" s="502"/>
      <c r="AA581" s="502"/>
      <c r="AB581" s="502"/>
      <c r="AC581" s="502"/>
      <c r="AD581" s="502"/>
      <c r="AE581" s="502"/>
      <c r="AF581" s="502"/>
      <c r="AG581" s="502"/>
      <c r="AH581" s="502"/>
      <c r="AI581" s="502"/>
      <c r="AJ581" s="502"/>
      <c r="AK581" s="502"/>
      <c r="AL581" s="502"/>
      <c r="AM581" s="502"/>
      <c r="AN581" s="502"/>
      <c r="AO581" s="502"/>
      <c r="AP581" s="502"/>
      <c r="AQ581" s="502"/>
      <c r="AR581" s="502"/>
      <c r="AS581" s="502"/>
      <c r="AT581" s="502"/>
      <c r="AU581" s="502"/>
      <c r="AV581" s="502"/>
      <c r="AW581" s="502"/>
      <c r="AX581" s="502"/>
      <c r="AY581" s="502"/>
      <c r="AZ581" s="502"/>
      <c r="BA581" s="502"/>
      <c r="BB581" s="502"/>
      <c r="BC581" s="502"/>
      <c r="BD581" s="502"/>
      <c r="BE581" s="502"/>
      <c r="BF581" s="502"/>
      <c r="BG581" s="505"/>
      <c r="BH581" s="506"/>
      <c r="BI581" s="506"/>
      <c r="BJ581" s="506"/>
      <c r="BK581" s="507"/>
      <c r="BL581" s="330"/>
      <c r="BM581" s="330"/>
      <c r="BN581" s="330"/>
      <c r="BO581" s="330"/>
      <c r="BP581" s="330"/>
      <c r="BQ581" s="330"/>
      <c r="BR581" s="330"/>
      <c r="BS581" s="330"/>
      <c r="BT581" s="330"/>
      <c r="BU581" s="330"/>
      <c r="BV581" s="330"/>
      <c r="BW581" s="330"/>
      <c r="BX581" s="330"/>
      <c r="BY581" s="330"/>
      <c r="BZ581" s="330"/>
      <c r="CA581" s="330"/>
    </row>
    <row r="582" spans="1:79" s="331" customFormat="1" ht="12.6" customHeight="1">
      <c r="B582" s="511"/>
      <c r="C582" s="512"/>
      <c r="D582" s="513"/>
      <c r="E582" s="514"/>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482"/>
      <c r="AD582" s="482"/>
      <c r="AE582" s="482"/>
      <c r="AF582" s="482"/>
      <c r="AG582" s="482"/>
      <c r="AH582" s="482"/>
      <c r="AI582" s="482"/>
      <c r="AJ582" s="482"/>
      <c r="AK582" s="482"/>
      <c r="AL582" s="482"/>
      <c r="AM582" s="482"/>
      <c r="AN582" s="482"/>
      <c r="AO582" s="482"/>
      <c r="AP582" s="482"/>
      <c r="AQ582" s="482"/>
      <c r="AR582" s="482"/>
      <c r="AS582" s="482"/>
      <c r="AT582" s="482"/>
      <c r="AU582" s="482"/>
      <c r="AV582" s="482"/>
      <c r="AW582" s="482"/>
      <c r="AX582" s="482"/>
      <c r="AY582" s="482"/>
      <c r="AZ582" s="482"/>
      <c r="BA582" s="482"/>
      <c r="BB582" s="482"/>
      <c r="BC582" s="482"/>
      <c r="BD582" s="482"/>
      <c r="BE582" s="482"/>
      <c r="BF582" s="482"/>
      <c r="BG582" s="515"/>
      <c r="BH582" s="516"/>
      <c r="BI582" s="516"/>
      <c r="BJ582" s="516"/>
      <c r="BK582" s="517"/>
      <c r="BL582" s="330"/>
      <c r="BM582" s="330"/>
      <c r="BN582" s="330"/>
      <c r="BO582" s="330"/>
      <c r="BP582" s="330"/>
      <c r="BQ582" s="330"/>
      <c r="BR582" s="330"/>
      <c r="BS582" s="330"/>
      <c r="BT582" s="330"/>
      <c r="BU582" s="330"/>
      <c r="BV582" s="330"/>
      <c r="BW582" s="330"/>
      <c r="BX582" s="330"/>
      <c r="BY582" s="330"/>
      <c r="BZ582" s="330"/>
      <c r="CA582" s="330"/>
    </row>
    <row r="583" spans="1:79" s="331" customFormat="1" ht="12.6" customHeight="1">
      <c r="B583" s="498"/>
      <c r="C583" s="499"/>
      <c r="D583" s="500"/>
      <c r="E583" s="503"/>
      <c r="F583" s="504"/>
      <c r="G583" s="504"/>
      <c r="H583" s="504"/>
      <c r="I583" s="504"/>
      <c r="J583" s="504"/>
      <c r="K583" s="504"/>
      <c r="L583" s="504"/>
      <c r="M583" s="504"/>
      <c r="N583" s="504"/>
      <c r="O583" s="504"/>
      <c r="P583" s="504"/>
      <c r="Q583" s="504"/>
      <c r="R583" s="504"/>
      <c r="S583" s="504"/>
      <c r="T583" s="504"/>
      <c r="U583" s="504"/>
      <c r="V583" s="504"/>
      <c r="W583" s="504"/>
      <c r="X583" s="504"/>
      <c r="Y583" s="504"/>
      <c r="Z583" s="504"/>
      <c r="AA583" s="504"/>
      <c r="AB583" s="504"/>
      <c r="AC583" s="504"/>
      <c r="AD583" s="504"/>
      <c r="AE583" s="504"/>
      <c r="AF583" s="504"/>
      <c r="AG583" s="504"/>
      <c r="AH583" s="504"/>
      <c r="AI583" s="504"/>
      <c r="AJ583" s="504"/>
      <c r="AK583" s="504"/>
      <c r="AL583" s="504"/>
      <c r="AM583" s="504"/>
      <c r="AN583" s="504"/>
      <c r="AO583" s="504"/>
      <c r="AP583" s="504"/>
      <c r="AQ583" s="504"/>
      <c r="AR583" s="504"/>
      <c r="AS583" s="504"/>
      <c r="AT583" s="504"/>
      <c r="AU583" s="504"/>
      <c r="AV583" s="504"/>
      <c r="AW583" s="504"/>
      <c r="AX583" s="504"/>
      <c r="AY583" s="504"/>
      <c r="AZ583" s="504"/>
      <c r="BA583" s="504"/>
      <c r="BB583" s="504"/>
      <c r="BC583" s="504"/>
      <c r="BD583" s="504"/>
      <c r="BE583" s="504"/>
      <c r="BF583" s="504"/>
      <c r="BG583" s="508"/>
      <c r="BH583" s="509"/>
      <c r="BI583" s="509"/>
      <c r="BJ583" s="509"/>
      <c r="BK583" s="510"/>
      <c r="BL583" s="330"/>
      <c r="BM583" s="330"/>
      <c r="BN583" s="330"/>
      <c r="BO583" s="330"/>
      <c r="BP583" s="330"/>
      <c r="BQ583" s="330"/>
      <c r="BR583" s="330"/>
      <c r="BS583" s="330"/>
      <c r="BT583" s="330"/>
      <c r="BU583" s="330"/>
      <c r="BV583" s="330"/>
      <c r="BW583" s="330"/>
      <c r="BX583" s="330"/>
      <c r="BY583" s="330"/>
      <c r="BZ583" s="330"/>
      <c r="CA583" s="330"/>
    </row>
    <row r="584" spans="1:79" s="331" customFormat="1" ht="12.6" customHeight="1">
      <c r="B584" s="495" t="s">
        <v>436</v>
      </c>
      <c r="C584" s="496"/>
      <c r="D584" s="497"/>
      <c r="E584" s="501" t="s">
        <v>1271</v>
      </c>
      <c r="F584" s="502"/>
      <c r="G584" s="502"/>
      <c r="H584" s="502"/>
      <c r="I584" s="502"/>
      <c r="J584" s="502"/>
      <c r="K584" s="502"/>
      <c r="L584" s="502"/>
      <c r="M584" s="502"/>
      <c r="N584" s="502"/>
      <c r="O584" s="502"/>
      <c r="P584" s="502"/>
      <c r="Q584" s="502"/>
      <c r="R584" s="502"/>
      <c r="S584" s="502"/>
      <c r="T584" s="502"/>
      <c r="U584" s="502"/>
      <c r="V584" s="502"/>
      <c r="W584" s="502"/>
      <c r="X584" s="502"/>
      <c r="Y584" s="502"/>
      <c r="Z584" s="502"/>
      <c r="AA584" s="502"/>
      <c r="AB584" s="502"/>
      <c r="AC584" s="502"/>
      <c r="AD584" s="502"/>
      <c r="AE584" s="502"/>
      <c r="AF584" s="502"/>
      <c r="AG584" s="502"/>
      <c r="AH584" s="502"/>
      <c r="AI584" s="502"/>
      <c r="AJ584" s="502"/>
      <c r="AK584" s="502"/>
      <c r="AL584" s="502"/>
      <c r="AM584" s="502"/>
      <c r="AN584" s="502"/>
      <c r="AO584" s="502"/>
      <c r="AP584" s="502"/>
      <c r="AQ584" s="502"/>
      <c r="AR584" s="502"/>
      <c r="AS584" s="502"/>
      <c r="AT584" s="502"/>
      <c r="AU584" s="502"/>
      <c r="AV584" s="502"/>
      <c r="AW584" s="502"/>
      <c r="AX584" s="502"/>
      <c r="AY584" s="502"/>
      <c r="AZ584" s="502"/>
      <c r="BA584" s="502"/>
      <c r="BB584" s="502"/>
      <c r="BC584" s="502"/>
      <c r="BD584" s="502"/>
      <c r="BE584" s="502"/>
      <c r="BF584" s="502"/>
      <c r="BG584" s="505"/>
      <c r="BH584" s="506"/>
      <c r="BI584" s="506"/>
      <c r="BJ584" s="506"/>
      <c r="BK584" s="507"/>
      <c r="BL584" s="330"/>
      <c r="BM584" s="330"/>
      <c r="BN584" s="330"/>
      <c r="BO584" s="330"/>
      <c r="BP584" s="330"/>
      <c r="BQ584" s="330"/>
      <c r="BR584" s="330"/>
      <c r="BS584" s="330"/>
      <c r="BT584" s="330"/>
      <c r="BU584" s="330"/>
      <c r="BV584" s="330"/>
      <c r="BW584" s="330"/>
      <c r="BX584" s="330"/>
      <c r="BY584" s="330"/>
      <c r="BZ584" s="330"/>
      <c r="CA584" s="330"/>
    </row>
    <row r="585" spans="1:79" s="331" customFormat="1" ht="12.6" customHeight="1">
      <c r="B585" s="511"/>
      <c r="C585" s="512"/>
      <c r="D585" s="513"/>
      <c r="E585" s="514"/>
      <c r="F585" s="482"/>
      <c r="G585" s="482"/>
      <c r="H585" s="482"/>
      <c r="I585" s="482"/>
      <c r="J585" s="482"/>
      <c r="K585" s="482"/>
      <c r="L585" s="482"/>
      <c r="M585" s="482"/>
      <c r="N585" s="482"/>
      <c r="O585" s="482"/>
      <c r="P585" s="482"/>
      <c r="Q585" s="482"/>
      <c r="R585" s="482"/>
      <c r="S585" s="482"/>
      <c r="T585" s="482"/>
      <c r="U585" s="482"/>
      <c r="V585" s="482"/>
      <c r="W585" s="482"/>
      <c r="X585" s="482"/>
      <c r="Y585" s="482"/>
      <c r="Z585" s="482"/>
      <c r="AA585" s="482"/>
      <c r="AB585" s="482"/>
      <c r="AC585" s="482"/>
      <c r="AD585" s="482"/>
      <c r="AE585" s="482"/>
      <c r="AF585" s="482"/>
      <c r="AG585" s="482"/>
      <c r="AH585" s="482"/>
      <c r="AI585" s="482"/>
      <c r="AJ585" s="482"/>
      <c r="AK585" s="482"/>
      <c r="AL585" s="482"/>
      <c r="AM585" s="482"/>
      <c r="AN585" s="482"/>
      <c r="AO585" s="482"/>
      <c r="AP585" s="482"/>
      <c r="AQ585" s="482"/>
      <c r="AR585" s="482"/>
      <c r="AS585" s="482"/>
      <c r="AT585" s="482"/>
      <c r="AU585" s="482"/>
      <c r="AV585" s="482"/>
      <c r="AW585" s="482"/>
      <c r="AX585" s="482"/>
      <c r="AY585" s="482"/>
      <c r="AZ585" s="482"/>
      <c r="BA585" s="482"/>
      <c r="BB585" s="482"/>
      <c r="BC585" s="482"/>
      <c r="BD585" s="482"/>
      <c r="BE585" s="482"/>
      <c r="BF585" s="482"/>
      <c r="BG585" s="515"/>
      <c r="BH585" s="516"/>
      <c r="BI585" s="516"/>
      <c r="BJ585" s="516"/>
      <c r="BK585" s="517"/>
      <c r="BL585" s="330"/>
      <c r="BM585" s="330"/>
      <c r="BN585" s="330"/>
      <c r="BO585" s="330"/>
      <c r="BP585" s="330"/>
      <c r="BQ585" s="330"/>
      <c r="BR585" s="330"/>
      <c r="BS585" s="330"/>
      <c r="BT585" s="330"/>
      <c r="BU585" s="330"/>
      <c r="BV585" s="330"/>
      <c r="BW585" s="330"/>
      <c r="BX585" s="330"/>
      <c r="BY585" s="330"/>
      <c r="BZ585" s="330"/>
      <c r="CA585" s="330"/>
    </row>
    <row r="586" spans="1:79" s="331" customFormat="1" ht="12.6" customHeight="1">
      <c r="B586" s="498"/>
      <c r="C586" s="499"/>
      <c r="D586" s="500"/>
      <c r="E586" s="503"/>
      <c r="F586" s="504"/>
      <c r="G586" s="504"/>
      <c r="H586" s="504"/>
      <c r="I586" s="504"/>
      <c r="J586" s="504"/>
      <c r="K586" s="504"/>
      <c r="L586" s="504"/>
      <c r="M586" s="504"/>
      <c r="N586" s="504"/>
      <c r="O586" s="504"/>
      <c r="P586" s="504"/>
      <c r="Q586" s="504"/>
      <c r="R586" s="504"/>
      <c r="S586" s="504"/>
      <c r="T586" s="504"/>
      <c r="U586" s="504"/>
      <c r="V586" s="504"/>
      <c r="W586" s="504"/>
      <c r="X586" s="504"/>
      <c r="Y586" s="504"/>
      <c r="Z586" s="504"/>
      <c r="AA586" s="504"/>
      <c r="AB586" s="504"/>
      <c r="AC586" s="504"/>
      <c r="AD586" s="504"/>
      <c r="AE586" s="504"/>
      <c r="AF586" s="504"/>
      <c r="AG586" s="504"/>
      <c r="AH586" s="504"/>
      <c r="AI586" s="504"/>
      <c r="AJ586" s="504"/>
      <c r="AK586" s="504"/>
      <c r="AL586" s="504"/>
      <c r="AM586" s="504"/>
      <c r="AN586" s="504"/>
      <c r="AO586" s="504"/>
      <c r="AP586" s="504"/>
      <c r="AQ586" s="504"/>
      <c r="AR586" s="504"/>
      <c r="AS586" s="504"/>
      <c r="AT586" s="504"/>
      <c r="AU586" s="504"/>
      <c r="AV586" s="504"/>
      <c r="AW586" s="504"/>
      <c r="AX586" s="504"/>
      <c r="AY586" s="504"/>
      <c r="AZ586" s="504"/>
      <c r="BA586" s="504"/>
      <c r="BB586" s="504"/>
      <c r="BC586" s="504"/>
      <c r="BD586" s="504"/>
      <c r="BE586" s="504"/>
      <c r="BF586" s="504"/>
      <c r="BG586" s="508"/>
      <c r="BH586" s="509"/>
      <c r="BI586" s="509"/>
      <c r="BJ586" s="509"/>
      <c r="BK586" s="510"/>
      <c r="BL586" s="330"/>
      <c r="BM586" s="330"/>
      <c r="BN586" s="330"/>
      <c r="BO586" s="330"/>
      <c r="BP586" s="330"/>
      <c r="BQ586" s="330"/>
      <c r="BR586" s="330"/>
      <c r="BS586" s="330"/>
      <c r="BT586" s="330"/>
      <c r="BU586" s="330"/>
      <c r="BV586" s="330"/>
      <c r="BW586" s="330"/>
      <c r="BX586" s="330"/>
      <c r="BY586" s="330"/>
      <c r="BZ586" s="330"/>
      <c r="CA586" s="330"/>
    </row>
    <row r="587" spans="1:79" s="331" customFormat="1" ht="12.6" customHeight="1">
      <c r="BG587" s="243"/>
      <c r="BH587" s="243"/>
      <c r="BI587" s="243"/>
      <c r="BJ587" s="243"/>
      <c r="BK587" s="243"/>
      <c r="BL587" s="330"/>
      <c r="BM587" s="330"/>
      <c r="BN587" s="330"/>
      <c r="BO587" s="330"/>
      <c r="BP587" s="330"/>
      <c r="BQ587" s="330"/>
      <c r="BR587" s="330"/>
      <c r="BS587" s="330"/>
      <c r="BT587" s="330"/>
      <c r="BU587" s="330"/>
      <c r="BV587" s="330"/>
      <c r="BW587" s="330"/>
      <c r="BX587" s="330"/>
      <c r="BY587" s="330"/>
      <c r="BZ587" s="330"/>
      <c r="CA587" s="330"/>
    </row>
    <row r="588" spans="1:79" s="316" customFormat="1" ht="20.100000000000001" customHeight="1">
      <c r="A588" s="239" t="s">
        <v>617</v>
      </c>
      <c r="B588" s="329"/>
      <c r="C588" s="329"/>
      <c r="D588" s="298"/>
      <c r="E588" s="291"/>
      <c r="F588" s="291"/>
      <c r="G588" s="291"/>
      <c r="H588" s="291"/>
      <c r="I588" s="291"/>
      <c r="J588" s="291"/>
      <c r="K588" s="291"/>
      <c r="L588" s="291"/>
      <c r="M588" s="291"/>
      <c r="N588" s="291"/>
      <c r="O588" s="291"/>
      <c r="P588" s="291"/>
      <c r="Q588" s="291"/>
      <c r="R588" s="291"/>
      <c r="S588" s="291"/>
      <c r="T588" s="291"/>
      <c r="U588" s="291"/>
      <c r="V588" s="291"/>
      <c r="BG588" s="243"/>
      <c r="BH588" s="243"/>
      <c r="BI588" s="243"/>
      <c r="BJ588" s="243"/>
      <c r="BK588" s="243"/>
      <c r="BL588" s="345"/>
      <c r="BM588" s="345"/>
      <c r="BN588" s="345"/>
      <c r="BO588" s="345"/>
      <c r="BP588" s="345"/>
      <c r="BQ588" s="345"/>
      <c r="BR588" s="345"/>
      <c r="BS588" s="345"/>
      <c r="BT588" s="345"/>
      <c r="BU588" s="345"/>
      <c r="BV588" s="345"/>
      <c r="BW588" s="345"/>
      <c r="BX588" s="345"/>
      <c r="BY588" s="345"/>
      <c r="BZ588" s="345"/>
      <c r="CA588" s="345"/>
    </row>
    <row r="589" spans="1:79" s="331" customFormat="1" ht="18" customHeight="1">
      <c r="A589" s="239"/>
      <c r="B589" s="641" t="s">
        <v>439</v>
      </c>
      <c r="C589" s="642"/>
      <c r="D589" s="642"/>
      <c r="E589" s="642"/>
      <c r="F589" s="642"/>
      <c r="G589" s="642"/>
      <c r="H589" s="642"/>
      <c r="I589" s="642"/>
      <c r="J589" s="642"/>
      <c r="K589" s="642"/>
      <c r="L589" s="642"/>
      <c r="M589" s="642"/>
      <c r="N589" s="642"/>
      <c r="O589" s="642"/>
      <c r="P589" s="642"/>
      <c r="Q589" s="642"/>
      <c r="R589" s="642"/>
      <c r="S589" s="642"/>
      <c r="T589" s="642"/>
      <c r="U589" s="642"/>
      <c r="V589" s="642"/>
      <c r="W589" s="642"/>
      <c r="X589" s="642"/>
      <c r="Y589" s="642"/>
      <c r="Z589" s="642"/>
      <c r="AA589" s="642"/>
      <c r="AB589" s="642"/>
      <c r="AC589" s="642"/>
      <c r="AD589" s="642"/>
      <c r="AE589" s="642"/>
      <c r="AF589" s="642"/>
      <c r="AG589" s="642"/>
      <c r="AH589" s="642"/>
      <c r="AI589" s="642"/>
      <c r="AJ589" s="642"/>
      <c r="AK589" s="642"/>
      <c r="AL589" s="642"/>
      <c r="AM589" s="642"/>
      <c r="AN589" s="642"/>
      <c r="AO589" s="642"/>
      <c r="AP589" s="642"/>
      <c r="AQ589" s="642"/>
      <c r="AR589" s="642"/>
      <c r="AS589" s="642"/>
      <c r="AT589" s="642"/>
      <c r="AU589" s="642"/>
      <c r="AV589" s="642"/>
      <c r="AW589" s="642"/>
      <c r="AX589" s="642"/>
      <c r="AY589" s="642"/>
      <c r="AZ589" s="642"/>
      <c r="BA589" s="642"/>
      <c r="BB589" s="642"/>
      <c r="BC589" s="642"/>
      <c r="BD589" s="642"/>
      <c r="BE589" s="642"/>
      <c r="BF589" s="642"/>
      <c r="BG589" s="642"/>
      <c r="BH589" s="642"/>
      <c r="BI589" s="642"/>
      <c r="BJ589" s="642"/>
      <c r="BK589" s="643"/>
      <c r="BL589" s="330"/>
      <c r="BM589" s="330"/>
      <c r="BN589" s="330"/>
      <c r="BO589" s="330"/>
      <c r="BP589" s="330"/>
      <c r="BQ589" s="330"/>
      <c r="BR589" s="330"/>
      <c r="BS589" s="330"/>
      <c r="BT589" s="330"/>
    </row>
    <row r="590" spans="1:79" s="331" customFormat="1" ht="12.6" customHeight="1">
      <c r="B590" s="495" t="s">
        <v>431</v>
      </c>
      <c r="C590" s="496"/>
      <c r="D590" s="497"/>
      <c r="E590" s="501" t="s">
        <v>618</v>
      </c>
      <c r="F590" s="502"/>
      <c r="G590" s="502"/>
      <c r="H590" s="502"/>
      <c r="I590" s="502"/>
      <c r="J590" s="502"/>
      <c r="K590" s="502"/>
      <c r="L590" s="502"/>
      <c r="M590" s="502"/>
      <c r="N590" s="502"/>
      <c r="O590" s="502"/>
      <c r="P590" s="502"/>
      <c r="Q590" s="502"/>
      <c r="R590" s="502"/>
      <c r="S590" s="502"/>
      <c r="T590" s="502"/>
      <c r="U590" s="502"/>
      <c r="V590" s="502"/>
      <c r="W590" s="502"/>
      <c r="X590" s="502"/>
      <c r="Y590" s="502"/>
      <c r="Z590" s="502"/>
      <c r="AA590" s="502"/>
      <c r="AB590" s="502"/>
      <c r="AC590" s="502"/>
      <c r="AD590" s="502"/>
      <c r="AE590" s="502"/>
      <c r="AF590" s="502"/>
      <c r="AG590" s="502"/>
      <c r="AH590" s="502"/>
      <c r="AI590" s="502"/>
      <c r="AJ590" s="502"/>
      <c r="AK590" s="502"/>
      <c r="AL590" s="502"/>
      <c r="AM590" s="502"/>
      <c r="AN590" s="502"/>
      <c r="AO590" s="502"/>
      <c r="AP590" s="502"/>
      <c r="AQ590" s="502"/>
      <c r="AR590" s="502"/>
      <c r="AS590" s="502"/>
      <c r="AT590" s="502"/>
      <c r="AU590" s="502"/>
      <c r="AV590" s="502"/>
      <c r="AW590" s="502"/>
      <c r="AX590" s="502"/>
      <c r="AY590" s="502"/>
      <c r="AZ590" s="502"/>
      <c r="BA590" s="502"/>
      <c r="BB590" s="502"/>
      <c r="BC590" s="502"/>
      <c r="BD590" s="502"/>
      <c r="BE590" s="502"/>
      <c r="BF590" s="502"/>
      <c r="BG590" s="505"/>
      <c r="BH590" s="506"/>
      <c r="BI590" s="506"/>
      <c r="BJ590" s="506"/>
      <c r="BK590" s="507"/>
      <c r="BL590" s="330"/>
      <c r="BM590" s="330"/>
      <c r="BN590" s="330"/>
      <c r="BO590" s="330"/>
      <c r="BP590" s="330"/>
      <c r="BQ590" s="330"/>
      <c r="BR590" s="330"/>
      <c r="BS590" s="330"/>
      <c r="BT590" s="330"/>
      <c r="BU590" s="330"/>
      <c r="BV590" s="330"/>
      <c r="BW590" s="330"/>
      <c r="BX590" s="330"/>
      <c r="BY590" s="330"/>
      <c r="BZ590" s="330"/>
      <c r="CA590" s="330"/>
    </row>
    <row r="591" spans="1:79" s="331" customFormat="1" ht="12.6" customHeight="1">
      <c r="B591" s="511"/>
      <c r="C591" s="512"/>
      <c r="D591" s="513"/>
      <c r="E591" s="514"/>
      <c r="F591" s="482"/>
      <c r="G591" s="482"/>
      <c r="H591" s="482"/>
      <c r="I591" s="482"/>
      <c r="J591" s="482"/>
      <c r="K591" s="482"/>
      <c r="L591" s="482"/>
      <c r="M591" s="482"/>
      <c r="N591" s="482"/>
      <c r="O591" s="482"/>
      <c r="P591" s="482"/>
      <c r="Q591" s="482"/>
      <c r="R591" s="482"/>
      <c r="S591" s="482"/>
      <c r="T591" s="482"/>
      <c r="U591" s="482"/>
      <c r="V591" s="482"/>
      <c r="W591" s="482"/>
      <c r="X591" s="482"/>
      <c r="Y591" s="482"/>
      <c r="Z591" s="482"/>
      <c r="AA591" s="482"/>
      <c r="AB591" s="482"/>
      <c r="AC591" s="482"/>
      <c r="AD591" s="482"/>
      <c r="AE591" s="482"/>
      <c r="AF591" s="482"/>
      <c r="AG591" s="482"/>
      <c r="AH591" s="482"/>
      <c r="AI591" s="482"/>
      <c r="AJ591" s="482"/>
      <c r="AK591" s="482"/>
      <c r="AL591" s="482"/>
      <c r="AM591" s="482"/>
      <c r="AN591" s="482"/>
      <c r="AO591" s="482"/>
      <c r="AP591" s="482"/>
      <c r="AQ591" s="482"/>
      <c r="AR591" s="482"/>
      <c r="AS591" s="482"/>
      <c r="AT591" s="482"/>
      <c r="AU591" s="482"/>
      <c r="AV591" s="482"/>
      <c r="AW591" s="482"/>
      <c r="AX591" s="482"/>
      <c r="AY591" s="482"/>
      <c r="AZ591" s="482"/>
      <c r="BA591" s="482"/>
      <c r="BB591" s="482"/>
      <c r="BC591" s="482"/>
      <c r="BD591" s="482"/>
      <c r="BE591" s="482"/>
      <c r="BF591" s="482"/>
      <c r="BG591" s="515"/>
      <c r="BH591" s="516"/>
      <c r="BI591" s="516"/>
      <c r="BJ591" s="516"/>
      <c r="BK591" s="517"/>
      <c r="BL591" s="330"/>
      <c r="BM591" s="330"/>
      <c r="BN591" s="330"/>
      <c r="BO591" s="330"/>
      <c r="BP591" s="330"/>
      <c r="BQ591" s="330"/>
      <c r="BR591" s="330"/>
      <c r="BS591" s="330"/>
      <c r="BT591" s="330"/>
      <c r="BU591" s="330"/>
      <c r="BV591" s="330"/>
      <c r="BW591" s="330"/>
      <c r="BX591" s="330"/>
      <c r="BY591" s="330"/>
      <c r="BZ591" s="330"/>
      <c r="CA591" s="330"/>
    </row>
    <row r="592" spans="1:79" s="331" customFormat="1" ht="12.6" customHeight="1">
      <c r="B592" s="498"/>
      <c r="C592" s="499"/>
      <c r="D592" s="500"/>
      <c r="E592" s="503"/>
      <c r="F592" s="504"/>
      <c r="G592" s="504"/>
      <c r="H592" s="504"/>
      <c r="I592" s="504"/>
      <c r="J592" s="504"/>
      <c r="K592" s="504"/>
      <c r="L592" s="504"/>
      <c r="M592" s="504"/>
      <c r="N592" s="504"/>
      <c r="O592" s="504"/>
      <c r="P592" s="504"/>
      <c r="Q592" s="504"/>
      <c r="R592" s="504"/>
      <c r="S592" s="504"/>
      <c r="T592" s="504"/>
      <c r="U592" s="504"/>
      <c r="V592" s="504"/>
      <c r="W592" s="504"/>
      <c r="X592" s="504"/>
      <c r="Y592" s="504"/>
      <c r="Z592" s="504"/>
      <c r="AA592" s="504"/>
      <c r="AB592" s="504"/>
      <c r="AC592" s="504"/>
      <c r="AD592" s="504"/>
      <c r="AE592" s="504"/>
      <c r="AF592" s="504"/>
      <c r="AG592" s="504"/>
      <c r="AH592" s="504"/>
      <c r="AI592" s="504"/>
      <c r="AJ592" s="504"/>
      <c r="AK592" s="504"/>
      <c r="AL592" s="504"/>
      <c r="AM592" s="504"/>
      <c r="AN592" s="504"/>
      <c r="AO592" s="504"/>
      <c r="AP592" s="504"/>
      <c r="AQ592" s="504"/>
      <c r="AR592" s="504"/>
      <c r="AS592" s="504"/>
      <c r="AT592" s="504"/>
      <c r="AU592" s="504"/>
      <c r="AV592" s="504"/>
      <c r="AW592" s="504"/>
      <c r="AX592" s="504"/>
      <c r="AY592" s="504"/>
      <c r="AZ592" s="504"/>
      <c r="BA592" s="504"/>
      <c r="BB592" s="504"/>
      <c r="BC592" s="504"/>
      <c r="BD592" s="504"/>
      <c r="BE592" s="504"/>
      <c r="BF592" s="504"/>
      <c r="BG592" s="508"/>
      <c r="BH592" s="509"/>
      <c r="BI592" s="509"/>
      <c r="BJ592" s="509"/>
      <c r="BK592" s="510"/>
      <c r="BL592" s="330"/>
      <c r="BM592" s="330"/>
      <c r="BN592" s="330"/>
      <c r="BO592" s="330"/>
      <c r="BP592" s="330"/>
      <c r="BQ592" s="330"/>
      <c r="BR592" s="330"/>
      <c r="BS592" s="330"/>
      <c r="BT592" s="330"/>
      <c r="BU592" s="330"/>
      <c r="BV592" s="330"/>
      <c r="BW592" s="330"/>
      <c r="BX592" s="330"/>
      <c r="BY592" s="330"/>
      <c r="BZ592" s="330"/>
      <c r="CA592" s="330"/>
    </row>
    <row r="593" spans="1:79" s="331" customFormat="1" ht="12.6" customHeight="1">
      <c r="B593" s="495" t="s">
        <v>436</v>
      </c>
      <c r="C593" s="496"/>
      <c r="D593" s="497"/>
      <c r="E593" s="501" t="s">
        <v>619</v>
      </c>
      <c r="F593" s="502"/>
      <c r="G593" s="502"/>
      <c r="H593" s="502"/>
      <c r="I593" s="502"/>
      <c r="J593" s="502"/>
      <c r="K593" s="502"/>
      <c r="L593" s="502"/>
      <c r="M593" s="502"/>
      <c r="N593" s="502"/>
      <c r="O593" s="502"/>
      <c r="P593" s="502"/>
      <c r="Q593" s="502"/>
      <c r="R593" s="502"/>
      <c r="S593" s="502"/>
      <c r="T593" s="502"/>
      <c r="U593" s="502"/>
      <c r="V593" s="502"/>
      <c r="W593" s="502"/>
      <c r="X593" s="502"/>
      <c r="Y593" s="502"/>
      <c r="Z593" s="502"/>
      <c r="AA593" s="502"/>
      <c r="AB593" s="502"/>
      <c r="AC593" s="502"/>
      <c r="AD593" s="502"/>
      <c r="AE593" s="502"/>
      <c r="AF593" s="502"/>
      <c r="AG593" s="502"/>
      <c r="AH593" s="502"/>
      <c r="AI593" s="502"/>
      <c r="AJ593" s="502"/>
      <c r="AK593" s="502"/>
      <c r="AL593" s="502"/>
      <c r="AM593" s="502"/>
      <c r="AN593" s="502"/>
      <c r="AO593" s="502"/>
      <c r="AP593" s="502"/>
      <c r="AQ593" s="502"/>
      <c r="AR593" s="502"/>
      <c r="AS593" s="502"/>
      <c r="AT593" s="502"/>
      <c r="AU593" s="502"/>
      <c r="AV593" s="502"/>
      <c r="AW593" s="502"/>
      <c r="AX593" s="502"/>
      <c r="AY593" s="502"/>
      <c r="AZ593" s="502"/>
      <c r="BA593" s="502"/>
      <c r="BB593" s="502"/>
      <c r="BC593" s="502"/>
      <c r="BD593" s="502"/>
      <c r="BE593" s="502"/>
      <c r="BF593" s="502"/>
      <c r="BG593" s="505"/>
      <c r="BH593" s="506"/>
      <c r="BI593" s="506"/>
      <c r="BJ593" s="506"/>
      <c r="BK593" s="507"/>
      <c r="BL593" s="330"/>
      <c r="BM593" s="330"/>
      <c r="BN593" s="330"/>
      <c r="BO593" s="330"/>
      <c r="BP593" s="330"/>
      <c r="BQ593" s="330"/>
      <c r="BR593" s="330"/>
      <c r="BS593" s="330"/>
      <c r="BT593" s="330"/>
      <c r="BU593" s="330"/>
      <c r="BV593" s="330"/>
      <c r="BW593" s="330"/>
      <c r="BX593" s="330"/>
      <c r="BY593" s="330"/>
      <c r="BZ593" s="330"/>
      <c r="CA593" s="330"/>
    </row>
    <row r="594" spans="1:79" s="331" customFormat="1" ht="12.6" customHeight="1">
      <c r="B594" s="511"/>
      <c r="C594" s="512"/>
      <c r="D594" s="513"/>
      <c r="E594" s="514"/>
      <c r="F594" s="482"/>
      <c r="G594" s="482"/>
      <c r="H594" s="482"/>
      <c r="I594" s="482"/>
      <c r="J594" s="482"/>
      <c r="K594" s="482"/>
      <c r="L594" s="482"/>
      <c r="M594" s="482"/>
      <c r="N594" s="482"/>
      <c r="O594" s="482"/>
      <c r="P594" s="482"/>
      <c r="Q594" s="482"/>
      <c r="R594" s="482"/>
      <c r="S594" s="482"/>
      <c r="T594" s="482"/>
      <c r="U594" s="482"/>
      <c r="V594" s="482"/>
      <c r="W594" s="482"/>
      <c r="X594" s="482"/>
      <c r="Y594" s="482"/>
      <c r="Z594" s="482"/>
      <c r="AA594" s="482"/>
      <c r="AB594" s="482"/>
      <c r="AC594" s="482"/>
      <c r="AD594" s="482"/>
      <c r="AE594" s="482"/>
      <c r="AF594" s="482"/>
      <c r="AG594" s="482"/>
      <c r="AH594" s="482"/>
      <c r="AI594" s="482"/>
      <c r="AJ594" s="482"/>
      <c r="AK594" s="482"/>
      <c r="AL594" s="482"/>
      <c r="AM594" s="482"/>
      <c r="AN594" s="482"/>
      <c r="AO594" s="482"/>
      <c r="AP594" s="482"/>
      <c r="AQ594" s="482"/>
      <c r="AR594" s="482"/>
      <c r="AS594" s="482"/>
      <c r="AT594" s="482"/>
      <c r="AU594" s="482"/>
      <c r="AV594" s="482"/>
      <c r="AW594" s="482"/>
      <c r="AX594" s="482"/>
      <c r="AY594" s="482"/>
      <c r="AZ594" s="482"/>
      <c r="BA594" s="482"/>
      <c r="BB594" s="482"/>
      <c r="BC594" s="482"/>
      <c r="BD594" s="482"/>
      <c r="BE594" s="482"/>
      <c r="BF594" s="482"/>
      <c r="BG594" s="515"/>
      <c r="BH594" s="516"/>
      <c r="BI594" s="516"/>
      <c r="BJ594" s="516"/>
      <c r="BK594" s="517"/>
      <c r="BL594" s="330"/>
      <c r="BM594" s="330"/>
      <c r="BN594" s="330"/>
      <c r="BO594" s="330"/>
      <c r="BP594" s="330"/>
      <c r="BQ594" s="330"/>
      <c r="BR594" s="330"/>
      <c r="BS594" s="330"/>
      <c r="BT594" s="330"/>
      <c r="BU594" s="330"/>
      <c r="BV594" s="330"/>
      <c r="BW594" s="330"/>
      <c r="BX594" s="330"/>
      <c r="BY594" s="330"/>
      <c r="BZ594" s="330"/>
      <c r="CA594" s="330"/>
    </row>
    <row r="595" spans="1:79" s="331" customFormat="1" ht="12.6" customHeight="1">
      <c r="B595" s="498"/>
      <c r="C595" s="499"/>
      <c r="D595" s="500"/>
      <c r="E595" s="503"/>
      <c r="F595" s="504"/>
      <c r="G595" s="504"/>
      <c r="H595" s="504"/>
      <c r="I595" s="504"/>
      <c r="J595" s="504"/>
      <c r="K595" s="504"/>
      <c r="L595" s="504"/>
      <c r="M595" s="504"/>
      <c r="N595" s="504"/>
      <c r="O595" s="504"/>
      <c r="P595" s="504"/>
      <c r="Q595" s="504"/>
      <c r="R595" s="504"/>
      <c r="S595" s="504"/>
      <c r="T595" s="504"/>
      <c r="U595" s="504"/>
      <c r="V595" s="504"/>
      <c r="W595" s="504"/>
      <c r="X595" s="504"/>
      <c r="Y595" s="504"/>
      <c r="Z595" s="504"/>
      <c r="AA595" s="504"/>
      <c r="AB595" s="504"/>
      <c r="AC595" s="504"/>
      <c r="AD595" s="504"/>
      <c r="AE595" s="504"/>
      <c r="AF595" s="504"/>
      <c r="AG595" s="504"/>
      <c r="AH595" s="504"/>
      <c r="AI595" s="504"/>
      <c r="AJ595" s="504"/>
      <c r="AK595" s="504"/>
      <c r="AL595" s="504"/>
      <c r="AM595" s="504"/>
      <c r="AN595" s="504"/>
      <c r="AO595" s="504"/>
      <c r="AP595" s="504"/>
      <c r="AQ595" s="504"/>
      <c r="AR595" s="504"/>
      <c r="AS595" s="504"/>
      <c r="AT595" s="504"/>
      <c r="AU595" s="504"/>
      <c r="AV595" s="504"/>
      <c r="AW595" s="504"/>
      <c r="AX595" s="504"/>
      <c r="AY595" s="504"/>
      <c r="AZ595" s="504"/>
      <c r="BA595" s="504"/>
      <c r="BB595" s="504"/>
      <c r="BC595" s="504"/>
      <c r="BD595" s="504"/>
      <c r="BE595" s="504"/>
      <c r="BF595" s="504"/>
      <c r="BG595" s="508"/>
      <c r="BH595" s="509"/>
      <c r="BI595" s="509"/>
      <c r="BJ595" s="509"/>
      <c r="BK595" s="510"/>
      <c r="BL595" s="330"/>
      <c r="BM595" s="330"/>
      <c r="BN595" s="330"/>
      <c r="BO595" s="330"/>
      <c r="BP595" s="330"/>
      <c r="BQ595" s="330"/>
      <c r="BR595" s="330"/>
      <c r="BS595" s="330"/>
      <c r="BT595" s="330"/>
      <c r="BU595" s="330"/>
      <c r="BV595" s="330"/>
      <c r="BW595" s="330"/>
      <c r="BX595" s="330"/>
      <c r="BY595" s="330"/>
      <c r="BZ595" s="330"/>
      <c r="CA595" s="330"/>
    </row>
    <row r="596" spans="1:79" s="331" customFormat="1" ht="12.6" customHeight="1">
      <c r="BG596" s="243"/>
      <c r="BH596" s="243"/>
      <c r="BI596" s="243"/>
      <c r="BJ596" s="243"/>
      <c r="BK596" s="243"/>
      <c r="BL596" s="330"/>
      <c r="BM596" s="330"/>
      <c r="BN596" s="330"/>
      <c r="BO596" s="330"/>
      <c r="BP596" s="330"/>
      <c r="BQ596" s="330"/>
      <c r="BR596" s="330"/>
      <c r="BS596" s="330"/>
      <c r="BT596" s="330"/>
      <c r="BU596" s="330"/>
      <c r="BV596" s="330"/>
      <c r="BW596" s="330"/>
      <c r="BX596" s="330"/>
      <c r="BY596" s="330"/>
      <c r="BZ596" s="330"/>
      <c r="CA596" s="330"/>
    </row>
    <row r="597" spans="1:79" s="316" customFormat="1" ht="20.100000000000001" customHeight="1">
      <c r="A597" s="239" t="s">
        <v>620</v>
      </c>
      <c r="B597" s="329"/>
      <c r="C597" s="329"/>
      <c r="D597" s="298"/>
      <c r="E597" s="291"/>
      <c r="F597" s="291"/>
      <c r="G597" s="291"/>
      <c r="H597" s="291"/>
      <c r="I597" s="291"/>
      <c r="J597" s="291"/>
      <c r="K597" s="291"/>
      <c r="L597" s="291"/>
      <c r="M597" s="291"/>
      <c r="N597" s="291"/>
      <c r="O597" s="291"/>
      <c r="P597" s="291"/>
      <c r="Q597" s="291"/>
      <c r="R597" s="291"/>
      <c r="S597" s="291"/>
      <c r="T597" s="291"/>
      <c r="U597" s="291"/>
      <c r="V597" s="291"/>
      <c r="BG597" s="243"/>
      <c r="BH597" s="243"/>
      <c r="BI597" s="243"/>
      <c r="BJ597" s="243"/>
      <c r="BK597" s="243"/>
      <c r="BL597" s="345"/>
      <c r="BM597" s="345"/>
      <c r="BN597" s="345"/>
      <c r="BO597" s="345"/>
      <c r="BP597" s="345"/>
      <c r="BQ597" s="345"/>
      <c r="BR597" s="345"/>
      <c r="BS597" s="345"/>
      <c r="BT597" s="345"/>
      <c r="BU597" s="345"/>
      <c r="BV597" s="345"/>
      <c r="BW597" s="345"/>
      <c r="BX597" s="345"/>
      <c r="BY597" s="345"/>
      <c r="BZ597" s="345"/>
      <c r="CA597" s="345"/>
    </row>
    <row r="598" spans="1:79" s="331" customFormat="1" ht="12.6" customHeight="1">
      <c r="B598" s="495" t="s">
        <v>431</v>
      </c>
      <c r="C598" s="496"/>
      <c r="D598" s="497"/>
      <c r="E598" s="501" t="s">
        <v>621</v>
      </c>
      <c r="F598" s="502"/>
      <c r="G598" s="502"/>
      <c r="H598" s="502"/>
      <c r="I598" s="502"/>
      <c r="J598" s="502"/>
      <c r="K598" s="502"/>
      <c r="L598" s="502"/>
      <c r="M598" s="502"/>
      <c r="N598" s="502"/>
      <c r="O598" s="502"/>
      <c r="P598" s="502"/>
      <c r="Q598" s="502"/>
      <c r="R598" s="502"/>
      <c r="S598" s="502"/>
      <c r="T598" s="502"/>
      <c r="U598" s="502"/>
      <c r="V598" s="502"/>
      <c r="W598" s="502"/>
      <c r="X598" s="502"/>
      <c r="Y598" s="502"/>
      <c r="Z598" s="502"/>
      <c r="AA598" s="502"/>
      <c r="AB598" s="502"/>
      <c r="AC598" s="502"/>
      <c r="AD598" s="502"/>
      <c r="AE598" s="502"/>
      <c r="AF598" s="502"/>
      <c r="AG598" s="502"/>
      <c r="AH598" s="502"/>
      <c r="AI598" s="502"/>
      <c r="AJ598" s="502"/>
      <c r="AK598" s="502"/>
      <c r="AL598" s="502"/>
      <c r="AM598" s="502"/>
      <c r="AN598" s="502"/>
      <c r="AO598" s="502"/>
      <c r="AP598" s="502"/>
      <c r="AQ598" s="502"/>
      <c r="AR598" s="502"/>
      <c r="AS598" s="502"/>
      <c r="AT598" s="502"/>
      <c r="AU598" s="502"/>
      <c r="AV598" s="502"/>
      <c r="AW598" s="502"/>
      <c r="AX598" s="502"/>
      <c r="AY598" s="502"/>
      <c r="AZ598" s="502"/>
      <c r="BA598" s="502"/>
      <c r="BB598" s="502"/>
      <c r="BC598" s="502"/>
      <c r="BD598" s="502"/>
      <c r="BE598" s="502"/>
      <c r="BF598" s="502"/>
      <c r="BG598" s="505"/>
      <c r="BH598" s="506"/>
      <c r="BI598" s="506"/>
      <c r="BJ598" s="506"/>
      <c r="BK598" s="507"/>
      <c r="BL598" s="330"/>
      <c r="BM598" s="330"/>
      <c r="BN598" s="330"/>
      <c r="BO598" s="330"/>
      <c r="BP598" s="330"/>
      <c r="BQ598" s="330"/>
      <c r="BR598" s="330"/>
      <c r="BS598" s="330"/>
      <c r="BT598" s="330"/>
      <c r="BU598" s="330"/>
      <c r="BV598" s="330"/>
      <c r="BW598" s="330"/>
      <c r="BX598" s="330"/>
      <c r="BY598" s="330"/>
      <c r="BZ598" s="330"/>
      <c r="CA598" s="330"/>
    </row>
    <row r="599" spans="1:79" s="331" customFormat="1" ht="12.6" customHeight="1">
      <c r="B599" s="511"/>
      <c r="C599" s="512"/>
      <c r="D599" s="513"/>
      <c r="E599" s="514"/>
      <c r="F599" s="482"/>
      <c r="G599" s="482"/>
      <c r="H599" s="482"/>
      <c r="I599" s="482"/>
      <c r="J599" s="482"/>
      <c r="K599" s="482"/>
      <c r="L599" s="482"/>
      <c r="M599" s="482"/>
      <c r="N599" s="482"/>
      <c r="O599" s="482"/>
      <c r="P599" s="482"/>
      <c r="Q599" s="482"/>
      <c r="R599" s="482"/>
      <c r="S599" s="482"/>
      <c r="T599" s="482"/>
      <c r="U599" s="482"/>
      <c r="V599" s="482"/>
      <c r="W599" s="482"/>
      <c r="X599" s="482"/>
      <c r="Y599" s="482"/>
      <c r="Z599" s="482"/>
      <c r="AA599" s="482"/>
      <c r="AB599" s="482"/>
      <c r="AC599" s="482"/>
      <c r="AD599" s="482"/>
      <c r="AE599" s="482"/>
      <c r="AF599" s="482"/>
      <c r="AG599" s="482"/>
      <c r="AH599" s="482"/>
      <c r="AI599" s="482"/>
      <c r="AJ599" s="482"/>
      <c r="AK599" s="482"/>
      <c r="AL599" s="482"/>
      <c r="AM599" s="482"/>
      <c r="AN599" s="482"/>
      <c r="AO599" s="482"/>
      <c r="AP599" s="482"/>
      <c r="AQ599" s="482"/>
      <c r="AR599" s="482"/>
      <c r="AS599" s="482"/>
      <c r="AT599" s="482"/>
      <c r="AU599" s="482"/>
      <c r="AV599" s="482"/>
      <c r="AW599" s="482"/>
      <c r="AX599" s="482"/>
      <c r="AY599" s="482"/>
      <c r="AZ599" s="482"/>
      <c r="BA599" s="482"/>
      <c r="BB599" s="482"/>
      <c r="BC599" s="482"/>
      <c r="BD599" s="482"/>
      <c r="BE599" s="482"/>
      <c r="BF599" s="482"/>
      <c r="BG599" s="515"/>
      <c r="BH599" s="516"/>
      <c r="BI599" s="516"/>
      <c r="BJ599" s="516"/>
      <c r="BK599" s="517"/>
      <c r="BL599" s="330"/>
      <c r="BM599" s="330"/>
      <c r="BN599" s="330"/>
      <c r="BO599" s="330"/>
      <c r="BP599" s="330"/>
      <c r="BQ599" s="330"/>
      <c r="BR599" s="330"/>
      <c r="BS599" s="330"/>
      <c r="BT599" s="330"/>
      <c r="BU599" s="330"/>
      <c r="BV599" s="330"/>
      <c r="BW599" s="330"/>
      <c r="BX599" s="330"/>
      <c r="BY599" s="330"/>
      <c r="BZ599" s="330"/>
      <c r="CA599" s="330"/>
    </row>
    <row r="600" spans="1:79" s="331" customFormat="1" ht="12.6" customHeight="1">
      <c r="B600" s="498"/>
      <c r="C600" s="499"/>
      <c r="D600" s="500"/>
      <c r="E600" s="503"/>
      <c r="F600" s="504"/>
      <c r="G600" s="504"/>
      <c r="H600" s="504"/>
      <c r="I600" s="504"/>
      <c r="J600" s="504"/>
      <c r="K600" s="504"/>
      <c r="L600" s="504"/>
      <c r="M600" s="504"/>
      <c r="N600" s="504"/>
      <c r="O600" s="504"/>
      <c r="P600" s="504"/>
      <c r="Q600" s="504"/>
      <c r="R600" s="504"/>
      <c r="S600" s="504"/>
      <c r="T600" s="504"/>
      <c r="U600" s="504"/>
      <c r="V600" s="504"/>
      <c r="W600" s="504"/>
      <c r="X600" s="504"/>
      <c r="Y600" s="504"/>
      <c r="Z600" s="504"/>
      <c r="AA600" s="504"/>
      <c r="AB600" s="504"/>
      <c r="AC600" s="504"/>
      <c r="AD600" s="504"/>
      <c r="AE600" s="504"/>
      <c r="AF600" s="504"/>
      <c r="AG600" s="504"/>
      <c r="AH600" s="504"/>
      <c r="AI600" s="504"/>
      <c r="AJ600" s="504"/>
      <c r="AK600" s="504"/>
      <c r="AL600" s="504"/>
      <c r="AM600" s="504"/>
      <c r="AN600" s="504"/>
      <c r="AO600" s="504"/>
      <c r="AP600" s="504"/>
      <c r="AQ600" s="504"/>
      <c r="AR600" s="504"/>
      <c r="AS600" s="504"/>
      <c r="AT600" s="504"/>
      <c r="AU600" s="504"/>
      <c r="AV600" s="504"/>
      <c r="AW600" s="504"/>
      <c r="AX600" s="504"/>
      <c r="AY600" s="504"/>
      <c r="AZ600" s="504"/>
      <c r="BA600" s="504"/>
      <c r="BB600" s="504"/>
      <c r="BC600" s="504"/>
      <c r="BD600" s="504"/>
      <c r="BE600" s="504"/>
      <c r="BF600" s="504"/>
      <c r="BG600" s="508"/>
      <c r="BH600" s="509"/>
      <c r="BI600" s="509"/>
      <c r="BJ600" s="509"/>
      <c r="BK600" s="510"/>
      <c r="BL600" s="330"/>
      <c r="BM600" s="330"/>
      <c r="BN600" s="330"/>
      <c r="BO600" s="330"/>
      <c r="BP600" s="330"/>
      <c r="BQ600" s="330"/>
      <c r="BR600" s="330"/>
      <c r="BS600" s="330"/>
      <c r="BT600" s="330"/>
      <c r="BU600" s="330"/>
      <c r="BV600" s="330"/>
      <c r="BW600" s="330"/>
      <c r="BX600" s="330"/>
      <c r="BY600" s="330"/>
      <c r="BZ600" s="330"/>
      <c r="CA600" s="330"/>
    </row>
    <row r="601" spans="1:79" s="331" customFormat="1" ht="12.6" customHeight="1">
      <c r="BG601" s="243"/>
      <c r="BH601" s="243"/>
      <c r="BI601" s="243"/>
      <c r="BJ601" s="243"/>
      <c r="BK601" s="243"/>
      <c r="BL601" s="330"/>
      <c r="BM601" s="330"/>
      <c r="BN601" s="330"/>
      <c r="BO601" s="330"/>
      <c r="BP601" s="330"/>
      <c r="BQ601" s="330"/>
      <c r="BR601" s="330"/>
      <c r="BS601" s="330"/>
      <c r="BT601" s="330"/>
      <c r="BU601" s="330"/>
      <c r="BV601" s="330"/>
      <c r="BW601" s="330"/>
      <c r="BX601" s="330"/>
      <c r="BY601" s="330"/>
      <c r="BZ601" s="330"/>
      <c r="CA601" s="330"/>
    </row>
    <row r="602" spans="1:79" s="316" customFormat="1" ht="20.100000000000001" customHeight="1">
      <c r="A602" s="239" t="s">
        <v>622</v>
      </c>
      <c r="B602" s="329"/>
      <c r="C602" s="329"/>
      <c r="D602" s="298"/>
      <c r="E602" s="291"/>
      <c r="F602" s="291"/>
      <c r="G602" s="291"/>
      <c r="H602" s="291"/>
      <c r="I602" s="291"/>
      <c r="J602" s="291"/>
      <c r="K602" s="291"/>
      <c r="L602" s="291"/>
      <c r="M602" s="291"/>
      <c r="N602" s="291"/>
      <c r="O602" s="291"/>
      <c r="P602" s="291"/>
      <c r="Q602" s="291"/>
      <c r="R602" s="291"/>
      <c r="S602" s="291"/>
      <c r="T602" s="291"/>
      <c r="U602" s="291"/>
      <c r="V602" s="291"/>
      <c r="BG602" s="243"/>
      <c r="BH602" s="243"/>
      <c r="BI602" s="243"/>
      <c r="BJ602" s="243"/>
      <c r="BK602" s="243"/>
      <c r="BL602" s="345"/>
      <c r="BM602" s="345"/>
      <c r="BN602" s="345"/>
      <c r="BO602" s="345"/>
      <c r="BP602" s="345"/>
      <c r="BQ602" s="345"/>
      <c r="BR602" s="345"/>
      <c r="BS602" s="345"/>
      <c r="BT602" s="345"/>
      <c r="BU602" s="345"/>
      <c r="BV602" s="345"/>
      <c r="BW602" s="345"/>
      <c r="BX602" s="345"/>
      <c r="BY602" s="345"/>
      <c r="BZ602" s="345"/>
      <c r="CA602" s="345"/>
    </row>
    <row r="603" spans="1:79" s="316" customFormat="1" ht="12.6" customHeight="1">
      <c r="A603" s="239"/>
      <c r="B603" s="495" t="s">
        <v>431</v>
      </c>
      <c r="C603" s="496"/>
      <c r="D603" s="497"/>
      <c r="E603" s="501" t="s">
        <v>623</v>
      </c>
      <c r="F603" s="502"/>
      <c r="G603" s="502"/>
      <c r="H603" s="502"/>
      <c r="I603" s="502"/>
      <c r="J603" s="502"/>
      <c r="K603" s="502"/>
      <c r="L603" s="502"/>
      <c r="M603" s="502"/>
      <c r="N603" s="502"/>
      <c r="O603" s="502"/>
      <c r="P603" s="502"/>
      <c r="Q603" s="502"/>
      <c r="R603" s="502"/>
      <c r="S603" s="502"/>
      <c r="T603" s="502"/>
      <c r="U603" s="502"/>
      <c r="V603" s="502"/>
      <c r="W603" s="502"/>
      <c r="X603" s="502"/>
      <c r="Y603" s="502"/>
      <c r="Z603" s="502"/>
      <c r="AA603" s="502"/>
      <c r="AB603" s="502"/>
      <c r="AC603" s="502"/>
      <c r="AD603" s="502"/>
      <c r="AE603" s="502"/>
      <c r="AF603" s="502"/>
      <c r="AG603" s="502"/>
      <c r="AH603" s="502"/>
      <c r="AI603" s="502"/>
      <c r="AJ603" s="502"/>
      <c r="AK603" s="502"/>
      <c r="AL603" s="502"/>
      <c r="AM603" s="502"/>
      <c r="AN603" s="502"/>
      <c r="AO603" s="502"/>
      <c r="AP603" s="502"/>
      <c r="AQ603" s="502"/>
      <c r="AR603" s="502"/>
      <c r="AS603" s="502"/>
      <c r="AT603" s="502"/>
      <c r="AU603" s="502"/>
      <c r="AV603" s="502"/>
      <c r="AW603" s="502"/>
      <c r="AX603" s="502"/>
      <c r="AY603" s="502"/>
      <c r="AZ603" s="502"/>
      <c r="BA603" s="502"/>
      <c r="BB603" s="502"/>
      <c r="BC603" s="502"/>
      <c r="BD603" s="502"/>
      <c r="BE603" s="502"/>
      <c r="BF603" s="502"/>
      <c r="BG603" s="505"/>
      <c r="BH603" s="506"/>
      <c r="BI603" s="506"/>
      <c r="BJ603" s="506"/>
      <c r="BK603" s="507"/>
      <c r="BL603" s="345"/>
      <c r="BM603" s="345"/>
      <c r="BN603" s="345"/>
      <c r="BO603" s="345"/>
      <c r="BP603" s="345"/>
      <c r="BQ603" s="345"/>
      <c r="BR603" s="345"/>
      <c r="BS603" s="345"/>
      <c r="BT603" s="345"/>
      <c r="BU603" s="345"/>
      <c r="BV603" s="345"/>
      <c r="BW603" s="345"/>
      <c r="BX603" s="345"/>
      <c r="BY603" s="345"/>
      <c r="BZ603" s="345"/>
      <c r="CA603" s="345"/>
    </row>
    <row r="604" spans="1:79" s="316" customFormat="1" ht="12.6" customHeight="1">
      <c r="A604" s="239"/>
      <c r="B604" s="511"/>
      <c r="C604" s="512"/>
      <c r="D604" s="513"/>
      <c r="E604" s="514"/>
      <c r="F604" s="482"/>
      <c r="G604" s="482"/>
      <c r="H604" s="482"/>
      <c r="I604" s="482"/>
      <c r="J604" s="482"/>
      <c r="K604" s="482"/>
      <c r="L604" s="482"/>
      <c r="M604" s="482"/>
      <c r="N604" s="482"/>
      <c r="O604" s="482"/>
      <c r="P604" s="482"/>
      <c r="Q604" s="482"/>
      <c r="R604" s="482"/>
      <c r="S604" s="482"/>
      <c r="T604" s="482"/>
      <c r="U604" s="482"/>
      <c r="V604" s="482"/>
      <c r="W604" s="482"/>
      <c r="X604" s="482"/>
      <c r="Y604" s="482"/>
      <c r="Z604" s="482"/>
      <c r="AA604" s="482"/>
      <c r="AB604" s="482"/>
      <c r="AC604" s="482"/>
      <c r="AD604" s="482"/>
      <c r="AE604" s="482"/>
      <c r="AF604" s="482"/>
      <c r="AG604" s="482"/>
      <c r="AH604" s="482"/>
      <c r="AI604" s="482"/>
      <c r="AJ604" s="482"/>
      <c r="AK604" s="482"/>
      <c r="AL604" s="482"/>
      <c r="AM604" s="482"/>
      <c r="AN604" s="482"/>
      <c r="AO604" s="482"/>
      <c r="AP604" s="482"/>
      <c r="AQ604" s="482"/>
      <c r="AR604" s="482"/>
      <c r="AS604" s="482"/>
      <c r="AT604" s="482"/>
      <c r="AU604" s="482"/>
      <c r="AV604" s="482"/>
      <c r="AW604" s="482"/>
      <c r="AX604" s="482"/>
      <c r="AY604" s="482"/>
      <c r="AZ604" s="482"/>
      <c r="BA604" s="482"/>
      <c r="BB604" s="482"/>
      <c r="BC604" s="482"/>
      <c r="BD604" s="482"/>
      <c r="BE604" s="482"/>
      <c r="BF604" s="482"/>
      <c r="BG604" s="515"/>
      <c r="BH604" s="516"/>
      <c r="BI604" s="516"/>
      <c r="BJ604" s="516"/>
      <c r="BK604" s="517"/>
      <c r="BL604" s="345"/>
      <c r="BM604" s="345"/>
      <c r="BN604" s="345"/>
      <c r="BO604" s="345"/>
      <c r="BP604" s="345"/>
      <c r="BQ604" s="345"/>
      <c r="BR604" s="345"/>
      <c r="BS604" s="345"/>
      <c r="BT604" s="345"/>
      <c r="BU604" s="345"/>
      <c r="BV604" s="345"/>
      <c r="BW604" s="345"/>
      <c r="BX604" s="345"/>
      <c r="BY604" s="345"/>
      <c r="BZ604" s="345"/>
      <c r="CA604" s="345"/>
    </row>
    <row r="605" spans="1:79" s="331" customFormat="1" ht="12.6" customHeight="1">
      <c r="B605" s="511"/>
      <c r="C605" s="512"/>
      <c r="D605" s="513"/>
      <c r="E605" s="514"/>
      <c r="F605" s="482"/>
      <c r="G605" s="482"/>
      <c r="H605" s="482"/>
      <c r="I605" s="482"/>
      <c r="J605" s="482"/>
      <c r="K605" s="482"/>
      <c r="L605" s="482"/>
      <c r="M605" s="482"/>
      <c r="N605" s="482"/>
      <c r="O605" s="482"/>
      <c r="P605" s="482"/>
      <c r="Q605" s="482"/>
      <c r="R605" s="482"/>
      <c r="S605" s="482"/>
      <c r="T605" s="482"/>
      <c r="U605" s="482"/>
      <c r="V605" s="482"/>
      <c r="W605" s="482"/>
      <c r="X605" s="482"/>
      <c r="Y605" s="482"/>
      <c r="Z605" s="482"/>
      <c r="AA605" s="482"/>
      <c r="AB605" s="482"/>
      <c r="AC605" s="482"/>
      <c r="AD605" s="482"/>
      <c r="AE605" s="482"/>
      <c r="AF605" s="482"/>
      <c r="AG605" s="482"/>
      <c r="AH605" s="482"/>
      <c r="AI605" s="482"/>
      <c r="AJ605" s="482"/>
      <c r="AK605" s="482"/>
      <c r="AL605" s="482"/>
      <c r="AM605" s="482"/>
      <c r="AN605" s="482"/>
      <c r="AO605" s="482"/>
      <c r="AP605" s="482"/>
      <c r="AQ605" s="482"/>
      <c r="AR605" s="482"/>
      <c r="AS605" s="482"/>
      <c r="AT605" s="482"/>
      <c r="AU605" s="482"/>
      <c r="AV605" s="482"/>
      <c r="AW605" s="482"/>
      <c r="AX605" s="482"/>
      <c r="AY605" s="482"/>
      <c r="AZ605" s="482"/>
      <c r="BA605" s="482"/>
      <c r="BB605" s="482"/>
      <c r="BC605" s="482"/>
      <c r="BD605" s="482"/>
      <c r="BE605" s="482"/>
      <c r="BF605" s="482"/>
      <c r="BG605" s="515"/>
      <c r="BH605" s="516"/>
      <c r="BI605" s="516"/>
      <c r="BJ605" s="516"/>
      <c r="BK605" s="517"/>
      <c r="BL605" s="330"/>
      <c r="BM605" s="330"/>
      <c r="BN605" s="330"/>
      <c r="BO605" s="330"/>
      <c r="BP605" s="330"/>
      <c r="BQ605" s="330"/>
      <c r="BR605" s="330"/>
      <c r="BS605" s="330"/>
      <c r="BT605" s="330"/>
      <c r="BU605" s="330"/>
      <c r="BV605" s="330"/>
      <c r="BW605" s="330"/>
      <c r="BX605" s="330"/>
      <c r="BY605" s="330"/>
      <c r="BZ605" s="330"/>
      <c r="CA605" s="330"/>
    </row>
    <row r="606" spans="1:79" s="331" customFormat="1" ht="12.6" customHeight="1">
      <c r="B606" s="511"/>
      <c r="C606" s="512"/>
      <c r="D606" s="513"/>
      <c r="E606" s="514"/>
      <c r="F606" s="482"/>
      <c r="G606" s="482"/>
      <c r="H606" s="482"/>
      <c r="I606" s="482"/>
      <c r="J606" s="482"/>
      <c r="K606" s="482"/>
      <c r="L606" s="482"/>
      <c r="M606" s="482"/>
      <c r="N606" s="482"/>
      <c r="O606" s="482"/>
      <c r="P606" s="482"/>
      <c r="Q606" s="482"/>
      <c r="R606" s="482"/>
      <c r="S606" s="482"/>
      <c r="T606" s="482"/>
      <c r="U606" s="482"/>
      <c r="V606" s="482"/>
      <c r="W606" s="482"/>
      <c r="X606" s="482"/>
      <c r="Y606" s="482"/>
      <c r="Z606" s="482"/>
      <c r="AA606" s="482"/>
      <c r="AB606" s="482"/>
      <c r="AC606" s="482"/>
      <c r="AD606" s="482"/>
      <c r="AE606" s="482"/>
      <c r="AF606" s="482"/>
      <c r="AG606" s="482"/>
      <c r="AH606" s="482"/>
      <c r="AI606" s="482"/>
      <c r="AJ606" s="482"/>
      <c r="AK606" s="482"/>
      <c r="AL606" s="482"/>
      <c r="AM606" s="482"/>
      <c r="AN606" s="482"/>
      <c r="AO606" s="482"/>
      <c r="AP606" s="482"/>
      <c r="AQ606" s="482"/>
      <c r="AR606" s="482"/>
      <c r="AS606" s="482"/>
      <c r="AT606" s="482"/>
      <c r="AU606" s="482"/>
      <c r="AV606" s="482"/>
      <c r="AW606" s="482"/>
      <c r="AX606" s="482"/>
      <c r="AY606" s="482"/>
      <c r="AZ606" s="482"/>
      <c r="BA606" s="482"/>
      <c r="BB606" s="482"/>
      <c r="BC606" s="482"/>
      <c r="BD606" s="482"/>
      <c r="BE606" s="482"/>
      <c r="BF606" s="482"/>
      <c r="BG606" s="515"/>
      <c r="BH606" s="516"/>
      <c r="BI606" s="516"/>
      <c r="BJ606" s="516"/>
      <c r="BK606" s="517"/>
      <c r="BL606" s="330"/>
      <c r="BM606" s="330"/>
      <c r="BN606" s="330"/>
      <c r="BO606" s="330"/>
      <c r="BP606" s="330"/>
      <c r="BQ606" s="330"/>
      <c r="BR606" s="330"/>
      <c r="BS606" s="330"/>
      <c r="BT606" s="330"/>
      <c r="BU606" s="330"/>
      <c r="BV606" s="330"/>
      <c r="BW606" s="330"/>
      <c r="BX606" s="330"/>
      <c r="BY606" s="330"/>
      <c r="BZ606" s="330"/>
      <c r="CA606" s="330"/>
    </row>
    <row r="607" spans="1:79" s="331" customFormat="1" ht="12.6" customHeight="1">
      <c r="B607" s="498"/>
      <c r="C607" s="499"/>
      <c r="D607" s="500"/>
      <c r="E607" s="503"/>
      <c r="F607" s="504"/>
      <c r="G607" s="504"/>
      <c r="H607" s="504"/>
      <c r="I607" s="504"/>
      <c r="J607" s="504"/>
      <c r="K607" s="504"/>
      <c r="L607" s="504"/>
      <c r="M607" s="504"/>
      <c r="N607" s="504"/>
      <c r="O607" s="504"/>
      <c r="P607" s="504"/>
      <c r="Q607" s="504"/>
      <c r="R607" s="504"/>
      <c r="S607" s="504"/>
      <c r="T607" s="504"/>
      <c r="U607" s="504"/>
      <c r="V607" s="504"/>
      <c r="W607" s="504"/>
      <c r="X607" s="504"/>
      <c r="Y607" s="504"/>
      <c r="Z607" s="504"/>
      <c r="AA607" s="504"/>
      <c r="AB607" s="504"/>
      <c r="AC607" s="504"/>
      <c r="AD607" s="504"/>
      <c r="AE607" s="504"/>
      <c r="AF607" s="504"/>
      <c r="AG607" s="504"/>
      <c r="AH607" s="504"/>
      <c r="AI607" s="504"/>
      <c r="AJ607" s="504"/>
      <c r="AK607" s="504"/>
      <c r="AL607" s="504"/>
      <c r="AM607" s="504"/>
      <c r="AN607" s="504"/>
      <c r="AO607" s="504"/>
      <c r="AP607" s="504"/>
      <c r="AQ607" s="504"/>
      <c r="AR607" s="504"/>
      <c r="AS607" s="504"/>
      <c r="AT607" s="504"/>
      <c r="AU607" s="504"/>
      <c r="AV607" s="504"/>
      <c r="AW607" s="504"/>
      <c r="AX607" s="504"/>
      <c r="AY607" s="504"/>
      <c r="AZ607" s="504"/>
      <c r="BA607" s="504"/>
      <c r="BB607" s="504"/>
      <c r="BC607" s="504"/>
      <c r="BD607" s="504"/>
      <c r="BE607" s="504"/>
      <c r="BF607" s="504"/>
      <c r="BG607" s="508"/>
      <c r="BH607" s="509"/>
      <c r="BI607" s="509"/>
      <c r="BJ607" s="509"/>
      <c r="BK607" s="510"/>
      <c r="BL607" s="330"/>
      <c r="BM607" s="330"/>
      <c r="BN607" s="330"/>
      <c r="BO607" s="330"/>
      <c r="BP607" s="330"/>
      <c r="BQ607" s="330"/>
      <c r="BR607" s="330"/>
      <c r="BS607" s="330"/>
      <c r="BT607" s="330"/>
      <c r="BU607" s="330"/>
      <c r="BV607" s="330"/>
      <c r="BW607" s="330"/>
      <c r="BX607" s="330"/>
      <c r="BY607" s="330"/>
      <c r="BZ607" s="330"/>
      <c r="CA607" s="330"/>
    </row>
    <row r="608" spans="1:79" s="331" customFormat="1" ht="12.6" customHeight="1">
      <c r="BG608" s="243"/>
      <c r="BH608" s="243"/>
      <c r="BI608" s="243"/>
      <c r="BJ608" s="243"/>
      <c r="BK608" s="243"/>
      <c r="BL608" s="330"/>
      <c r="BM608" s="330"/>
      <c r="BN608" s="330"/>
      <c r="BO608" s="330"/>
      <c r="BP608" s="330"/>
      <c r="BQ608" s="330"/>
      <c r="BR608" s="330"/>
      <c r="BS608" s="330"/>
      <c r="BT608" s="330"/>
      <c r="BU608" s="330"/>
      <c r="BV608" s="330"/>
      <c r="BW608" s="330"/>
      <c r="BX608" s="330"/>
      <c r="BY608" s="330"/>
      <c r="BZ608" s="330"/>
      <c r="CA608" s="330"/>
    </row>
    <row r="609" spans="1:80" s="316" customFormat="1" ht="20.100000000000001" customHeight="1">
      <c r="A609" s="239" t="s">
        <v>624</v>
      </c>
      <c r="B609" s="329"/>
      <c r="C609" s="329"/>
      <c r="D609" s="298"/>
      <c r="E609" s="291"/>
      <c r="F609" s="291"/>
      <c r="G609" s="291"/>
      <c r="H609" s="291"/>
      <c r="I609" s="291"/>
      <c r="J609" s="291"/>
      <c r="K609" s="291"/>
      <c r="L609" s="291"/>
      <c r="M609" s="291"/>
      <c r="N609" s="291"/>
      <c r="O609" s="291"/>
      <c r="P609" s="291"/>
      <c r="Q609" s="291"/>
      <c r="R609" s="291"/>
      <c r="S609" s="291"/>
      <c r="T609" s="291"/>
      <c r="U609" s="291"/>
      <c r="V609" s="291"/>
      <c r="BG609" s="243"/>
      <c r="BH609" s="243"/>
      <c r="BI609" s="243"/>
      <c r="BJ609" s="243"/>
      <c r="BK609" s="243"/>
      <c r="BL609" s="345"/>
      <c r="BM609" s="345"/>
      <c r="BN609" s="345"/>
      <c r="BO609" s="345"/>
      <c r="BP609" s="345"/>
      <c r="BQ609" s="345"/>
      <c r="BR609" s="345"/>
      <c r="BS609" s="345"/>
      <c r="BT609" s="345"/>
      <c r="BU609" s="345"/>
      <c r="BV609" s="345"/>
      <c r="BW609" s="345"/>
      <c r="BX609" s="345"/>
      <c r="BY609" s="345"/>
      <c r="BZ609" s="345"/>
      <c r="CA609" s="345"/>
    </row>
    <row r="610" spans="1:80" s="331" customFormat="1" ht="12.6" customHeight="1">
      <c r="B610" s="495" t="s">
        <v>431</v>
      </c>
      <c r="C610" s="496"/>
      <c r="D610" s="497"/>
      <c r="E610" s="501" t="s">
        <v>625</v>
      </c>
      <c r="F610" s="502"/>
      <c r="G610" s="502"/>
      <c r="H610" s="502"/>
      <c r="I610" s="502"/>
      <c r="J610" s="502"/>
      <c r="K610" s="502"/>
      <c r="L610" s="502"/>
      <c r="M610" s="502"/>
      <c r="N610" s="502"/>
      <c r="O610" s="502"/>
      <c r="P610" s="502"/>
      <c r="Q610" s="502"/>
      <c r="R610" s="502"/>
      <c r="S610" s="502"/>
      <c r="T610" s="502"/>
      <c r="U610" s="502"/>
      <c r="V610" s="502"/>
      <c r="W610" s="502"/>
      <c r="X610" s="502"/>
      <c r="Y610" s="502"/>
      <c r="Z610" s="502"/>
      <c r="AA610" s="502"/>
      <c r="AB610" s="502"/>
      <c r="AC610" s="502"/>
      <c r="AD610" s="502"/>
      <c r="AE610" s="502"/>
      <c r="AF610" s="502"/>
      <c r="AG610" s="502"/>
      <c r="AH610" s="502"/>
      <c r="AI610" s="502"/>
      <c r="AJ610" s="502"/>
      <c r="AK610" s="502"/>
      <c r="AL610" s="502"/>
      <c r="AM610" s="502"/>
      <c r="AN610" s="502"/>
      <c r="AO610" s="502"/>
      <c r="AP610" s="502"/>
      <c r="AQ610" s="502"/>
      <c r="AR610" s="502"/>
      <c r="AS610" s="502"/>
      <c r="AT610" s="502"/>
      <c r="AU610" s="502"/>
      <c r="AV610" s="502"/>
      <c r="AW610" s="502"/>
      <c r="AX610" s="502"/>
      <c r="AY610" s="502"/>
      <c r="AZ610" s="502"/>
      <c r="BA610" s="502"/>
      <c r="BB610" s="502"/>
      <c r="BC610" s="502"/>
      <c r="BD610" s="502"/>
      <c r="BE610" s="502"/>
      <c r="BF610" s="502"/>
      <c r="BG610" s="700"/>
      <c r="BH610" s="540"/>
      <c r="BI610" s="540"/>
      <c r="BJ610" s="540"/>
      <c r="BK610" s="701"/>
      <c r="BL610" s="330"/>
      <c r="BM610" s="258"/>
      <c r="BN610" s="330"/>
      <c r="BO610" s="330"/>
      <c r="BP610" s="330"/>
      <c r="BQ610" s="330"/>
      <c r="BR610" s="330"/>
      <c r="BS610" s="330"/>
      <c r="BT610" s="330"/>
      <c r="BU610" s="330"/>
      <c r="BV610" s="330"/>
      <c r="BW610" s="330"/>
      <c r="BX610" s="330"/>
      <c r="BY610" s="330"/>
      <c r="BZ610" s="330"/>
      <c r="CA610" s="330"/>
    </row>
    <row r="611" spans="1:80" s="331" customFormat="1" ht="12.6" customHeight="1">
      <c r="B611" s="511"/>
      <c r="C611" s="512"/>
      <c r="D611" s="513"/>
      <c r="E611" s="514"/>
      <c r="F611" s="482"/>
      <c r="G611" s="482"/>
      <c r="H611" s="482"/>
      <c r="I611" s="482"/>
      <c r="J611" s="482"/>
      <c r="K611" s="482"/>
      <c r="L611" s="482"/>
      <c r="M611" s="482"/>
      <c r="N611" s="482"/>
      <c r="O611" s="482"/>
      <c r="P611" s="482"/>
      <c r="Q611" s="482"/>
      <c r="R611" s="482"/>
      <c r="S611" s="482"/>
      <c r="T611" s="482"/>
      <c r="U611" s="482"/>
      <c r="V611" s="482"/>
      <c r="W611" s="482"/>
      <c r="X611" s="482"/>
      <c r="Y611" s="482"/>
      <c r="Z611" s="482"/>
      <c r="AA611" s="482"/>
      <c r="AB611" s="482"/>
      <c r="AC611" s="482"/>
      <c r="AD611" s="482"/>
      <c r="AE611" s="482"/>
      <c r="AF611" s="482"/>
      <c r="AG611" s="482"/>
      <c r="AH611" s="482"/>
      <c r="AI611" s="482"/>
      <c r="AJ611" s="482"/>
      <c r="AK611" s="482"/>
      <c r="AL611" s="482"/>
      <c r="AM611" s="482"/>
      <c r="AN611" s="482"/>
      <c r="AO611" s="482"/>
      <c r="AP611" s="482"/>
      <c r="AQ611" s="482"/>
      <c r="AR611" s="482"/>
      <c r="AS611" s="482"/>
      <c r="AT611" s="482"/>
      <c r="AU611" s="482"/>
      <c r="AV611" s="482"/>
      <c r="AW611" s="482"/>
      <c r="AX611" s="482"/>
      <c r="AY611" s="482"/>
      <c r="AZ611" s="482"/>
      <c r="BA611" s="482"/>
      <c r="BB611" s="482"/>
      <c r="BC611" s="482"/>
      <c r="BD611" s="482"/>
      <c r="BE611" s="482"/>
      <c r="BF611" s="482"/>
      <c r="BG611" s="702"/>
      <c r="BH611" s="613"/>
      <c r="BI611" s="613"/>
      <c r="BJ611" s="613"/>
      <c r="BK611" s="703"/>
      <c r="BL611" s="330"/>
      <c r="BM611" s="330"/>
      <c r="BN611" s="330"/>
      <c r="BO611" s="330"/>
      <c r="BP611" s="330"/>
      <c r="BQ611" s="330"/>
      <c r="BR611" s="330"/>
      <c r="BS611" s="330"/>
      <c r="BT611" s="330"/>
      <c r="BU611" s="330"/>
      <c r="BV611" s="330"/>
      <c r="BW611" s="330"/>
      <c r="BX611" s="330"/>
      <c r="BY611" s="330"/>
      <c r="BZ611" s="330"/>
      <c r="CA611" s="330"/>
    </row>
    <row r="612" spans="1:80" s="331" customFormat="1" ht="12.6" customHeight="1">
      <c r="B612" s="511"/>
      <c r="C612" s="512"/>
      <c r="D612" s="513"/>
      <c r="E612" s="514"/>
      <c r="F612" s="482"/>
      <c r="G612" s="482"/>
      <c r="H612" s="482"/>
      <c r="I612" s="482"/>
      <c r="J612" s="482"/>
      <c r="K612" s="482"/>
      <c r="L612" s="482"/>
      <c r="M612" s="482"/>
      <c r="N612" s="482"/>
      <c r="O612" s="482"/>
      <c r="P612" s="482"/>
      <c r="Q612" s="482"/>
      <c r="R612" s="482"/>
      <c r="S612" s="482"/>
      <c r="T612" s="482"/>
      <c r="U612" s="482"/>
      <c r="V612" s="482"/>
      <c r="W612" s="482"/>
      <c r="X612" s="482"/>
      <c r="Y612" s="482"/>
      <c r="Z612" s="482"/>
      <c r="AA612" s="482"/>
      <c r="AB612" s="482"/>
      <c r="AC612" s="482"/>
      <c r="AD612" s="482"/>
      <c r="AE612" s="482"/>
      <c r="AF612" s="482"/>
      <c r="AG612" s="482"/>
      <c r="AH612" s="482"/>
      <c r="AI612" s="482"/>
      <c r="AJ612" s="482"/>
      <c r="AK612" s="482"/>
      <c r="AL612" s="482"/>
      <c r="AM612" s="482"/>
      <c r="AN612" s="482"/>
      <c r="AO612" s="482"/>
      <c r="AP612" s="482"/>
      <c r="AQ612" s="482"/>
      <c r="AR612" s="482"/>
      <c r="AS612" s="482"/>
      <c r="AT612" s="482"/>
      <c r="AU612" s="482"/>
      <c r="AV612" s="482"/>
      <c r="AW612" s="482"/>
      <c r="AX612" s="482"/>
      <c r="AY612" s="482"/>
      <c r="AZ612" s="482"/>
      <c r="BA612" s="482"/>
      <c r="BB612" s="482"/>
      <c r="BC612" s="482"/>
      <c r="BD612" s="482"/>
      <c r="BE612" s="482"/>
      <c r="BF612" s="482"/>
      <c r="BG612" s="702"/>
      <c r="BH612" s="613"/>
      <c r="BI612" s="613"/>
      <c r="BJ612" s="613"/>
      <c r="BK612" s="703"/>
      <c r="BL612" s="330"/>
      <c r="BM612" s="330"/>
      <c r="BN612" s="330"/>
      <c r="BO612" s="330"/>
      <c r="BP612" s="330"/>
      <c r="BQ612" s="330"/>
      <c r="BR612" s="330"/>
      <c r="BS612" s="330"/>
      <c r="BT612" s="330"/>
      <c r="BU612" s="330"/>
      <c r="BV612" s="330"/>
      <c r="BW612" s="330"/>
      <c r="BX612" s="330"/>
      <c r="BY612" s="330"/>
      <c r="BZ612" s="330"/>
      <c r="CA612" s="330"/>
    </row>
    <row r="613" spans="1:80" s="331" customFormat="1" ht="12.6" customHeight="1">
      <c r="B613" s="511"/>
      <c r="C613" s="512"/>
      <c r="D613" s="513"/>
      <c r="E613" s="706" t="s">
        <v>516</v>
      </c>
      <c r="F613" s="707"/>
      <c r="G613" s="654" t="s">
        <v>626</v>
      </c>
      <c r="H613" s="654"/>
      <c r="I613" s="654"/>
      <c r="J613" s="654"/>
      <c r="K613" s="654"/>
      <c r="L613" s="654"/>
      <c r="M613" s="654"/>
      <c r="N613" s="654"/>
      <c r="O613" s="654"/>
      <c r="P613" s="654"/>
      <c r="Q613" s="654"/>
      <c r="R613" s="654"/>
      <c r="S613" s="654"/>
      <c r="T613" s="654"/>
      <c r="U613" s="654"/>
      <c r="V613" s="654"/>
      <c r="W613" s="654"/>
      <c r="X613" s="654"/>
      <c r="Y613" s="654"/>
      <c r="Z613" s="654"/>
      <c r="AA613" s="654"/>
      <c r="AB613" s="654"/>
      <c r="AC613" s="654"/>
      <c r="AD613" s="654"/>
      <c r="AE613" s="654"/>
      <c r="AF613" s="654"/>
      <c r="AG613" s="654"/>
      <c r="AH613" s="654"/>
      <c r="AI613" s="654"/>
      <c r="AJ613" s="654"/>
      <c r="AK613" s="654"/>
      <c r="AL613" s="654"/>
      <c r="AM613" s="654"/>
      <c r="AN613" s="654"/>
      <c r="AO613" s="654"/>
      <c r="AP613" s="654"/>
      <c r="AQ613" s="654"/>
      <c r="AR613" s="654"/>
      <c r="AS613" s="654"/>
      <c r="AT613" s="654"/>
      <c r="AU613" s="654"/>
      <c r="AV613" s="654"/>
      <c r="AW613" s="654"/>
      <c r="AX613" s="654"/>
      <c r="AY613" s="654"/>
      <c r="AZ613" s="654"/>
      <c r="BA613" s="654"/>
      <c r="BB613" s="654"/>
      <c r="BC613" s="654"/>
      <c r="BD613" s="654"/>
      <c r="BE613" s="654"/>
      <c r="BF613" s="654"/>
      <c r="BG613" s="702"/>
      <c r="BH613" s="613"/>
      <c r="BI613" s="613"/>
      <c r="BJ613" s="613"/>
      <c r="BK613" s="703"/>
      <c r="BL613" s="330"/>
      <c r="BM613" s="330"/>
      <c r="BN613" s="330"/>
      <c r="BO613" s="330"/>
      <c r="BP613" s="330"/>
      <c r="BQ613" s="330"/>
      <c r="BR613" s="330"/>
      <c r="BS613" s="330"/>
      <c r="BT613" s="330"/>
      <c r="BU613" s="330"/>
      <c r="BV613" s="330"/>
      <c r="BW613" s="330"/>
      <c r="BX613" s="330"/>
      <c r="BY613" s="330"/>
      <c r="BZ613" s="330"/>
      <c r="CA613" s="330"/>
    </row>
    <row r="614" spans="1:80" s="331" customFormat="1" ht="12.6" customHeight="1">
      <c r="B614" s="511"/>
      <c r="C614" s="512"/>
      <c r="D614" s="513"/>
      <c r="E614" s="359"/>
      <c r="F614" s="360"/>
      <c r="G614" s="654"/>
      <c r="H614" s="654"/>
      <c r="I614" s="654"/>
      <c r="J614" s="654"/>
      <c r="K614" s="654"/>
      <c r="L614" s="654"/>
      <c r="M614" s="654"/>
      <c r="N614" s="654"/>
      <c r="O614" s="654"/>
      <c r="P614" s="654"/>
      <c r="Q614" s="654"/>
      <c r="R614" s="654"/>
      <c r="S614" s="654"/>
      <c r="T614" s="654"/>
      <c r="U614" s="654"/>
      <c r="V614" s="654"/>
      <c r="W614" s="654"/>
      <c r="X614" s="654"/>
      <c r="Y614" s="654"/>
      <c r="Z614" s="654"/>
      <c r="AA614" s="654"/>
      <c r="AB614" s="654"/>
      <c r="AC614" s="654"/>
      <c r="AD614" s="654"/>
      <c r="AE614" s="654"/>
      <c r="AF614" s="654"/>
      <c r="AG614" s="654"/>
      <c r="AH614" s="654"/>
      <c r="AI614" s="654"/>
      <c r="AJ614" s="654"/>
      <c r="AK614" s="654"/>
      <c r="AL614" s="654"/>
      <c r="AM614" s="654"/>
      <c r="AN614" s="654"/>
      <c r="AO614" s="654"/>
      <c r="AP614" s="654"/>
      <c r="AQ614" s="654"/>
      <c r="AR614" s="654"/>
      <c r="AS614" s="654"/>
      <c r="AT614" s="654"/>
      <c r="AU614" s="654"/>
      <c r="AV614" s="654"/>
      <c r="AW614" s="654"/>
      <c r="AX614" s="654"/>
      <c r="AY614" s="654"/>
      <c r="AZ614" s="654"/>
      <c r="BA614" s="654"/>
      <c r="BB614" s="654"/>
      <c r="BC614" s="654"/>
      <c r="BD614" s="654"/>
      <c r="BE614" s="654"/>
      <c r="BF614" s="654"/>
      <c r="BG614" s="702"/>
      <c r="BH614" s="613"/>
      <c r="BI614" s="613"/>
      <c r="BJ614" s="613"/>
      <c r="BK614" s="703"/>
      <c r="BL614" s="330"/>
      <c r="BM614" s="330"/>
      <c r="BN614" s="330"/>
      <c r="BO614" s="330"/>
      <c r="BP614" s="330"/>
      <c r="BQ614" s="330"/>
      <c r="BR614" s="330"/>
      <c r="BS614" s="330"/>
      <c r="BT614" s="330"/>
      <c r="BU614" s="330"/>
      <c r="BV614" s="330"/>
      <c r="BW614" s="330"/>
      <c r="BX614" s="330"/>
      <c r="BY614" s="330"/>
      <c r="BZ614" s="330"/>
      <c r="CA614" s="330"/>
    </row>
    <row r="615" spans="1:80" s="331" customFormat="1" ht="12.6" customHeight="1">
      <c r="B615" s="511"/>
      <c r="C615" s="512"/>
      <c r="D615" s="513"/>
      <c r="E615" s="708" t="s">
        <v>518</v>
      </c>
      <c r="F615" s="709"/>
      <c r="G615" s="659" t="s">
        <v>627</v>
      </c>
      <c r="H615" s="659"/>
      <c r="I615" s="659"/>
      <c r="J615" s="659"/>
      <c r="K615" s="659"/>
      <c r="L615" s="659"/>
      <c r="M615" s="659"/>
      <c r="N615" s="659"/>
      <c r="O615" s="659"/>
      <c r="P615" s="659"/>
      <c r="Q615" s="659"/>
      <c r="R615" s="659"/>
      <c r="S615" s="659"/>
      <c r="T615" s="659"/>
      <c r="U615" s="659"/>
      <c r="V615" s="659"/>
      <c r="W615" s="659"/>
      <c r="X615" s="659"/>
      <c r="Y615" s="659"/>
      <c r="Z615" s="659"/>
      <c r="AA615" s="659"/>
      <c r="AB615" s="659"/>
      <c r="AC615" s="659"/>
      <c r="AD615" s="659"/>
      <c r="AE615" s="659"/>
      <c r="AF615" s="659"/>
      <c r="AG615" s="659"/>
      <c r="AH615" s="659"/>
      <c r="AI615" s="659"/>
      <c r="AJ615" s="659"/>
      <c r="AK615" s="659"/>
      <c r="AL615" s="659"/>
      <c r="AM615" s="659"/>
      <c r="AN615" s="659"/>
      <c r="AO615" s="659"/>
      <c r="AP615" s="659"/>
      <c r="AQ615" s="659"/>
      <c r="AR615" s="659"/>
      <c r="AS615" s="659"/>
      <c r="AT615" s="659"/>
      <c r="AU615" s="659"/>
      <c r="AV615" s="659"/>
      <c r="AW615" s="659"/>
      <c r="AX615" s="659"/>
      <c r="AY615" s="659"/>
      <c r="AZ615" s="659"/>
      <c r="BA615" s="659"/>
      <c r="BB615" s="659"/>
      <c r="BC615" s="659"/>
      <c r="BD615" s="659"/>
      <c r="BE615" s="659"/>
      <c r="BF615" s="659"/>
      <c r="BG615" s="702"/>
      <c r="BH615" s="613"/>
      <c r="BI615" s="613"/>
      <c r="BJ615" s="613"/>
      <c r="BK615" s="703"/>
      <c r="BL615" s="330"/>
      <c r="BM615" s="330"/>
      <c r="BN615" s="330"/>
      <c r="BO615" s="330"/>
      <c r="BP615" s="330"/>
      <c r="BQ615" s="330"/>
      <c r="BR615" s="330"/>
      <c r="BS615" s="330"/>
      <c r="BT615" s="330"/>
      <c r="BU615" s="330"/>
      <c r="BV615" s="330"/>
      <c r="BW615" s="330"/>
      <c r="BX615" s="330"/>
      <c r="BY615" s="330"/>
      <c r="BZ615" s="330"/>
      <c r="CA615" s="330"/>
    </row>
    <row r="616" spans="1:80" s="331" customFormat="1" ht="5.25" customHeight="1">
      <c r="B616" s="498"/>
      <c r="C616" s="499"/>
      <c r="D616" s="500"/>
      <c r="E616" s="361"/>
      <c r="F616" s="362"/>
      <c r="G616" s="362"/>
      <c r="H616" s="362"/>
      <c r="I616" s="362"/>
      <c r="J616" s="362"/>
      <c r="K616" s="362"/>
      <c r="L616" s="362"/>
      <c r="M616" s="362"/>
      <c r="N616" s="362"/>
      <c r="O616" s="362"/>
      <c r="P616" s="362"/>
      <c r="Q616" s="362"/>
      <c r="R616" s="362"/>
      <c r="S616" s="362"/>
      <c r="T616" s="362"/>
      <c r="U616" s="362"/>
      <c r="V616" s="362"/>
      <c r="W616" s="362"/>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c r="AS616" s="362"/>
      <c r="AT616" s="362"/>
      <c r="AU616" s="362"/>
      <c r="AV616" s="362"/>
      <c r="AW616" s="362"/>
      <c r="AX616" s="362"/>
      <c r="AY616" s="362"/>
      <c r="AZ616" s="362"/>
      <c r="BA616" s="362"/>
      <c r="BB616" s="362"/>
      <c r="BC616" s="362"/>
      <c r="BD616" s="362"/>
      <c r="BE616" s="362"/>
      <c r="BF616" s="362"/>
      <c r="BG616" s="704"/>
      <c r="BH616" s="561"/>
      <c r="BI616" s="561"/>
      <c r="BJ616" s="561"/>
      <c r="BK616" s="705"/>
      <c r="BL616" s="330"/>
      <c r="BM616" s="330"/>
      <c r="BN616" s="330"/>
      <c r="BO616" s="330"/>
      <c r="BP616" s="330"/>
      <c r="BQ616" s="330"/>
      <c r="BR616" s="330"/>
      <c r="BS616" s="330"/>
      <c r="BT616" s="330"/>
      <c r="BU616" s="330"/>
      <c r="BV616" s="330"/>
      <c r="BW616" s="330"/>
      <c r="BX616" s="330"/>
      <c r="BY616" s="330"/>
      <c r="BZ616" s="330"/>
      <c r="CA616" s="330"/>
    </row>
    <row r="617" spans="1:80" s="331" customFormat="1" ht="12.6" customHeight="1">
      <c r="D617" s="286"/>
      <c r="E617" s="355"/>
      <c r="F617" s="355"/>
      <c r="G617" s="355"/>
      <c r="H617" s="355"/>
      <c r="I617" s="355"/>
      <c r="J617" s="355"/>
      <c r="K617" s="355"/>
      <c r="L617" s="355"/>
      <c r="M617" s="355"/>
      <c r="N617" s="355"/>
      <c r="O617" s="355"/>
      <c r="P617" s="355"/>
      <c r="Q617" s="355"/>
      <c r="R617" s="355"/>
      <c r="S617" s="355"/>
      <c r="T617" s="355"/>
      <c r="U617" s="355"/>
      <c r="V617" s="355"/>
      <c r="W617" s="355"/>
      <c r="X617" s="355"/>
      <c r="Y617" s="355"/>
      <c r="Z617" s="355"/>
      <c r="AA617" s="355"/>
      <c r="AB617" s="355"/>
      <c r="AC617" s="355"/>
      <c r="AD617" s="355"/>
      <c r="AE617" s="355"/>
      <c r="AF617" s="355"/>
      <c r="AG617" s="355"/>
      <c r="AH617" s="355"/>
      <c r="AI617" s="355"/>
      <c r="AJ617" s="355"/>
      <c r="AK617" s="355"/>
      <c r="AL617" s="355"/>
      <c r="AM617" s="355"/>
      <c r="AN617" s="355"/>
      <c r="AO617" s="355"/>
      <c r="AP617" s="355"/>
      <c r="AQ617" s="355"/>
      <c r="AR617" s="355"/>
      <c r="AS617" s="355"/>
      <c r="AT617" s="355"/>
      <c r="AU617" s="355"/>
      <c r="AV617" s="355"/>
      <c r="AW617" s="355"/>
      <c r="AX617" s="355"/>
      <c r="AY617" s="355"/>
      <c r="AZ617" s="355"/>
      <c r="BA617" s="355"/>
      <c r="BB617" s="355"/>
      <c r="BC617" s="355"/>
      <c r="BD617" s="355"/>
      <c r="BE617" s="355"/>
      <c r="BF617" s="355"/>
      <c r="BG617" s="292"/>
      <c r="BH617" s="292"/>
      <c r="BI617" s="292"/>
      <c r="BJ617" s="292"/>
      <c r="BK617" s="292"/>
      <c r="BL617" s="330"/>
      <c r="BM617" s="330"/>
      <c r="BN617" s="330"/>
      <c r="BO617" s="330"/>
      <c r="BP617" s="330"/>
      <c r="BQ617" s="330"/>
      <c r="BR617" s="330"/>
      <c r="BS617" s="330"/>
      <c r="BT617" s="330"/>
      <c r="BU617" s="330"/>
      <c r="BV617" s="330"/>
      <c r="BW617" s="330"/>
      <c r="BX617" s="330"/>
      <c r="BY617" s="330"/>
      <c r="BZ617" s="330"/>
      <c r="CA617" s="330"/>
    </row>
    <row r="618" spans="1:80" s="316" customFormat="1" ht="20.100000000000001" customHeight="1">
      <c r="A618" s="239" t="s">
        <v>628</v>
      </c>
      <c r="B618" s="329"/>
      <c r="C618" s="329"/>
      <c r="D618" s="298"/>
      <c r="E618" s="291"/>
      <c r="F618" s="291"/>
      <c r="G618" s="291"/>
      <c r="H618" s="291"/>
      <c r="I618" s="291"/>
      <c r="J618" s="291"/>
      <c r="K618" s="291"/>
      <c r="L618" s="291"/>
      <c r="M618" s="291"/>
      <c r="N618" s="291"/>
      <c r="O618" s="291"/>
      <c r="P618" s="291"/>
      <c r="Q618" s="291"/>
      <c r="R618" s="291"/>
      <c r="S618" s="291"/>
      <c r="T618" s="291"/>
      <c r="U618" s="291"/>
      <c r="V618" s="291"/>
      <c r="BG618" s="243"/>
      <c r="BH618" s="243"/>
      <c r="BI618" s="243"/>
      <c r="BJ618" s="243"/>
      <c r="BK618" s="243"/>
      <c r="BL618" s="345"/>
      <c r="BM618" s="345"/>
      <c r="BN618" s="345"/>
      <c r="BO618" s="345"/>
      <c r="BP618" s="345"/>
      <c r="BQ618" s="345"/>
      <c r="BR618" s="345"/>
      <c r="BS618" s="345"/>
      <c r="BT618" s="345"/>
      <c r="BU618" s="345"/>
      <c r="BV618" s="345"/>
      <c r="BW618" s="345"/>
      <c r="BX618" s="345"/>
      <c r="BY618" s="345"/>
      <c r="BZ618" s="345"/>
      <c r="CA618" s="345"/>
    </row>
    <row r="619" spans="1:80" s="331" customFormat="1" ht="18" customHeight="1">
      <c r="A619" s="239"/>
      <c r="B619" s="641" t="s">
        <v>439</v>
      </c>
      <c r="C619" s="642"/>
      <c r="D619" s="642"/>
      <c r="E619" s="642"/>
      <c r="F619" s="642"/>
      <c r="G619" s="642"/>
      <c r="H619" s="642"/>
      <c r="I619" s="642"/>
      <c r="J619" s="642"/>
      <c r="K619" s="642"/>
      <c r="L619" s="642"/>
      <c r="M619" s="642"/>
      <c r="N619" s="642"/>
      <c r="O619" s="642"/>
      <c r="P619" s="642"/>
      <c r="Q619" s="642"/>
      <c r="R619" s="642"/>
      <c r="S619" s="642"/>
      <c r="T619" s="642"/>
      <c r="U619" s="642"/>
      <c r="V619" s="642"/>
      <c r="W619" s="642"/>
      <c r="X619" s="642"/>
      <c r="Y619" s="642"/>
      <c r="Z619" s="642"/>
      <c r="AA619" s="642"/>
      <c r="AB619" s="642"/>
      <c r="AC619" s="642"/>
      <c r="AD619" s="642"/>
      <c r="AE619" s="642"/>
      <c r="AF619" s="642"/>
      <c r="AG619" s="642"/>
      <c r="AH619" s="642"/>
      <c r="AI619" s="642"/>
      <c r="AJ619" s="642"/>
      <c r="AK619" s="642"/>
      <c r="AL619" s="642"/>
      <c r="AM619" s="642"/>
      <c r="AN619" s="642"/>
      <c r="AO619" s="642"/>
      <c r="AP619" s="642"/>
      <c r="AQ619" s="642"/>
      <c r="AR619" s="642"/>
      <c r="AS619" s="642"/>
      <c r="AT619" s="642"/>
      <c r="AU619" s="642"/>
      <c r="AV619" s="642"/>
      <c r="AW619" s="642"/>
      <c r="AX619" s="642"/>
      <c r="AY619" s="642"/>
      <c r="AZ619" s="642"/>
      <c r="BA619" s="642"/>
      <c r="BB619" s="642"/>
      <c r="BC619" s="642"/>
      <c r="BD619" s="642"/>
      <c r="BE619" s="642"/>
      <c r="BF619" s="642"/>
      <c r="BG619" s="642"/>
      <c r="BH619" s="642"/>
      <c r="BI619" s="642"/>
      <c r="BJ619" s="642"/>
      <c r="BK619" s="643"/>
      <c r="BL619" s="330"/>
      <c r="BM619" s="330"/>
      <c r="BN619" s="330"/>
      <c r="BO619" s="330"/>
      <c r="BP619" s="330"/>
      <c r="BQ619" s="330"/>
      <c r="BR619" s="330"/>
      <c r="BS619" s="330"/>
      <c r="BT619" s="330"/>
    </row>
    <row r="620" spans="1:80" s="331" customFormat="1" ht="12.6" customHeight="1">
      <c r="B620" s="495" t="s">
        <v>431</v>
      </c>
      <c r="C620" s="496"/>
      <c r="D620" s="497"/>
      <c r="E620" s="501" t="s">
        <v>629</v>
      </c>
      <c r="F620" s="502"/>
      <c r="G620" s="502"/>
      <c r="H620" s="502"/>
      <c r="I620" s="502"/>
      <c r="J620" s="502"/>
      <c r="K620" s="502"/>
      <c r="L620" s="502"/>
      <c r="M620" s="502"/>
      <c r="N620" s="502"/>
      <c r="O620" s="502"/>
      <c r="P620" s="502"/>
      <c r="Q620" s="502"/>
      <c r="R620" s="502"/>
      <c r="S620" s="502"/>
      <c r="T620" s="502"/>
      <c r="U620" s="502"/>
      <c r="V620" s="502"/>
      <c r="W620" s="502"/>
      <c r="X620" s="502"/>
      <c r="Y620" s="502"/>
      <c r="Z620" s="502"/>
      <c r="AA620" s="502"/>
      <c r="AB620" s="502"/>
      <c r="AC620" s="502"/>
      <c r="AD620" s="502"/>
      <c r="AE620" s="502"/>
      <c r="AF620" s="502"/>
      <c r="AG620" s="502"/>
      <c r="AH620" s="502"/>
      <c r="AI620" s="502"/>
      <c r="AJ620" s="502"/>
      <c r="AK620" s="502"/>
      <c r="AL620" s="502"/>
      <c r="AM620" s="502"/>
      <c r="AN620" s="502"/>
      <c r="AO620" s="502"/>
      <c r="AP620" s="502"/>
      <c r="AQ620" s="502"/>
      <c r="AR620" s="502"/>
      <c r="AS620" s="502"/>
      <c r="AT620" s="502"/>
      <c r="AU620" s="502"/>
      <c r="AV620" s="502"/>
      <c r="AW620" s="502"/>
      <c r="AX620" s="502"/>
      <c r="AY620" s="502"/>
      <c r="AZ620" s="502"/>
      <c r="BA620" s="502"/>
      <c r="BB620" s="502"/>
      <c r="BC620" s="502"/>
      <c r="BD620" s="502"/>
      <c r="BE620" s="502"/>
      <c r="BF620" s="502"/>
      <c r="BG620" s="505"/>
      <c r="BH620" s="506"/>
      <c r="BI620" s="506"/>
      <c r="BJ620" s="506"/>
      <c r="BK620" s="507"/>
      <c r="BL620" s="350"/>
      <c r="BM620" s="330"/>
      <c r="BN620" s="330"/>
      <c r="BO620" s="330"/>
      <c r="BP620" s="330"/>
      <c r="BQ620" s="330"/>
      <c r="BR620" s="330"/>
      <c r="BS620" s="330"/>
      <c r="BT620" s="330"/>
      <c r="BU620" s="330"/>
      <c r="BV620" s="330"/>
      <c r="BW620" s="330"/>
      <c r="BX620" s="330"/>
      <c r="BY620" s="330"/>
      <c r="BZ620" s="330"/>
      <c r="CA620" s="330"/>
      <c r="CB620" s="330"/>
    </row>
    <row r="621" spans="1:80" s="331" customFormat="1" ht="12.6" customHeight="1">
      <c r="B621" s="511"/>
      <c r="C621" s="512"/>
      <c r="D621" s="513"/>
      <c r="E621" s="514"/>
      <c r="F621" s="482"/>
      <c r="G621" s="482"/>
      <c r="H621" s="482"/>
      <c r="I621" s="482"/>
      <c r="J621" s="482"/>
      <c r="K621" s="482"/>
      <c r="L621" s="482"/>
      <c r="M621" s="482"/>
      <c r="N621" s="482"/>
      <c r="O621" s="482"/>
      <c r="P621" s="482"/>
      <c r="Q621" s="482"/>
      <c r="R621" s="482"/>
      <c r="S621" s="482"/>
      <c r="T621" s="482"/>
      <c r="U621" s="482"/>
      <c r="V621" s="482"/>
      <c r="W621" s="482"/>
      <c r="X621" s="482"/>
      <c r="Y621" s="482"/>
      <c r="Z621" s="482"/>
      <c r="AA621" s="482"/>
      <c r="AB621" s="482"/>
      <c r="AC621" s="482"/>
      <c r="AD621" s="482"/>
      <c r="AE621" s="482"/>
      <c r="AF621" s="482"/>
      <c r="AG621" s="482"/>
      <c r="AH621" s="482"/>
      <c r="AI621" s="482"/>
      <c r="AJ621" s="482"/>
      <c r="AK621" s="482"/>
      <c r="AL621" s="482"/>
      <c r="AM621" s="482"/>
      <c r="AN621" s="482"/>
      <c r="AO621" s="482"/>
      <c r="AP621" s="482"/>
      <c r="AQ621" s="482"/>
      <c r="AR621" s="482"/>
      <c r="AS621" s="482"/>
      <c r="AT621" s="482"/>
      <c r="AU621" s="482"/>
      <c r="AV621" s="482"/>
      <c r="AW621" s="482"/>
      <c r="AX621" s="482"/>
      <c r="AY621" s="482"/>
      <c r="AZ621" s="482"/>
      <c r="BA621" s="482"/>
      <c r="BB621" s="482"/>
      <c r="BC621" s="482"/>
      <c r="BD621" s="482"/>
      <c r="BE621" s="482"/>
      <c r="BF621" s="482"/>
      <c r="BG621" s="515"/>
      <c r="BH621" s="516"/>
      <c r="BI621" s="516"/>
      <c r="BJ621" s="516"/>
      <c r="BK621" s="517"/>
      <c r="BL621" s="350"/>
      <c r="BM621" s="330"/>
      <c r="BN621" s="330"/>
      <c r="BO621" s="330"/>
      <c r="BP621" s="330"/>
      <c r="BQ621" s="330"/>
      <c r="BR621" s="330"/>
      <c r="BS621" s="330"/>
      <c r="BT621" s="330"/>
      <c r="BU621" s="330"/>
      <c r="BV621" s="330"/>
      <c r="BW621" s="330"/>
      <c r="BX621" s="330"/>
      <c r="BY621" s="330"/>
      <c r="BZ621" s="330"/>
      <c r="CA621" s="330"/>
      <c r="CB621" s="330"/>
    </row>
    <row r="622" spans="1:80" s="331" customFormat="1" ht="12.6" customHeight="1">
      <c r="B622" s="511"/>
      <c r="C622" s="512"/>
      <c r="D622" s="513"/>
      <c r="E622" s="514"/>
      <c r="F622" s="482"/>
      <c r="G622" s="482"/>
      <c r="H622" s="482"/>
      <c r="I622" s="482"/>
      <c r="J622" s="482"/>
      <c r="K622" s="482"/>
      <c r="L622" s="482"/>
      <c r="M622" s="482"/>
      <c r="N622" s="482"/>
      <c r="O622" s="482"/>
      <c r="P622" s="482"/>
      <c r="Q622" s="482"/>
      <c r="R622" s="482"/>
      <c r="S622" s="482"/>
      <c r="T622" s="482"/>
      <c r="U622" s="482"/>
      <c r="V622" s="482"/>
      <c r="W622" s="482"/>
      <c r="X622" s="482"/>
      <c r="Y622" s="482"/>
      <c r="Z622" s="482"/>
      <c r="AA622" s="482"/>
      <c r="AB622" s="482"/>
      <c r="AC622" s="482"/>
      <c r="AD622" s="482"/>
      <c r="AE622" s="482"/>
      <c r="AF622" s="482"/>
      <c r="AG622" s="482"/>
      <c r="AH622" s="482"/>
      <c r="AI622" s="482"/>
      <c r="AJ622" s="482"/>
      <c r="AK622" s="482"/>
      <c r="AL622" s="482"/>
      <c r="AM622" s="482"/>
      <c r="AN622" s="482"/>
      <c r="AO622" s="482"/>
      <c r="AP622" s="482"/>
      <c r="AQ622" s="482"/>
      <c r="AR622" s="482"/>
      <c r="AS622" s="482"/>
      <c r="AT622" s="482"/>
      <c r="AU622" s="482"/>
      <c r="AV622" s="482"/>
      <c r="AW622" s="482"/>
      <c r="AX622" s="482"/>
      <c r="AY622" s="482"/>
      <c r="AZ622" s="482"/>
      <c r="BA622" s="482"/>
      <c r="BB622" s="482"/>
      <c r="BC622" s="482"/>
      <c r="BD622" s="482"/>
      <c r="BE622" s="482"/>
      <c r="BF622" s="482"/>
      <c r="BG622" s="515"/>
      <c r="BH622" s="516"/>
      <c r="BI622" s="516"/>
      <c r="BJ622" s="516"/>
      <c r="BK622" s="517"/>
      <c r="BL622" s="350"/>
      <c r="BM622" s="330"/>
      <c r="BN622" s="330"/>
      <c r="BO622" s="330"/>
      <c r="BP622" s="330"/>
      <c r="BQ622" s="330"/>
      <c r="BR622" s="330"/>
      <c r="BS622" s="330"/>
      <c r="BT622" s="330"/>
      <c r="BU622" s="330"/>
      <c r="BV622" s="330"/>
      <c r="BW622" s="330"/>
      <c r="BX622" s="330"/>
      <c r="BY622" s="330"/>
      <c r="BZ622" s="330"/>
      <c r="CA622" s="330"/>
      <c r="CB622" s="330"/>
    </row>
    <row r="623" spans="1:80" s="331" customFormat="1" ht="12.6" customHeight="1">
      <c r="B623" s="498"/>
      <c r="C623" s="499"/>
      <c r="D623" s="500"/>
      <c r="E623" s="503"/>
      <c r="F623" s="504"/>
      <c r="G623" s="504"/>
      <c r="H623" s="504"/>
      <c r="I623" s="504"/>
      <c r="J623" s="504"/>
      <c r="K623" s="504"/>
      <c r="L623" s="504"/>
      <c r="M623" s="504"/>
      <c r="N623" s="504"/>
      <c r="O623" s="504"/>
      <c r="P623" s="504"/>
      <c r="Q623" s="504"/>
      <c r="R623" s="504"/>
      <c r="S623" s="504"/>
      <c r="T623" s="504"/>
      <c r="U623" s="504"/>
      <c r="V623" s="504"/>
      <c r="W623" s="504"/>
      <c r="X623" s="504"/>
      <c r="Y623" s="504"/>
      <c r="Z623" s="504"/>
      <c r="AA623" s="504"/>
      <c r="AB623" s="504"/>
      <c r="AC623" s="504"/>
      <c r="AD623" s="504"/>
      <c r="AE623" s="504"/>
      <c r="AF623" s="504"/>
      <c r="AG623" s="504"/>
      <c r="AH623" s="504"/>
      <c r="AI623" s="504"/>
      <c r="AJ623" s="504"/>
      <c r="AK623" s="504"/>
      <c r="AL623" s="504"/>
      <c r="AM623" s="504"/>
      <c r="AN623" s="504"/>
      <c r="AO623" s="504"/>
      <c r="AP623" s="504"/>
      <c r="AQ623" s="504"/>
      <c r="AR623" s="504"/>
      <c r="AS623" s="504"/>
      <c r="AT623" s="504"/>
      <c r="AU623" s="504"/>
      <c r="AV623" s="504"/>
      <c r="AW623" s="504"/>
      <c r="AX623" s="504"/>
      <c r="AY623" s="504"/>
      <c r="AZ623" s="504"/>
      <c r="BA623" s="504"/>
      <c r="BB623" s="504"/>
      <c r="BC623" s="504"/>
      <c r="BD623" s="504"/>
      <c r="BE623" s="504"/>
      <c r="BF623" s="504"/>
      <c r="BG623" s="508"/>
      <c r="BH623" s="509"/>
      <c r="BI623" s="509"/>
      <c r="BJ623" s="509"/>
      <c r="BK623" s="510"/>
      <c r="BL623" s="350"/>
      <c r="BM623" s="330"/>
      <c r="BN623" s="330"/>
      <c r="BO623" s="330"/>
      <c r="BP623" s="330"/>
      <c r="BQ623" s="330"/>
      <c r="BR623" s="330"/>
      <c r="BS623" s="330"/>
      <c r="BT623" s="330"/>
      <c r="BU623" s="330"/>
      <c r="BV623" s="330"/>
      <c r="BW623" s="330"/>
      <c r="BX623" s="330"/>
      <c r="BY623" s="330"/>
      <c r="BZ623" s="330"/>
      <c r="CA623" s="330"/>
      <c r="CB623" s="330"/>
    </row>
    <row r="624" spans="1:80" s="331" customFormat="1" ht="12.6" customHeight="1">
      <c r="B624" s="495" t="s">
        <v>436</v>
      </c>
      <c r="C624" s="496"/>
      <c r="D624" s="497"/>
      <c r="E624" s="501" t="s">
        <v>630</v>
      </c>
      <c r="F624" s="502"/>
      <c r="G624" s="502"/>
      <c r="H624" s="502"/>
      <c r="I624" s="502"/>
      <c r="J624" s="502"/>
      <c r="K624" s="502"/>
      <c r="L624" s="502"/>
      <c r="M624" s="502"/>
      <c r="N624" s="502"/>
      <c r="O624" s="502"/>
      <c r="P624" s="502"/>
      <c r="Q624" s="502"/>
      <c r="R624" s="502"/>
      <c r="S624" s="502"/>
      <c r="T624" s="502"/>
      <c r="U624" s="502"/>
      <c r="V624" s="502"/>
      <c r="W624" s="502"/>
      <c r="X624" s="502"/>
      <c r="Y624" s="502"/>
      <c r="Z624" s="502"/>
      <c r="AA624" s="502"/>
      <c r="AB624" s="502"/>
      <c r="AC624" s="502"/>
      <c r="AD624" s="502"/>
      <c r="AE624" s="502"/>
      <c r="AF624" s="502"/>
      <c r="AG624" s="502"/>
      <c r="AH624" s="502"/>
      <c r="AI624" s="502"/>
      <c r="AJ624" s="502"/>
      <c r="AK624" s="502"/>
      <c r="AL624" s="502"/>
      <c r="AM624" s="502"/>
      <c r="AN624" s="502"/>
      <c r="AO624" s="502"/>
      <c r="AP624" s="502"/>
      <c r="AQ624" s="502"/>
      <c r="AR624" s="502"/>
      <c r="AS624" s="502"/>
      <c r="AT624" s="502"/>
      <c r="AU624" s="502"/>
      <c r="AV624" s="502"/>
      <c r="AW624" s="502"/>
      <c r="AX624" s="502"/>
      <c r="AY624" s="502"/>
      <c r="AZ624" s="502"/>
      <c r="BA624" s="502"/>
      <c r="BB624" s="502"/>
      <c r="BC624" s="502"/>
      <c r="BD624" s="502"/>
      <c r="BE624" s="502"/>
      <c r="BF624" s="502"/>
      <c r="BG624" s="505"/>
      <c r="BH624" s="506"/>
      <c r="BI624" s="506"/>
      <c r="BJ624" s="506"/>
      <c r="BK624" s="507"/>
      <c r="BL624" s="330"/>
      <c r="BM624" s="330"/>
      <c r="BN624" s="330"/>
      <c r="BO624" s="330"/>
      <c r="BP624" s="330"/>
      <c r="BQ624" s="330"/>
      <c r="BR624" s="330"/>
      <c r="BS624" s="330"/>
      <c r="BT624" s="330"/>
      <c r="BU624" s="330"/>
      <c r="BV624" s="330"/>
      <c r="BW624" s="330"/>
      <c r="BX624" s="330"/>
      <c r="BY624" s="330"/>
      <c r="BZ624" s="330"/>
      <c r="CA624" s="330"/>
    </row>
    <row r="625" spans="1:80" s="331" customFormat="1" ht="12.6" customHeight="1">
      <c r="B625" s="511"/>
      <c r="C625" s="512"/>
      <c r="D625" s="513"/>
      <c r="E625" s="514"/>
      <c r="F625" s="482"/>
      <c r="G625" s="482"/>
      <c r="H625" s="482"/>
      <c r="I625" s="482"/>
      <c r="J625" s="482"/>
      <c r="K625" s="482"/>
      <c r="L625" s="482"/>
      <c r="M625" s="482"/>
      <c r="N625" s="482"/>
      <c r="O625" s="482"/>
      <c r="P625" s="482"/>
      <c r="Q625" s="482"/>
      <c r="R625" s="482"/>
      <c r="S625" s="482"/>
      <c r="T625" s="482"/>
      <c r="U625" s="482"/>
      <c r="V625" s="482"/>
      <c r="W625" s="482"/>
      <c r="X625" s="482"/>
      <c r="Y625" s="482"/>
      <c r="Z625" s="482"/>
      <c r="AA625" s="482"/>
      <c r="AB625" s="482"/>
      <c r="AC625" s="482"/>
      <c r="AD625" s="482"/>
      <c r="AE625" s="482"/>
      <c r="AF625" s="482"/>
      <c r="AG625" s="482"/>
      <c r="AH625" s="482"/>
      <c r="AI625" s="482"/>
      <c r="AJ625" s="482"/>
      <c r="AK625" s="482"/>
      <c r="AL625" s="482"/>
      <c r="AM625" s="482"/>
      <c r="AN625" s="482"/>
      <c r="AO625" s="482"/>
      <c r="AP625" s="482"/>
      <c r="AQ625" s="482"/>
      <c r="AR625" s="482"/>
      <c r="AS625" s="482"/>
      <c r="AT625" s="482"/>
      <c r="AU625" s="482"/>
      <c r="AV625" s="482"/>
      <c r="AW625" s="482"/>
      <c r="AX625" s="482"/>
      <c r="AY625" s="482"/>
      <c r="AZ625" s="482"/>
      <c r="BA625" s="482"/>
      <c r="BB625" s="482"/>
      <c r="BC625" s="482"/>
      <c r="BD625" s="482"/>
      <c r="BE625" s="482"/>
      <c r="BF625" s="482"/>
      <c r="BG625" s="515"/>
      <c r="BH625" s="516"/>
      <c r="BI625" s="516"/>
      <c r="BJ625" s="516"/>
      <c r="BK625" s="517"/>
      <c r="BL625" s="330"/>
      <c r="BM625" s="330"/>
      <c r="BN625" s="330"/>
      <c r="BO625" s="330"/>
      <c r="BP625" s="330"/>
      <c r="BQ625" s="330"/>
      <c r="BR625" s="330"/>
      <c r="BS625" s="330"/>
      <c r="BT625" s="330"/>
      <c r="BU625" s="330"/>
      <c r="BV625" s="330"/>
      <c r="BW625" s="330"/>
      <c r="BX625" s="330"/>
      <c r="BY625" s="330"/>
      <c r="BZ625" s="330"/>
      <c r="CA625" s="330"/>
    </row>
    <row r="626" spans="1:80" s="331" customFormat="1" ht="12.6" customHeight="1">
      <c r="B626" s="498"/>
      <c r="C626" s="499"/>
      <c r="D626" s="500"/>
      <c r="E626" s="503"/>
      <c r="F626" s="504"/>
      <c r="G626" s="504"/>
      <c r="H626" s="504"/>
      <c r="I626" s="504"/>
      <c r="J626" s="504"/>
      <c r="K626" s="504"/>
      <c r="L626" s="504"/>
      <c r="M626" s="504"/>
      <c r="N626" s="504"/>
      <c r="O626" s="504"/>
      <c r="P626" s="504"/>
      <c r="Q626" s="504"/>
      <c r="R626" s="504"/>
      <c r="S626" s="504"/>
      <c r="T626" s="504"/>
      <c r="U626" s="504"/>
      <c r="V626" s="504"/>
      <c r="W626" s="504"/>
      <c r="X626" s="504"/>
      <c r="Y626" s="504"/>
      <c r="Z626" s="504"/>
      <c r="AA626" s="504"/>
      <c r="AB626" s="504"/>
      <c r="AC626" s="504"/>
      <c r="AD626" s="504"/>
      <c r="AE626" s="504"/>
      <c r="AF626" s="504"/>
      <c r="AG626" s="504"/>
      <c r="AH626" s="504"/>
      <c r="AI626" s="504"/>
      <c r="AJ626" s="504"/>
      <c r="AK626" s="504"/>
      <c r="AL626" s="504"/>
      <c r="AM626" s="504"/>
      <c r="AN626" s="504"/>
      <c r="AO626" s="504"/>
      <c r="AP626" s="504"/>
      <c r="AQ626" s="504"/>
      <c r="AR626" s="504"/>
      <c r="AS626" s="504"/>
      <c r="AT626" s="504"/>
      <c r="AU626" s="504"/>
      <c r="AV626" s="504"/>
      <c r="AW626" s="504"/>
      <c r="AX626" s="504"/>
      <c r="AY626" s="504"/>
      <c r="AZ626" s="504"/>
      <c r="BA626" s="504"/>
      <c r="BB626" s="504"/>
      <c r="BC626" s="504"/>
      <c r="BD626" s="504"/>
      <c r="BE626" s="504"/>
      <c r="BF626" s="504"/>
      <c r="BG626" s="508"/>
      <c r="BH626" s="509"/>
      <c r="BI626" s="509"/>
      <c r="BJ626" s="509"/>
      <c r="BK626" s="510"/>
      <c r="BL626" s="330"/>
      <c r="BM626" s="330"/>
      <c r="BN626" s="330"/>
      <c r="BO626" s="330"/>
      <c r="BP626" s="330"/>
      <c r="BQ626" s="330"/>
      <c r="BR626" s="330"/>
      <c r="BS626" s="330"/>
      <c r="BT626" s="330"/>
      <c r="BU626" s="330"/>
      <c r="BV626" s="330"/>
      <c r="BW626" s="330"/>
      <c r="BX626" s="330"/>
      <c r="BY626" s="330"/>
      <c r="BZ626" s="330"/>
      <c r="CA626" s="330"/>
    </row>
    <row r="627" spans="1:80" s="331" customFormat="1" ht="18" customHeight="1">
      <c r="A627" s="239"/>
      <c r="B627" s="641" t="s">
        <v>440</v>
      </c>
      <c r="C627" s="642"/>
      <c r="D627" s="642"/>
      <c r="E627" s="642"/>
      <c r="F627" s="642"/>
      <c r="G627" s="642"/>
      <c r="H627" s="642"/>
      <c r="I627" s="642"/>
      <c r="J627" s="642"/>
      <c r="K627" s="642"/>
      <c r="L627" s="642"/>
      <c r="M627" s="642"/>
      <c r="N627" s="642"/>
      <c r="O627" s="642"/>
      <c r="P627" s="642"/>
      <c r="Q627" s="642"/>
      <c r="R627" s="642"/>
      <c r="S627" s="642"/>
      <c r="T627" s="642"/>
      <c r="U627" s="642"/>
      <c r="V627" s="642"/>
      <c r="W627" s="642"/>
      <c r="X627" s="642"/>
      <c r="Y627" s="642"/>
      <c r="Z627" s="642"/>
      <c r="AA627" s="642"/>
      <c r="AB627" s="642"/>
      <c r="AC627" s="642"/>
      <c r="AD627" s="642"/>
      <c r="AE627" s="642"/>
      <c r="AF627" s="642"/>
      <c r="AG627" s="642"/>
      <c r="AH627" s="642"/>
      <c r="AI627" s="642"/>
      <c r="AJ627" s="642"/>
      <c r="AK627" s="642"/>
      <c r="AL627" s="642"/>
      <c r="AM627" s="642"/>
      <c r="AN627" s="642"/>
      <c r="AO627" s="642"/>
      <c r="AP627" s="642"/>
      <c r="AQ627" s="642"/>
      <c r="AR627" s="642"/>
      <c r="AS627" s="642"/>
      <c r="AT627" s="642"/>
      <c r="AU627" s="642"/>
      <c r="AV627" s="642"/>
      <c r="AW627" s="642"/>
      <c r="AX627" s="642"/>
      <c r="AY627" s="642"/>
      <c r="AZ627" s="642"/>
      <c r="BA627" s="642"/>
      <c r="BB627" s="642"/>
      <c r="BC627" s="642"/>
      <c r="BD627" s="642"/>
      <c r="BE627" s="642"/>
      <c r="BF627" s="642"/>
      <c r="BG627" s="642"/>
      <c r="BH627" s="642"/>
      <c r="BI627" s="642"/>
      <c r="BJ627" s="642"/>
      <c r="BK627" s="643"/>
      <c r="BL627" s="330"/>
      <c r="BM627" s="330"/>
      <c r="BN627" s="330"/>
      <c r="BO627" s="330"/>
      <c r="BP627" s="330"/>
      <c r="BQ627" s="330"/>
      <c r="BR627" s="330"/>
      <c r="BS627" s="330"/>
      <c r="BT627" s="330"/>
    </row>
    <row r="628" spans="1:80" s="331" customFormat="1" ht="12.6" customHeight="1">
      <c r="B628" s="495" t="s">
        <v>450</v>
      </c>
      <c r="C628" s="496"/>
      <c r="D628" s="497"/>
      <c r="E628" s="501" t="s">
        <v>631</v>
      </c>
      <c r="F628" s="502"/>
      <c r="G628" s="502"/>
      <c r="H628" s="502"/>
      <c r="I628" s="502"/>
      <c r="J628" s="502"/>
      <c r="K628" s="502"/>
      <c r="L628" s="502"/>
      <c r="M628" s="502"/>
      <c r="N628" s="502"/>
      <c r="O628" s="502"/>
      <c r="P628" s="502"/>
      <c r="Q628" s="502"/>
      <c r="R628" s="502"/>
      <c r="S628" s="502"/>
      <c r="T628" s="502"/>
      <c r="U628" s="502"/>
      <c r="V628" s="502"/>
      <c r="W628" s="502"/>
      <c r="X628" s="502"/>
      <c r="Y628" s="502"/>
      <c r="Z628" s="502"/>
      <c r="AA628" s="502"/>
      <c r="AB628" s="502"/>
      <c r="AC628" s="502"/>
      <c r="AD628" s="502"/>
      <c r="AE628" s="502"/>
      <c r="AF628" s="502"/>
      <c r="AG628" s="502"/>
      <c r="AH628" s="502"/>
      <c r="AI628" s="502"/>
      <c r="AJ628" s="502"/>
      <c r="AK628" s="502"/>
      <c r="AL628" s="502"/>
      <c r="AM628" s="502"/>
      <c r="AN628" s="502"/>
      <c r="AO628" s="502"/>
      <c r="AP628" s="502"/>
      <c r="AQ628" s="502"/>
      <c r="AR628" s="502"/>
      <c r="AS628" s="502"/>
      <c r="AT628" s="502"/>
      <c r="AU628" s="502"/>
      <c r="AV628" s="502"/>
      <c r="AW628" s="502"/>
      <c r="AX628" s="502"/>
      <c r="AY628" s="502"/>
      <c r="AZ628" s="502"/>
      <c r="BA628" s="502"/>
      <c r="BB628" s="502"/>
      <c r="BC628" s="502"/>
      <c r="BD628" s="502"/>
      <c r="BE628" s="502"/>
      <c r="BF628" s="502"/>
      <c r="BG628" s="505"/>
      <c r="BH628" s="506"/>
      <c r="BI628" s="506"/>
      <c r="BJ628" s="506"/>
      <c r="BK628" s="507"/>
      <c r="BL628" s="350"/>
      <c r="BM628" s="330"/>
      <c r="BN628" s="330"/>
      <c r="BO628" s="330"/>
      <c r="BP628" s="330"/>
      <c r="BQ628" s="330"/>
      <c r="BR628" s="330"/>
      <c r="BS628" s="330"/>
      <c r="BT628" s="330"/>
      <c r="BU628" s="330"/>
      <c r="BV628" s="330"/>
      <c r="BW628" s="330"/>
      <c r="BX628" s="330"/>
      <c r="BY628" s="330"/>
      <c r="BZ628" s="330"/>
      <c r="CA628" s="330"/>
      <c r="CB628" s="330"/>
    </row>
    <row r="629" spans="1:80" s="331" customFormat="1" ht="12.6" customHeight="1">
      <c r="B629" s="511"/>
      <c r="C629" s="512"/>
      <c r="D629" s="513"/>
      <c r="E629" s="514"/>
      <c r="F629" s="482"/>
      <c r="G629" s="482"/>
      <c r="H629" s="482"/>
      <c r="I629" s="482"/>
      <c r="J629" s="482"/>
      <c r="K629" s="482"/>
      <c r="L629" s="482"/>
      <c r="M629" s="482"/>
      <c r="N629" s="482"/>
      <c r="O629" s="482"/>
      <c r="P629" s="482"/>
      <c r="Q629" s="482"/>
      <c r="R629" s="482"/>
      <c r="S629" s="482"/>
      <c r="T629" s="482"/>
      <c r="U629" s="482"/>
      <c r="V629" s="482"/>
      <c r="W629" s="482"/>
      <c r="X629" s="482"/>
      <c r="Y629" s="482"/>
      <c r="Z629" s="482"/>
      <c r="AA629" s="482"/>
      <c r="AB629" s="482"/>
      <c r="AC629" s="482"/>
      <c r="AD629" s="482"/>
      <c r="AE629" s="482"/>
      <c r="AF629" s="482"/>
      <c r="AG629" s="482"/>
      <c r="AH629" s="482"/>
      <c r="AI629" s="482"/>
      <c r="AJ629" s="482"/>
      <c r="AK629" s="482"/>
      <c r="AL629" s="482"/>
      <c r="AM629" s="482"/>
      <c r="AN629" s="482"/>
      <c r="AO629" s="482"/>
      <c r="AP629" s="482"/>
      <c r="AQ629" s="482"/>
      <c r="AR629" s="482"/>
      <c r="AS629" s="482"/>
      <c r="AT629" s="482"/>
      <c r="AU629" s="482"/>
      <c r="AV629" s="482"/>
      <c r="AW629" s="482"/>
      <c r="AX629" s="482"/>
      <c r="AY629" s="482"/>
      <c r="AZ629" s="482"/>
      <c r="BA629" s="482"/>
      <c r="BB629" s="482"/>
      <c r="BC629" s="482"/>
      <c r="BD629" s="482"/>
      <c r="BE629" s="482"/>
      <c r="BF629" s="482"/>
      <c r="BG629" s="515"/>
      <c r="BH629" s="516"/>
      <c r="BI629" s="516"/>
      <c r="BJ629" s="516"/>
      <c r="BK629" s="517"/>
      <c r="BL629" s="350"/>
      <c r="BM629" s="330"/>
      <c r="BN629" s="330"/>
      <c r="BO629" s="330"/>
      <c r="BP629" s="330"/>
      <c r="BQ629" s="330"/>
      <c r="BR629" s="330"/>
      <c r="BS629" s="330"/>
      <c r="BT629" s="330"/>
      <c r="BU629" s="330"/>
      <c r="BV629" s="330"/>
      <c r="BW629" s="330"/>
      <c r="BX629" s="330"/>
      <c r="BY629" s="330"/>
      <c r="BZ629" s="330"/>
      <c r="CA629" s="330"/>
      <c r="CB629" s="330"/>
    </row>
    <row r="630" spans="1:80" s="331" customFormat="1" ht="12.6" customHeight="1">
      <c r="B630" s="511"/>
      <c r="C630" s="512"/>
      <c r="D630" s="513"/>
      <c r="E630" s="514"/>
      <c r="F630" s="482"/>
      <c r="G630" s="482"/>
      <c r="H630" s="482"/>
      <c r="I630" s="482"/>
      <c r="J630" s="482"/>
      <c r="K630" s="482"/>
      <c r="L630" s="482"/>
      <c r="M630" s="482"/>
      <c r="N630" s="482"/>
      <c r="O630" s="482"/>
      <c r="P630" s="482"/>
      <c r="Q630" s="482"/>
      <c r="R630" s="482"/>
      <c r="S630" s="482"/>
      <c r="T630" s="482"/>
      <c r="U630" s="482"/>
      <c r="V630" s="482"/>
      <c r="W630" s="482"/>
      <c r="X630" s="482"/>
      <c r="Y630" s="482"/>
      <c r="Z630" s="482"/>
      <c r="AA630" s="482"/>
      <c r="AB630" s="482"/>
      <c r="AC630" s="482"/>
      <c r="AD630" s="482"/>
      <c r="AE630" s="482"/>
      <c r="AF630" s="482"/>
      <c r="AG630" s="482"/>
      <c r="AH630" s="482"/>
      <c r="AI630" s="482"/>
      <c r="AJ630" s="482"/>
      <c r="AK630" s="482"/>
      <c r="AL630" s="482"/>
      <c r="AM630" s="482"/>
      <c r="AN630" s="482"/>
      <c r="AO630" s="482"/>
      <c r="AP630" s="482"/>
      <c r="AQ630" s="482"/>
      <c r="AR630" s="482"/>
      <c r="AS630" s="482"/>
      <c r="AT630" s="482"/>
      <c r="AU630" s="482"/>
      <c r="AV630" s="482"/>
      <c r="AW630" s="482"/>
      <c r="AX630" s="482"/>
      <c r="AY630" s="482"/>
      <c r="AZ630" s="482"/>
      <c r="BA630" s="482"/>
      <c r="BB630" s="482"/>
      <c r="BC630" s="482"/>
      <c r="BD630" s="482"/>
      <c r="BE630" s="482"/>
      <c r="BF630" s="482"/>
      <c r="BG630" s="515"/>
      <c r="BH630" s="516"/>
      <c r="BI630" s="516"/>
      <c r="BJ630" s="516"/>
      <c r="BK630" s="517"/>
      <c r="BL630" s="350"/>
      <c r="BM630" s="330"/>
      <c r="BN630" s="330"/>
      <c r="BO630" s="330"/>
      <c r="BP630" s="330"/>
      <c r="BQ630" s="330"/>
      <c r="BR630" s="330"/>
      <c r="BS630" s="330"/>
      <c r="BT630" s="330"/>
      <c r="BU630" s="330"/>
      <c r="BV630" s="330"/>
      <c r="BW630" s="330"/>
      <c r="BX630" s="330"/>
      <c r="BY630" s="330"/>
      <c r="BZ630" s="330"/>
      <c r="CA630" s="330"/>
      <c r="CB630" s="330"/>
    </row>
    <row r="631" spans="1:80" s="331" customFormat="1" ht="12.6" customHeight="1">
      <c r="B631" s="498"/>
      <c r="C631" s="499"/>
      <c r="D631" s="500"/>
      <c r="E631" s="503"/>
      <c r="F631" s="504"/>
      <c r="G631" s="504"/>
      <c r="H631" s="504"/>
      <c r="I631" s="504"/>
      <c r="J631" s="504"/>
      <c r="K631" s="504"/>
      <c r="L631" s="504"/>
      <c r="M631" s="504"/>
      <c r="N631" s="504"/>
      <c r="O631" s="504"/>
      <c r="P631" s="504"/>
      <c r="Q631" s="504"/>
      <c r="R631" s="504"/>
      <c r="S631" s="504"/>
      <c r="T631" s="504"/>
      <c r="U631" s="504"/>
      <c r="V631" s="504"/>
      <c r="W631" s="504"/>
      <c r="X631" s="504"/>
      <c r="Y631" s="504"/>
      <c r="Z631" s="504"/>
      <c r="AA631" s="504"/>
      <c r="AB631" s="504"/>
      <c r="AC631" s="504"/>
      <c r="AD631" s="504"/>
      <c r="AE631" s="504"/>
      <c r="AF631" s="504"/>
      <c r="AG631" s="504"/>
      <c r="AH631" s="504"/>
      <c r="AI631" s="504"/>
      <c r="AJ631" s="504"/>
      <c r="AK631" s="504"/>
      <c r="AL631" s="504"/>
      <c r="AM631" s="504"/>
      <c r="AN631" s="504"/>
      <c r="AO631" s="504"/>
      <c r="AP631" s="504"/>
      <c r="AQ631" s="504"/>
      <c r="AR631" s="504"/>
      <c r="AS631" s="504"/>
      <c r="AT631" s="504"/>
      <c r="AU631" s="504"/>
      <c r="AV631" s="504"/>
      <c r="AW631" s="504"/>
      <c r="AX631" s="504"/>
      <c r="AY631" s="504"/>
      <c r="AZ631" s="504"/>
      <c r="BA631" s="504"/>
      <c r="BB631" s="504"/>
      <c r="BC631" s="504"/>
      <c r="BD631" s="504"/>
      <c r="BE631" s="504"/>
      <c r="BF631" s="504"/>
      <c r="BG631" s="508"/>
      <c r="BH631" s="509"/>
      <c r="BI631" s="509"/>
      <c r="BJ631" s="509"/>
      <c r="BK631" s="510"/>
      <c r="BL631" s="350"/>
      <c r="BM631" s="330"/>
      <c r="BN631" s="330"/>
      <c r="BO631" s="330"/>
      <c r="BP631" s="330"/>
      <c r="BQ631" s="330"/>
      <c r="BR631" s="330"/>
      <c r="BS631" s="330"/>
      <c r="BT631" s="330"/>
      <c r="BU631" s="330"/>
      <c r="BV631" s="330"/>
      <c r="BW631" s="330"/>
      <c r="BX631" s="330"/>
      <c r="BY631" s="330"/>
      <c r="BZ631" s="330"/>
      <c r="CA631" s="330"/>
      <c r="CB631" s="330"/>
    </row>
    <row r="632" spans="1:80" s="331" customFormat="1" ht="12.6" customHeight="1">
      <c r="D632" s="286"/>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c r="AA632" s="338"/>
      <c r="AB632" s="338"/>
      <c r="AC632" s="338"/>
      <c r="AD632" s="338"/>
      <c r="AE632" s="338"/>
      <c r="AF632" s="338"/>
      <c r="AG632" s="338"/>
      <c r="AH632" s="338"/>
      <c r="AI632" s="338"/>
      <c r="AJ632" s="338"/>
      <c r="AK632" s="338"/>
      <c r="AL632" s="338"/>
      <c r="AM632" s="338"/>
      <c r="AN632" s="338"/>
      <c r="AO632" s="338"/>
      <c r="AP632" s="338"/>
      <c r="AQ632" s="338"/>
      <c r="AR632" s="338"/>
      <c r="AS632" s="338"/>
      <c r="AT632" s="338"/>
      <c r="AU632" s="338"/>
      <c r="AV632" s="338"/>
      <c r="AW632" s="338"/>
      <c r="AX632" s="338"/>
      <c r="AY632" s="338"/>
      <c r="AZ632" s="338"/>
      <c r="BA632" s="338"/>
      <c r="BB632" s="338"/>
      <c r="BC632" s="338"/>
      <c r="BD632" s="338"/>
      <c r="BE632" s="338"/>
      <c r="BF632" s="338"/>
      <c r="BG632" s="292"/>
      <c r="BH632" s="292"/>
      <c r="BI632" s="292"/>
      <c r="BJ632" s="292"/>
      <c r="BK632" s="292"/>
      <c r="BL632" s="330"/>
      <c r="BM632" s="330"/>
      <c r="BN632" s="330"/>
      <c r="BO632" s="330"/>
      <c r="BP632" s="330"/>
      <c r="BQ632" s="330"/>
      <c r="BR632" s="330"/>
      <c r="BS632" s="330"/>
      <c r="BT632" s="330"/>
      <c r="BU632" s="330"/>
      <c r="BV632" s="330"/>
      <c r="BW632" s="330"/>
      <c r="BX632" s="330"/>
      <c r="BY632" s="330"/>
      <c r="BZ632" s="330"/>
      <c r="CA632" s="330"/>
    </row>
    <row r="633" spans="1:80" s="316" customFormat="1" ht="20.100000000000001" customHeight="1">
      <c r="A633" s="239" t="s">
        <v>632</v>
      </c>
      <c r="B633" s="329"/>
      <c r="C633" s="329"/>
      <c r="D633" s="298"/>
      <c r="E633" s="291"/>
      <c r="F633" s="291"/>
      <c r="G633" s="291"/>
      <c r="H633" s="291"/>
      <c r="I633" s="291"/>
      <c r="J633" s="291"/>
      <c r="K633" s="291"/>
      <c r="L633" s="291"/>
      <c r="M633" s="291"/>
      <c r="N633" s="291"/>
      <c r="O633" s="291"/>
      <c r="P633" s="291"/>
      <c r="Q633" s="291"/>
      <c r="R633" s="291"/>
      <c r="S633" s="291"/>
      <c r="T633" s="291"/>
      <c r="U633" s="291"/>
      <c r="V633" s="291"/>
      <c r="BG633" s="243"/>
      <c r="BH633" s="243"/>
      <c r="BI633" s="243"/>
      <c r="BJ633" s="243"/>
      <c r="BK633" s="243"/>
      <c r="BL633" s="345"/>
      <c r="BM633" s="345"/>
      <c r="BN633" s="345"/>
      <c r="BO633" s="345"/>
      <c r="BP633" s="345"/>
      <c r="BQ633" s="345"/>
      <c r="BR633" s="345"/>
      <c r="BS633" s="345"/>
      <c r="BT633" s="345"/>
      <c r="BU633" s="345"/>
      <c r="BV633" s="345"/>
      <c r="BW633" s="345"/>
      <c r="BX633" s="345"/>
      <c r="BY633" s="345"/>
      <c r="BZ633" s="345"/>
      <c r="CA633" s="345"/>
    </row>
    <row r="634" spans="1:80" s="331" customFormat="1" ht="12.6" customHeight="1">
      <c r="B634" s="495" t="s">
        <v>431</v>
      </c>
      <c r="C634" s="496"/>
      <c r="D634" s="497"/>
      <c r="E634" s="501" t="s">
        <v>633</v>
      </c>
      <c r="F634" s="502"/>
      <c r="G634" s="502"/>
      <c r="H634" s="502"/>
      <c r="I634" s="502"/>
      <c r="J634" s="502"/>
      <c r="K634" s="502"/>
      <c r="L634" s="502"/>
      <c r="M634" s="502"/>
      <c r="N634" s="502"/>
      <c r="O634" s="502"/>
      <c r="P634" s="502"/>
      <c r="Q634" s="502"/>
      <c r="R634" s="502"/>
      <c r="S634" s="502"/>
      <c r="T634" s="502"/>
      <c r="U634" s="502"/>
      <c r="V634" s="502"/>
      <c r="W634" s="502"/>
      <c r="X634" s="502"/>
      <c r="Y634" s="502"/>
      <c r="Z634" s="502"/>
      <c r="AA634" s="502"/>
      <c r="AB634" s="502"/>
      <c r="AC634" s="502"/>
      <c r="AD634" s="502"/>
      <c r="AE634" s="502"/>
      <c r="AF634" s="502"/>
      <c r="AG634" s="502"/>
      <c r="AH634" s="502"/>
      <c r="AI634" s="502"/>
      <c r="AJ634" s="502"/>
      <c r="AK634" s="502"/>
      <c r="AL634" s="502"/>
      <c r="AM634" s="502"/>
      <c r="AN634" s="502"/>
      <c r="AO634" s="502"/>
      <c r="AP634" s="502"/>
      <c r="AQ634" s="502"/>
      <c r="AR634" s="502"/>
      <c r="AS634" s="502"/>
      <c r="AT634" s="502"/>
      <c r="AU634" s="502"/>
      <c r="AV634" s="502"/>
      <c r="AW634" s="502"/>
      <c r="AX634" s="502"/>
      <c r="AY634" s="502"/>
      <c r="AZ634" s="502"/>
      <c r="BA634" s="502"/>
      <c r="BB634" s="502"/>
      <c r="BC634" s="502"/>
      <c r="BD634" s="502"/>
      <c r="BE634" s="502"/>
      <c r="BF634" s="502"/>
      <c r="BG634" s="505"/>
      <c r="BH634" s="506"/>
      <c r="BI634" s="506"/>
      <c r="BJ634" s="506"/>
      <c r="BK634" s="507"/>
      <c r="BL634" s="330"/>
      <c r="BM634" s="330"/>
      <c r="BN634" s="330"/>
      <c r="BO634" s="330"/>
      <c r="BP634" s="330"/>
      <c r="BQ634" s="330"/>
      <c r="BR634" s="330"/>
      <c r="BS634" s="330"/>
      <c r="BT634" s="330"/>
      <c r="BU634" s="330"/>
      <c r="BV634" s="330"/>
      <c r="BW634" s="330"/>
      <c r="BX634" s="330"/>
      <c r="BY634" s="330"/>
      <c r="BZ634" s="330"/>
      <c r="CA634" s="330"/>
    </row>
    <row r="635" spans="1:80" s="331" customFormat="1" ht="12.6" customHeight="1">
      <c r="B635" s="511"/>
      <c r="C635" s="512"/>
      <c r="D635" s="513"/>
      <c r="E635" s="514"/>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82"/>
      <c r="AD635" s="482"/>
      <c r="AE635" s="482"/>
      <c r="AF635" s="482"/>
      <c r="AG635" s="482"/>
      <c r="AH635" s="482"/>
      <c r="AI635" s="482"/>
      <c r="AJ635" s="482"/>
      <c r="AK635" s="482"/>
      <c r="AL635" s="482"/>
      <c r="AM635" s="482"/>
      <c r="AN635" s="482"/>
      <c r="AO635" s="482"/>
      <c r="AP635" s="482"/>
      <c r="AQ635" s="482"/>
      <c r="AR635" s="482"/>
      <c r="AS635" s="482"/>
      <c r="AT635" s="482"/>
      <c r="AU635" s="482"/>
      <c r="AV635" s="482"/>
      <c r="AW635" s="482"/>
      <c r="AX635" s="482"/>
      <c r="AY635" s="482"/>
      <c r="AZ635" s="482"/>
      <c r="BA635" s="482"/>
      <c r="BB635" s="482"/>
      <c r="BC635" s="482"/>
      <c r="BD635" s="482"/>
      <c r="BE635" s="482"/>
      <c r="BF635" s="482"/>
      <c r="BG635" s="515"/>
      <c r="BH635" s="516"/>
      <c r="BI635" s="516"/>
      <c r="BJ635" s="516"/>
      <c r="BK635" s="517"/>
      <c r="BL635" s="330"/>
      <c r="BM635" s="330"/>
      <c r="BN635" s="330"/>
      <c r="BO635" s="330"/>
      <c r="BP635" s="330"/>
      <c r="BQ635" s="330"/>
      <c r="BR635" s="330"/>
      <c r="BS635" s="330"/>
      <c r="BT635" s="330"/>
      <c r="BU635" s="330"/>
      <c r="BV635" s="330"/>
      <c r="BW635" s="330"/>
      <c r="BX635" s="330"/>
      <c r="BY635" s="330"/>
      <c r="BZ635" s="330"/>
      <c r="CA635" s="330"/>
    </row>
    <row r="636" spans="1:80" s="331" customFormat="1" ht="12.6" customHeight="1">
      <c r="B636" s="498"/>
      <c r="C636" s="499"/>
      <c r="D636" s="500"/>
      <c r="E636" s="503"/>
      <c r="F636" s="504"/>
      <c r="G636" s="504"/>
      <c r="H636" s="504"/>
      <c r="I636" s="504"/>
      <c r="J636" s="504"/>
      <c r="K636" s="504"/>
      <c r="L636" s="504"/>
      <c r="M636" s="504"/>
      <c r="N636" s="504"/>
      <c r="O636" s="504"/>
      <c r="P636" s="504"/>
      <c r="Q636" s="504"/>
      <c r="R636" s="504"/>
      <c r="S636" s="504"/>
      <c r="T636" s="504"/>
      <c r="U636" s="504"/>
      <c r="V636" s="504"/>
      <c r="W636" s="504"/>
      <c r="X636" s="504"/>
      <c r="Y636" s="504"/>
      <c r="Z636" s="504"/>
      <c r="AA636" s="504"/>
      <c r="AB636" s="504"/>
      <c r="AC636" s="504"/>
      <c r="AD636" s="504"/>
      <c r="AE636" s="504"/>
      <c r="AF636" s="504"/>
      <c r="AG636" s="504"/>
      <c r="AH636" s="504"/>
      <c r="AI636" s="504"/>
      <c r="AJ636" s="504"/>
      <c r="AK636" s="504"/>
      <c r="AL636" s="504"/>
      <c r="AM636" s="504"/>
      <c r="AN636" s="504"/>
      <c r="AO636" s="504"/>
      <c r="AP636" s="504"/>
      <c r="AQ636" s="504"/>
      <c r="AR636" s="504"/>
      <c r="AS636" s="504"/>
      <c r="AT636" s="504"/>
      <c r="AU636" s="504"/>
      <c r="AV636" s="504"/>
      <c r="AW636" s="504"/>
      <c r="AX636" s="504"/>
      <c r="AY636" s="504"/>
      <c r="AZ636" s="504"/>
      <c r="BA636" s="504"/>
      <c r="BB636" s="504"/>
      <c r="BC636" s="504"/>
      <c r="BD636" s="504"/>
      <c r="BE636" s="504"/>
      <c r="BF636" s="504"/>
      <c r="BG636" s="508"/>
      <c r="BH636" s="509"/>
      <c r="BI636" s="509"/>
      <c r="BJ636" s="509"/>
      <c r="BK636" s="510"/>
      <c r="BL636" s="330"/>
      <c r="BM636" s="330"/>
      <c r="BN636" s="330"/>
      <c r="BO636" s="330"/>
      <c r="BP636" s="330"/>
      <c r="BQ636" s="330"/>
      <c r="BR636" s="330"/>
      <c r="BS636" s="330"/>
      <c r="BT636" s="330"/>
      <c r="BU636" s="330"/>
      <c r="BV636" s="330"/>
      <c r="BW636" s="330"/>
      <c r="BX636" s="330"/>
      <c r="BY636" s="330"/>
      <c r="BZ636" s="330"/>
      <c r="CA636" s="330"/>
    </row>
    <row r="637" spans="1:80" s="331" customFormat="1" ht="12.6" customHeight="1">
      <c r="B637" s="495" t="s">
        <v>436</v>
      </c>
      <c r="C637" s="496"/>
      <c r="D637" s="497"/>
      <c r="E637" s="644" t="s">
        <v>634</v>
      </c>
      <c r="F637" s="645"/>
      <c r="G637" s="645"/>
      <c r="H637" s="645"/>
      <c r="I637" s="645"/>
      <c r="J637" s="645"/>
      <c r="K637" s="645"/>
      <c r="L637" s="645"/>
      <c r="M637" s="645"/>
      <c r="N637" s="645"/>
      <c r="O637" s="645"/>
      <c r="P637" s="645"/>
      <c r="Q637" s="645"/>
      <c r="R637" s="645"/>
      <c r="S637" s="645"/>
      <c r="T637" s="645"/>
      <c r="U637" s="645"/>
      <c r="V637" s="645"/>
      <c r="W637" s="645"/>
      <c r="X637" s="645"/>
      <c r="Y637" s="645"/>
      <c r="Z637" s="645"/>
      <c r="AA637" s="645"/>
      <c r="AB637" s="645"/>
      <c r="AC637" s="645"/>
      <c r="AD637" s="645"/>
      <c r="AE637" s="645"/>
      <c r="AF637" s="645"/>
      <c r="AG637" s="645"/>
      <c r="AH637" s="645"/>
      <c r="AI637" s="645"/>
      <c r="AJ637" s="645"/>
      <c r="AK637" s="645"/>
      <c r="AL637" s="645"/>
      <c r="AM637" s="645"/>
      <c r="AN637" s="645"/>
      <c r="AO637" s="645"/>
      <c r="AP637" s="645"/>
      <c r="AQ637" s="645"/>
      <c r="AR637" s="645"/>
      <c r="AS637" s="645"/>
      <c r="AT637" s="645"/>
      <c r="AU637" s="645"/>
      <c r="AV637" s="645"/>
      <c r="AW637" s="645"/>
      <c r="AX637" s="645"/>
      <c r="AY637" s="645"/>
      <c r="AZ637" s="645"/>
      <c r="BA637" s="645"/>
      <c r="BB637" s="645"/>
      <c r="BC637" s="645"/>
      <c r="BD637" s="645"/>
      <c r="BE637" s="645"/>
      <c r="BF637" s="645"/>
      <c r="BG637" s="505"/>
      <c r="BH637" s="506"/>
      <c r="BI637" s="506"/>
      <c r="BJ637" s="506"/>
      <c r="BK637" s="507"/>
      <c r="BL637" s="330"/>
      <c r="BM637" s="330"/>
      <c r="BN637" s="330"/>
      <c r="BO637" s="330"/>
      <c r="BP637" s="330"/>
      <c r="BQ637" s="330"/>
      <c r="BR637" s="330"/>
      <c r="BS637" s="330"/>
      <c r="BT637" s="330"/>
      <c r="BU637" s="330"/>
      <c r="BV637" s="330"/>
      <c r="BW637" s="330"/>
      <c r="BX637" s="330"/>
      <c r="BY637" s="330"/>
      <c r="BZ637" s="330"/>
      <c r="CA637" s="330"/>
    </row>
    <row r="638" spans="1:80" s="331" customFormat="1" ht="12.6" customHeight="1">
      <c r="B638" s="498"/>
      <c r="C638" s="499"/>
      <c r="D638" s="500"/>
      <c r="E638" s="646"/>
      <c r="F638" s="647"/>
      <c r="G638" s="647"/>
      <c r="H638" s="647"/>
      <c r="I638" s="647"/>
      <c r="J638" s="647"/>
      <c r="K638" s="647"/>
      <c r="L638" s="647"/>
      <c r="M638" s="647"/>
      <c r="N638" s="647"/>
      <c r="O638" s="647"/>
      <c r="P638" s="647"/>
      <c r="Q638" s="647"/>
      <c r="R638" s="647"/>
      <c r="S638" s="647"/>
      <c r="T638" s="647"/>
      <c r="U638" s="647"/>
      <c r="V638" s="647"/>
      <c r="W638" s="647"/>
      <c r="X638" s="647"/>
      <c r="Y638" s="647"/>
      <c r="Z638" s="647"/>
      <c r="AA638" s="647"/>
      <c r="AB638" s="647"/>
      <c r="AC638" s="647"/>
      <c r="AD638" s="647"/>
      <c r="AE638" s="647"/>
      <c r="AF638" s="647"/>
      <c r="AG638" s="647"/>
      <c r="AH638" s="647"/>
      <c r="AI638" s="647"/>
      <c r="AJ638" s="647"/>
      <c r="AK638" s="647"/>
      <c r="AL638" s="647"/>
      <c r="AM638" s="647"/>
      <c r="AN638" s="647"/>
      <c r="AO638" s="647"/>
      <c r="AP638" s="647"/>
      <c r="AQ638" s="647"/>
      <c r="AR638" s="647"/>
      <c r="AS638" s="647"/>
      <c r="AT638" s="647"/>
      <c r="AU638" s="647"/>
      <c r="AV638" s="647"/>
      <c r="AW638" s="647"/>
      <c r="AX638" s="647"/>
      <c r="AY638" s="647"/>
      <c r="AZ638" s="647"/>
      <c r="BA638" s="647"/>
      <c r="BB638" s="647"/>
      <c r="BC638" s="647"/>
      <c r="BD638" s="647"/>
      <c r="BE638" s="647"/>
      <c r="BF638" s="647"/>
      <c r="BG638" s="508"/>
      <c r="BH638" s="509"/>
      <c r="BI638" s="509"/>
      <c r="BJ638" s="509"/>
      <c r="BK638" s="510"/>
      <c r="BL638" s="330"/>
      <c r="BM638" s="330"/>
      <c r="BN638" s="330"/>
      <c r="BO638" s="330"/>
      <c r="BP638" s="330"/>
      <c r="BQ638" s="330"/>
      <c r="BR638" s="330"/>
      <c r="BS638" s="330"/>
      <c r="BT638" s="330"/>
      <c r="BU638" s="330"/>
      <c r="BV638" s="330"/>
      <c r="BW638" s="330"/>
      <c r="BX638" s="330"/>
      <c r="BY638" s="330"/>
      <c r="BZ638" s="330"/>
      <c r="CA638" s="330"/>
    </row>
    <row r="639" spans="1:80" s="331" customFormat="1" ht="12.6" customHeight="1">
      <c r="D639" s="286"/>
      <c r="E639" s="338"/>
      <c r="F639" s="338"/>
      <c r="G639" s="338"/>
      <c r="H639" s="338"/>
      <c r="I639" s="338"/>
      <c r="J639" s="338"/>
      <c r="K639" s="338"/>
      <c r="L639" s="338"/>
      <c r="M639" s="338"/>
      <c r="N639" s="338"/>
      <c r="O639" s="338"/>
      <c r="P639" s="338"/>
      <c r="Q639" s="338"/>
      <c r="R639" s="338"/>
      <c r="S639" s="338"/>
      <c r="T639" s="338"/>
      <c r="U639" s="338"/>
      <c r="V639" s="338"/>
      <c r="W639" s="338"/>
      <c r="X639" s="338"/>
      <c r="Y639" s="338"/>
      <c r="Z639" s="338"/>
      <c r="AA639" s="338"/>
      <c r="AB639" s="338"/>
      <c r="AC639" s="338"/>
      <c r="AD639" s="338"/>
      <c r="AE639" s="338"/>
      <c r="AF639" s="338"/>
      <c r="AG639" s="338"/>
      <c r="AH639" s="338"/>
      <c r="AI639" s="338"/>
      <c r="AJ639" s="338"/>
      <c r="AK639" s="338"/>
      <c r="AL639" s="338"/>
      <c r="AM639" s="338"/>
      <c r="AN639" s="338"/>
      <c r="AO639" s="338"/>
      <c r="AP639" s="338"/>
      <c r="AQ639" s="338"/>
      <c r="AR639" s="338"/>
      <c r="AS639" s="338"/>
      <c r="AT639" s="338"/>
      <c r="AU639" s="338"/>
      <c r="AV639" s="338"/>
      <c r="AW639" s="338"/>
      <c r="AX639" s="338"/>
      <c r="AY639" s="338"/>
      <c r="AZ639" s="338"/>
      <c r="BA639" s="338"/>
      <c r="BB639" s="338"/>
      <c r="BC639" s="338"/>
      <c r="BD639" s="338"/>
      <c r="BE639" s="338"/>
      <c r="BF639" s="338"/>
      <c r="BG639" s="292"/>
      <c r="BH639" s="292"/>
      <c r="BI639" s="292"/>
      <c r="BJ639" s="292"/>
      <c r="BK639" s="292"/>
      <c r="BL639" s="330"/>
      <c r="BM639" s="330"/>
      <c r="BN639" s="330"/>
      <c r="BO639" s="330"/>
      <c r="BP639" s="330"/>
      <c r="BQ639" s="330"/>
      <c r="BR639" s="330"/>
      <c r="BS639" s="330"/>
      <c r="BT639" s="330"/>
      <c r="BU639" s="330"/>
      <c r="BV639" s="330"/>
      <c r="BW639" s="330"/>
      <c r="BX639" s="330"/>
      <c r="BY639" s="330"/>
      <c r="BZ639" s="330"/>
      <c r="CA639" s="330"/>
    </row>
    <row r="640" spans="1:80" s="316" customFormat="1" ht="20.100000000000001" customHeight="1">
      <c r="A640" s="239" t="s">
        <v>635</v>
      </c>
      <c r="B640" s="329"/>
      <c r="C640" s="329"/>
      <c r="D640" s="298"/>
      <c r="E640" s="348"/>
      <c r="F640" s="348"/>
      <c r="G640" s="348"/>
      <c r="H640" s="348"/>
      <c r="I640" s="348"/>
      <c r="J640" s="348"/>
      <c r="K640" s="348"/>
      <c r="L640" s="348"/>
      <c r="M640" s="348"/>
      <c r="N640" s="348"/>
      <c r="O640" s="348"/>
      <c r="P640" s="348"/>
      <c r="Q640" s="348"/>
      <c r="R640" s="348"/>
      <c r="S640" s="348"/>
      <c r="T640" s="348"/>
      <c r="U640" s="348"/>
      <c r="V640" s="348"/>
      <c r="W640" s="349"/>
      <c r="X640" s="349"/>
      <c r="Y640" s="349"/>
      <c r="Z640" s="349"/>
      <c r="AA640" s="349"/>
      <c r="AB640" s="349"/>
      <c r="AC640" s="349"/>
      <c r="AD640" s="349"/>
      <c r="AE640" s="349"/>
      <c r="AF640" s="349"/>
      <c r="AG640" s="349"/>
      <c r="AH640" s="349"/>
      <c r="AI640" s="349"/>
      <c r="AJ640" s="349"/>
      <c r="AK640" s="349"/>
      <c r="AL640" s="349"/>
      <c r="AM640" s="349"/>
      <c r="AN640" s="349"/>
      <c r="AO640" s="349"/>
      <c r="AP640" s="349"/>
      <c r="AQ640" s="349"/>
      <c r="AR640" s="349"/>
      <c r="AS640" s="349"/>
      <c r="AT640" s="349"/>
      <c r="AU640" s="349"/>
      <c r="AV640" s="349"/>
      <c r="AW640" s="349"/>
      <c r="AX640" s="349"/>
      <c r="AY640" s="349"/>
      <c r="AZ640" s="349"/>
      <c r="BA640" s="349"/>
      <c r="BB640" s="349"/>
      <c r="BC640" s="349"/>
      <c r="BD640" s="349"/>
      <c r="BE640" s="349"/>
      <c r="BF640" s="349"/>
      <c r="BG640" s="243"/>
      <c r="BH640" s="243"/>
      <c r="BI640" s="243"/>
      <c r="BJ640" s="243"/>
      <c r="BK640" s="243"/>
      <c r="BL640" s="345"/>
      <c r="BM640" s="345"/>
      <c r="BN640" s="345"/>
      <c r="BO640" s="345"/>
      <c r="BP640" s="345"/>
      <c r="BQ640" s="345"/>
      <c r="BR640" s="345"/>
      <c r="BS640" s="345"/>
      <c r="BT640" s="345"/>
      <c r="BU640" s="345"/>
      <c r="BV640" s="345"/>
      <c r="BW640" s="345"/>
      <c r="BX640" s="345"/>
      <c r="BY640" s="345"/>
      <c r="BZ640" s="345"/>
      <c r="CA640" s="345"/>
    </row>
    <row r="641" spans="1:80" s="331" customFormat="1" ht="18" customHeight="1">
      <c r="A641" s="239"/>
      <c r="B641" s="641" t="s">
        <v>439</v>
      </c>
      <c r="C641" s="642"/>
      <c r="D641" s="642"/>
      <c r="E641" s="642"/>
      <c r="F641" s="642"/>
      <c r="G641" s="642"/>
      <c r="H641" s="642"/>
      <c r="I641" s="642"/>
      <c r="J641" s="642"/>
      <c r="K641" s="642"/>
      <c r="L641" s="642"/>
      <c r="M641" s="642"/>
      <c r="N641" s="642"/>
      <c r="O641" s="642"/>
      <c r="P641" s="642"/>
      <c r="Q641" s="642"/>
      <c r="R641" s="642"/>
      <c r="S641" s="642"/>
      <c r="T641" s="642"/>
      <c r="U641" s="642"/>
      <c r="V641" s="642"/>
      <c r="W641" s="642"/>
      <c r="X641" s="642"/>
      <c r="Y641" s="642"/>
      <c r="Z641" s="642"/>
      <c r="AA641" s="642"/>
      <c r="AB641" s="642"/>
      <c r="AC641" s="642"/>
      <c r="AD641" s="642"/>
      <c r="AE641" s="642"/>
      <c r="AF641" s="642"/>
      <c r="AG641" s="642"/>
      <c r="AH641" s="642"/>
      <c r="AI641" s="642"/>
      <c r="AJ641" s="642"/>
      <c r="AK641" s="642"/>
      <c r="AL641" s="642"/>
      <c r="AM641" s="642"/>
      <c r="AN641" s="642"/>
      <c r="AO641" s="642"/>
      <c r="AP641" s="642"/>
      <c r="AQ641" s="642"/>
      <c r="AR641" s="642"/>
      <c r="AS641" s="642"/>
      <c r="AT641" s="642"/>
      <c r="AU641" s="642"/>
      <c r="AV641" s="642"/>
      <c r="AW641" s="642"/>
      <c r="AX641" s="642"/>
      <c r="AY641" s="642"/>
      <c r="AZ641" s="642"/>
      <c r="BA641" s="642"/>
      <c r="BB641" s="642"/>
      <c r="BC641" s="642"/>
      <c r="BD641" s="642"/>
      <c r="BE641" s="642"/>
      <c r="BF641" s="642"/>
      <c r="BG641" s="642"/>
      <c r="BH641" s="642"/>
      <c r="BI641" s="642"/>
      <c r="BJ641" s="642"/>
      <c r="BK641" s="643"/>
      <c r="BL641" s="330"/>
      <c r="BM641" s="330"/>
      <c r="BN641" s="330"/>
      <c r="BO641" s="330"/>
      <c r="BP641" s="330"/>
      <c r="BQ641" s="330"/>
      <c r="BR641" s="330"/>
      <c r="BS641" s="330"/>
      <c r="BT641" s="330"/>
    </row>
    <row r="642" spans="1:80" s="331" customFormat="1" ht="12.6" customHeight="1">
      <c r="B642" s="495" t="s">
        <v>431</v>
      </c>
      <c r="C642" s="496"/>
      <c r="D642" s="497"/>
      <c r="E642" s="501" t="s">
        <v>636</v>
      </c>
      <c r="F642" s="502"/>
      <c r="G642" s="502"/>
      <c r="H642" s="502"/>
      <c r="I642" s="502"/>
      <c r="J642" s="502"/>
      <c r="K642" s="502"/>
      <c r="L642" s="502"/>
      <c r="M642" s="502"/>
      <c r="N642" s="502"/>
      <c r="O642" s="502"/>
      <c r="P642" s="502"/>
      <c r="Q642" s="502"/>
      <c r="R642" s="502"/>
      <c r="S642" s="502"/>
      <c r="T642" s="502"/>
      <c r="U642" s="502"/>
      <c r="V642" s="502"/>
      <c r="W642" s="502"/>
      <c r="X642" s="502"/>
      <c r="Y642" s="502"/>
      <c r="Z642" s="502"/>
      <c r="AA642" s="502"/>
      <c r="AB642" s="502"/>
      <c r="AC642" s="502"/>
      <c r="AD642" s="502"/>
      <c r="AE642" s="502"/>
      <c r="AF642" s="502"/>
      <c r="AG642" s="502"/>
      <c r="AH642" s="502"/>
      <c r="AI642" s="502"/>
      <c r="AJ642" s="502"/>
      <c r="AK642" s="502"/>
      <c r="AL642" s="502"/>
      <c r="AM642" s="502"/>
      <c r="AN642" s="502"/>
      <c r="AO642" s="502"/>
      <c r="AP642" s="502"/>
      <c r="AQ642" s="502"/>
      <c r="AR642" s="502"/>
      <c r="AS642" s="502"/>
      <c r="AT642" s="502"/>
      <c r="AU642" s="502"/>
      <c r="AV642" s="502"/>
      <c r="AW642" s="502"/>
      <c r="AX642" s="502"/>
      <c r="AY642" s="502"/>
      <c r="AZ642" s="502"/>
      <c r="BA642" s="502"/>
      <c r="BB642" s="502"/>
      <c r="BC642" s="502"/>
      <c r="BD642" s="502"/>
      <c r="BE642" s="502"/>
      <c r="BF642" s="502"/>
      <c r="BG642" s="505"/>
      <c r="BH642" s="506"/>
      <c r="BI642" s="506"/>
      <c r="BJ642" s="506"/>
      <c r="BK642" s="507"/>
      <c r="BL642" s="356"/>
      <c r="BM642" s="330"/>
      <c r="BN642" s="330"/>
      <c r="BO642" s="330"/>
      <c r="BP642" s="330"/>
      <c r="BQ642" s="330"/>
      <c r="BR642" s="330"/>
      <c r="BS642" s="330"/>
      <c r="BT642" s="330"/>
      <c r="BU642" s="330"/>
      <c r="BV642" s="330"/>
      <c r="BW642" s="330"/>
      <c r="BX642" s="330"/>
      <c r="BY642" s="330"/>
      <c r="BZ642" s="330"/>
      <c r="CA642" s="330"/>
      <c r="CB642" s="330"/>
    </row>
    <row r="643" spans="1:80" s="331" customFormat="1" ht="12.6" customHeight="1">
      <c r="B643" s="511"/>
      <c r="C643" s="512"/>
      <c r="D643" s="513"/>
      <c r="E643" s="514"/>
      <c r="F643" s="482"/>
      <c r="G643" s="482"/>
      <c r="H643" s="482"/>
      <c r="I643" s="482"/>
      <c r="J643" s="482"/>
      <c r="K643" s="482"/>
      <c r="L643" s="482"/>
      <c r="M643" s="482"/>
      <c r="N643" s="482"/>
      <c r="O643" s="482"/>
      <c r="P643" s="482"/>
      <c r="Q643" s="482"/>
      <c r="R643" s="482"/>
      <c r="S643" s="482"/>
      <c r="T643" s="482"/>
      <c r="U643" s="482"/>
      <c r="V643" s="482"/>
      <c r="W643" s="482"/>
      <c r="X643" s="482"/>
      <c r="Y643" s="482"/>
      <c r="Z643" s="482"/>
      <c r="AA643" s="482"/>
      <c r="AB643" s="482"/>
      <c r="AC643" s="482"/>
      <c r="AD643" s="482"/>
      <c r="AE643" s="482"/>
      <c r="AF643" s="482"/>
      <c r="AG643" s="482"/>
      <c r="AH643" s="482"/>
      <c r="AI643" s="482"/>
      <c r="AJ643" s="482"/>
      <c r="AK643" s="482"/>
      <c r="AL643" s="482"/>
      <c r="AM643" s="482"/>
      <c r="AN643" s="482"/>
      <c r="AO643" s="482"/>
      <c r="AP643" s="482"/>
      <c r="AQ643" s="482"/>
      <c r="AR643" s="482"/>
      <c r="AS643" s="482"/>
      <c r="AT643" s="482"/>
      <c r="AU643" s="482"/>
      <c r="AV643" s="482"/>
      <c r="AW643" s="482"/>
      <c r="AX643" s="482"/>
      <c r="AY643" s="482"/>
      <c r="AZ643" s="482"/>
      <c r="BA643" s="482"/>
      <c r="BB643" s="482"/>
      <c r="BC643" s="482"/>
      <c r="BD643" s="482"/>
      <c r="BE643" s="482"/>
      <c r="BF643" s="482"/>
      <c r="BG643" s="515"/>
      <c r="BH643" s="516"/>
      <c r="BI643" s="516"/>
      <c r="BJ643" s="516"/>
      <c r="BK643" s="517"/>
      <c r="BL643" s="356"/>
      <c r="BM643" s="330"/>
      <c r="BN643" s="330"/>
      <c r="BO643" s="330"/>
      <c r="BP643" s="330"/>
      <c r="BQ643" s="330"/>
      <c r="BR643" s="330"/>
      <c r="BS643" s="330"/>
      <c r="BT643" s="330"/>
      <c r="BU643" s="330"/>
      <c r="BV643" s="330"/>
      <c r="BW643" s="330"/>
      <c r="BX643" s="330"/>
      <c r="BY643" s="330"/>
      <c r="BZ643" s="330"/>
      <c r="CA643" s="330"/>
      <c r="CB643" s="330"/>
    </row>
    <row r="644" spans="1:80" s="331" customFormat="1" ht="12.6" customHeight="1">
      <c r="B644" s="498"/>
      <c r="C644" s="499"/>
      <c r="D644" s="500"/>
      <c r="E644" s="503"/>
      <c r="F644" s="504"/>
      <c r="G644" s="504"/>
      <c r="H644" s="504"/>
      <c r="I644" s="504"/>
      <c r="J644" s="504"/>
      <c r="K644" s="504"/>
      <c r="L644" s="504"/>
      <c r="M644" s="504"/>
      <c r="N644" s="504"/>
      <c r="O644" s="504"/>
      <c r="P644" s="504"/>
      <c r="Q644" s="504"/>
      <c r="R644" s="504"/>
      <c r="S644" s="504"/>
      <c r="T644" s="504"/>
      <c r="U644" s="504"/>
      <c r="V644" s="504"/>
      <c r="W644" s="504"/>
      <c r="X644" s="504"/>
      <c r="Y644" s="504"/>
      <c r="Z644" s="504"/>
      <c r="AA644" s="504"/>
      <c r="AB644" s="504"/>
      <c r="AC644" s="504"/>
      <c r="AD644" s="504"/>
      <c r="AE644" s="504"/>
      <c r="AF644" s="504"/>
      <c r="AG644" s="504"/>
      <c r="AH644" s="504"/>
      <c r="AI644" s="504"/>
      <c r="AJ644" s="504"/>
      <c r="AK644" s="504"/>
      <c r="AL644" s="504"/>
      <c r="AM644" s="504"/>
      <c r="AN644" s="504"/>
      <c r="AO644" s="504"/>
      <c r="AP644" s="504"/>
      <c r="AQ644" s="504"/>
      <c r="AR644" s="504"/>
      <c r="AS644" s="504"/>
      <c r="AT644" s="504"/>
      <c r="AU644" s="504"/>
      <c r="AV644" s="504"/>
      <c r="AW644" s="504"/>
      <c r="AX644" s="504"/>
      <c r="AY644" s="504"/>
      <c r="AZ644" s="504"/>
      <c r="BA644" s="504"/>
      <c r="BB644" s="504"/>
      <c r="BC644" s="504"/>
      <c r="BD644" s="504"/>
      <c r="BE644" s="504"/>
      <c r="BF644" s="504"/>
      <c r="BG644" s="508"/>
      <c r="BH644" s="509"/>
      <c r="BI644" s="509"/>
      <c r="BJ644" s="509"/>
      <c r="BK644" s="510"/>
      <c r="BL644" s="356"/>
      <c r="BM644" s="330"/>
      <c r="BN644" s="330"/>
      <c r="BO644" s="330"/>
      <c r="BP644" s="330"/>
      <c r="BQ644" s="330"/>
      <c r="BR644" s="330"/>
      <c r="BS644" s="330"/>
      <c r="BT644" s="330"/>
      <c r="BU644" s="330"/>
      <c r="BV644" s="330"/>
      <c r="BW644" s="330"/>
      <c r="BX644" s="330"/>
      <c r="BY644" s="330"/>
      <c r="BZ644" s="330"/>
      <c r="CA644" s="330"/>
      <c r="CB644" s="330"/>
    </row>
    <row r="645" spans="1:80" s="331" customFormat="1" ht="12.6" customHeight="1">
      <c r="B645" s="495" t="s">
        <v>436</v>
      </c>
      <c r="C645" s="496"/>
      <c r="D645" s="497"/>
      <c r="E645" s="501" t="s">
        <v>637</v>
      </c>
      <c r="F645" s="502"/>
      <c r="G645" s="502"/>
      <c r="H645" s="502"/>
      <c r="I645" s="502"/>
      <c r="J645" s="502"/>
      <c r="K645" s="502"/>
      <c r="L645" s="502"/>
      <c r="M645" s="502"/>
      <c r="N645" s="502"/>
      <c r="O645" s="502"/>
      <c r="P645" s="502"/>
      <c r="Q645" s="502"/>
      <c r="R645" s="502"/>
      <c r="S645" s="502"/>
      <c r="T645" s="502"/>
      <c r="U645" s="502"/>
      <c r="V645" s="502"/>
      <c r="W645" s="502"/>
      <c r="X645" s="502"/>
      <c r="Y645" s="502"/>
      <c r="Z645" s="502"/>
      <c r="AA645" s="502"/>
      <c r="AB645" s="502"/>
      <c r="AC645" s="502"/>
      <c r="AD645" s="502"/>
      <c r="AE645" s="502"/>
      <c r="AF645" s="502"/>
      <c r="AG645" s="502"/>
      <c r="AH645" s="502"/>
      <c r="AI645" s="502"/>
      <c r="AJ645" s="502"/>
      <c r="AK645" s="502"/>
      <c r="AL645" s="502"/>
      <c r="AM645" s="502"/>
      <c r="AN645" s="502"/>
      <c r="AO645" s="502"/>
      <c r="AP645" s="502"/>
      <c r="AQ645" s="502"/>
      <c r="AR645" s="502"/>
      <c r="AS645" s="502"/>
      <c r="AT645" s="502"/>
      <c r="AU645" s="502"/>
      <c r="AV645" s="502"/>
      <c r="AW645" s="502"/>
      <c r="AX645" s="502"/>
      <c r="AY645" s="502"/>
      <c r="AZ645" s="502"/>
      <c r="BA645" s="502"/>
      <c r="BB645" s="502"/>
      <c r="BC645" s="502"/>
      <c r="BD645" s="502"/>
      <c r="BE645" s="502"/>
      <c r="BF645" s="502"/>
      <c r="BG645" s="505"/>
      <c r="BH645" s="506"/>
      <c r="BI645" s="506"/>
      <c r="BJ645" s="506"/>
      <c r="BK645" s="507"/>
      <c r="BL645" s="356"/>
      <c r="BM645" s="330"/>
      <c r="BN645" s="330"/>
      <c r="BO645" s="330"/>
      <c r="BP645" s="330"/>
      <c r="BQ645" s="330"/>
      <c r="BR645" s="330"/>
      <c r="BS645" s="330"/>
      <c r="BT645" s="330"/>
      <c r="BU645" s="330"/>
      <c r="BV645" s="330"/>
      <c r="BW645" s="330"/>
      <c r="BX645" s="330"/>
      <c r="BY645" s="330"/>
      <c r="BZ645" s="330"/>
      <c r="CA645" s="330"/>
      <c r="CB645" s="330"/>
    </row>
    <row r="646" spans="1:80" s="331" customFormat="1" ht="12.6" customHeight="1">
      <c r="B646" s="511"/>
      <c r="C646" s="666"/>
      <c r="D646" s="513"/>
      <c r="E646" s="514"/>
      <c r="F646" s="671"/>
      <c r="G646" s="671"/>
      <c r="H646" s="671"/>
      <c r="I646" s="671"/>
      <c r="J646" s="671"/>
      <c r="K646" s="671"/>
      <c r="L646" s="671"/>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1"/>
      <c r="AJ646" s="671"/>
      <c r="AK646" s="671"/>
      <c r="AL646" s="671"/>
      <c r="AM646" s="671"/>
      <c r="AN646" s="671"/>
      <c r="AO646" s="671"/>
      <c r="AP646" s="671"/>
      <c r="AQ646" s="671"/>
      <c r="AR646" s="671"/>
      <c r="AS646" s="671"/>
      <c r="AT646" s="671"/>
      <c r="AU646" s="671"/>
      <c r="AV646" s="671"/>
      <c r="AW646" s="671"/>
      <c r="AX646" s="671"/>
      <c r="AY646" s="671"/>
      <c r="AZ646" s="671"/>
      <c r="BA646" s="671"/>
      <c r="BB646" s="671"/>
      <c r="BC646" s="671"/>
      <c r="BD646" s="671"/>
      <c r="BE646" s="671"/>
      <c r="BF646" s="671"/>
      <c r="BG646" s="515"/>
      <c r="BH646" s="668"/>
      <c r="BI646" s="668"/>
      <c r="BJ646" s="668"/>
      <c r="BK646" s="517"/>
      <c r="BL646" s="356"/>
      <c r="BM646" s="330"/>
      <c r="BN646" s="330"/>
      <c r="BO646" s="330"/>
      <c r="BP646" s="330"/>
      <c r="BQ646" s="330"/>
      <c r="BR646" s="330"/>
      <c r="BS646" s="330"/>
      <c r="BT646" s="330"/>
      <c r="BU646" s="330"/>
      <c r="BV646" s="330"/>
      <c r="BW646" s="330"/>
      <c r="BX646" s="330"/>
      <c r="BY646" s="330"/>
      <c r="BZ646" s="330"/>
      <c r="CA646" s="330"/>
      <c r="CB646" s="330"/>
    </row>
    <row r="647" spans="1:80" s="331" customFormat="1" ht="12.6" customHeight="1">
      <c r="B647" s="511"/>
      <c r="C647" s="512"/>
      <c r="D647" s="513"/>
      <c r="E647" s="514"/>
      <c r="F647" s="482"/>
      <c r="G647" s="482"/>
      <c r="H647" s="482"/>
      <c r="I647" s="482"/>
      <c r="J647" s="482"/>
      <c r="K647" s="482"/>
      <c r="L647" s="482"/>
      <c r="M647" s="482"/>
      <c r="N647" s="482"/>
      <c r="O647" s="482"/>
      <c r="P647" s="482"/>
      <c r="Q647" s="482"/>
      <c r="R647" s="482"/>
      <c r="S647" s="482"/>
      <c r="T647" s="482"/>
      <c r="U647" s="482"/>
      <c r="V647" s="482"/>
      <c r="W647" s="482"/>
      <c r="X647" s="482"/>
      <c r="Y647" s="482"/>
      <c r="Z647" s="482"/>
      <c r="AA647" s="482"/>
      <c r="AB647" s="482"/>
      <c r="AC647" s="482"/>
      <c r="AD647" s="482"/>
      <c r="AE647" s="482"/>
      <c r="AF647" s="482"/>
      <c r="AG647" s="482"/>
      <c r="AH647" s="482"/>
      <c r="AI647" s="482"/>
      <c r="AJ647" s="482"/>
      <c r="AK647" s="482"/>
      <c r="AL647" s="482"/>
      <c r="AM647" s="482"/>
      <c r="AN647" s="482"/>
      <c r="AO647" s="482"/>
      <c r="AP647" s="482"/>
      <c r="AQ647" s="482"/>
      <c r="AR647" s="482"/>
      <c r="AS647" s="482"/>
      <c r="AT647" s="482"/>
      <c r="AU647" s="482"/>
      <c r="AV647" s="482"/>
      <c r="AW647" s="482"/>
      <c r="AX647" s="482"/>
      <c r="AY647" s="482"/>
      <c r="AZ647" s="482"/>
      <c r="BA647" s="482"/>
      <c r="BB647" s="482"/>
      <c r="BC647" s="482"/>
      <c r="BD647" s="482"/>
      <c r="BE647" s="482"/>
      <c r="BF647" s="482"/>
      <c r="BG647" s="515"/>
      <c r="BH647" s="516"/>
      <c r="BI647" s="516"/>
      <c r="BJ647" s="516"/>
      <c r="BK647" s="517"/>
      <c r="BL647" s="356"/>
      <c r="BM647" s="330"/>
      <c r="BN647" s="330"/>
      <c r="BO647" s="330"/>
      <c r="BP647" s="330"/>
      <c r="BQ647" s="330"/>
      <c r="BR647" s="330"/>
      <c r="BS647" s="330"/>
      <c r="BT647" s="330"/>
      <c r="BU647" s="330"/>
      <c r="BV647" s="330"/>
      <c r="BW647" s="330"/>
      <c r="BX647" s="330"/>
      <c r="BY647" s="330"/>
      <c r="BZ647" s="330"/>
      <c r="CA647" s="330"/>
      <c r="CB647" s="330"/>
    </row>
    <row r="648" spans="1:80" s="331" customFormat="1" ht="12.6" customHeight="1">
      <c r="B648" s="498"/>
      <c r="C648" s="499"/>
      <c r="D648" s="500"/>
      <c r="E648" s="503"/>
      <c r="F648" s="504"/>
      <c r="G648" s="504"/>
      <c r="H648" s="504"/>
      <c r="I648" s="504"/>
      <c r="J648" s="504"/>
      <c r="K648" s="504"/>
      <c r="L648" s="504"/>
      <c r="M648" s="504"/>
      <c r="N648" s="504"/>
      <c r="O648" s="504"/>
      <c r="P648" s="504"/>
      <c r="Q648" s="504"/>
      <c r="R648" s="504"/>
      <c r="S648" s="504"/>
      <c r="T648" s="504"/>
      <c r="U648" s="504"/>
      <c r="V648" s="504"/>
      <c r="W648" s="504"/>
      <c r="X648" s="504"/>
      <c r="Y648" s="504"/>
      <c r="Z648" s="504"/>
      <c r="AA648" s="504"/>
      <c r="AB648" s="504"/>
      <c r="AC648" s="504"/>
      <c r="AD648" s="504"/>
      <c r="AE648" s="504"/>
      <c r="AF648" s="504"/>
      <c r="AG648" s="504"/>
      <c r="AH648" s="504"/>
      <c r="AI648" s="504"/>
      <c r="AJ648" s="504"/>
      <c r="AK648" s="504"/>
      <c r="AL648" s="504"/>
      <c r="AM648" s="504"/>
      <c r="AN648" s="504"/>
      <c r="AO648" s="504"/>
      <c r="AP648" s="504"/>
      <c r="AQ648" s="504"/>
      <c r="AR648" s="504"/>
      <c r="AS648" s="504"/>
      <c r="AT648" s="504"/>
      <c r="AU648" s="504"/>
      <c r="AV648" s="504"/>
      <c r="AW648" s="504"/>
      <c r="AX648" s="504"/>
      <c r="AY648" s="504"/>
      <c r="AZ648" s="504"/>
      <c r="BA648" s="504"/>
      <c r="BB648" s="504"/>
      <c r="BC648" s="504"/>
      <c r="BD648" s="504"/>
      <c r="BE648" s="504"/>
      <c r="BF648" s="504"/>
      <c r="BG648" s="508"/>
      <c r="BH648" s="509"/>
      <c r="BI648" s="509"/>
      <c r="BJ648" s="509"/>
      <c r="BK648" s="510"/>
      <c r="BL648" s="356"/>
      <c r="BM648" s="330"/>
      <c r="BN648" s="330"/>
      <c r="BO648" s="330"/>
      <c r="BP648" s="330"/>
      <c r="BQ648" s="330"/>
      <c r="BR648" s="330"/>
      <c r="BS648" s="330"/>
      <c r="BT648" s="330"/>
      <c r="BU648" s="330"/>
      <c r="BV648" s="330"/>
      <c r="BW648" s="330"/>
      <c r="BX648" s="330"/>
      <c r="BY648" s="330"/>
      <c r="BZ648" s="330"/>
      <c r="CA648" s="330"/>
      <c r="CB648" s="330"/>
    </row>
    <row r="649" spans="1:80" s="331" customFormat="1" ht="12.6" customHeight="1">
      <c r="B649" s="495" t="s">
        <v>450</v>
      </c>
      <c r="C649" s="496"/>
      <c r="D649" s="497"/>
      <c r="E649" s="501" t="s">
        <v>638</v>
      </c>
      <c r="F649" s="502"/>
      <c r="G649" s="502"/>
      <c r="H649" s="502"/>
      <c r="I649" s="502"/>
      <c r="J649" s="502"/>
      <c r="K649" s="502"/>
      <c r="L649" s="502"/>
      <c r="M649" s="502"/>
      <c r="N649" s="502"/>
      <c r="O649" s="502"/>
      <c r="P649" s="502"/>
      <c r="Q649" s="502"/>
      <c r="R649" s="502"/>
      <c r="S649" s="502"/>
      <c r="T649" s="502"/>
      <c r="U649" s="502"/>
      <c r="V649" s="502"/>
      <c r="W649" s="502"/>
      <c r="X649" s="502"/>
      <c r="Y649" s="502"/>
      <c r="Z649" s="502"/>
      <c r="AA649" s="502"/>
      <c r="AB649" s="502"/>
      <c r="AC649" s="502"/>
      <c r="AD649" s="502"/>
      <c r="AE649" s="502"/>
      <c r="AF649" s="502"/>
      <c r="AG649" s="502"/>
      <c r="AH649" s="502"/>
      <c r="AI649" s="502"/>
      <c r="AJ649" s="502"/>
      <c r="AK649" s="502"/>
      <c r="AL649" s="502"/>
      <c r="AM649" s="502"/>
      <c r="AN649" s="502"/>
      <c r="AO649" s="502"/>
      <c r="AP649" s="502"/>
      <c r="AQ649" s="502"/>
      <c r="AR649" s="502"/>
      <c r="AS649" s="502"/>
      <c r="AT649" s="502"/>
      <c r="AU649" s="502"/>
      <c r="AV649" s="502"/>
      <c r="AW649" s="502"/>
      <c r="AX649" s="502"/>
      <c r="AY649" s="502"/>
      <c r="AZ649" s="502"/>
      <c r="BA649" s="502"/>
      <c r="BB649" s="502"/>
      <c r="BC649" s="502"/>
      <c r="BD649" s="502"/>
      <c r="BE649" s="502"/>
      <c r="BF649" s="502"/>
      <c r="BG649" s="505"/>
      <c r="BH649" s="506"/>
      <c r="BI649" s="506"/>
      <c r="BJ649" s="506"/>
      <c r="BK649" s="507"/>
      <c r="BL649" s="356"/>
      <c r="BM649" s="330"/>
      <c r="BN649" s="330"/>
      <c r="BO649" s="330"/>
      <c r="BP649" s="330"/>
      <c r="BQ649" s="330"/>
      <c r="BR649" s="330"/>
      <c r="BS649" s="330"/>
      <c r="BT649" s="330"/>
      <c r="BU649" s="330"/>
      <c r="BV649" s="330"/>
      <c r="BW649" s="330"/>
      <c r="BX649" s="330"/>
      <c r="BY649" s="330"/>
      <c r="BZ649" s="330"/>
      <c r="CA649" s="330"/>
      <c r="CB649" s="330"/>
    </row>
    <row r="650" spans="1:80" s="331" customFormat="1" ht="12.6" customHeight="1">
      <c r="B650" s="511"/>
      <c r="C650" s="512"/>
      <c r="D650" s="513"/>
      <c r="E650" s="514"/>
      <c r="F650" s="482"/>
      <c r="G650" s="482"/>
      <c r="H650" s="482"/>
      <c r="I650" s="482"/>
      <c r="J650" s="482"/>
      <c r="K650" s="482"/>
      <c r="L650" s="482"/>
      <c r="M650" s="482"/>
      <c r="N650" s="482"/>
      <c r="O650" s="482"/>
      <c r="P650" s="482"/>
      <c r="Q650" s="482"/>
      <c r="R650" s="482"/>
      <c r="S650" s="482"/>
      <c r="T650" s="482"/>
      <c r="U650" s="482"/>
      <c r="V650" s="482"/>
      <c r="W650" s="482"/>
      <c r="X650" s="482"/>
      <c r="Y650" s="482"/>
      <c r="Z650" s="482"/>
      <c r="AA650" s="482"/>
      <c r="AB650" s="482"/>
      <c r="AC650" s="482"/>
      <c r="AD650" s="482"/>
      <c r="AE650" s="482"/>
      <c r="AF650" s="482"/>
      <c r="AG650" s="482"/>
      <c r="AH650" s="482"/>
      <c r="AI650" s="482"/>
      <c r="AJ650" s="482"/>
      <c r="AK650" s="482"/>
      <c r="AL650" s="482"/>
      <c r="AM650" s="482"/>
      <c r="AN650" s="482"/>
      <c r="AO650" s="482"/>
      <c r="AP650" s="482"/>
      <c r="AQ650" s="482"/>
      <c r="AR650" s="482"/>
      <c r="AS650" s="482"/>
      <c r="AT650" s="482"/>
      <c r="AU650" s="482"/>
      <c r="AV650" s="482"/>
      <c r="AW650" s="482"/>
      <c r="AX650" s="482"/>
      <c r="AY650" s="482"/>
      <c r="AZ650" s="482"/>
      <c r="BA650" s="482"/>
      <c r="BB650" s="482"/>
      <c r="BC650" s="482"/>
      <c r="BD650" s="482"/>
      <c r="BE650" s="482"/>
      <c r="BF650" s="482"/>
      <c r="BG650" s="515"/>
      <c r="BH650" s="516"/>
      <c r="BI650" s="516"/>
      <c r="BJ650" s="516"/>
      <c r="BK650" s="517"/>
      <c r="BL650" s="356"/>
      <c r="BM650" s="330"/>
      <c r="BN650" s="330"/>
      <c r="BO650" s="330"/>
      <c r="BP650" s="330"/>
      <c r="BQ650" s="330"/>
      <c r="BR650" s="330"/>
      <c r="BS650" s="330"/>
      <c r="BT650" s="330"/>
      <c r="BU650" s="330"/>
      <c r="BV650" s="330"/>
      <c r="BW650" s="330"/>
      <c r="BX650" s="330"/>
      <c r="BY650" s="330"/>
      <c r="BZ650" s="330"/>
      <c r="CA650" s="330"/>
      <c r="CB650" s="330"/>
    </row>
    <row r="651" spans="1:80" s="331" customFormat="1" ht="12.6" customHeight="1">
      <c r="B651" s="511"/>
      <c r="C651" s="512"/>
      <c r="D651" s="513"/>
      <c r="E651" s="514"/>
      <c r="F651" s="482"/>
      <c r="G651" s="482"/>
      <c r="H651" s="482"/>
      <c r="I651" s="482"/>
      <c r="J651" s="482"/>
      <c r="K651" s="482"/>
      <c r="L651" s="482"/>
      <c r="M651" s="482"/>
      <c r="N651" s="482"/>
      <c r="O651" s="482"/>
      <c r="P651" s="482"/>
      <c r="Q651" s="482"/>
      <c r="R651" s="482"/>
      <c r="S651" s="482"/>
      <c r="T651" s="482"/>
      <c r="U651" s="482"/>
      <c r="V651" s="482"/>
      <c r="W651" s="482"/>
      <c r="X651" s="482"/>
      <c r="Y651" s="482"/>
      <c r="Z651" s="482"/>
      <c r="AA651" s="482"/>
      <c r="AB651" s="482"/>
      <c r="AC651" s="482"/>
      <c r="AD651" s="482"/>
      <c r="AE651" s="482"/>
      <c r="AF651" s="482"/>
      <c r="AG651" s="482"/>
      <c r="AH651" s="482"/>
      <c r="AI651" s="482"/>
      <c r="AJ651" s="482"/>
      <c r="AK651" s="482"/>
      <c r="AL651" s="482"/>
      <c r="AM651" s="482"/>
      <c r="AN651" s="482"/>
      <c r="AO651" s="482"/>
      <c r="AP651" s="482"/>
      <c r="AQ651" s="482"/>
      <c r="AR651" s="482"/>
      <c r="AS651" s="482"/>
      <c r="AT651" s="482"/>
      <c r="AU651" s="482"/>
      <c r="AV651" s="482"/>
      <c r="AW651" s="482"/>
      <c r="AX651" s="482"/>
      <c r="AY651" s="482"/>
      <c r="AZ651" s="482"/>
      <c r="BA651" s="482"/>
      <c r="BB651" s="482"/>
      <c r="BC651" s="482"/>
      <c r="BD651" s="482"/>
      <c r="BE651" s="482"/>
      <c r="BF651" s="482"/>
      <c r="BG651" s="515"/>
      <c r="BH651" s="516"/>
      <c r="BI651" s="516"/>
      <c r="BJ651" s="516"/>
      <c r="BK651" s="517"/>
      <c r="BL651" s="356"/>
      <c r="BM651" s="330"/>
      <c r="BN651" s="330"/>
      <c r="BO651" s="330"/>
      <c r="BP651" s="330"/>
      <c r="BQ651" s="330"/>
      <c r="BR651" s="330"/>
      <c r="BS651" s="330"/>
      <c r="BT651" s="330"/>
      <c r="BU651" s="330"/>
      <c r="BV651" s="330"/>
      <c r="BW651" s="330"/>
      <c r="BX651" s="330"/>
      <c r="BY651" s="330"/>
      <c r="BZ651" s="330"/>
      <c r="CA651" s="330"/>
      <c r="CB651" s="330"/>
    </row>
    <row r="652" spans="1:80" s="331" customFormat="1" ht="12.6" customHeight="1">
      <c r="B652" s="498"/>
      <c r="C652" s="499"/>
      <c r="D652" s="500"/>
      <c r="E652" s="503"/>
      <c r="F652" s="504"/>
      <c r="G652" s="504"/>
      <c r="H652" s="504"/>
      <c r="I652" s="504"/>
      <c r="J652" s="504"/>
      <c r="K652" s="504"/>
      <c r="L652" s="504"/>
      <c r="M652" s="504"/>
      <c r="N652" s="504"/>
      <c r="O652" s="504"/>
      <c r="P652" s="504"/>
      <c r="Q652" s="504"/>
      <c r="R652" s="504"/>
      <c r="S652" s="504"/>
      <c r="T652" s="504"/>
      <c r="U652" s="504"/>
      <c r="V652" s="504"/>
      <c r="W652" s="504"/>
      <c r="X652" s="504"/>
      <c r="Y652" s="504"/>
      <c r="Z652" s="504"/>
      <c r="AA652" s="504"/>
      <c r="AB652" s="504"/>
      <c r="AC652" s="504"/>
      <c r="AD652" s="504"/>
      <c r="AE652" s="504"/>
      <c r="AF652" s="504"/>
      <c r="AG652" s="504"/>
      <c r="AH652" s="504"/>
      <c r="AI652" s="504"/>
      <c r="AJ652" s="504"/>
      <c r="AK652" s="504"/>
      <c r="AL652" s="504"/>
      <c r="AM652" s="504"/>
      <c r="AN652" s="504"/>
      <c r="AO652" s="504"/>
      <c r="AP652" s="504"/>
      <c r="AQ652" s="504"/>
      <c r="AR652" s="504"/>
      <c r="AS652" s="504"/>
      <c r="AT652" s="504"/>
      <c r="AU652" s="504"/>
      <c r="AV652" s="504"/>
      <c r="AW652" s="504"/>
      <c r="AX652" s="504"/>
      <c r="AY652" s="504"/>
      <c r="AZ652" s="504"/>
      <c r="BA652" s="504"/>
      <c r="BB652" s="504"/>
      <c r="BC652" s="504"/>
      <c r="BD652" s="504"/>
      <c r="BE652" s="504"/>
      <c r="BF652" s="504"/>
      <c r="BG652" s="508"/>
      <c r="BH652" s="509"/>
      <c r="BI652" s="509"/>
      <c r="BJ652" s="509"/>
      <c r="BK652" s="510"/>
      <c r="BL652" s="356"/>
      <c r="BM652" s="330"/>
      <c r="BN652" s="330"/>
      <c r="BO652" s="330"/>
      <c r="BP652" s="330"/>
      <c r="BQ652" s="330"/>
      <c r="BR652" s="330"/>
      <c r="BS652" s="330"/>
      <c r="BT652" s="330"/>
      <c r="BU652" s="330"/>
      <c r="BV652" s="330"/>
      <c r="BW652" s="330"/>
      <c r="BX652" s="330"/>
      <c r="BY652" s="330"/>
      <c r="BZ652" s="330"/>
      <c r="CA652" s="330"/>
      <c r="CB652" s="330"/>
    </row>
    <row r="653" spans="1:80" s="331" customFormat="1" ht="12.6" customHeight="1">
      <c r="B653" s="495" t="s">
        <v>457</v>
      </c>
      <c r="C653" s="496"/>
      <c r="D653" s="497"/>
      <c r="E653" s="501" t="s">
        <v>639</v>
      </c>
      <c r="F653" s="502"/>
      <c r="G653" s="502"/>
      <c r="H653" s="502"/>
      <c r="I653" s="502"/>
      <c r="J653" s="502"/>
      <c r="K653" s="502"/>
      <c r="L653" s="502"/>
      <c r="M653" s="502"/>
      <c r="N653" s="502"/>
      <c r="O653" s="502"/>
      <c r="P653" s="502"/>
      <c r="Q653" s="502"/>
      <c r="R653" s="502"/>
      <c r="S653" s="502"/>
      <c r="T653" s="502"/>
      <c r="U653" s="502"/>
      <c r="V653" s="502"/>
      <c r="W653" s="502"/>
      <c r="X653" s="502"/>
      <c r="Y653" s="502"/>
      <c r="Z653" s="502"/>
      <c r="AA653" s="502"/>
      <c r="AB653" s="502"/>
      <c r="AC653" s="502"/>
      <c r="AD653" s="502"/>
      <c r="AE653" s="502"/>
      <c r="AF653" s="502"/>
      <c r="AG653" s="502"/>
      <c r="AH653" s="502"/>
      <c r="AI653" s="502"/>
      <c r="AJ653" s="502"/>
      <c r="AK653" s="502"/>
      <c r="AL653" s="502"/>
      <c r="AM653" s="502"/>
      <c r="AN653" s="502"/>
      <c r="AO653" s="502"/>
      <c r="AP653" s="502"/>
      <c r="AQ653" s="502"/>
      <c r="AR653" s="502"/>
      <c r="AS653" s="502"/>
      <c r="AT653" s="502"/>
      <c r="AU653" s="502"/>
      <c r="AV653" s="502"/>
      <c r="AW653" s="502"/>
      <c r="AX653" s="502"/>
      <c r="AY653" s="502"/>
      <c r="AZ653" s="502"/>
      <c r="BA653" s="502"/>
      <c r="BB653" s="502"/>
      <c r="BC653" s="502"/>
      <c r="BD653" s="502"/>
      <c r="BE653" s="502"/>
      <c r="BF653" s="502"/>
      <c r="BG653" s="505"/>
      <c r="BH653" s="506"/>
      <c r="BI653" s="506"/>
      <c r="BJ653" s="506"/>
      <c r="BK653" s="507"/>
      <c r="BL653" s="356"/>
      <c r="BM653" s="330"/>
      <c r="BN653" s="330"/>
      <c r="BO653" s="330"/>
      <c r="BP653" s="330"/>
      <c r="BQ653" s="330"/>
      <c r="BR653" s="330"/>
      <c r="BS653" s="330"/>
      <c r="BT653" s="330"/>
      <c r="BU653" s="330"/>
      <c r="BV653" s="330"/>
      <c r="BW653" s="330"/>
      <c r="BX653" s="330"/>
      <c r="BY653" s="330"/>
      <c r="BZ653" s="330"/>
      <c r="CA653" s="330"/>
      <c r="CB653" s="330"/>
    </row>
    <row r="654" spans="1:80" s="331" customFormat="1" ht="12.6" customHeight="1">
      <c r="B654" s="511"/>
      <c r="C654" s="512"/>
      <c r="D654" s="513"/>
      <c r="E654" s="514"/>
      <c r="F654" s="482"/>
      <c r="G654" s="482"/>
      <c r="H654" s="482"/>
      <c r="I654" s="482"/>
      <c r="J654" s="482"/>
      <c r="K654" s="482"/>
      <c r="L654" s="482"/>
      <c r="M654" s="482"/>
      <c r="N654" s="482"/>
      <c r="O654" s="482"/>
      <c r="P654" s="482"/>
      <c r="Q654" s="482"/>
      <c r="R654" s="482"/>
      <c r="S654" s="482"/>
      <c r="T654" s="482"/>
      <c r="U654" s="482"/>
      <c r="V654" s="482"/>
      <c r="W654" s="482"/>
      <c r="X654" s="482"/>
      <c r="Y654" s="482"/>
      <c r="Z654" s="482"/>
      <c r="AA654" s="482"/>
      <c r="AB654" s="482"/>
      <c r="AC654" s="482"/>
      <c r="AD654" s="482"/>
      <c r="AE654" s="482"/>
      <c r="AF654" s="482"/>
      <c r="AG654" s="482"/>
      <c r="AH654" s="482"/>
      <c r="AI654" s="482"/>
      <c r="AJ654" s="482"/>
      <c r="AK654" s="482"/>
      <c r="AL654" s="482"/>
      <c r="AM654" s="482"/>
      <c r="AN654" s="482"/>
      <c r="AO654" s="482"/>
      <c r="AP654" s="482"/>
      <c r="AQ654" s="482"/>
      <c r="AR654" s="482"/>
      <c r="AS654" s="482"/>
      <c r="AT654" s="482"/>
      <c r="AU654" s="482"/>
      <c r="AV654" s="482"/>
      <c r="AW654" s="482"/>
      <c r="AX654" s="482"/>
      <c r="AY654" s="482"/>
      <c r="AZ654" s="482"/>
      <c r="BA654" s="482"/>
      <c r="BB654" s="482"/>
      <c r="BC654" s="482"/>
      <c r="BD654" s="482"/>
      <c r="BE654" s="482"/>
      <c r="BF654" s="482"/>
      <c r="BG654" s="515"/>
      <c r="BH654" s="516"/>
      <c r="BI654" s="516"/>
      <c r="BJ654" s="516"/>
      <c r="BK654" s="517"/>
      <c r="BL654" s="356"/>
      <c r="BM654" s="330"/>
      <c r="BN654" s="330"/>
      <c r="BO654" s="330"/>
      <c r="BP654" s="330"/>
      <c r="BQ654" s="330"/>
      <c r="BR654" s="330"/>
      <c r="BS654" s="330"/>
      <c r="BT654" s="330"/>
      <c r="BU654" s="330"/>
      <c r="BV654" s="330"/>
      <c r="BW654" s="330"/>
      <c r="BX654" s="330"/>
      <c r="BY654" s="330"/>
      <c r="BZ654" s="330"/>
      <c r="CA654" s="330"/>
      <c r="CB654" s="330"/>
    </row>
    <row r="655" spans="1:80" s="331" customFormat="1" ht="12.6" customHeight="1">
      <c r="B655" s="511"/>
      <c r="C655" s="512"/>
      <c r="D655" s="513"/>
      <c r="E655" s="514"/>
      <c r="F655" s="482"/>
      <c r="G655" s="482"/>
      <c r="H655" s="482"/>
      <c r="I655" s="482"/>
      <c r="J655" s="482"/>
      <c r="K655" s="482"/>
      <c r="L655" s="482"/>
      <c r="M655" s="482"/>
      <c r="N655" s="482"/>
      <c r="O655" s="482"/>
      <c r="P655" s="482"/>
      <c r="Q655" s="482"/>
      <c r="R655" s="482"/>
      <c r="S655" s="482"/>
      <c r="T655" s="482"/>
      <c r="U655" s="482"/>
      <c r="V655" s="482"/>
      <c r="W655" s="482"/>
      <c r="X655" s="482"/>
      <c r="Y655" s="482"/>
      <c r="Z655" s="482"/>
      <c r="AA655" s="482"/>
      <c r="AB655" s="482"/>
      <c r="AC655" s="482"/>
      <c r="AD655" s="482"/>
      <c r="AE655" s="482"/>
      <c r="AF655" s="482"/>
      <c r="AG655" s="482"/>
      <c r="AH655" s="482"/>
      <c r="AI655" s="482"/>
      <c r="AJ655" s="482"/>
      <c r="AK655" s="482"/>
      <c r="AL655" s="482"/>
      <c r="AM655" s="482"/>
      <c r="AN655" s="482"/>
      <c r="AO655" s="482"/>
      <c r="AP655" s="482"/>
      <c r="AQ655" s="482"/>
      <c r="AR655" s="482"/>
      <c r="AS655" s="482"/>
      <c r="AT655" s="482"/>
      <c r="AU655" s="482"/>
      <c r="AV655" s="482"/>
      <c r="AW655" s="482"/>
      <c r="AX655" s="482"/>
      <c r="AY655" s="482"/>
      <c r="AZ655" s="482"/>
      <c r="BA655" s="482"/>
      <c r="BB655" s="482"/>
      <c r="BC655" s="482"/>
      <c r="BD655" s="482"/>
      <c r="BE655" s="482"/>
      <c r="BF655" s="482"/>
      <c r="BG655" s="515"/>
      <c r="BH655" s="516"/>
      <c r="BI655" s="516"/>
      <c r="BJ655" s="516"/>
      <c r="BK655" s="517"/>
      <c r="BL655" s="356"/>
      <c r="BM655" s="330"/>
      <c r="BN655" s="330"/>
      <c r="BO655" s="330"/>
      <c r="BP655" s="330"/>
      <c r="BQ655" s="330"/>
      <c r="BR655" s="330"/>
      <c r="BS655" s="330"/>
      <c r="BT655" s="330"/>
      <c r="BU655" s="330"/>
      <c r="BV655" s="330"/>
      <c r="BW655" s="330"/>
      <c r="BX655" s="330"/>
      <c r="BY655" s="330"/>
      <c r="BZ655" s="330"/>
      <c r="CA655" s="330"/>
      <c r="CB655" s="330"/>
    </row>
    <row r="656" spans="1:80" s="331" customFormat="1" ht="12.6" customHeight="1">
      <c r="B656" s="498"/>
      <c r="C656" s="499"/>
      <c r="D656" s="500"/>
      <c r="E656" s="503"/>
      <c r="F656" s="504"/>
      <c r="G656" s="504"/>
      <c r="H656" s="504"/>
      <c r="I656" s="504"/>
      <c r="J656" s="504"/>
      <c r="K656" s="504"/>
      <c r="L656" s="504"/>
      <c r="M656" s="504"/>
      <c r="N656" s="504"/>
      <c r="O656" s="504"/>
      <c r="P656" s="504"/>
      <c r="Q656" s="504"/>
      <c r="R656" s="504"/>
      <c r="S656" s="504"/>
      <c r="T656" s="504"/>
      <c r="U656" s="504"/>
      <c r="V656" s="504"/>
      <c r="W656" s="504"/>
      <c r="X656" s="504"/>
      <c r="Y656" s="504"/>
      <c r="Z656" s="504"/>
      <c r="AA656" s="504"/>
      <c r="AB656" s="504"/>
      <c r="AC656" s="504"/>
      <c r="AD656" s="504"/>
      <c r="AE656" s="504"/>
      <c r="AF656" s="504"/>
      <c r="AG656" s="504"/>
      <c r="AH656" s="504"/>
      <c r="AI656" s="504"/>
      <c r="AJ656" s="504"/>
      <c r="AK656" s="504"/>
      <c r="AL656" s="504"/>
      <c r="AM656" s="504"/>
      <c r="AN656" s="504"/>
      <c r="AO656" s="504"/>
      <c r="AP656" s="504"/>
      <c r="AQ656" s="504"/>
      <c r="AR656" s="504"/>
      <c r="AS656" s="504"/>
      <c r="AT656" s="504"/>
      <c r="AU656" s="504"/>
      <c r="AV656" s="504"/>
      <c r="AW656" s="504"/>
      <c r="AX656" s="504"/>
      <c r="AY656" s="504"/>
      <c r="AZ656" s="504"/>
      <c r="BA656" s="504"/>
      <c r="BB656" s="504"/>
      <c r="BC656" s="504"/>
      <c r="BD656" s="504"/>
      <c r="BE656" s="504"/>
      <c r="BF656" s="504"/>
      <c r="BG656" s="508"/>
      <c r="BH656" s="509"/>
      <c r="BI656" s="509"/>
      <c r="BJ656" s="509"/>
      <c r="BK656" s="510"/>
      <c r="BL656" s="356"/>
      <c r="BM656" s="330"/>
      <c r="BN656" s="330"/>
      <c r="BO656" s="330"/>
      <c r="BP656" s="330"/>
      <c r="BQ656" s="330"/>
      <c r="BR656" s="330"/>
      <c r="BS656" s="330"/>
      <c r="BT656" s="330"/>
      <c r="BU656" s="330"/>
      <c r="BV656" s="330"/>
      <c r="BW656" s="330"/>
      <c r="BX656" s="330"/>
      <c r="BY656" s="330"/>
      <c r="BZ656" s="330"/>
      <c r="CA656" s="330"/>
      <c r="CB656" s="330"/>
    </row>
    <row r="657" spans="1:80" s="331" customFormat="1" ht="12.6" customHeight="1">
      <c r="B657" s="495" t="s">
        <v>461</v>
      </c>
      <c r="C657" s="496"/>
      <c r="D657" s="497"/>
      <c r="E657" s="501" t="s">
        <v>640</v>
      </c>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502"/>
      <c r="AD657" s="502"/>
      <c r="AE657" s="502"/>
      <c r="AF657" s="502"/>
      <c r="AG657" s="502"/>
      <c r="AH657" s="502"/>
      <c r="AI657" s="502"/>
      <c r="AJ657" s="502"/>
      <c r="AK657" s="502"/>
      <c r="AL657" s="502"/>
      <c r="AM657" s="502"/>
      <c r="AN657" s="502"/>
      <c r="AO657" s="502"/>
      <c r="AP657" s="502"/>
      <c r="AQ657" s="502"/>
      <c r="AR657" s="502"/>
      <c r="AS657" s="502"/>
      <c r="AT657" s="502"/>
      <c r="AU657" s="502"/>
      <c r="AV657" s="502"/>
      <c r="AW657" s="502"/>
      <c r="AX657" s="502"/>
      <c r="AY657" s="502"/>
      <c r="AZ657" s="502"/>
      <c r="BA657" s="502"/>
      <c r="BB657" s="502"/>
      <c r="BC657" s="502"/>
      <c r="BD657" s="502"/>
      <c r="BE657" s="502"/>
      <c r="BF657" s="502"/>
      <c r="BG657" s="505"/>
      <c r="BH657" s="506"/>
      <c r="BI657" s="506"/>
      <c r="BJ657" s="506"/>
      <c r="BK657" s="507"/>
      <c r="BL657" s="356"/>
      <c r="BM657" s="330"/>
      <c r="BN657" s="330"/>
      <c r="BO657" s="330"/>
      <c r="BP657" s="330"/>
      <c r="BQ657" s="330"/>
      <c r="BR657" s="330"/>
      <c r="BS657" s="330"/>
      <c r="BT657" s="330"/>
      <c r="BU657" s="330"/>
      <c r="BV657" s="330"/>
      <c r="BW657" s="330"/>
      <c r="BX657" s="330"/>
      <c r="BY657" s="330"/>
      <c r="BZ657" s="330"/>
      <c r="CA657" s="330"/>
      <c r="CB657" s="330"/>
    </row>
    <row r="658" spans="1:80" s="331" customFormat="1" ht="12.6" customHeight="1">
      <c r="B658" s="511"/>
      <c r="C658" s="512"/>
      <c r="D658" s="513"/>
      <c r="E658" s="514"/>
      <c r="F658" s="482"/>
      <c r="G658" s="482"/>
      <c r="H658" s="482"/>
      <c r="I658" s="482"/>
      <c r="J658" s="482"/>
      <c r="K658" s="482"/>
      <c r="L658" s="482"/>
      <c r="M658" s="482"/>
      <c r="N658" s="482"/>
      <c r="O658" s="482"/>
      <c r="P658" s="482"/>
      <c r="Q658" s="482"/>
      <c r="R658" s="482"/>
      <c r="S658" s="482"/>
      <c r="T658" s="482"/>
      <c r="U658" s="482"/>
      <c r="V658" s="482"/>
      <c r="W658" s="482"/>
      <c r="X658" s="482"/>
      <c r="Y658" s="482"/>
      <c r="Z658" s="482"/>
      <c r="AA658" s="482"/>
      <c r="AB658" s="482"/>
      <c r="AC658" s="482"/>
      <c r="AD658" s="482"/>
      <c r="AE658" s="482"/>
      <c r="AF658" s="482"/>
      <c r="AG658" s="482"/>
      <c r="AH658" s="482"/>
      <c r="AI658" s="482"/>
      <c r="AJ658" s="482"/>
      <c r="AK658" s="482"/>
      <c r="AL658" s="482"/>
      <c r="AM658" s="482"/>
      <c r="AN658" s="482"/>
      <c r="AO658" s="482"/>
      <c r="AP658" s="482"/>
      <c r="AQ658" s="482"/>
      <c r="AR658" s="482"/>
      <c r="AS658" s="482"/>
      <c r="AT658" s="482"/>
      <c r="AU658" s="482"/>
      <c r="AV658" s="482"/>
      <c r="AW658" s="482"/>
      <c r="AX658" s="482"/>
      <c r="AY658" s="482"/>
      <c r="AZ658" s="482"/>
      <c r="BA658" s="482"/>
      <c r="BB658" s="482"/>
      <c r="BC658" s="482"/>
      <c r="BD658" s="482"/>
      <c r="BE658" s="482"/>
      <c r="BF658" s="482"/>
      <c r="BG658" s="515"/>
      <c r="BH658" s="516"/>
      <c r="BI658" s="516"/>
      <c r="BJ658" s="516"/>
      <c r="BK658" s="517"/>
      <c r="BL658" s="356"/>
      <c r="BM658" s="330"/>
      <c r="BN658" s="330"/>
      <c r="BO658" s="330"/>
      <c r="BP658" s="330"/>
      <c r="BQ658" s="330"/>
      <c r="BR658" s="330"/>
      <c r="BS658" s="330"/>
      <c r="BT658" s="330"/>
      <c r="BU658" s="330"/>
      <c r="BV658" s="330"/>
      <c r="BW658" s="330"/>
      <c r="BX658" s="330"/>
      <c r="BY658" s="330"/>
      <c r="BZ658" s="330"/>
      <c r="CA658" s="330"/>
      <c r="CB658" s="330"/>
    </row>
    <row r="659" spans="1:80" s="331" customFormat="1" ht="12.6" customHeight="1">
      <c r="B659" s="498"/>
      <c r="C659" s="499"/>
      <c r="D659" s="500"/>
      <c r="E659" s="503"/>
      <c r="F659" s="504"/>
      <c r="G659" s="504"/>
      <c r="H659" s="504"/>
      <c r="I659" s="504"/>
      <c r="J659" s="504"/>
      <c r="K659" s="504"/>
      <c r="L659" s="504"/>
      <c r="M659" s="504"/>
      <c r="N659" s="504"/>
      <c r="O659" s="504"/>
      <c r="P659" s="504"/>
      <c r="Q659" s="504"/>
      <c r="R659" s="504"/>
      <c r="S659" s="504"/>
      <c r="T659" s="504"/>
      <c r="U659" s="504"/>
      <c r="V659" s="504"/>
      <c r="W659" s="504"/>
      <c r="X659" s="504"/>
      <c r="Y659" s="504"/>
      <c r="Z659" s="504"/>
      <c r="AA659" s="504"/>
      <c r="AB659" s="504"/>
      <c r="AC659" s="504"/>
      <c r="AD659" s="504"/>
      <c r="AE659" s="504"/>
      <c r="AF659" s="504"/>
      <c r="AG659" s="504"/>
      <c r="AH659" s="504"/>
      <c r="AI659" s="504"/>
      <c r="AJ659" s="504"/>
      <c r="AK659" s="504"/>
      <c r="AL659" s="504"/>
      <c r="AM659" s="504"/>
      <c r="AN659" s="504"/>
      <c r="AO659" s="504"/>
      <c r="AP659" s="504"/>
      <c r="AQ659" s="504"/>
      <c r="AR659" s="504"/>
      <c r="AS659" s="504"/>
      <c r="AT659" s="504"/>
      <c r="AU659" s="504"/>
      <c r="AV659" s="504"/>
      <c r="AW659" s="504"/>
      <c r="AX659" s="504"/>
      <c r="AY659" s="504"/>
      <c r="AZ659" s="504"/>
      <c r="BA659" s="504"/>
      <c r="BB659" s="504"/>
      <c r="BC659" s="504"/>
      <c r="BD659" s="504"/>
      <c r="BE659" s="504"/>
      <c r="BF659" s="504"/>
      <c r="BG659" s="508"/>
      <c r="BH659" s="509"/>
      <c r="BI659" s="509"/>
      <c r="BJ659" s="509"/>
      <c r="BK659" s="510"/>
      <c r="BL659" s="356"/>
      <c r="BM659" s="330"/>
      <c r="BN659" s="330"/>
      <c r="BO659" s="330"/>
      <c r="BP659" s="330"/>
      <c r="BQ659" s="330"/>
      <c r="BR659" s="330"/>
      <c r="BS659" s="330"/>
      <c r="BT659" s="330"/>
      <c r="BU659" s="330"/>
      <c r="BV659" s="330"/>
      <c r="BW659" s="330"/>
      <c r="BX659" s="330"/>
      <c r="BY659" s="330"/>
      <c r="BZ659" s="330"/>
      <c r="CA659" s="330"/>
      <c r="CB659" s="330"/>
    </row>
    <row r="660" spans="1:80" s="331" customFormat="1" ht="12.6" customHeight="1">
      <c r="B660" s="495" t="s">
        <v>463</v>
      </c>
      <c r="C660" s="496"/>
      <c r="D660" s="497"/>
      <c r="E660" s="501" t="s">
        <v>641</v>
      </c>
      <c r="F660" s="502"/>
      <c r="G660" s="502"/>
      <c r="H660" s="502"/>
      <c r="I660" s="502"/>
      <c r="J660" s="502"/>
      <c r="K660" s="502"/>
      <c r="L660" s="502"/>
      <c r="M660" s="502"/>
      <c r="N660" s="502"/>
      <c r="O660" s="502"/>
      <c r="P660" s="502"/>
      <c r="Q660" s="502"/>
      <c r="R660" s="502"/>
      <c r="S660" s="502"/>
      <c r="T660" s="502"/>
      <c r="U660" s="502"/>
      <c r="V660" s="502"/>
      <c r="W660" s="502"/>
      <c r="X660" s="502"/>
      <c r="Y660" s="502"/>
      <c r="Z660" s="502"/>
      <c r="AA660" s="502"/>
      <c r="AB660" s="502"/>
      <c r="AC660" s="502"/>
      <c r="AD660" s="502"/>
      <c r="AE660" s="502"/>
      <c r="AF660" s="502"/>
      <c r="AG660" s="502"/>
      <c r="AH660" s="502"/>
      <c r="AI660" s="502"/>
      <c r="AJ660" s="502"/>
      <c r="AK660" s="502"/>
      <c r="AL660" s="502"/>
      <c r="AM660" s="502"/>
      <c r="AN660" s="502"/>
      <c r="AO660" s="502"/>
      <c r="AP660" s="502"/>
      <c r="AQ660" s="502"/>
      <c r="AR660" s="502"/>
      <c r="AS660" s="502"/>
      <c r="AT660" s="502"/>
      <c r="AU660" s="502"/>
      <c r="AV660" s="502"/>
      <c r="AW660" s="502"/>
      <c r="AX660" s="502"/>
      <c r="AY660" s="502"/>
      <c r="AZ660" s="502"/>
      <c r="BA660" s="502"/>
      <c r="BB660" s="502"/>
      <c r="BC660" s="502"/>
      <c r="BD660" s="502"/>
      <c r="BE660" s="502"/>
      <c r="BF660" s="502"/>
      <c r="BG660" s="505"/>
      <c r="BH660" s="506"/>
      <c r="BI660" s="506"/>
      <c r="BJ660" s="506"/>
      <c r="BK660" s="507"/>
      <c r="BL660" s="356"/>
      <c r="BM660" s="330"/>
      <c r="BN660" s="330"/>
      <c r="BO660" s="330"/>
      <c r="BP660" s="330"/>
      <c r="BQ660" s="330"/>
      <c r="BR660" s="330"/>
      <c r="BS660" s="330"/>
      <c r="BT660" s="330"/>
      <c r="BU660" s="330"/>
      <c r="BV660" s="330"/>
      <c r="BW660" s="330"/>
      <c r="BX660" s="330"/>
      <c r="BY660" s="330"/>
      <c r="BZ660" s="330"/>
      <c r="CA660" s="330"/>
      <c r="CB660" s="330"/>
    </row>
    <row r="661" spans="1:80" s="331" customFormat="1" ht="12.6" customHeight="1">
      <c r="B661" s="498"/>
      <c r="C661" s="499"/>
      <c r="D661" s="500"/>
      <c r="E661" s="503"/>
      <c r="F661" s="504"/>
      <c r="G661" s="504"/>
      <c r="H661" s="504"/>
      <c r="I661" s="504"/>
      <c r="J661" s="504"/>
      <c r="K661" s="504"/>
      <c r="L661" s="504"/>
      <c r="M661" s="504"/>
      <c r="N661" s="504"/>
      <c r="O661" s="504"/>
      <c r="P661" s="504"/>
      <c r="Q661" s="504"/>
      <c r="R661" s="504"/>
      <c r="S661" s="504"/>
      <c r="T661" s="504"/>
      <c r="U661" s="504"/>
      <c r="V661" s="504"/>
      <c r="W661" s="504"/>
      <c r="X661" s="504"/>
      <c r="Y661" s="504"/>
      <c r="Z661" s="504"/>
      <c r="AA661" s="504"/>
      <c r="AB661" s="504"/>
      <c r="AC661" s="504"/>
      <c r="AD661" s="504"/>
      <c r="AE661" s="504"/>
      <c r="AF661" s="504"/>
      <c r="AG661" s="504"/>
      <c r="AH661" s="504"/>
      <c r="AI661" s="504"/>
      <c r="AJ661" s="504"/>
      <c r="AK661" s="504"/>
      <c r="AL661" s="504"/>
      <c r="AM661" s="504"/>
      <c r="AN661" s="504"/>
      <c r="AO661" s="504"/>
      <c r="AP661" s="504"/>
      <c r="AQ661" s="504"/>
      <c r="AR661" s="504"/>
      <c r="AS661" s="504"/>
      <c r="AT661" s="504"/>
      <c r="AU661" s="504"/>
      <c r="AV661" s="504"/>
      <c r="AW661" s="504"/>
      <c r="AX661" s="504"/>
      <c r="AY661" s="504"/>
      <c r="AZ661" s="504"/>
      <c r="BA661" s="504"/>
      <c r="BB661" s="504"/>
      <c r="BC661" s="504"/>
      <c r="BD661" s="504"/>
      <c r="BE661" s="504"/>
      <c r="BF661" s="504"/>
      <c r="BG661" s="508"/>
      <c r="BH661" s="509"/>
      <c r="BI661" s="509"/>
      <c r="BJ661" s="509"/>
      <c r="BK661" s="510"/>
      <c r="BL661" s="356"/>
      <c r="BM661" s="330"/>
      <c r="BN661" s="330"/>
      <c r="BO661" s="330"/>
      <c r="BP661" s="330"/>
      <c r="BQ661" s="330"/>
      <c r="BR661" s="330"/>
      <c r="BS661" s="330"/>
      <c r="BT661" s="330"/>
      <c r="BU661" s="330"/>
      <c r="BV661" s="330"/>
      <c r="BW661" s="330"/>
      <c r="BX661" s="330"/>
      <c r="BY661" s="330"/>
      <c r="BZ661" s="330"/>
      <c r="CA661" s="330"/>
      <c r="CB661" s="330"/>
    </row>
    <row r="662" spans="1:80" s="331" customFormat="1" ht="12.6" customHeight="1">
      <c r="B662" s="495" t="s">
        <v>465</v>
      </c>
      <c r="C662" s="496"/>
      <c r="D662" s="497"/>
      <c r="E662" s="501" t="s">
        <v>642</v>
      </c>
      <c r="F662" s="502"/>
      <c r="G662" s="502"/>
      <c r="H662" s="502"/>
      <c r="I662" s="502"/>
      <c r="J662" s="502"/>
      <c r="K662" s="502"/>
      <c r="L662" s="502"/>
      <c r="M662" s="502"/>
      <c r="N662" s="502"/>
      <c r="O662" s="502"/>
      <c r="P662" s="502"/>
      <c r="Q662" s="502"/>
      <c r="R662" s="502"/>
      <c r="S662" s="502"/>
      <c r="T662" s="502"/>
      <c r="U662" s="502"/>
      <c r="V662" s="502"/>
      <c r="W662" s="502"/>
      <c r="X662" s="502"/>
      <c r="Y662" s="502"/>
      <c r="Z662" s="502"/>
      <c r="AA662" s="502"/>
      <c r="AB662" s="502"/>
      <c r="AC662" s="502"/>
      <c r="AD662" s="502"/>
      <c r="AE662" s="502"/>
      <c r="AF662" s="502"/>
      <c r="AG662" s="502"/>
      <c r="AH662" s="502"/>
      <c r="AI662" s="502"/>
      <c r="AJ662" s="502"/>
      <c r="AK662" s="502"/>
      <c r="AL662" s="502"/>
      <c r="AM662" s="502"/>
      <c r="AN662" s="502"/>
      <c r="AO662" s="502"/>
      <c r="AP662" s="502"/>
      <c r="AQ662" s="502"/>
      <c r="AR662" s="502"/>
      <c r="AS662" s="502"/>
      <c r="AT662" s="502"/>
      <c r="AU662" s="502"/>
      <c r="AV662" s="502"/>
      <c r="AW662" s="502"/>
      <c r="AX662" s="502"/>
      <c r="AY662" s="502"/>
      <c r="AZ662" s="502"/>
      <c r="BA662" s="502"/>
      <c r="BB662" s="502"/>
      <c r="BC662" s="502"/>
      <c r="BD662" s="502"/>
      <c r="BE662" s="502"/>
      <c r="BF662" s="502"/>
      <c r="BG662" s="505"/>
      <c r="BH662" s="506"/>
      <c r="BI662" s="506"/>
      <c r="BJ662" s="506"/>
      <c r="BK662" s="507"/>
      <c r="BL662" s="356"/>
      <c r="BM662" s="330"/>
      <c r="BN662" s="330"/>
      <c r="BO662" s="330"/>
      <c r="BP662" s="330"/>
      <c r="BQ662" s="330"/>
      <c r="BR662" s="330"/>
      <c r="BS662" s="330"/>
      <c r="BT662" s="330"/>
      <c r="BU662" s="330"/>
      <c r="BV662" s="330"/>
      <c r="BW662" s="330"/>
      <c r="BX662" s="330"/>
      <c r="BY662" s="330"/>
      <c r="BZ662" s="330"/>
      <c r="CA662" s="330"/>
      <c r="CB662" s="330"/>
    </row>
    <row r="663" spans="1:80" s="331" customFormat="1" ht="12.6" customHeight="1">
      <c r="B663" s="511"/>
      <c r="C663" s="512"/>
      <c r="D663" s="513"/>
      <c r="E663" s="514"/>
      <c r="F663" s="482"/>
      <c r="G663" s="482"/>
      <c r="H663" s="482"/>
      <c r="I663" s="482"/>
      <c r="J663" s="482"/>
      <c r="K663" s="482"/>
      <c r="L663" s="482"/>
      <c r="M663" s="482"/>
      <c r="N663" s="482"/>
      <c r="O663" s="482"/>
      <c r="P663" s="482"/>
      <c r="Q663" s="482"/>
      <c r="R663" s="482"/>
      <c r="S663" s="482"/>
      <c r="T663" s="482"/>
      <c r="U663" s="482"/>
      <c r="V663" s="482"/>
      <c r="W663" s="482"/>
      <c r="X663" s="482"/>
      <c r="Y663" s="482"/>
      <c r="Z663" s="482"/>
      <c r="AA663" s="482"/>
      <c r="AB663" s="482"/>
      <c r="AC663" s="482"/>
      <c r="AD663" s="482"/>
      <c r="AE663" s="482"/>
      <c r="AF663" s="482"/>
      <c r="AG663" s="482"/>
      <c r="AH663" s="482"/>
      <c r="AI663" s="482"/>
      <c r="AJ663" s="482"/>
      <c r="AK663" s="482"/>
      <c r="AL663" s="482"/>
      <c r="AM663" s="482"/>
      <c r="AN663" s="482"/>
      <c r="AO663" s="482"/>
      <c r="AP663" s="482"/>
      <c r="AQ663" s="482"/>
      <c r="AR663" s="482"/>
      <c r="AS663" s="482"/>
      <c r="AT663" s="482"/>
      <c r="AU663" s="482"/>
      <c r="AV663" s="482"/>
      <c r="AW663" s="482"/>
      <c r="AX663" s="482"/>
      <c r="AY663" s="482"/>
      <c r="AZ663" s="482"/>
      <c r="BA663" s="482"/>
      <c r="BB663" s="482"/>
      <c r="BC663" s="482"/>
      <c r="BD663" s="482"/>
      <c r="BE663" s="482"/>
      <c r="BF663" s="482"/>
      <c r="BG663" s="515"/>
      <c r="BH663" s="516"/>
      <c r="BI663" s="516"/>
      <c r="BJ663" s="516"/>
      <c r="BK663" s="517"/>
      <c r="BL663" s="356"/>
      <c r="BM663" s="330"/>
      <c r="BN663" s="330"/>
      <c r="BO663" s="330"/>
      <c r="BP663" s="330"/>
      <c r="BQ663" s="330"/>
      <c r="BR663" s="330"/>
      <c r="BS663" s="330"/>
      <c r="BT663" s="330"/>
      <c r="BU663" s="330"/>
      <c r="BV663" s="330"/>
      <c r="BW663" s="330"/>
      <c r="BX663" s="330"/>
      <c r="BY663" s="330"/>
      <c r="BZ663" s="330"/>
      <c r="CA663" s="330"/>
      <c r="CB663" s="330"/>
    </row>
    <row r="664" spans="1:80" s="331" customFormat="1" ht="12.6" customHeight="1">
      <c r="B664" s="498"/>
      <c r="C664" s="499"/>
      <c r="D664" s="500"/>
      <c r="E664" s="503"/>
      <c r="F664" s="504"/>
      <c r="G664" s="504"/>
      <c r="H664" s="504"/>
      <c r="I664" s="504"/>
      <c r="J664" s="504"/>
      <c r="K664" s="504"/>
      <c r="L664" s="504"/>
      <c r="M664" s="504"/>
      <c r="N664" s="504"/>
      <c r="O664" s="504"/>
      <c r="P664" s="504"/>
      <c r="Q664" s="504"/>
      <c r="R664" s="504"/>
      <c r="S664" s="504"/>
      <c r="T664" s="504"/>
      <c r="U664" s="504"/>
      <c r="V664" s="504"/>
      <c r="W664" s="504"/>
      <c r="X664" s="504"/>
      <c r="Y664" s="504"/>
      <c r="Z664" s="504"/>
      <c r="AA664" s="504"/>
      <c r="AB664" s="504"/>
      <c r="AC664" s="504"/>
      <c r="AD664" s="504"/>
      <c r="AE664" s="504"/>
      <c r="AF664" s="504"/>
      <c r="AG664" s="504"/>
      <c r="AH664" s="504"/>
      <c r="AI664" s="504"/>
      <c r="AJ664" s="504"/>
      <c r="AK664" s="504"/>
      <c r="AL664" s="504"/>
      <c r="AM664" s="504"/>
      <c r="AN664" s="504"/>
      <c r="AO664" s="504"/>
      <c r="AP664" s="504"/>
      <c r="AQ664" s="504"/>
      <c r="AR664" s="504"/>
      <c r="AS664" s="504"/>
      <c r="AT664" s="504"/>
      <c r="AU664" s="504"/>
      <c r="AV664" s="504"/>
      <c r="AW664" s="504"/>
      <c r="AX664" s="504"/>
      <c r="AY664" s="504"/>
      <c r="AZ664" s="504"/>
      <c r="BA664" s="504"/>
      <c r="BB664" s="504"/>
      <c r="BC664" s="504"/>
      <c r="BD664" s="504"/>
      <c r="BE664" s="504"/>
      <c r="BF664" s="504"/>
      <c r="BG664" s="508"/>
      <c r="BH664" s="509"/>
      <c r="BI664" s="509"/>
      <c r="BJ664" s="509"/>
      <c r="BK664" s="510"/>
      <c r="BL664" s="356"/>
      <c r="BM664" s="330"/>
      <c r="BN664" s="330"/>
      <c r="BO664" s="330"/>
      <c r="BP664" s="330"/>
      <c r="BQ664" s="330"/>
      <c r="BR664" s="330"/>
      <c r="BS664" s="330"/>
      <c r="BT664" s="330"/>
      <c r="BU664" s="330"/>
      <c r="BV664" s="330"/>
      <c r="BW664" s="330"/>
      <c r="BX664" s="330"/>
      <c r="BY664" s="330"/>
      <c r="BZ664" s="330"/>
      <c r="CA664" s="330"/>
      <c r="CB664" s="330"/>
    </row>
    <row r="665" spans="1:80" s="331" customFormat="1" ht="12.6" customHeight="1">
      <c r="D665" s="286"/>
      <c r="E665" s="338"/>
      <c r="F665" s="338"/>
      <c r="G665" s="338"/>
      <c r="H665" s="338"/>
      <c r="I665" s="338"/>
      <c r="J665" s="338"/>
      <c r="K665" s="338"/>
      <c r="L665" s="338"/>
      <c r="M665" s="338"/>
      <c r="N665" s="338"/>
      <c r="O665" s="338"/>
      <c r="P665" s="338"/>
      <c r="Q665" s="338"/>
      <c r="R665" s="338"/>
      <c r="S665" s="338"/>
      <c r="T665" s="338"/>
      <c r="U665" s="338"/>
      <c r="V665" s="338"/>
      <c r="W665" s="338"/>
      <c r="X665" s="338"/>
      <c r="Y665" s="338"/>
      <c r="Z665" s="338"/>
      <c r="AA665" s="338"/>
      <c r="AB665" s="338"/>
      <c r="AC665" s="338"/>
      <c r="AD665" s="338"/>
      <c r="AE665" s="338"/>
      <c r="AF665" s="338"/>
      <c r="AG665" s="338"/>
      <c r="AH665" s="338"/>
      <c r="AI665" s="338"/>
      <c r="AJ665" s="338"/>
      <c r="AK665" s="338"/>
      <c r="AL665" s="338"/>
      <c r="AM665" s="338"/>
      <c r="AN665" s="338"/>
      <c r="AO665" s="338"/>
      <c r="AP665" s="338"/>
      <c r="AQ665" s="338"/>
      <c r="AR665" s="338"/>
      <c r="AS665" s="338"/>
      <c r="AT665" s="338"/>
      <c r="AU665" s="338"/>
      <c r="AV665" s="338"/>
      <c r="AW665" s="338"/>
      <c r="AX665" s="338"/>
      <c r="AY665" s="338"/>
      <c r="AZ665" s="338"/>
      <c r="BA665" s="338"/>
      <c r="BB665" s="338"/>
      <c r="BC665" s="338"/>
      <c r="BD665" s="338"/>
      <c r="BE665" s="338"/>
      <c r="BF665" s="338"/>
      <c r="BG665" s="292"/>
      <c r="BH665" s="292"/>
      <c r="BI665" s="292"/>
      <c r="BJ665" s="292"/>
      <c r="BK665" s="292"/>
      <c r="BL665" s="330"/>
      <c r="BM665" s="330"/>
      <c r="BN665" s="330"/>
      <c r="BO665" s="330"/>
      <c r="BP665" s="330"/>
      <c r="BQ665" s="330"/>
      <c r="BR665" s="330"/>
      <c r="BS665" s="330"/>
      <c r="BT665" s="330"/>
      <c r="BU665" s="330"/>
      <c r="BV665" s="330"/>
      <c r="BW665" s="330"/>
      <c r="BX665" s="330"/>
      <c r="BY665" s="330"/>
      <c r="BZ665" s="330"/>
      <c r="CA665" s="330"/>
    </row>
    <row r="666" spans="1:80" ht="20.100000000000001" customHeight="1">
      <c r="A666" s="239" t="s">
        <v>643</v>
      </c>
      <c r="B666" s="329"/>
      <c r="C666" s="329"/>
      <c r="D666" s="298"/>
      <c r="E666" s="291"/>
      <c r="F666" s="291"/>
      <c r="G666" s="291"/>
      <c r="H666" s="291"/>
      <c r="I666" s="291"/>
      <c r="J666" s="291"/>
      <c r="K666" s="291"/>
      <c r="L666" s="291"/>
      <c r="M666" s="291"/>
      <c r="N666" s="291"/>
      <c r="O666" s="291"/>
      <c r="P666" s="291"/>
      <c r="Q666" s="291"/>
      <c r="R666" s="291"/>
      <c r="S666" s="291"/>
      <c r="T666" s="291"/>
      <c r="U666" s="291"/>
      <c r="V666" s="291"/>
      <c r="W666" s="316"/>
      <c r="X666" s="316"/>
      <c r="Y666" s="316"/>
      <c r="Z666" s="316"/>
      <c r="AA666" s="316"/>
      <c r="AB666" s="316"/>
      <c r="AC666" s="316"/>
      <c r="AD666" s="316"/>
      <c r="AE666" s="316"/>
      <c r="AF666" s="316"/>
      <c r="AG666" s="316"/>
      <c r="AH666" s="316"/>
      <c r="AI666" s="316"/>
      <c r="AJ666" s="316"/>
      <c r="AK666" s="316"/>
      <c r="AL666" s="316"/>
      <c r="AM666" s="316"/>
      <c r="AN666" s="316"/>
      <c r="AO666" s="316"/>
      <c r="AP666" s="316"/>
      <c r="AQ666" s="316"/>
      <c r="AR666" s="316"/>
      <c r="AS666" s="316"/>
      <c r="AT666" s="316"/>
      <c r="AU666" s="316"/>
      <c r="AV666" s="316"/>
      <c r="AW666" s="316"/>
      <c r="AX666" s="316"/>
      <c r="AY666" s="316"/>
      <c r="AZ666" s="316"/>
      <c r="BA666" s="316"/>
      <c r="BB666" s="316"/>
      <c r="BC666" s="316"/>
      <c r="BD666" s="316"/>
      <c r="BE666" s="316"/>
      <c r="BF666" s="316"/>
    </row>
    <row r="667" spans="1:80" ht="15" customHeight="1">
      <c r="A667" s="321"/>
      <c r="B667" s="495" t="s">
        <v>431</v>
      </c>
      <c r="C667" s="496"/>
      <c r="D667" s="497"/>
      <c r="E667" s="501" t="s">
        <v>644</v>
      </c>
      <c r="F667" s="502"/>
      <c r="G667" s="502"/>
      <c r="H667" s="502"/>
      <c r="I667" s="502"/>
      <c r="J667" s="502"/>
      <c r="K667" s="502"/>
      <c r="L667" s="502"/>
      <c r="M667" s="502"/>
      <c r="N667" s="502"/>
      <c r="O667" s="502"/>
      <c r="P667" s="502"/>
      <c r="Q667" s="502"/>
      <c r="R667" s="502"/>
      <c r="S667" s="502"/>
      <c r="T667" s="502"/>
      <c r="U667" s="502"/>
      <c r="V667" s="502"/>
      <c r="W667" s="502"/>
      <c r="X667" s="502"/>
      <c r="Y667" s="502"/>
      <c r="Z667" s="502"/>
      <c r="AA667" s="502"/>
      <c r="AB667" s="502"/>
      <c r="AC667" s="502"/>
      <c r="AD667" s="502"/>
      <c r="AE667" s="502"/>
      <c r="AF667" s="502"/>
      <c r="AG667" s="502"/>
      <c r="AH667" s="502"/>
      <c r="AI667" s="502"/>
      <c r="AJ667" s="502"/>
      <c r="AK667" s="502"/>
      <c r="AL667" s="502"/>
      <c r="AM667" s="502"/>
      <c r="AN667" s="502"/>
      <c r="AO667" s="502"/>
      <c r="AP667" s="502"/>
      <c r="AQ667" s="502"/>
      <c r="AR667" s="502"/>
      <c r="AS667" s="502"/>
      <c r="AT667" s="502"/>
      <c r="AU667" s="502"/>
      <c r="AV667" s="502"/>
      <c r="AW667" s="502"/>
      <c r="AX667" s="502"/>
      <c r="AY667" s="502"/>
      <c r="AZ667" s="502"/>
      <c r="BA667" s="502"/>
      <c r="BB667" s="502"/>
      <c r="BC667" s="502"/>
      <c r="BD667" s="502"/>
      <c r="BE667" s="502"/>
      <c r="BF667" s="502"/>
      <c r="BG667" s="505"/>
      <c r="BH667" s="506"/>
      <c r="BI667" s="506"/>
      <c r="BJ667" s="506"/>
      <c r="BK667" s="507"/>
    </row>
    <row r="668" spans="1:80" ht="15" customHeight="1">
      <c r="A668" s="321"/>
      <c r="B668" s="511"/>
      <c r="C668" s="512"/>
      <c r="D668" s="513"/>
      <c r="E668" s="514"/>
      <c r="F668" s="482"/>
      <c r="G668" s="482"/>
      <c r="H668" s="482"/>
      <c r="I668" s="482"/>
      <c r="J668" s="482"/>
      <c r="K668" s="482"/>
      <c r="L668" s="482"/>
      <c r="M668" s="482"/>
      <c r="N668" s="482"/>
      <c r="O668" s="482"/>
      <c r="P668" s="482"/>
      <c r="Q668" s="482"/>
      <c r="R668" s="482"/>
      <c r="S668" s="482"/>
      <c r="T668" s="482"/>
      <c r="U668" s="482"/>
      <c r="V668" s="482"/>
      <c r="W668" s="482"/>
      <c r="X668" s="482"/>
      <c r="Y668" s="482"/>
      <c r="Z668" s="482"/>
      <c r="AA668" s="482"/>
      <c r="AB668" s="482"/>
      <c r="AC668" s="482"/>
      <c r="AD668" s="482"/>
      <c r="AE668" s="482"/>
      <c r="AF668" s="482"/>
      <c r="AG668" s="482"/>
      <c r="AH668" s="482"/>
      <c r="AI668" s="482"/>
      <c r="AJ668" s="482"/>
      <c r="AK668" s="482"/>
      <c r="AL668" s="482"/>
      <c r="AM668" s="482"/>
      <c r="AN668" s="482"/>
      <c r="AO668" s="482"/>
      <c r="AP668" s="482"/>
      <c r="AQ668" s="482"/>
      <c r="AR668" s="482"/>
      <c r="AS668" s="482"/>
      <c r="AT668" s="482"/>
      <c r="AU668" s="482"/>
      <c r="AV668" s="482"/>
      <c r="AW668" s="482"/>
      <c r="AX668" s="482"/>
      <c r="AY668" s="482"/>
      <c r="AZ668" s="482"/>
      <c r="BA668" s="482"/>
      <c r="BB668" s="482"/>
      <c r="BC668" s="482"/>
      <c r="BD668" s="482"/>
      <c r="BE668" s="482"/>
      <c r="BF668" s="482"/>
      <c r="BG668" s="515"/>
      <c r="BH668" s="516"/>
      <c r="BI668" s="516"/>
      <c r="BJ668" s="516"/>
      <c r="BK668" s="517"/>
      <c r="BM668" s="258"/>
    </row>
    <row r="669" spans="1:80" ht="5.25" customHeight="1">
      <c r="A669" s="321"/>
      <c r="B669" s="511"/>
      <c r="C669" s="512"/>
      <c r="D669" s="513"/>
      <c r="E669" s="514"/>
      <c r="F669" s="482"/>
      <c r="G669" s="482"/>
      <c r="H669" s="482"/>
      <c r="I669" s="482"/>
      <c r="J669" s="482"/>
      <c r="K669" s="482"/>
      <c r="L669" s="482"/>
      <c r="M669" s="482"/>
      <c r="N669" s="482"/>
      <c r="O669" s="482"/>
      <c r="P669" s="482"/>
      <c r="Q669" s="482"/>
      <c r="R669" s="482"/>
      <c r="S669" s="482"/>
      <c r="T669" s="482"/>
      <c r="U669" s="482"/>
      <c r="V669" s="482"/>
      <c r="W669" s="482"/>
      <c r="X669" s="482"/>
      <c r="Y669" s="482"/>
      <c r="Z669" s="482"/>
      <c r="AA669" s="482"/>
      <c r="AB669" s="482"/>
      <c r="AC669" s="482"/>
      <c r="AD669" s="482"/>
      <c r="AE669" s="482"/>
      <c r="AF669" s="482"/>
      <c r="AG669" s="482"/>
      <c r="AH669" s="482"/>
      <c r="AI669" s="482"/>
      <c r="AJ669" s="482"/>
      <c r="AK669" s="482"/>
      <c r="AL669" s="482"/>
      <c r="AM669" s="482"/>
      <c r="AN669" s="482"/>
      <c r="AO669" s="482"/>
      <c r="AP669" s="482"/>
      <c r="AQ669" s="482"/>
      <c r="AR669" s="482"/>
      <c r="AS669" s="482"/>
      <c r="AT669" s="482"/>
      <c r="AU669" s="482"/>
      <c r="AV669" s="482"/>
      <c r="AW669" s="482"/>
      <c r="AX669" s="482"/>
      <c r="AY669" s="482"/>
      <c r="AZ669" s="482"/>
      <c r="BA669" s="482"/>
      <c r="BB669" s="482"/>
      <c r="BC669" s="482"/>
      <c r="BD669" s="482"/>
      <c r="BE669" s="482"/>
      <c r="BF669" s="482"/>
      <c r="BG669" s="515"/>
      <c r="BH669" s="516"/>
      <c r="BI669" s="516"/>
      <c r="BJ669" s="516"/>
      <c r="BK669" s="517"/>
    </row>
    <row r="670" spans="1:80" ht="18" customHeight="1">
      <c r="B670" s="511"/>
      <c r="C670" s="512"/>
      <c r="D670" s="513"/>
      <c r="E670" s="343"/>
      <c r="F670" s="714" t="s">
        <v>516</v>
      </c>
      <c r="G670" s="475"/>
      <c r="H670" s="715" t="s">
        <v>645</v>
      </c>
      <c r="I670" s="715"/>
      <c r="J670" s="715"/>
      <c r="K670" s="715"/>
      <c r="L670" s="715"/>
      <c r="M670" s="715"/>
      <c r="N670" s="715"/>
      <c r="O670" s="715"/>
      <c r="P670" s="715"/>
      <c r="Q670" s="715"/>
      <c r="R670" s="715"/>
      <c r="S670" s="715"/>
      <c r="T670" s="715"/>
      <c r="U670" s="715"/>
      <c r="V670" s="715"/>
      <c r="W670" s="715"/>
      <c r="X670" s="715"/>
      <c r="Y670" s="715"/>
      <c r="Z670" s="715"/>
      <c r="AA670" s="715"/>
      <c r="AB670" s="715"/>
      <c r="AC670" s="715"/>
      <c r="AD670" s="715"/>
      <c r="AE670" s="715"/>
      <c r="AF670" s="715"/>
      <c r="AG670" s="715"/>
      <c r="AH670" s="715"/>
      <c r="AI670" s="715"/>
      <c r="AJ670" s="715"/>
      <c r="AK670" s="715"/>
      <c r="AL670" s="715"/>
      <c r="AM670" s="715"/>
      <c r="AN670" s="715"/>
      <c r="AO670" s="715"/>
      <c r="AP670" s="715"/>
      <c r="AQ670" s="715"/>
      <c r="AR670" s="715"/>
      <c r="AS670" s="715"/>
      <c r="AT670" s="715"/>
      <c r="AU670" s="715"/>
      <c r="AV670" s="715"/>
      <c r="AW670" s="715"/>
      <c r="AX670" s="715"/>
      <c r="AY670" s="715"/>
      <c r="AZ670" s="715"/>
      <c r="BA670" s="715"/>
      <c r="BB670" s="715"/>
      <c r="BC670" s="715"/>
      <c r="BD670" s="715"/>
      <c r="BE670" s="715"/>
      <c r="BF670" s="363"/>
      <c r="BG670" s="716"/>
      <c r="BH670" s="717"/>
      <c r="BI670" s="717"/>
      <c r="BJ670" s="717"/>
      <c r="BK670" s="718"/>
    </row>
    <row r="671" spans="1:80" ht="18" customHeight="1">
      <c r="B671" s="511"/>
      <c r="C671" s="512"/>
      <c r="D671" s="513"/>
      <c r="E671" s="343"/>
      <c r="F671" s="713" t="s">
        <v>518</v>
      </c>
      <c r="G671" s="519"/>
      <c r="H671" s="520" t="s">
        <v>646</v>
      </c>
      <c r="I671" s="520"/>
      <c r="J671" s="520"/>
      <c r="K671" s="520"/>
      <c r="L671" s="520"/>
      <c r="M671" s="520"/>
      <c r="N671" s="520"/>
      <c r="O671" s="520"/>
      <c r="P671" s="520"/>
      <c r="Q671" s="520"/>
      <c r="R671" s="520"/>
      <c r="S671" s="520"/>
      <c r="T671" s="520"/>
      <c r="U671" s="520"/>
      <c r="V671" s="520"/>
      <c r="W671" s="520"/>
      <c r="X671" s="520"/>
      <c r="Y671" s="520"/>
      <c r="Z671" s="520"/>
      <c r="AA671" s="520"/>
      <c r="AB671" s="520"/>
      <c r="AC671" s="520"/>
      <c r="AD671" s="520"/>
      <c r="AE671" s="520"/>
      <c r="AF671" s="520"/>
      <c r="AG671" s="520"/>
      <c r="AH671" s="520"/>
      <c r="AI671" s="520"/>
      <c r="AJ671" s="520"/>
      <c r="AK671" s="520"/>
      <c r="AL671" s="520"/>
      <c r="AM671" s="520"/>
      <c r="AN671" s="520"/>
      <c r="AO671" s="520"/>
      <c r="AP671" s="520"/>
      <c r="AQ671" s="520"/>
      <c r="AR671" s="520"/>
      <c r="AS671" s="520"/>
      <c r="AT671" s="520"/>
      <c r="AU671" s="520"/>
      <c r="AV671" s="520"/>
      <c r="AW671" s="520"/>
      <c r="AX671" s="520"/>
      <c r="AY671" s="520"/>
      <c r="AZ671" s="520"/>
      <c r="BA671" s="520"/>
      <c r="BB671" s="520"/>
      <c r="BC671" s="520"/>
      <c r="BD671" s="520"/>
      <c r="BE671" s="520"/>
      <c r="BF671" s="520"/>
      <c r="BG671" s="710"/>
      <c r="BH671" s="711"/>
      <c r="BI671" s="711"/>
      <c r="BJ671" s="711"/>
      <c r="BK671" s="712"/>
    </row>
    <row r="672" spans="1:80" ht="18" customHeight="1">
      <c r="B672" s="511"/>
      <c r="C672" s="512"/>
      <c r="D672" s="513"/>
      <c r="E672" s="343"/>
      <c r="F672" s="713" t="s">
        <v>520</v>
      </c>
      <c r="G672" s="519"/>
      <c r="H672" s="520" t="s">
        <v>647</v>
      </c>
      <c r="I672" s="520"/>
      <c r="J672" s="520"/>
      <c r="K672" s="520"/>
      <c r="L672" s="520"/>
      <c r="M672" s="520"/>
      <c r="N672" s="520"/>
      <c r="O672" s="520"/>
      <c r="P672" s="520"/>
      <c r="Q672" s="520"/>
      <c r="R672" s="520"/>
      <c r="S672" s="520"/>
      <c r="T672" s="520"/>
      <c r="U672" s="520"/>
      <c r="V672" s="520"/>
      <c r="W672" s="520"/>
      <c r="X672" s="520"/>
      <c r="Y672" s="520"/>
      <c r="Z672" s="520"/>
      <c r="AA672" s="520"/>
      <c r="AB672" s="520"/>
      <c r="AC672" s="520"/>
      <c r="AD672" s="520"/>
      <c r="AE672" s="520"/>
      <c r="AF672" s="520"/>
      <c r="AG672" s="520"/>
      <c r="AH672" s="520"/>
      <c r="AI672" s="520"/>
      <c r="AJ672" s="520"/>
      <c r="AK672" s="520"/>
      <c r="AL672" s="520"/>
      <c r="AM672" s="520"/>
      <c r="AN672" s="520"/>
      <c r="AO672" s="520"/>
      <c r="AP672" s="520"/>
      <c r="AQ672" s="520"/>
      <c r="AR672" s="520"/>
      <c r="AS672" s="520"/>
      <c r="AT672" s="520"/>
      <c r="AU672" s="520"/>
      <c r="AV672" s="520"/>
      <c r="AW672" s="520"/>
      <c r="AX672" s="520"/>
      <c r="AY672" s="520"/>
      <c r="AZ672" s="520"/>
      <c r="BA672" s="520"/>
      <c r="BB672" s="520"/>
      <c r="BC672" s="520"/>
      <c r="BD672" s="520"/>
      <c r="BE672" s="520"/>
      <c r="BF672" s="520"/>
      <c r="BG672" s="710"/>
      <c r="BH672" s="711"/>
      <c r="BI672" s="711"/>
      <c r="BJ672" s="711"/>
      <c r="BK672" s="712"/>
    </row>
    <row r="673" spans="1:65" ht="18" customHeight="1">
      <c r="B673" s="511"/>
      <c r="C673" s="512"/>
      <c r="D673" s="513"/>
      <c r="E673" s="343"/>
      <c r="F673" s="713" t="s">
        <v>522</v>
      </c>
      <c r="G673" s="519"/>
      <c r="H673" s="520" t="s">
        <v>1274</v>
      </c>
      <c r="I673" s="520"/>
      <c r="J673" s="520"/>
      <c r="K673" s="520"/>
      <c r="L673" s="520"/>
      <c r="M673" s="520"/>
      <c r="N673" s="520"/>
      <c r="O673" s="520"/>
      <c r="P673" s="520"/>
      <c r="Q673" s="520"/>
      <c r="R673" s="520"/>
      <c r="S673" s="520"/>
      <c r="T673" s="520"/>
      <c r="U673" s="520"/>
      <c r="V673" s="520"/>
      <c r="W673" s="520"/>
      <c r="X673" s="520"/>
      <c r="Y673" s="520"/>
      <c r="Z673" s="520"/>
      <c r="AA673" s="520"/>
      <c r="AB673" s="520"/>
      <c r="AC673" s="520"/>
      <c r="AD673" s="520"/>
      <c r="AE673" s="520"/>
      <c r="AF673" s="520"/>
      <c r="AG673" s="520"/>
      <c r="AH673" s="520"/>
      <c r="AI673" s="520"/>
      <c r="AJ673" s="520"/>
      <c r="AK673" s="520"/>
      <c r="AL673" s="520"/>
      <c r="AM673" s="520"/>
      <c r="AN673" s="520"/>
      <c r="AO673" s="520"/>
      <c r="AP673" s="520"/>
      <c r="AQ673" s="520"/>
      <c r="AR673" s="520"/>
      <c r="AS673" s="520"/>
      <c r="AT673" s="520"/>
      <c r="AU673" s="520"/>
      <c r="AV673" s="520"/>
      <c r="AW673" s="520"/>
      <c r="AX673" s="520"/>
      <c r="AY673" s="520"/>
      <c r="AZ673" s="520"/>
      <c r="BA673" s="520"/>
      <c r="BB673" s="520"/>
      <c r="BC673" s="520"/>
      <c r="BD673" s="520"/>
      <c r="BE673" s="520"/>
      <c r="BF673" s="520"/>
      <c r="BG673" s="710"/>
      <c r="BH673" s="711"/>
      <c r="BI673" s="711"/>
      <c r="BJ673" s="711"/>
      <c r="BK673" s="712"/>
    </row>
    <row r="674" spans="1:65" ht="18" customHeight="1">
      <c r="B674" s="511"/>
      <c r="C674" s="512"/>
      <c r="D674" s="513"/>
      <c r="E674" s="343"/>
      <c r="F674" s="713" t="s">
        <v>524</v>
      </c>
      <c r="G674" s="519"/>
      <c r="H674" s="520" t="s">
        <v>648</v>
      </c>
      <c r="I674" s="520"/>
      <c r="J674" s="520"/>
      <c r="K674" s="520"/>
      <c r="L674" s="520"/>
      <c r="M674" s="520"/>
      <c r="N674" s="520"/>
      <c r="O674" s="520"/>
      <c r="P674" s="520"/>
      <c r="Q674" s="520"/>
      <c r="R674" s="520"/>
      <c r="S674" s="520"/>
      <c r="T674" s="520"/>
      <c r="U674" s="520"/>
      <c r="V674" s="520"/>
      <c r="W674" s="520"/>
      <c r="X674" s="520"/>
      <c r="Y674" s="520"/>
      <c r="Z674" s="520"/>
      <c r="AA674" s="520"/>
      <c r="AB674" s="520"/>
      <c r="AC674" s="520"/>
      <c r="AD674" s="520"/>
      <c r="AE674" s="520"/>
      <c r="AF674" s="520"/>
      <c r="AG674" s="520"/>
      <c r="AH674" s="520"/>
      <c r="AI674" s="520"/>
      <c r="AJ674" s="520"/>
      <c r="AK674" s="520"/>
      <c r="AL674" s="520"/>
      <c r="AM674" s="520"/>
      <c r="AN674" s="520"/>
      <c r="AO674" s="520"/>
      <c r="AP674" s="520"/>
      <c r="AQ674" s="520"/>
      <c r="AR674" s="520"/>
      <c r="AS674" s="520"/>
      <c r="AT674" s="520"/>
      <c r="AU674" s="520"/>
      <c r="AV674" s="520"/>
      <c r="AW674" s="520"/>
      <c r="AX674" s="520"/>
      <c r="AY674" s="520"/>
      <c r="AZ674" s="520"/>
      <c r="BA674" s="520"/>
      <c r="BB674" s="520"/>
      <c r="BC674" s="520"/>
      <c r="BD674" s="520"/>
      <c r="BE674" s="520"/>
      <c r="BF674" s="520"/>
      <c r="BG674" s="710"/>
      <c r="BH674" s="711"/>
      <c r="BI674" s="711"/>
      <c r="BJ674" s="711"/>
      <c r="BK674" s="712"/>
    </row>
    <row r="675" spans="1:65" ht="18" customHeight="1">
      <c r="B675" s="511"/>
      <c r="C675" s="512"/>
      <c r="D675" s="513"/>
      <c r="E675" s="343"/>
      <c r="F675" s="713" t="s">
        <v>526</v>
      </c>
      <c r="G675" s="519"/>
      <c r="H675" s="520" t="s">
        <v>649</v>
      </c>
      <c r="I675" s="520"/>
      <c r="J675" s="520"/>
      <c r="K675" s="520"/>
      <c r="L675" s="520"/>
      <c r="M675" s="520"/>
      <c r="N675" s="520"/>
      <c r="O675" s="520"/>
      <c r="P675" s="520"/>
      <c r="Q675" s="520"/>
      <c r="R675" s="520"/>
      <c r="S675" s="520"/>
      <c r="T675" s="520"/>
      <c r="U675" s="520"/>
      <c r="V675" s="520"/>
      <c r="W675" s="520"/>
      <c r="X675" s="520"/>
      <c r="Y675" s="520"/>
      <c r="Z675" s="520"/>
      <c r="AA675" s="520"/>
      <c r="AB675" s="520"/>
      <c r="AC675" s="520"/>
      <c r="AD675" s="520"/>
      <c r="AE675" s="520"/>
      <c r="AF675" s="520"/>
      <c r="AG675" s="520"/>
      <c r="AH675" s="520"/>
      <c r="AI675" s="520"/>
      <c r="AJ675" s="520"/>
      <c r="AK675" s="520"/>
      <c r="AL675" s="520"/>
      <c r="AM675" s="520"/>
      <c r="AN675" s="520"/>
      <c r="AO675" s="520"/>
      <c r="AP675" s="520"/>
      <c r="AQ675" s="520"/>
      <c r="AR675" s="520"/>
      <c r="AS675" s="520"/>
      <c r="AT675" s="520"/>
      <c r="AU675" s="520"/>
      <c r="AV675" s="520"/>
      <c r="AW675" s="520"/>
      <c r="AX675" s="520"/>
      <c r="AY675" s="520"/>
      <c r="AZ675" s="520"/>
      <c r="BA675" s="520"/>
      <c r="BB675" s="520"/>
      <c r="BC675" s="520"/>
      <c r="BD675" s="520"/>
      <c r="BE675" s="520"/>
      <c r="BF675" s="520"/>
      <c r="BG675" s="710"/>
      <c r="BH675" s="711"/>
      <c r="BI675" s="711"/>
      <c r="BJ675" s="711"/>
      <c r="BK675" s="712"/>
    </row>
    <row r="676" spans="1:65" ht="15.75" customHeight="1">
      <c r="B676" s="511"/>
      <c r="C676" s="512"/>
      <c r="D676" s="513"/>
      <c r="E676" s="343"/>
      <c r="F676" s="713" t="s">
        <v>650</v>
      </c>
      <c r="G676" s="519"/>
      <c r="H676" s="520" t="s">
        <v>651</v>
      </c>
      <c r="I676" s="520"/>
      <c r="J676" s="520"/>
      <c r="K676" s="520"/>
      <c r="L676" s="520"/>
      <c r="M676" s="520"/>
      <c r="N676" s="520"/>
      <c r="O676" s="520"/>
      <c r="P676" s="520"/>
      <c r="Q676" s="520"/>
      <c r="R676" s="520"/>
      <c r="S676" s="520"/>
      <c r="T676" s="520"/>
      <c r="U676" s="520"/>
      <c r="V676" s="520"/>
      <c r="W676" s="520"/>
      <c r="X676" s="520"/>
      <c r="Y676" s="520"/>
      <c r="Z676" s="520"/>
      <c r="AA676" s="520"/>
      <c r="AB676" s="520"/>
      <c r="AC676" s="520"/>
      <c r="AD676" s="520"/>
      <c r="AE676" s="520"/>
      <c r="AF676" s="520"/>
      <c r="AG676" s="520"/>
      <c r="AH676" s="520"/>
      <c r="AI676" s="520"/>
      <c r="AJ676" s="520"/>
      <c r="AK676" s="520"/>
      <c r="AL676" s="520"/>
      <c r="AM676" s="520"/>
      <c r="AN676" s="520"/>
      <c r="AO676" s="520"/>
      <c r="AP676" s="520"/>
      <c r="AQ676" s="520"/>
      <c r="AR676" s="520"/>
      <c r="AS676" s="520"/>
      <c r="AT676" s="520"/>
      <c r="AU676" s="520"/>
      <c r="AV676" s="520"/>
      <c r="AW676" s="520"/>
      <c r="AX676" s="520"/>
      <c r="AY676" s="520"/>
      <c r="AZ676" s="520"/>
      <c r="BA676" s="520"/>
      <c r="BB676" s="520"/>
      <c r="BC676" s="520"/>
      <c r="BD676" s="520"/>
      <c r="BE676" s="520"/>
      <c r="BF676" s="520"/>
      <c r="BG676" s="710"/>
      <c r="BH676" s="711"/>
      <c r="BI676" s="711"/>
      <c r="BJ676" s="711"/>
      <c r="BK676" s="712"/>
    </row>
    <row r="677" spans="1:65" ht="15.75" customHeight="1">
      <c r="B677" s="511"/>
      <c r="C677" s="512"/>
      <c r="D677" s="513"/>
      <c r="E677" s="343"/>
      <c r="F677" s="713"/>
      <c r="G677" s="519"/>
      <c r="H677" s="520"/>
      <c r="I677" s="520"/>
      <c r="J677" s="520"/>
      <c r="K677" s="520"/>
      <c r="L677" s="520"/>
      <c r="M677" s="520"/>
      <c r="N677" s="520"/>
      <c r="O677" s="520"/>
      <c r="P677" s="520"/>
      <c r="Q677" s="520"/>
      <c r="R677" s="520"/>
      <c r="S677" s="520"/>
      <c r="T677" s="520"/>
      <c r="U677" s="520"/>
      <c r="V677" s="520"/>
      <c r="W677" s="520"/>
      <c r="X677" s="520"/>
      <c r="Y677" s="520"/>
      <c r="Z677" s="520"/>
      <c r="AA677" s="520"/>
      <c r="AB677" s="520"/>
      <c r="AC677" s="520"/>
      <c r="AD677" s="520"/>
      <c r="AE677" s="520"/>
      <c r="AF677" s="520"/>
      <c r="AG677" s="520"/>
      <c r="AH677" s="520"/>
      <c r="AI677" s="520"/>
      <c r="AJ677" s="520"/>
      <c r="AK677" s="520"/>
      <c r="AL677" s="520"/>
      <c r="AM677" s="520"/>
      <c r="AN677" s="520"/>
      <c r="AO677" s="520"/>
      <c r="AP677" s="520"/>
      <c r="AQ677" s="520"/>
      <c r="AR677" s="520"/>
      <c r="AS677" s="520"/>
      <c r="AT677" s="520"/>
      <c r="AU677" s="520"/>
      <c r="AV677" s="520"/>
      <c r="AW677" s="520"/>
      <c r="AX677" s="520"/>
      <c r="AY677" s="520"/>
      <c r="AZ677" s="520"/>
      <c r="BA677" s="520"/>
      <c r="BB677" s="520"/>
      <c r="BC677" s="520"/>
      <c r="BD677" s="520"/>
      <c r="BE677" s="520"/>
      <c r="BF677" s="520"/>
      <c r="BG677" s="710"/>
      <c r="BH677" s="711"/>
      <c r="BI677" s="711"/>
      <c r="BJ677" s="711"/>
      <c r="BK677" s="712"/>
    </row>
    <row r="678" spans="1:65" ht="18" customHeight="1">
      <c r="B678" s="511"/>
      <c r="C678" s="512"/>
      <c r="D678" s="513"/>
      <c r="E678" s="343"/>
      <c r="F678" s="713" t="s">
        <v>652</v>
      </c>
      <c r="G678" s="519"/>
      <c r="H678" s="520" t="s">
        <v>653</v>
      </c>
      <c r="I678" s="520"/>
      <c r="J678" s="520"/>
      <c r="K678" s="520"/>
      <c r="L678" s="520"/>
      <c r="M678" s="520"/>
      <c r="N678" s="520"/>
      <c r="O678" s="520"/>
      <c r="P678" s="520"/>
      <c r="Q678" s="520"/>
      <c r="R678" s="520"/>
      <c r="S678" s="520"/>
      <c r="T678" s="520"/>
      <c r="U678" s="520"/>
      <c r="V678" s="520"/>
      <c r="W678" s="520"/>
      <c r="X678" s="520"/>
      <c r="Y678" s="520"/>
      <c r="Z678" s="520"/>
      <c r="AA678" s="520"/>
      <c r="AB678" s="520"/>
      <c r="AC678" s="520"/>
      <c r="AD678" s="520"/>
      <c r="AE678" s="520"/>
      <c r="AF678" s="520"/>
      <c r="AG678" s="520"/>
      <c r="AH678" s="520"/>
      <c r="AI678" s="520"/>
      <c r="AJ678" s="520"/>
      <c r="AK678" s="520"/>
      <c r="AL678" s="520"/>
      <c r="AM678" s="520"/>
      <c r="AN678" s="520"/>
      <c r="AO678" s="520"/>
      <c r="AP678" s="520"/>
      <c r="AQ678" s="520"/>
      <c r="AR678" s="520"/>
      <c r="AS678" s="520"/>
      <c r="AT678" s="520"/>
      <c r="AU678" s="520"/>
      <c r="AV678" s="520"/>
      <c r="AW678" s="520"/>
      <c r="AX678" s="520"/>
      <c r="AY678" s="520"/>
      <c r="AZ678" s="520"/>
      <c r="BA678" s="520"/>
      <c r="BB678" s="520"/>
      <c r="BC678" s="520"/>
      <c r="BD678" s="520"/>
      <c r="BE678" s="520"/>
      <c r="BF678" s="520"/>
      <c r="BG678" s="710"/>
      <c r="BH678" s="711"/>
      <c r="BI678" s="711"/>
      <c r="BJ678" s="711"/>
      <c r="BK678" s="712"/>
    </row>
    <row r="679" spans="1:65" ht="18" customHeight="1">
      <c r="B679" s="511"/>
      <c r="C679" s="512"/>
      <c r="D679" s="513"/>
      <c r="E679" s="343"/>
      <c r="F679" s="713" t="s">
        <v>654</v>
      </c>
      <c r="G679" s="519"/>
      <c r="H679" s="520" t="s">
        <v>655</v>
      </c>
      <c r="I679" s="520"/>
      <c r="J679" s="520"/>
      <c r="K679" s="520"/>
      <c r="L679" s="520"/>
      <c r="M679" s="520"/>
      <c r="N679" s="520"/>
      <c r="O679" s="520"/>
      <c r="P679" s="520"/>
      <c r="Q679" s="520"/>
      <c r="R679" s="520"/>
      <c r="S679" s="520"/>
      <c r="T679" s="520"/>
      <c r="U679" s="520"/>
      <c r="V679" s="520"/>
      <c r="W679" s="520"/>
      <c r="X679" s="520"/>
      <c r="Y679" s="520"/>
      <c r="Z679" s="520"/>
      <c r="AA679" s="520"/>
      <c r="AB679" s="520"/>
      <c r="AC679" s="520"/>
      <c r="AD679" s="520"/>
      <c r="AE679" s="520"/>
      <c r="AF679" s="520"/>
      <c r="AG679" s="520"/>
      <c r="AH679" s="520"/>
      <c r="AI679" s="520"/>
      <c r="AJ679" s="520"/>
      <c r="AK679" s="520"/>
      <c r="AL679" s="520"/>
      <c r="AM679" s="520"/>
      <c r="AN679" s="520"/>
      <c r="AO679" s="520"/>
      <c r="AP679" s="520"/>
      <c r="AQ679" s="520"/>
      <c r="AR679" s="520"/>
      <c r="AS679" s="520"/>
      <c r="AT679" s="520"/>
      <c r="AU679" s="520"/>
      <c r="AV679" s="520"/>
      <c r="AW679" s="520"/>
      <c r="AX679" s="520"/>
      <c r="AY679" s="520"/>
      <c r="AZ679" s="520"/>
      <c r="BA679" s="520"/>
      <c r="BB679" s="520"/>
      <c r="BC679" s="520"/>
      <c r="BD679" s="520"/>
      <c r="BE679" s="520"/>
      <c r="BF679" s="520"/>
      <c r="BG679" s="710"/>
      <c r="BH679" s="711"/>
      <c r="BI679" s="711"/>
      <c r="BJ679" s="711"/>
      <c r="BK679" s="712"/>
    </row>
    <row r="680" spans="1:65" ht="18" customHeight="1">
      <c r="B680" s="511"/>
      <c r="C680" s="512"/>
      <c r="D680" s="513"/>
      <c r="E680" s="343"/>
      <c r="F680" s="713" t="s">
        <v>656</v>
      </c>
      <c r="G680" s="519"/>
      <c r="H680" s="520" t="s">
        <v>657</v>
      </c>
      <c r="I680" s="520"/>
      <c r="J680" s="520"/>
      <c r="K680" s="520"/>
      <c r="L680" s="520"/>
      <c r="M680" s="520"/>
      <c r="N680" s="520"/>
      <c r="O680" s="520"/>
      <c r="P680" s="520"/>
      <c r="Q680" s="520"/>
      <c r="R680" s="520"/>
      <c r="S680" s="520"/>
      <c r="T680" s="520"/>
      <c r="U680" s="520"/>
      <c r="V680" s="520"/>
      <c r="W680" s="520"/>
      <c r="X680" s="520"/>
      <c r="Y680" s="520"/>
      <c r="Z680" s="520"/>
      <c r="AA680" s="520"/>
      <c r="AB680" s="520"/>
      <c r="AC680" s="520"/>
      <c r="AD680" s="520"/>
      <c r="AE680" s="520"/>
      <c r="AF680" s="520"/>
      <c r="AG680" s="520"/>
      <c r="AH680" s="520"/>
      <c r="AI680" s="520"/>
      <c r="AJ680" s="520"/>
      <c r="AK680" s="520"/>
      <c r="AL680" s="520"/>
      <c r="AM680" s="520"/>
      <c r="AN680" s="520"/>
      <c r="AO680" s="520"/>
      <c r="AP680" s="520"/>
      <c r="AQ680" s="520"/>
      <c r="AR680" s="520"/>
      <c r="AS680" s="520"/>
      <c r="AT680" s="520"/>
      <c r="AU680" s="520"/>
      <c r="AV680" s="520"/>
      <c r="AW680" s="520"/>
      <c r="AX680" s="520"/>
      <c r="AY680" s="520"/>
      <c r="AZ680" s="520"/>
      <c r="BA680" s="520"/>
      <c r="BB680" s="520"/>
      <c r="BC680" s="520"/>
      <c r="BD680" s="520"/>
      <c r="BE680" s="520"/>
      <c r="BF680" s="520"/>
      <c r="BG680" s="710"/>
      <c r="BH680" s="711"/>
      <c r="BI680" s="711"/>
      <c r="BJ680" s="711"/>
      <c r="BK680" s="712"/>
    </row>
    <row r="681" spans="1:65" ht="18" customHeight="1">
      <c r="B681" s="498"/>
      <c r="C681" s="499"/>
      <c r="D681" s="500"/>
      <c r="E681" s="364"/>
      <c r="F681" s="719" t="s">
        <v>658</v>
      </c>
      <c r="G681" s="720"/>
      <c r="H681" s="504" t="s">
        <v>659</v>
      </c>
      <c r="I681" s="504"/>
      <c r="J681" s="504"/>
      <c r="K681" s="504"/>
      <c r="L681" s="504"/>
      <c r="M681" s="504"/>
      <c r="N681" s="504"/>
      <c r="O681" s="504"/>
      <c r="P681" s="504"/>
      <c r="Q681" s="504"/>
      <c r="R681" s="504"/>
      <c r="S681" s="504"/>
      <c r="T681" s="504"/>
      <c r="U681" s="504"/>
      <c r="V681" s="504"/>
      <c r="W681" s="504"/>
      <c r="X681" s="504"/>
      <c r="Y681" s="504"/>
      <c r="Z681" s="504"/>
      <c r="AA681" s="504"/>
      <c r="AB681" s="504"/>
      <c r="AC681" s="504"/>
      <c r="AD681" s="504"/>
      <c r="AE681" s="504"/>
      <c r="AF681" s="504"/>
      <c r="AG681" s="504"/>
      <c r="AH681" s="504"/>
      <c r="AI681" s="504"/>
      <c r="AJ681" s="504"/>
      <c r="AK681" s="504"/>
      <c r="AL681" s="504"/>
      <c r="AM681" s="504"/>
      <c r="AN681" s="504"/>
      <c r="AO681" s="504"/>
      <c r="AP681" s="504"/>
      <c r="AQ681" s="504"/>
      <c r="AR681" s="504"/>
      <c r="AS681" s="504"/>
      <c r="AT681" s="504"/>
      <c r="AU681" s="504"/>
      <c r="AV681" s="504"/>
      <c r="AW681" s="504"/>
      <c r="AX681" s="504"/>
      <c r="AY681" s="504"/>
      <c r="AZ681" s="504"/>
      <c r="BA681" s="504"/>
      <c r="BB681" s="504"/>
      <c r="BC681" s="504"/>
      <c r="BD681" s="504"/>
      <c r="BE681" s="504"/>
      <c r="BF681" s="504"/>
      <c r="BG681" s="704"/>
      <c r="BH681" s="561"/>
      <c r="BI681" s="561"/>
      <c r="BJ681" s="561"/>
      <c r="BK681" s="705"/>
    </row>
    <row r="682" spans="1:65" ht="15" customHeight="1">
      <c r="A682" s="321"/>
      <c r="B682" s="495" t="s">
        <v>436</v>
      </c>
      <c r="C682" s="496"/>
      <c r="D682" s="497"/>
      <c r="E682" s="501" t="s">
        <v>660</v>
      </c>
      <c r="F682" s="502"/>
      <c r="G682" s="502"/>
      <c r="H682" s="502"/>
      <c r="I682" s="502"/>
      <c r="J682" s="502"/>
      <c r="K682" s="502"/>
      <c r="L682" s="502"/>
      <c r="M682" s="502"/>
      <c r="N682" s="502"/>
      <c r="O682" s="502"/>
      <c r="P682" s="502"/>
      <c r="Q682" s="502"/>
      <c r="R682" s="502"/>
      <c r="S682" s="502"/>
      <c r="T682" s="502"/>
      <c r="U682" s="502"/>
      <c r="V682" s="502"/>
      <c r="W682" s="502"/>
      <c r="X682" s="502"/>
      <c r="Y682" s="502"/>
      <c r="Z682" s="502"/>
      <c r="AA682" s="502"/>
      <c r="AB682" s="502"/>
      <c r="AC682" s="502"/>
      <c r="AD682" s="502"/>
      <c r="AE682" s="502"/>
      <c r="AF682" s="502"/>
      <c r="AG682" s="502"/>
      <c r="AH682" s="502"/>
      <c r="AI682" s="502"/>
      <c r="AJ682" s="502"/>
      <c r="AK682" s="502"/>
      <c r="AL682" s="502"/>
      <c r="AM682" s="502"/>
      <c r="AN682" s="502"/>
      <c r="AO682" s="502"/>
      <c r="AP682" s="502"/>
      <c r="AQ682" s="502"/>
      <c r="AR682" s="502"/>
      <c r="AS682" s="502"/>
      <c r="AT682" s="502"/>
      <c r="AU682" s="502"/>
      <c r="AV682" s="502"/>
      <c r="AW682" s="502"/>
      <c r="AX682" s="502"/>
      <c r="AY682" s="502"/>
      <c r="AZ682" s="502"/>
      <c r="BA682" s="502"/>
      <c r="BB682" s="502"/>
      <c r="BC682" s="502"/>
      <c r="BD682" s="502"/>
      <c r="BE682" s="502"/>
      <c r="BF682" s="502"/>
      <c r="BG682" s="505"/>
      <c r="BH682" s="506"/>
      <c r="BI682" s="506"/>
      <c r="BJ682" s="506"/>
      <c r="BK682" s="507"/>
      <c r="BM682" s="258"/>
    </row>
    <row r="683" spans="1:65" ht="15" customHeight="1">
      <c r="A683" s="321"/>
      <c r="B683" s="511"/>
      <c r="C683" s="512"/>
      <c r="D683" s="513"/>
      <c r="E683" s="514"/>
      <c r="F683" s="482"/>
      <c r="G683" s="482"/>
      <c r="H683" s="482"/>
      <c r="I683" s="482"/>
      <c r="J683" s="482"/>
      <c r="K683" s="482"/>
      <c r="L683" s="482"/>
      <c r="M683" s="482"/>
      <c r="N683" s="482"/>
      <c r="O683" s="482"/>
      <c r="P683" s="482"/>
      <c r="Q683" s="482"/>
      <c r="R683" s="482"/>
      <c r="S683" s="482"/>
      <c r="T683" s="482"/>
      <c r="U683" s="482"/>
      <c r="V683" s="482"/>
      <c r="W683" s="482"/>
      <c r="X683" s="482"/>
      <c r="Y683" s="482"/>
      <c r="Z683" s="482"/>
      <c r="AA683" s="482"/>
      <c r="AB683" s="482"/>
      <c r="AC683" s="482"/>
      <c r="AD683" s="482"/>
      <c r="AE683" s="482"/>
      <c r="AF683" s="482"/>
      <c r="AG683" s="482"/>
      <c r="AH683" s="482"/>
      <c r="AI683" s="482"/>
      <c r="AJ683" s="482"/>
      <c r="AK683" s="482"/>
      <c r="AL683" s="482"/>
      <c r="AM683" s="482"/>
      <c r="AN683" s="482"/>
      <c r="AO683" s="482"/>
      <c r="AP683" s="482"/>
      <c r="AQ683" s="482"/>
      <c r="AR683" s="482"/>
      <c r="AS683" s="482"/>
      <c r="AT683" s="482"/>
      <c r="AU683" s="482"/>
      <c r="AV683" s="482"/>
      <c r="AW683" s="482"/>
      <c r="AX683" s="482"/>
      <c r="AY683" s="482"/>
      <c r="AZ683" s="482"/>
      <c r="BA683" s="482"/>
      <c r="BB683" s="482"/>
      <c r="BC683" s="482"/>
      <c r="BD683" s="482"/>
      <c r="BE683" s="482"/>
      <c r="BF683" s="482"/>
      <c r="BG683" s="515"/>
      <c r="BH683" s="516"/>
      <c r="BI683" s="516"/>
      <c r="BJ683" s="516"/>
      <c r="BK683" s="517"/>
      <c r="BM683" s="258"/>
    </row>
    <row r="684" spans="1:65" ht="5.25" customHeight="1">
      <c r="A684" s="321"/>
      <c r="B684" s="511"/>
      <c r="C684" s="512"/>
      <c r="D684" s="513"/>
      <c r="E684" s="514"/>
      <c r="F684" s="482"/>
      <c r="G684" s="482"/>
      <c r="H684" s="482"/>
      <c r="I684" s="482"/>
      <c r="J684" s="482"/>
      <c r="K684" s="482"/>
      <c r="L684" s="482"/>
      <c r="M684" s="482"/>
      <c r="N684" s="482"/>
      <c r="O684" s="482"/>
      <c r="P684" s="482"/>
      <c r="Q684" s="482"/>
      <c r="R684" s="482"/>
      <c r="S684" s="482"/>
      <c r="T684" s="482"/>
      <c r="U684" s="482"/>
      <c r="V684" s="482"/>
      <c r="W684" s="482"/>
      <c r="X684" s="482"/>
      <c r="Y684" s="482"/>
      <c r="Z684" s="482"/>
      <c r="AA684" s="482"/>
      <c r="AB684" s="482"/>
      <c r="AC684" s="482"/>
      <c r="AD684" s="482"/>
      <c r="AE684" s="482"/>
      <c r="AF684" s="482"/>
      <c r="AG684" s="482"/>
      <c r="AH684" s="482"/>
      <c r="AI684" s="482"/>
      <c r="AJ684" s="482"/>
      <c r="AK684" s="482"/>
      <c r="AL684" s="482"/>
      <c r="AM684" s="482"/>
      <c r="AN684" s="482"/>
      <c r="AO684" s="482"/>
      <c r="AP684" s="482"/>
      <c r="AQ684" s="482"/>
      <c r="AR684" s="482"/>
      <c r="AS684" s="482"/>
      <c r="AT684" s="482"/>
      <c r="AU684" s="482"/>
      <c r="AV684" s="482"/>
      <c r="AW684" s="482"/>
      <c r="AX684" s="482"/>
      <c r="AY684" s="482"/>
      <c r="AZ684" s="482"/>
      <c r="BA684" s="482"/>
      <c r="BB684" s="482"/>
      <c r="BC684" s="482"/>
      <c r="BD684" s="482"/>
      <c r="BE684" s="482"/>
      <c r="BF684" s="482"/>
      <c r="BG684" s="515"/>
      <c r="BH684" s="516"/>
      <c r="BI684" s="516"/>
      <c r="BJ684" s="516"/>
      <c r="BK684" s="517"/>
    </row>
    <row r="685" spans="1:65" ht="18" customHeight="1">
      <c r="B685" s="511"/>
      <c r="C685" s="512"/>
      <c r="D685" s="513"/>
      <c r="E685" s="343"/>
      <c r="F685" s="713" t="s">
        <v>516</v>
      </c>
      <c r="G685" s="519"/>
      <c r="H685" s="520" t="s">
        <v>661</v>
      </c>
      <c r="I685" s="520"/>
      <c r="J685" s="520"/>
      <c r="K685" s="520"/>
      <c r="L685" s="520"/>
      <c r="M685" s="520"/>
      <c r="N685" s="520"/>
      <c r="O685" s="520"/>
      <c r="P685" s="520"/>
      <c r="Q685" s="520"/>
      <c r="R685" s="520"/>
      <c r="S685" s="520"/>
      <c r="T685" s="520"/>
      <c r="U685" s="520"/>
      <c r="V685" s="520"/>
      <c r="W685" s="520"/>
      <c r="X685" s="520"/>
      <c r="Y685" s="520"/>
      <c r="Z685" s="520"/>
      <c r="AA685" s="520"/>
      <c r="AB685" s="520"/>
      <c r="AC685" s="520"/>
      <c r="AD685" s="520"/>
      <c r="AE685" s="520"/>
      <c r="AF685" s="520"/>
      <c r="AG685" s="520"/>
      <c r="AH685" s="520"/>
      <c r="AI685" s="520"/>
      <c r="AJ685" s="520"/>
      <c r="AK685" s="520"/>
      <c r="AL685" s="520"/>
      <c r="AM685" s="520"/>
      <c r="AN685" s="520"/>
      <c r="AO685" s="520"/>
      <c r="AP685" s="520"/>
      <c r="AQ685" s="520"/>
      <c r="AR685" s="520"/>
      <c r="AS685" s="520"/>
      <c r="AT685" s="520"/>
      <c r="AU685" s="520"/>
      <c r="AV685" s="520"/>
      <c r="AW685" s="520"/>
      <c r="AX685" s="520"/>
      <c r="AY685" s="520"/>
      <c r="AZ685" s="520"/>
      <c r="BA685" s="520"/>
      <c r="BB685" s="520"/>
      <c r="BC685" s="520"/>
      <c r="BD685" s="520"/>
      <c r="BE685" s="520"/>
      <c r="BF685" s="520"/>
      <c r="BG685" s="710"/>
      <c r="BH685" s="711"/>
      <c r="BI685" s="711"/>
      <c r="BJ685" s="711"/>
      <c r="BK685" s="712"/>
    </row>
    <row r="686" spans="1:65" ht="18" customHeight="1">
      <c r="B686" s="511"/>
      <c r="C686" s="512"/>
      <c r="D686" s="513"/>
      <c r="E686" s="343"/>
      <c r="F686" s="713" t="s">
        <v>518</v>
      </c>
      <c r="G686" s="519"/>
      <c r="H686" s="520" t="s">
        <v>662</v>
      </c>
      <c r="I686" s="520"/>
      <c r="J686" s="520"/>
      <c r="K686" s="520"/>
      <c r="L686" s="520"/>
      <c r="M686" s="520"/>
      <c r="N686" s="520"/>
      <c r="O686" s="520"/>
      <c r="P686" s="520"/>
      <c r="Q686" s="520"/>
      <c r="R686" s="520"/>
      <c r="S686" s="520"/>
      <c r="T686" s="520"/>
      <c r="U686" s="520"/>
      <c r="V686" s="520"/>
      <c r="W686" s="520"/>
      <c r="X686" s="520"/>
      <c r="Y686" s="520"/>
      <c r="Z686" s="520"/>
      <c r="AA686" s="520"/>
      <c r="AB686" s="520"/>
      <c r="AC686" s="520"/>
      <c r="AD686" s="520"/>
      <c r="AE686" s="520"/>
      <c r="AF686" s="520"/>
      <c r="AG686" s="520"/>
      <c r="AH686" s="520"/>
      <c r="AI686" s="520"/>
      <c r="AJ686" s="520"/>
      <c r="AK686" s="520"/>
      <c r="AL686" s="520"/>
      <c r="AM686" s="520"/>
      <c r="AN686" s="520"/>
      <c r="AO686" s="520"/>
      <c r="AP686" s="520"/>
      <c r="AQ686" s="520"/>
      <c r="AR686" s="520"/>
      <c r="AS686" s="520"/>
      <c r="AT686" s="520"/>
      <c r="AU686" s="520"/>
      <c r="AV686" s="520"/>
      <c r="AW686" s="520"/>
      <c r="AX686" s="520"/>
      <c r="AY686" s="520"/>
      <c r="AZ686" s="520"/>
      <c r="BA686" s="520"/>
      <c r="BB686" s="520"/>
      <c r="BC686" s="520"/>
      <c r="BD686" s="520"/>
      <c r="BE686" s="520"/>
      <c r="BF686" s="520"/>
      <c r="BG686" s="710"/>
      <c r="BH686" s="711"/>
      <c r="BI686" s="711"/>
      <c r="BJ686" s="711"/>
      <c r="BK686" s="712"/>
    </row>
    <row r="687" spans="1:65" ht="18" customHeight="1">
      <c r="B687" s="511"/>
      <c r="C687" s="512"/>
      <c r="D687" s="513"/>
      <c r="E687" s="343"/>
      <c r="F687" s="713" t="s">
        <v>520</v>
      </c>
      <c r="G687" s="519"/>
      <c r="H687" s="520" t="s">
        <v>1273</v>
      </c>
      <c r="I687" s="520"/>
      <c r="J687" s="520"/>
      <c r="K687" s="520"/>
      <c r="L687" s="520"/>
      <c r="M687" s="520"/>
      <c r="N687" s="520"/>
      <c r="O687" s="520"/>
      <c r="P687" s="520"/>
      <c r="Q687" s="520"/>
      <c r="R687" s="520"/>
      <c r="S687" s="520"/>
      <c r="T687" s="520"/>
      <c r="U687" s="520"/>
      <c r="V687" s="520"/>
      <c r="W687" s="520"/>
      <c r="X687" s="520"/>
      <c r="Y687" s="520"/>
      <c r="Z687" s="520"/>
      <c r="AA687" s="520"/>
      <c r="AB687" s="520"/>
      <c r="AC687" s="520"/>
      <c r="AD687" s="520"/>
      <c r="AE687" s="520"/>
      <c r="AF687" s="520"/>
      <c r="AG687" s="520"/>
      <c r="AH687" s="520"/>
      <c r="AI687" s="520"/>
      <c r="AJ687" s="520"/>
      <c r="AK687" s="520"/>
      <c r="AL687" s="520"/>
      <c r="AM687" s="520"/>
      <c r="AN687" s="520"/>
      <c r="AO687" s="520"/>
      <c r="AP687" s="520"/>
      <c r="AQ687" s="520"/>
      <c r="AR687" s="520"/>
      <c r="AS687" s="520"/>
      <c r="AT687" s="520"/>
      <c r="AU687" s="520"/>
      <c r="AV687" s="520"/>
      <c r="AW687" s="520"/>
      <c r="AX687" s="520"/>
      <c r="AY687" s="520"/>
      <c r="AZ687" s="520"/>
      <c r="BA687" s="520"/>
      <c r="BB687" s="520"/>
      <c r="BC687" s="520"/>
      <c r="BD687" s="520"/>
      <c r="BE687" s="520"/>
      <c r="BF687" s="520"/>
      <c r="BG687" s="710"/>
      <c r="BH687" s="711"/>
      <c r="BI687" s="711"/>
      <c r="BJ687" s="711"/>
      <c r="BK687" s="712"/>
    </row>
    <row r="688" spans="1:65" ht="18" customHeight="1">
      <c r="B688" s="511"/>
      <c r="C688" s="512"/>
      <c r="D688" s="513"/>
      <c r="E688" s="343"/>
      <c r="F688" s="713" t="s">
        <v>522</v>
      </c>
      <c r="G688" s="519"/>
      <c r="H688" s="520" t="s">
        <v>663</v>
      </c>
      <c r="I688" s="520"/>
      <c r="J688" s="520"/>
      <c r="K688" s="520"/>
      <c r="L688" s="520"/>
      <c r="M688" s="520"/>
      <c r="N688" s="520"/>
      <c r="O688" s="520"/>
      <c r="P688" s="520"/>
      <c r="Q688" s="520"/>
      <c r="R688" s="520"/>
      <c r="S688" s="520"/>
      <c r="T688" s="520"/>
      <c r="U688" s="520"/>
      <c r="V688" s="520"/>
      <c r="W688" s="520"/>
      <c r="X688" s="520"/>
      <c r="Y688" s="520"/>
      <c r="Z688" s="520"/>
      <c r="AA688" s="520"/>
      <c r="AB688" s="520"/>
      <c r="AC688" s="520"/>
      <c r="AD688" s="520"/>
      <c r="AE688" s="520"/>
      <c r="AF688" s="520"/>
      <c r="AG688" s="520"/>
      <c r="AH688" s="520"/>
      <c r="AI688" s="520"/>
      <c r="AJ688" s="520"/>
      <c r="AK688" s="520"/>
      <c r="AL688" s="520"/>
      <c r="AM688" s="520"/>
      <c r="AN688" s="520"/>
      <c r="AO688" s="520"/>
      <c r="AP688" s="520"/>
      <c r="AQ688" s="520"/>
      <c r="AR688" s="520"/>
      <c r="AS688" s="520"/>
      <c r="AT688" s="520"/>
      <c r="AU688" s="520"/>
      <c r="AV688" s="520"/>
      <c r="AW688" s="520"/>
      <c r="AX688" s="520"/>
      <c r="AY688" s="520"/>
      <c r="AZ688" s="520"/>
      <c r="BA688" s="520"/>
      <c r="BB688" s="520"/>
      <c r="BC688" s="520"/>
      <c r="BD688" s="520"/>
      <c r="BE688" s="520"/>
      <c r="BF688" s="520"/>
      <c r="BG688" s="710"/>
      <c r="BH688" s="711"/>
      <c r="BI688" s="711"/>
      <c r="BJ688" s="711"/>
      <c r="BK688" s="712"/>
    </row>
    <row r="689" spans="1:80" ht="18" customHeight="1">
      <c r="B689" s="511"/>
      <c r="C689" s="512"/>
      <c r="D689" s="513"/>
      <c r="E689" s="343"/>
      <c r="F689" s="713" t="s">
        <v>524</v>
      </c>
      <c r="G689" s="519"/>
      <c r="H689" s="520" t="s">
        <v>664</v>
      </c>
      <c r="I689" s="520"/>
      <c r="J689" s="520"/>
      <c r="K689" s="520"/>
      <c r="L689" s="520"/>
      <c r="M689" s="520"/>
      <c r="N689" s="520"/>
      <c r="O689" s="520"/>
      <c r="P689" s="520"/>
      <c r="Q689" s="520"/>
      <c r="R689" s="520"/>
      <c r="S689" s="520"/>
      <c r="T689" s="520"/>
      <c r="U689" s="520"/>
      <c r="V689" s="520"/>
      <c r="W689" s="520"/>
      <c r="X689" s="520"/>
      <c r="Y689" s="520"/>
      <c r="Z689" s="520"/>
      <c r="AA689" s="520"/>
      <c r="AB689" s="520"/>
      <c r="AC689" s="520"/>
      <c r="AD689" s="520"/>
      <c r="AE689" s="520"/>
      <c r="AF689" s="520"/>
      <c r="AG689" s="520"/>
      <c r="AH689" s="520"/>
      <c r="AI689" s="520"/>
      <c r="AJ689" s="520"/>
      <c r="AK689" s="520"/>
      <c r="AL689" s="520"/>
      <c r="AM689" s="520"/>
      <c r="AN689" s="520"/>
      <c r="AO689" s="520"/>
      <c r="AP689" s="520"/>
      <c r="AQ689" s="520"/>
      <c r="AR689" s="520"/>
      <c r="AS689" s="520"/>
      <c r="AT689" s="520"/>
      <c r="AU689" s="520"/>
      <c r="AV689" s="520"/>
      <c r="AW689" s="520"/>
      <c r="AX689" s="520"/>
      <c r="AY689" s="520"/>
      <c r="AZ689" s="520"/>
      <c r="BA689" s="520"/>
      <c r="BB689" s="520"/>
      <c r="BC689" s="520"/>
      <c r="BD689" s="520"/>
      <c r="BE689" s="520"/>
      <c r="BF689" s="520"/>
      <c r="BG689" s="710"/>
      <c r="BH689" s="711"/>
      <c r="BI689" s="711"/>
      <c r="BJ689" s="711"/>
      <c r="BK689" s="712"/>
    </row>
    <row r="690" spans="1:80" ht="18" customHeight="1">
      <c r="B690" s="511"/>
      <c r="C690" s="512"/>
      <c r="D690" s="513"/>
      <c r="E690" s="343"/>
      <c r="F690" s="721" t="s">
        <v>526</v>
      </c>
      <c r="G690" s="479"/>
      <c r="H690" s="482" t="s">
        <v>1272</v>
      </c>
      <c r="I690" s="482"/>
      <c r="J690" s="482"/>
      <c r="K690" s="482"/>
      <c r="L690" s="482"/>
      <c r="M690" s="482"/>
      <c r="N690" s="482"/>
      <c r="O690" s="482"/>
      <c r="P690" s="482"/>
      <c r="Q690" s="482"/>
      <c r="R690" s="482"/>
      <c r="S690" s="482"/>
      <c r="T690" s="482"/>
      <c r="U690" s="482"/>
      <c r="V690" s="482"/>
      <c r="W690" s="482"/>
      <c r="X690" s="482"/>
      <c r="Y690" s="482"/>
      <c r="Z690" s="482"/>
      <c r="AA690" s="482"/>
      <c r="AB690" s="482"/>
      <c r="AC690" s="482"/>
      <c r="AD690" s="482"/>
      <c r="AE690" s="482"/>
      <c r="AF690" s="482"/>
      <c r="AG690" s="482"/>
      <c r="AH690" s="482"/>
      <c r="AI690" s="482"/>
      <c r="AJ690" s="482"/>
      <c r="AK690" s="482"/>
      <c r="AL690" s="482"/>
      <c r="AM690" s="482"/>
      <c r="AN690" s="482"/>
      <c r="AO690" s="482"/>
      <c r="AP690" s="482"/>
      <c r="AQ690" s="482"/>
      <c r="AR690" s="482"/>
      <c r="AS690" s="482"/>
      <c r="AT690" s="482"/>
      <c r="AU690" s="482"/>
      <c r="AV690" s="482"/>
      <c r="AW690" s="482"/>
      <c r="AX690" s="482"/>
      <c r="AY690" s="482"/>
      <c r="AZ690" s="482"/>
      <c r="BA690" s="482"/>
      <c r="BB690" s="482"/>
      <c r="BC690" s="482"/>
      <c r="BD690" s="482"/>
      <c r="BE690" s="482"/>
      <c r="BF690" s="482"/>
      <c r="BG690" s="702"/>
      <c r="BH690" s="613"/>
      <c r="BI690" s="613"/>
      <c r="BJ690" s="613"/>
      <c r="BK690" s="703"/>
    </row>
    <row r="691" spans="1:80" ht="12.75" customHeight="1">
      <c r="A691" s="321"/>
      <c r="B691" s="495" t="s">
        <v>450</v>
      </c>
      <c r="C691" s="496"/>
      <c r="D691" s="497"/>
      <c r="E691" s="501" t="s">
        <v>665</v>
      </c>
      <c r="F691" s="502"/>
      <c r="G691" s="502"/>
      <c r="H691" s="502"/>
      <c r="I691" s="502"/>
      <c r="J691" s="502"/>
      <c r="K691" s="502"/>
      <c r="L691" s="502"/>
      <c r="M691" s="502"/>
      <c r="N691" s="502"/>
      <c r="O691" s="502"/>
      <c r="P691" s="502"/>
      <c r="Q691" s="502"/>
      <c r="R691" s="502"/>
      <c r="S691" s="502"/>
      <c r="T691" s="502"/>
      <c r="U691" s="502"/>
      <c r="V691" s="502"/>
      <c r="W691" s="502"/>
      <c r="X691" s="502"/>
      <c r="Y691" s="502"/>
      <c r="Z691" s="502"/>
      <c r="AA691" s="502"/>
      <c r="AB691" s="502"/>
      <c r="AC691" s="502"/>
      <c r="AD691" s="502"/>
      <c r="AE691" s="502"/>
      <c r="AF691" s="502"/>
      <c r="AG691" s="502"/>
      <c r="AH691" s="502"/>
      <c r="AI691" s="502"/>
      <c r="AJ691" s="502"/>
      <c r="AK691" s="502"/>
      <c r="AL691" s="502"/>
      <c r="AM691" s="502"/>
      <c r="AN691" s="502"/>
      <c r="AO691" s="502"/>
      <c r="AP691" s="502"/>
      <c r="AQ691" s="502"/>
      <c r="AR691" s="502"/>
      <c r="AS691" s="502"/>
      <c r="AT691" s="502"/>
      <c r="AU691" s="502"/>
      <c r="AV691" s="502"/>
      <c r="AW691" s="502"/>
      <c r="AX691" s="502"/>
      <c r="AY691" s="502"/>
      <c r="AZ691" s="502"/>
      <c r="BA691" s="502"/>
      <c r="BB691" s="502"/>
      <c r="BC691" s="502"/>
      <c r="BD691" s="502"/>
      <c r="BE691" s="502"/>
      <c r="BF691" s="502"/>
      <c r="BG691" s="505"/>
      <c r="BH691" s="506"/>
      <c r="BI691" s="506"/>
      <c r="BJ691" s="506"/>
      <c r="BK691" s="507"/>
    </row>
    <row r="692" spans="1:80" ht="12.75" customHeight="1">
      <c r="A692" s="321"/>
      <c r="B692" s="511"/>
      <c r="C692" s="512"/>
      <c r="D692" s="513"/>
      <c r="E692" s="514"/>
      <c r="F692" s="482"/>
      <c r="G692" s="482"/>
      <c r="H692" s="482"/>
      <c r="I692" s="482"/>
      <c r="J692" s="482"/>
      <c r="K692" s="482"/>
      <c r="L692" s="482"/>
      <c r="M692" s="482"/>
      <c r="N692" s="482"/>
      <c r="O692" s="482"/>
      <c r="P692" s="482"/>
      <c r="Q692" s="482"/>
      <c r="R692" s="482"/>
      <c r="S692" s="482"/>
      <c r="T692" s="482"/>
      <c r="U692" s="482"/>
      <c r="V692" s="482"/>
      <c r="W692" s="482"/>
      <c r="X692" s="482"/>
      <c r="Y692" s="482"/>
      <c r="Z692" s="482"/>
      <c r="AA692" s="482"/>
      <c r="AB692" s="482"/>
      <c r="AC692" s="482"/>
      <c r="AD692" s="482"/>
      <c r="AE692" s="482"/>
      <c r="AF692" s="482"/>
      <c r="AG692" s="482"/>
      <c r="AH692" s="482"/>
      <c r="AI692" s="482"/>
      <c r="AJ692" s="482"/>
      <c r="AK692" s="482"/>
      <c r="AL692" s="482"/>
      <c r="AM692" s="482"/>
      <c r="AN692" s="482"/>
      <c r="AO692" s="482"/>
      <c r="AP692" s="482"/>
      <c r="AQ692" s="482"/>
      <c r="AR692" s="482"/>
      <c r="AS692" s="482"/>
      <c r="AT692" s="482"/>
      <c r="AU692" s="482"/>
      <c r="AV692" s="482"/>
      <c r="AW692" s="482"/>
      <c r="AX692" s="482"/>
      <c r="AY692" s="482"/>
      <c r="AZ692" s="482"/>
      <c r="BA692" s="482"/>
      <c r="BB692" s="482"/>
      <c r="BC692" s="482"/>
      <c r="BD692" s="482"/>
      <c r="BE692" s="482"/>
      <c r="BF692" s="482"/>
      <c r="BG692" s="515"/>
      <c r="BH692" s="516"/>
      <c r="BI692" s="516"/>
      <c r="BJ692" s="516"/>
      <c r="BK692" s="517"/>
    </row>
    <row r="693" spans="1:80" ht="12.75" customHeight="1">
      <c r="A693" s="321"/>
      <c r="B693" s="498"/>
      <c r="C693" s="499"/>
      <c r="D693" s="500"/>
      <c r="E693" s="503"/>
      <c r="F693" s="504"/>
      <c r="G693" s="504"/>
      <c r="H693" s="504"/>
      <c r="I693" s="504"/>
      <c r="J693" s="504"/>
      <c r="K693" s="504"/>
      <c r="L693" s="504"/>
      <c r="M693" s="504"/>
      <c r="N693" s="504"/>
      <c r="O693" s="504"/>
      <c r="P693" s="504"/>
      <c r="Q693" s="504"/>
      <c r="R693" s="504"/>
      <c r="S693" s="504"/>
      <c r="T693" s="504"/>
      <c r="U693" s="504"/>
      <c r="V693" s="504"/>
      <c r="W693" s="504"/>
      <c r="X693" s="504"/>
      <c r="Y693" s="504"/>
      <c r="Z693" s="504"/>
      <c r="AA693" s="504"/>
      <c r="AB693" s="504"/>
      <c r="AC693" s="504"/>
      <c r="AD693" s="504"/>
      <c r="AE693" s="504"/>
      <c r="AF693" s="504"/>
      <c r="AG693" s="504"/>
      <c r="AH693" s="504"/>
      <c r="AI693" s="504"/>
      <c r="AJ693" s="504"/>
      <c r="AK693" s="504"/>
      <c r="AL693" s="504"/>
      <c r="AM693" s="504"/>
      <c r="AN693" s="504"/>
      <c r="AO693" s="504"/>
      <c r="AP693" s="504"/>
      <c r="AQ693" s="504"/>
      <c r="AR693" s="504"/>
      <c r="AS693" s="504"/>
      <c r="AT693" s="504"/>
      <c r="AU693" s="504"/>
      <c r="AV693" s="504"/>
      <c r="AW693" s="504"/>
      <c r="AX693" s="504"/>
      <c r="AY693" s="504"/>
      <c r="AZ693" s="504"/>
      <c r="BA693" s="504"/>
      <c r="BB693" s="504"/>
      <c r="BC693" s="504"/>
      <c r="BD693" s="504"/>
      <c r="BE693" s="504"/>
      <c r="BF693" s="504"/>
      <c r="BG693" s="508"/>
      <c r="BH693" s="509"/>
      <c r="BI693" s="509"/>
      <c r="BJ693" s="509"/>
      <c r="BK693" s="510"/>
    </row>
    <row r="694" spans="1:80" ht="12.75" customHeight="1">
      <c r="A694" s="321"/>
      <c r="B694" s="495" t="s">
        <v>457</v>
      </c>
      <c r="C694" s="496"/>
      <c r="D694" s="497"/>
      <c r="E694" s="501" t="s">
        <v>666</v>
      </c>
      <c r="F694" s="502"/>
      <c r="G694" s="502"/>
      <c r="H694" s="502"/>
      <c r="I694" s="502"/>
      <c r="J694" s="502"/>
      <c r="K694" s="502"/>
      <c r="L694" s="502"/>
      <c r="M694" s="502"/>
      <c r="N694" s="502"/>
      <c r="O694" s="502"/>
      <c r="P694" s="502"/>
      <c r="Q694" s="502"/>
      <c r="R694" s="502"/>
      <c r="S694" s="502"/>
      <c r="T694" s="502"/>
      <c r="U694" s="502"/>
      <c r="V694" s="502"/>
      <c r="W694" s="502"/>
      <c r="X694" s="502"/>
      <c r="Y694" s="502"/>
      <c r="Z694" s="502"/>
      <c r="AA694" s="502"/>
      <c r="AB694" s="502"/>
      <c r="AC694" s="502"/>
      <c r="AD694" s="502"/>
      <c r="AE694" s="502"/>
      <c r="AF694" s="502"/>
      <c r="AG694" s="502"/>
      <c r="AH694" s="502"/>
      <c r="AI694" s="502"/>
      <c r="AJ694" s="502"/>
      <c r="AK694" s="502"/>
      <c r="AL694" s="502"/>
      <c r="AM694" s="502"/>
      <c r="AN694" s="502"/>
      <c r="AO694" s="502"/>
      <c r="AP694" s="502"/>
      <c r="AQ694" s="502"/>
      <c r="AR694" s="502"/>
      <c r="AS694" s="502"/>
      <c r="AT694" s="502"/>
      <c r="AU694" s="502"/>
      <c r="AV694" s="502"/>
      <c r="AW694" s="502"/>
      <c r="AX694" s="502"/>
      <c r="AY694" s="502"/>
      <c r="AZ694" s="502"/>
      <c r="BA694" s="502"/>
      <c r="BB694" s="502"/>
      <c r="BC694" s="502"/>
      <c r="BD694" s="502"/>
      <c r="BE694" s="502"/>
      <c r="BF694" s="502"/>
      <c r="BG694" s="505"/>
      <c r="BH694" s="506"/>
      <c r="BI694" s="506"/>
      <c r="BJ694" s="506"/>
      <c r="BK694" s="507"/>
    </row>
    <row r="695" spans="1:80" ht="12.75" customHeight="1">
      <c r="A695" s="321"/>
      <c r="B695" s="498"/>
      <c r="C695" s="499"/>
      <c r="D695" s="500"/>
      <c r="E695" s="503"/>
      <c r="F695" s="504"/>
      <c r="G695" s="504"/>
      <c r="H695" s="504"/>
      <c r="I695" s="504"/>
      <c r="J695" s="504"/>
      <c r="K695" s="504"/>
      <c r="L695" s="504"/>
      <c r="M695" s="504"/>
      <c r="N695" s="504"/>
      <c r="O695" s="504"/>
      <c r="P695" s="504"/>
      <c r="Q695" s="504"/>
      <c r="R695" s="504"/>
      <c r="S695" s="504"/>
      <c r="T695" s="504"/>
      <c r="U695" s="504"/>
      <c r="V695" s="504"/>
      <c r="W695" s="504"/>
      <c r="X695" s="504"/>
      <c r="Y695" s="504"/>
      <c r="Z695" s="504"/>
      <c r="AA695" s="504"/>
      <c r="AB695" s="504"/>
      <c r="AC695" s="504"/>
      <c r="AD695" s="504"/>
      <c r="AE695" s="504"/>
      <c r="AF695" s="504"/>
      <c r="AG695" s="504"/>
      <c r="AH695" s="504"/>
      <c r="AI695" s="504"/>
      <c r="AJ695" s="504"/>
      <c r="AK695" s="504"/>
      <c r="AL695" s="504"/>
      <c r="AM695" s="504"/>
      <c r="AN695" s="504"/>
      <c r="AO695" s="504"/>
      <c r="AP695" s="504"/>
      <c r="AQ695" s="504"/>
      <c r="AR695" s="504"/>
      <c r="AS695" s="504"/>
      <c r="AT695" s="504"/>
      <c r="AU695" s="504"/>
      <c r="AV695" s="504"/>
      <c r="AW695" s="504"/>
      <c r="AX695" s="504"/>
      <c r="AY695" s="504"/>
      <c r="AZ695" s="504"/>
      <c r="BA695" s="504"/>
      <c r="BB695" s="504"/>
      <c r="BC695" s="504"/>
      <c r="BD695" s="504"/>
      <c r="BE695" s="504"/>
      <c r="BF695" s="504"/>
      <c r="BG695" s="508"/>
      <c r="BH695" s="509"/>
      <c r="BI695" s="509"/>
      <c r="BJ695" s="509"/>
      <c r="BK695" s="510"/>
    </row>
    <row r="696" spans="1:80" ht="12.75" customHeight="1">
      <c r="A696" s="321"/>
      <c r="B696" s="321"/>
      <c r="C696" s="321"/>
      <c r="D696" s="321"/>
      <c r="E696" s="338"/>
      <c r="F696" s="338"/>
      <c r="G696" s="338"/>
      <c r="H696" s="338"/>
      <c r="I696" s="321"/>
      <c r="J696" s="321"/>
      <c r="K696" s="321"/>
      <c r="L696" s="321"/>
      <c r="M696" s="321"/>
      <c r="N696" s="321"/>
      <c r="O696" s="321"/>
      <c r="P696" s="321"/>
      <c r="Q696" s="321"/>
      <c r="R696" s="321"/>
      <c r="S696" s="321"/>
      <c r="T696" s="321"/>
      <c r="U696" s="321"/>
      <c r="V696" s="321"/>
      <c r="BG696" s="292"/>
      <c r="BH696" s="292"/>
      <c r="BI696" s="292"/>
      <c r="BJ696" s="292"/>
      <c r="BK696" s="292"/>
    </row>
    <row r="697" spans="1:80" s="316" customFormat="1" ht="20.100000000000001" customHeight="1">
      <c r="A697" s="239" t="s">
        <v>667</v>
      </c>
      <c r="B697" s="329"/>
      <c r="C697" s="329"/>
      <c r="D697" s="298"/>
      <c r="E697" s="291"/>
      <c r="F697" s="291"/>
      <c r="G697" s="291"/>
      <c r="H697" s="291"/>
      <c r="I697" s="291"/>
      <c r="J697" s="291"/>
      <c r="K697" s="291"/>
      <c r="L697" s="291"/>
      <c r="M697" s="291"/>
      <c r="N697" s="291"/>
      <c r="O697" s="291"/>
      <c r="P697" s="291"/>
      <c r="Q697" s="291"/>
      <c r="R697" s="291"/>
      <c r="S697" s="291"/>
      <c r="T697" s="291"/>
      <c r="U697" s="291"/>
      <c r="V697" s="291"/>
      <c r="BG697" s="350"/>
      <c r="BH697" s="350"/>
      <c r="BI697" s="350"/>
      <c r="BJ697" s="350"/>
      <c r="BK697" s="350"/>
      <c r="BL697" s="350"/>
      <c r="BM697" s="345"/>
      <c r="BN697" s="345"/>
      <c r="BO697" s="345"/>
      <c r="BP697" s="345"/>
      <c r="BQ697" s="345"/>
      <c r="BR697" s="345"/>
      <c r="BS697" s="345"/>
      <c r="BT697" s="345"/>
      <c r="BU697" s="345"/>
      <c r="BV697" s="345"/>
      <c r="BW697" s="345"/>
      <c r="BX697" s="345"/>
      <c r="BY697" s="345"/>
      <c r="BZ697" s="345"/>
      <c r="CA697" s="345"/>
      <c r="CB697" s="345"/>
    </row>
    <row r="698" spans="1:80" s="331" customFormat="1" ht="12.6" customHeight="1">
      <c r="B698" s="495" t="s">
        <v>431</v>
      </c>
      <c r="C698" s="496"/>
      <c r="D698" s="497"/>
      <c r="E698" s="501" t="s">
        <v>668</v>
      </c>
      <c r="F698" s="502"/>
      <c r="G698" s="502"/>
      <c r="H698" s="502"/>
      <c r="I698" s="502"/>
      <c r="J698" s="502"/>
      <c r="K698" s="502"/>
      <c r="L698" s="502"/>
      <c r="M698" s="502"/>
      <c r="N698" s="502"/>
      <c r="O698" s="502"/>
      <c r="P698" s="502"/>
      <c r="Q698" s="502"/>
      <c r="R698" s="502"/>
      <c r="S698" s="502"/>
      <c r="T698" s="502"/>
      <c r="U698" s="502"/>
      <c r="V698" s="502"/>
      <c r="W698" s="502"/>
      <c r="X698" s="502"/>
      <c r="Y698" s="502"/>
      <c r="Z698" s="502"/>
      <c r="AA698" s="502"/>
      <c r="AB698" s="502"/>
      <c r="AC698" s="502"/>
      <c r="AD698" s="502"/>
      <c r="AE698" s="502"/>
      <c r="AF698" s="502"/>
      <c r="AG698" s="502"/>
      <c r="AH698" s="502"/>
      <c r="AI698" s="502"/>
      <c r="AJ698" s="502"/>
      <c r="AK698" s="502"/>
      <c r="AL698" s="502"/>
      <c r="AM698" s="502"/>
      <c r="AN698" s="502"/>
      <c r="AO698" s="502"/>
      <c r="AP698" s="502"/>
      <c r="AQ698" s="502"/>
      <c r="AR698" s="502"/>
      <c r="AS698" s="502"/>
      <c r="AT698" s="502"/>
      <c r="AU698" s="502"/>
      <c r="AV698" s="502"/>
      <c r="AW698" s="502"/>
      <c r="AX698" s="502"/>
      <c r="AY698" s="502"/>
      <c r="AZ698" s="502"/>
      <c r="BA698" s="502"/>
      <c r="BB698" s="502"/>
      <c r="BC698" s="502"/>
      <c r="BD698" s="502"/>
      <c r="BE698" s="502"/>
      <c r="BF698" s="502"/>
      <c r="BG698" s="505"/>
      <c r="BH698" s="506"/>
      <c r="BI698" s="506"/>
      <c r="BJ698" s="506"/>
      <c r="BK698" s="507"/>
      <c r="BL698" s="350"/>
      <c r="BM698" s="330"/>
      <c r="BN698" s="330"/>
      <c r="BO698" s="330"/>
      <c r="BP698" s="330"/>
      <c r="BQ698" s="330"/>
      <c r="BR698" s="330"/>
      <c r="BS698" s="330"/>
      <c r="BT698" s="330"/>
      <c r="BU698" s="330"/>
      <c r="BV698" s="330"/>
      <c r="BW698" s="330"/>
      <c r="BX698" s="330"/>
      <c r="BY698" s="330"/>
      <c r="BZ698" s="330"/>
      <c r="CA698" s="330"/>
      <c r="CB698" s="330"/>
    </row>
    <row r="699" spans="1:80" s="331" customFormat="1" ht="12.6" customHeight="1">
      <c r="B699" s="498"/>
      <c r="C699" s="499"/>
      <c r="D699" s="500"/>
      <c r="E699" s="503"/>
      <c r="F699" s="504"/>
      <c r="G699" s="504"/>
      <c r="H699" s="504"/>
      <c r="I699" s="504"/>
      <c r="J699" s="504"/>
      <c r="K699" s="504"/>
      <c r="L699" s="504"/>
      <c r="M699" s="504"/>
      <c r="N699" s="504"/>
      <c r="O699" s="504"/>
      <c r="P699" s="504"/>
      <c r="Q699" s="504"/>
      <c r="R699" s="504"/>
      <c r="S699" s="504"/>
      <c r="T699" s="504"/>
      <c r="U699" s="504"/>
      <c r="V699" s="504"/>
      <c r="W699" s="504"/>
      <c r="X699" s="504"/>
      <c r="Y699" s="504"/>
      <c r="Z699" s="504"/>
      <c r="AA699" s="504"/>
      <c r="AB699" s="504"/>
      <c r="AC699" s="504"/>
      <c r="AD699" s="504"/>
      <c r="AE699" s="504"/>
      <c r="AF699" s="504"/>
      <c r="AG699" s="504"/>
      <c r="AH699" s="504"/>
      <c r="AI699" s="504"/>
      <c r="AJ699" s="504"/>
      <c r="AK699" s="504"/>
      <c r="AL699" s="504"/>
      <c r="AM699" s="504"/>
      <c r="AN699" s="504"/>
      <c r="AO699" s="504"/>
      <c r="AP699" s="504"/>
      <c r="AQ699" s="504"/>
      <c r="AR699" s="504"/>
      <c r="AS699" s="504"/>
      <c r="AT699" s="504"/>
      <c r="AU699" s="504"/>
      <c r="AV699" s="504"/>
      <c r="AW699" s="504"/>
      <c r="AX699" s="504"/>
      <c r="AY699" s="504"/>
      <c r="AZ699" s="504"/>
      <c r="BA699" s="504"/>
      <c r="BB699" s="504"/>
      <c r="BC699" s="504"/>
      <c r="BD699" s="504"/>
      <c r="BE699" s="504"/>
      <c r="BF699" s="504"/>
      <c r="BG699" s="508"/>
      <c r="BH699" s="509"/>
      <c r="BI699" s="509"/>
      <c r="BJ699" s="509"/>
      <c r="BK699" s="510"/>
      <c r="BL699" s="350"/>
      <c r="BM699" s="330"/>
      <c r="BN699" s="330"/>
      <c r="BO699" s="330"/>
      <c r="BP699" s="330"/>
      <c r="BQ699" s="330"/>
      <c r="BR699" s="330"/>
      <c r="BS699" s="330"/>
      <c r="BT699" s="330"/>
      <c r="BU699" s="330"/>
      <c r="BV699" s="330"/>
      <c r="BW699" s="330"/>
      <c r="BX699" s="330"/>
      <c r="BY699" s="330"/>
      <c r="BZ699" s="330"/>
      <c r="CA699" s="330"/>
      <c r="CB699" s="330"/>
    </row>
    <row r="700" spans="1:80" s="331" customFormat="1" ht="12.6" customHeight="1">
      <c r="B700" s="495" t="s">
        <v>436</v>
      </c>
      <c r="C700" s="496"/>
      <c r="D700" s="497"/>
      <c r="E700" s="501" t="s">
        <v>669</v>
      </c>
      <c r="F700" s="502"/>
      <c r="G700" s="502"/>
      <c r="H700" s="502"/>
      <c r="I700" s="502"/>
      <c r="J700" s="502"/>
      <c r="K700" s="502"/>
      <c r="L700" s="502"/>
      <c r="M700" s="502"/>
      <c r="N700" s="502"/>
      <c r="O700" s="502"/>
      <c r="P700" s="502"/>
      <c r="Q700" s="502"/>
      <c r="R700" s="502"/>
      <c r="S700" s="502"/>
      <c r="T700" s="502"/>
      <c r="U700" s="502"/>
      <c r="V700" s="502"/>
      <c r="W700" s="502"/>
      <c r="X700" s="502"/>
      <c r="Y700" s="502"/>
      <c r="Z700" s="502"/>
      <c r="AA700" s="502"/>
      <c r="AB700" s="502"/>
      <c r="AC700" s="502"/>
      <c r="AD700" s="502"/>
      <c r="AE700" s="502"/>
      <c r="AF700" s="502"/>
      <c r="AG700" s="502"/>
      <c r="AH700" s="502"/>
      <c r="AI700" s="502"/>
      <c r="AJ700" s="502"/>
      <c r="AK700" s="502"/>
      <c r="AL700" s="502"/>
      <c r="AM700" s="502"/>
      <c r="AN700" s="502"/>
      <c r="AO700" s="502"/>
      <c r="AP700" s="502"/>
      <c r="AQ700" s="502"/>
      <c r="AR700" s="502"/>
      <c r="AS700" s="502"/>
      <c r="AT700" s="502"/>
      <c r="AU700" s="502"/>
      <c r="AV700" s="502"/>
      <c r="AW700" s="502"/>
      <c r="AX700" s="502"/>
      <c r="AY700" s="502"/>
      <c r="AZ700" s="502"/>
      <c r="BA700" s="502"/>
      <c r="BB700" s="502"/>
      <c r="BC700" s="502"/>
      <c r="BD700" s="502"/>
      <c r="BE700" s="502"/>
      <c r="BF700" s="502"/>
      <c r="BG700" s="505"/>
      <c r="BH700" s="506"/>
      <c r="BI700" s="506"/>
      <c r="BJ700" s="506"/>
      <c r="BK700" s="507"/>
      <c r="BL700" s="350"/>
      <c r="BM700" s="330"/>
      <c r="BN700" s="330"/>
      <c r="BO700" s="330"/>
      <c r="BP700" s="330"/>
      <c r="BQ700" s="330"/>
      <c r="BR700" s="330"/>
      <c r="BS700" s="330"/>
      <c r="BT700" s="330"/>
      <c r="BU700" s="330"/>
      <c r="BV700" s="330"/>
      <c r="BW700" s="330"/>
      <c r="BX700" s="330"/>
      <c r="BY700" s="330"/>
      <c r="BZ700" s="330"/>
      <c r="CA700" s="330"/>
      <c r="CB700" s="330"/>
    </row>
    <row r="701" spans="1:80" s="331" customFormat="1" ht="12.6" customHeight="1">
      <c r="B701" s="511"/>
      <c r="C701" s="512"/>
      <c r="D701" s="513"/>
      <c r="E701" s="514"/>
      <c r="F701" s="482"/>
      <c r="G701" s="482"/>
      <c r="H701" s="482"/>
      <c r="I701" s="482"/>
      <c r="J701" s="482"/>
      <c r="K701" s="482"/>
      <c r="L701" s="482"/>
      <c r="M701" s="482"/>
      <c r="N701" s="482"/>
      <c r="O701" s="482"/>
      <c r="P701" s="482"/>
      <c r="Q701" s="482"/>
      <c r="R701" s="482"/>
      <c r="S701" s="482"/>
      <c r="T701" s="482"/>
      <c r="U701" s="482"/>
      <c r="V701" s="482"/>
      <c r="W701" s="482"/>
      <c r="X701" s="482"/>
      <c r="Y701" s="482"/>
      <c r="Z701" s="482"/>
      <c r="AA701" s="482"/>
      <c r="AB701" s="482"/>
      <c r="AC701" s="482"/>
      <c r="AD701" s="482"/>
      <c r="AE701" s="482"/>
      <c r="AF701" s="482"/>
      <c r="AG701" s="482"/>
      <c r="AH701" s="482"/>
      <c r="AI701" s="482"/>
      <c r="AJ701" s="482"/>
      <c r="AK701" s="482"/>
      <c r="AL701" s="482"/>
      <c r="AM701" s="482"/>
      <c r="AN701" s="482"/>
      <c r="AO701" s="482"/>
      <c r="AP701" s="482"/>
      <c r="AQ701" s="482"/>
      <c r="AR701" s="482"/>
      <c r="AS701" s="482"/>
      <c r="AT701" s="482"/>
      <c r="AU701" s="482"/>
      <c r="AV701" s="482"/>
      <c r="AW701" s="482"/>
      <c r="AX701" s="482"/>
      <c r="AY701" s="482"/>
      <c r="AZ701" s="482"/>
      <c r="BA701" s="482"/>
      <c r="BB701" s="482"/>
      <c r="BC701" s="482"/>
      <c r="BD701" s="482"/>
      <c r="BE701" s="482"/>
      <c r="BF701" s="482"/>
      <c r="BG701" s="515"/>
      <c r="BH701" s="516"/>
      <c r="BI701" s="516"/>
      <c r="BJ701" s="516"/>
      <c r="BK701" s="517"/>
      <c r="BL701" s="365"/>
      <c r="BM701" s="330"/>
      <c r="BN701" s="330"/>
      <c r="BO701" s="330"/>
      <c r="BP701" s="330"/>
      <c r="BQ701" s="330"/>
      <c r="BR701" s="330"/>
      <c r="BS701" s="330"/>
      <c r="BT701" s="330"/>
      <c r="BU701" s="330"/>
      <c r="BV701" s="330"/>
      <c r="BW701" s="330"/>
      <c r="BX701" s="330"/>
      <c r="BY701" s="330"/>
      <c r="BZ701" s="330"/>
      <c r="CA701" s="330"/>
      <c r="CB701" s="330"/>
    </row>
    <row r="702" spans="1:80" s="331" customFormat="1" ht="12.6" customHeight="1">
      <c r="B702" s="511"/>
      <c r="C702" s="512"/>
      <c r="D702" s="513"/>
      <c r="E702" s="660" t="s">
        <v>434</v>
      </c>
      <c r="F702" s="661"/>
      <c r="G702" s="662" t="s">
        <v>670</v>
      </c>
      <c r="H702" s="662"/>
      <c r="I702" s="662"/>
      <c r="J702" s="662"/>
      <c r="K702" s="662"/>
      <c r="L702" s="662"/>
      <c r="M702" s="662"/>
      <c r="N702" s="662"/>
      <c r="O702" s="662"/>
      <c r="P702" s="662"/>
      <c r="Q702" s="662"/>
      <c r="R702" s="662"/>
      <c r="S702" s="662"/>
      <c r="T702" s="662"/>
      <c r="U702" s="662"/>
      <c r="V702" s="662"/>
      <c r="W702" s="662"/>
      <c r="X702" s="662"/>
      <c r="Y702" s="662"/>
      <c r="Z702" s="662"/>
      <c r="AA702" s="662"/>
      <c r="AB702" s="662"/>
      <c r="AC702" s="662"/>
      <c r="AD702" s="662"/>
      <c r="AE702" s="662"/>
      <c r="AF702" s="662"/>
      <c r="AG702" s="662"/>
      <c r="AH702" s="662"/>
      <c r="AI702" s="662"/>
      <c r="AJ702" s="662"/>
      <c r="AK702" s="662"/>
      <c r="AL702" s="662"/>
      <c r="AM702" s="662"/>
      <c r="AN702" s="662"/>
      <c r="AO702" s="662"/>
      <c r="AP702" s="662"/>
      <c r="AQ702" s="662"/>
      <c r="AR702" s="662"/>
      <c r="AS702" s="662"/>
      <c r="AT702" s="662"/>
      <c r="AU702" s="662"/>
      <c r="AV702" s="662"/>
      <c r="AW702" s="662"/>
      <c r="AX702" s="662"/>
      <c r="AY702" s="662"/>
      <c r="AZ702" s="662"/>
      <c r="BA702" s="662"/>
      <c r="BB702" s="662"/>
      <c r="BC702" s="662"/>
      <c r="BD702" s="662"/>
      <c r="BE702" s="662"/>
      <c r="BF702" s="662"/>
      <c r="BG702" s="515"/>
      <c r="BH702" s="516"/>
      <c r="BI702" s="516"/>
      <c r="BJ702" s="516"/>
      <c r="BK702" s="517"/>
      <c r="BL702" s="365"/>
      <c r="BM702" s="330"/>
      <c r="BN702" s="330"/>
      <c r="BO702" s="330"/>
      <c r="BP702" s="330"/>
      <c r="BQ702" s="330"/>
      <c r="BR702" s="330"/>
      <c r="BS702" s="330"/>
      <c r="BT702" s="330"/>
      <c r="BU702" s="330"/>
      <c r="BV702" s="330"/>
      <c r="BW702" s="330"/>
      <c r="BX702" s="330"/>
      <c r="BY702" s="330"/>
      <c r="BZ702" s="330"/>
      <c r="CA702" s="330"/>
      <c r="CB702" s="330"/>
    </row>
    <row r="703" spans="1:80" s="331" customFormat="1" ht="0.75" customHeight="1">
      <c r="B703" s="498"/>
      <c r="C703" s="499"/>
      <c r="D703" s="500"/>
      <c r="E703" s="722"/>
      <c r="F703" s="723"/>
      <c r="G703" s="663"/>
      <c r="H703" s="663"/>
      <c r="I703" s="663"/>
      <c r="J703" s="663"/>
      <c r="K703" s="663"/>
      <c r="L703" s="663"/>
      <c r="M703" s="663"/>
      <c r="N703" s="663"/>
      <c r="O703" s="663"/>
      <c r="P703" s="663"/>
      <c r="Q703" s="663"/>
      <c r="R703" s="663"/>
      <c r="S703" s="663"/>
      <c r="T703" s="663"/>
      <c r="U703" s="663"/>
      <c r="V703" s="663"/>
      <c r="W703" s="663"/>
      <c r="X703" s="663"/>
      <c r="Y703" s="663"/>
      <c r="Z703" s="663"/>
      <c r="AA703" s="663"/>
      <c r="AB703" s="663"/>
      <c r="AC703" s="663"/>
      <c r="AD703" s="663"/>
      <c r="AE703" s="663"/>
      <c r="AF703" s="663"/>
      <c r="AG703" s="663"/>
      <c r="AH703" s="663"/>
      <c r="AI703" s="663"/>
      <c r="AJ703" s="663"/>
      <c r="AK703" s="663"/>
      <c r="AL703" s="663"/>
      <c r="AM703" s="663"/>
      <c r="AN703" s="663"/>
      <c r="AO703" s="663"/>
      <c r="AP703" s="663"/>
      <c r="AQ703" s="663"/>
      <c r="AR703" s="663"/>
      <c r="AS703" s="663"/>
      <c r="AT703" s="663"/>
      <c r="AU703" s="663"/>
      <c r="AV703" s="663"/>
      <c r="AW703" s="663"/>
      <c r="AX703" s="663"/>
      <c r="AY703" s="663"/>
      <c r="AZ703" s="663"/>
      <c r="BA703" s="663"/>
      <c r="BB703" s="663"/>
      <c r="BC703" s="663"/>
      <c r="BD703" s="663"/>
      <c r="BE703" s="663"/>
      <c r="BF703" s="663"/>
      <c r="BG703" s="508"/>
      <c r="BH703" s="509"/>
      <c r="BI703" s="509"/>
      <c r="BJ703" s="509"/>
      <c r="BK703" s="510"/>
      <c r="BL703" s="365"/>
      <c r="BM703" s="330"/>
      <c r="BN703" s="330"/>
      <c r="BO703" s="330"/>
      <c r="BP703" s="330"/>
      <c r="BQ703" s="330"/>
      <c r="BR703" s="330"/>
      <c r="BS703" s="330"/>
      <c r="BT703" s="330"/>
      <c r="BU703" s="330"/>
      <c r="BV703" s="330"/>
      <c r="BW703" s="330"/>
      <c r="BX703" s="330"/>
      <c r="BY703" s="330"/>
      <c r="BZ703" s="330"/>
      <c r="CA703" s="330"/>
      <c r="CB703" s="330"/>
    </row>
    <row r="704" spans="1:80" s="331" customFormat="1" ht="12.6" customHeight="1">
      <c r="B704" s="495" t="s">
        <v>450</v>
      </c>
      <c r="C704" s="496"/>
      <c r="D704" s="497"/>
      <c r="E704" s="501" t="s">
        <v>338</v>
      </c>
      <c r="F704" s="502"/>
      <c r="G704" s="502"/>
      <c r="H704" s="502"/>
      <c r="I704" s="502"/>
      <c r="J704" s="502"/>
      <c r="K704" s="502"/>
      <c r="L704" s="502"/>
      <c r="M704" s="502"/>
      <c r="N704" s="502"/>
      <c r="O704" s="502"/>
      <c r="P704" s="502"/>
      <c r="Q704" s="502"/>
      <c r="R704" s="502"/>
      <c r="S704" s="502"/>
      <c r="T704" s="502"/>
      <c r="U704" s="502"/>
      <c r="V704" s="502"/>
      <c r="W704" s="502"/>
      <c r="X704" s="502"/>
      <c r="Y704" s="502"/>
      <c r="Z704" s="502"/>
      <c r="AA704" s="502"/>
      <c r="AB704" s="502"/>
      <c r="AC704" s="502"/>
      <c r="AD704" s="502"/>
      <c r="AE704" s="502"/>
      <c r="AF704" s="502"/>
      <c r="AG704" s="502"/>
      <c r="AH704" s="502"/>
      <c r="AI704" s="502"/>
      <c r="AJ704" s="502"/>
      <c r="AK704" s="502"/>
      <c r="AL704" s="502"/>
      <c r="AM704" s="502"/>
      <c r="AN704" s="502"/>
      <c r="AO704" s="502"/>
      <c r="AP704" s="502"/>
      <c r="AQ704" s="502"/>
      <c r="AR704" s="502"/>
      <c r="AS704" s="502"/>
      <c r="AT704" s="502"/>
      <c r="AU704" s="502"/>
      <c r="AV704" s="502"/>
      <c r="AW704" s="502"/>
      <c r="AX704" s="502"/>
      <c r="AY704" s="502"/>
      <c r="AZ704" s="502"/>
      <c r="BA704" s="502"/>
      <c r="BB704" s="502"/>
      <c r="BC704" s="502"/>
      <c r="BD704" s="502"/>
      <c r="BE704" s="502"/>
      <c r="BF704" s="502"/>
      <c r="BG704" s="505"/>
      <c r="BH704" s="506"/>
      <c r="BI704" s="506"/>
      <c r="BJ704" s="506"/>
      <c r="BK704" s="507"/>
      <c r="BL704" s="350"/>
      <c r="BM704" s="330"/>
      <c r="BN704" s="330"/>
      <c r="BO704" s="330"/>
      <c r="BP704" s="330"/>
      <c r="BQ704" s="330"/>
      <c r="BR704" s="330"/>
      <c r="BS704" s="330"/>
      <c r="BT704" s="330"/>
      <c r="BU704" s="330"/>
      <c r="BV704" s="330"/>
      <c r="BW704" s="330"/>
      <c r="BX704" s="330"/>
      <c r="BY704" s="330"/>
      <c r="BZ704" s="330"/>
      <c r="CA704" s="330"/>
      <c r="CB704" s="330"/>
    </row>
    <row r="705" spans="1:80" s="331" customFormat="1" ht="12.6" customHeight="1">
      <c r="B705" s="498"/>
      <c r="C705" s="499"/>
      <c r="D705" s="500"/>
      <c r="E705" s="503"/>
      <c r="F705" s="504"/>
      <c r="G705" s="504"/>
      <c r="H705" s="504"/>
      <c r="I705" s="504"/>
      <c r="J705" s="504"/>
      <c r="K705" s="504"/>
      <c r="L705" s="504"/>
      <c r="M705" s="504"/>
      <c r="N705" s="504"/>
      <c r="O705" s="504"/>
      <c r="P705" s="504"/>
      <c r="Q705" s="504"/>
      <c r="R705" s="504"/>
      <c r="S705" s="504"/>
      <c r="T705" s="504"/>
      <c r="U705" s="504"/>
      <c r="V705" s="504"/>
      <c r="W705" s="504"/>
      <c r="X705" s="504"/>
      <c r="Y705" s="504"/>
      <c r="Z705" s="504"/>
      <c r="AA705" s="504"/>
      <c r="AB705" s="504"/>
      <c r="AC705" s="504"/>
      <c r="AD705" s="504"/>
      <c r="AE705" s="504"/>
      <c r="AF705" s="504"/>
      <c r="AG705" s="504"/>
      <c r="AH705" s="504"/>
      <c r="AI705" s="504"/>
      <c r="AJ705" s="504"/>
      <c r="AK705" s="504"/>
      <c r="AL705" s="504"/>
      <c r="AM705" s="504"/>
      <c r="AN705" s="504"/>
      <c r="AO705" s="504"/>
      <c r="AP705" s="504"/>
      <c r="AQ705" s="504"/>
      <c r="AR705" s="504"/>
      <c r="AS705" s="504"/>
      <c r="AT705" s="504"/>
      <c r="AU705" s="504"/>
      <c r="AV705" s="504"/>
      <c r="AW705" s="504"/>
      <c r="AX705" s="504"/>
      <c r="AY705" s="504"/>
      <c r="AZ705" s="504"/>
      <c r="BA705" s="504"/>
      <c r="BB705" s="504"/>
      <c r="BC705" s="504"/>
      <c r="BD705" s="504"/>
      <c r="BE705" s="504"/>
      <c r="BF705" s="504"/>
      <c r="BG705" s="508"/>
      <c r="BH705" s="509"/>
      <c r="BI705" s="509"/>
      <c r="BJ705" s="509"/>
      <c r="BK705" s="510"/>
      <c r="BL705" s="350"/>
      <c r="BM705" s="330"/>
      <c r="BN705" s="330"/>
      <c r="BO705" s="330"/>
      <c r="BP705" s="330"/>
      <c r="BQ705" s="330"/>
      <c r="BR705" s="330"/>
      <c r="BS705" s="330"/>
      <c r="BT705" s="330"/>
      <c r="BU705" s="330"/>
      <c r="BV705" s="330"/>
      <c r="BW705" s="330"/>
      <c r="BX705" s="330"/>
      <c r="BY705" s="330"/>
      <c r="BZ705" s="330"/>
      <c r="CA705" s="330"/>
      <c r="CB705" s="330"/>
    </row>
    <row r="706" spans="1:80" s="331" customFormat="1" ht="12.6" customHeight="1">
      <c r="B706" s="495" t="s">
        <v>457</v>
      </c>
      <c r="C706" s="496"/>
      <c r="D706" s="497"/>
      <c r="E706" s="501" t="s">
        <v>671</v>
      </c>
      <c r="F706" s="502"/>
      <c r="G706" s="502"/>
      <c r="H706" s="502"/>
      <c r="I706" s="502"/>
      <c r="J706" s="502"/>
      <c r="K706" s="502"/>
      <c r="L706" s="502"/>
      <c r="M706" s="502"/>
      <c r="N706" s="502"/>
      <c r="O706" s="502"/>
      <c r="P706" s="502"/>
      <c r="Q706" s="502"/>
      <c r="R706" s="502"/>
      <c r="S706" s="502"/>
      <c r="T706" s="502"/>
      <c r="U706" s="502"/>
      <c r="V706" s="502"/>
      <c r="W706" s="502"/>
      <c r="X706" s="502"/>
      <c r="Y706" s="502"/>
      <c r="Z706" s="502"/>
      <c r="AA706" s="502"/>
      <c r="AB706" s="502"/>
      <c r="AC706" s="502"/>
      <c r="AD706" s="502"/>
      <c r="AE706" s="502"/>
      <c r="AF706" s="502"/>
      <c r="AG706" s="502"/>
      <c r="AH706" s="502"/>
      <c r="AI706" s="502"/>
      <c r="AJ706" s="502"/>
      <c r="AK706" s="502"/>
      <c r="AL706" s="502"/>
      <c r="AM706" s="502"/>
      <c r="AN706" s="502"/>
      <c r="AO706" s="502"/>
      <c r="AP706" s="502"/>
      <c r="AQ706" s="502"/>
      <c r="AR706" s="502"/>
      <c r="AS706" s="502"/>
      <c r="AT706" s="502"/>
      <c r="AU706" s="502"/>
      <c r="AV706" s="502"/>
      <c r="AW706" s="502"/>
      <c r="AX706" s="502"/>
      <c r="AY706" s="502"/>
      <c r="AZ706" s="502"/>
      <c r="BA706" s="502"/>
      <c r="BB706" s="502"/>
      <c r="BC706" s="502"/>
      <c r="BD706" s="502"/>
      <c r="BE706" s="502"/>
      <c r="BF706" s="502"/>
      <c r="BG706" s="505"/>
      <c r="BH706" s="506"/>
      <c r="BI706" s="506"/>
      <c r="BJ706" s="506"/>
      <c r="BK706" s="507"/>
      <c r="BL706" s="350"/>
      <c r="BM706" s="330"/>
      <c r="BN706" s="330"/>
      <c r="BO706" s="330"/>
      <c r="BP706" s="330"/>
      <c r="BQ706" s="330"/>
      <c r="BR706" s="330"/>
      <c r="BS706" s="330"/>
      <c r="BT706" s="330"/>
      <c r="BU706" s="330"/>
      <c r="BV706" s="330"/>
      <c r="BW706" s="330"/>
      <c r="BX706" s="330"/>
      <c r="BY706" s="330"/>
      <c r="BZ706" s="330"/>
      <c r="CA706" s="330"/>
      <c r="CB706" s="330"/>
    </row>
    <row r="707" spans="1:80" s="331" customFormat="1" ht="12.6" customHeight="1">
      <c r="B707" s="511"/>
      <c r="C707" s="512"/>
      <c r="D707" s="513"/>
      <c r="E707" s="514"/>
      <c r="F707" s="482"/>
      <c r="G707" s="482"/>
      <c r="H707" s="482"/>
      <c r="I707" s="482"/>
      <c r="J707" s="482"/>
      <c r="K707" s="482"/>
      <c r="L707" s="482"/>
      <c r="M707" s="482"/>
      <c r="N707" s="482"/>
      <c r="O707" s="482"/>
      <c r="P707" s="482"/>
      <c r="Q707" s="482"/>
      <c r="R707" s="482"/>
      <c r="S707" s="482"/>
      <c r="T707" s="482"/>
      <c r="U707" s="482"/>
      <c r="V707" s="482"/>
      <c r="W707" s="482"/>
      <c r="X707" s="482"/>
      <c r="Y707" s="482"/>
      <c r="Z707" s="482"/>
      <c r="AA707" s="482"/>
      <c r="AB707" s="482"/>
      <c r="AC707" s="482"/>
      <c r="AD707" s="482"/>
      <c r="AE707" s="482"/>
      <c r="AF707" s="482"/>
      <c r="AG707" s="482"/>
      <c r="AH707" s="482"/>
      <c r="AI707" s="482"/>
      <c r="AJ707" s="482"/>
      <c r="AK707" s="482"/>
      <c r="AL707" s="482"/>
      <c r="AM707" s="482"/>
      <c r="AN707" s="482"/>
      <c r="AO707" s="482"/>
      <c r="AP707" s="482"/>
      <c r="AQ707" s="482"/>
      <c r="AR707" s="482"/>
      <c r="AS707" s="482"/>
      <c r="AT707" s="482"/>
      <c r="AU707" s="482"/>
      <c r="AV707" s="482"/>
      <c r="AW707" s="482"/>
      <c r="AX707" s="482"/>
      <c r="AY707" s="482"/>
      <c r="AZ707" s="482"/>
      <c r="BA707" s="482"/>
      <c r="BB707" s="482"/>
      <c r="BC707" s="482"/>
      <c r="BD707" s="482"/>
      <c r="BE707" s="482"/>
      <c r="BF707" s="482"/>
      <c r="BG707" s="515"/>
      <c r="BH707" s="516"/>
      <c r="BI707" s="516"/>
      <c r="BJ707" s="516"/>
      <c r="BK707" s="517"/>
      <c r="BL707" s="350"/>
      <c r="BM707" s="330"/>
      <c r="BN707" s="330"/>
      <c r="BO707" s="330"/>
      <c r="BP707" s="330"/>
      <c r="BQ707" s="330"/>
      <c r="BR707" s="330"/>
      <c r="BS707" s="330"/>
      <c r="BT707" s="330"/>
      <c r="BU707" s="330"/>
      <c r="BV707" s="330"/>
      <c r="BW707" s="330"/>
      <c r="BX707" s="330"/>
      <c r="BY707" s="330"/>
      <c r="BZ707" s="330"/>
      <c r="CA707" s="330"/>
      <c r="CB707" s="330"/>
    </row>
    <row r="708" spans="1:80" s="331" customFormat="1" ht="12.6" customHeight="1">
      <c r="B708" s="511"/>
      <c r="C708" s="512"/>
      <c r="D708" s="513"/>
      <c r="E708" s="514"/>
      <c r="F708" s="482"/>
      <c r="G708" s="482"/>
      <c r="H708" s="482"/>
      <c r="I708" s="482"/>
      <c r="J708" s="482"/>
      <c r="K708" s="482"/>
      <c r="L708" s="482"/>
      <c r="M708" s="482"/>
      <c r="N708" s="482"/>
      <c r="O708" s="482"/>
      <c r="P708" s="482"/>
      <c r="Q708" s="482"/>
      <c r="R708" s="482"/>
      <c r="S708" s="482"/>
      <c r="T708" s="482"/>
      <c r="U708" s="482"/>
      <c r="V708" s="482"/>
      <c r="W708" s="482"/>
      <c r="X708" s="482"/>
      <c r="Y708" s="482"/>
      <c r="Z708" s="482"/>
      <c r="AA708" s="482"/>
      <c r="AB708" s="482"/>
      <c r="AC708" s="482"/>
      <c r="AD708" s="482"/>
      <c r="AE708" s="482"/>
      <c r="AF708" s="482"/>
      <c r="AG708" s="482"/>
      <c r="AH708" s="482"/>
      <c r="AI708" s="482"/>
      <c r="AJ708" s="482"/>
      <c r="AK708" s="482"/>
      <c r="AL708" s="482"/>
      <c r="AM708" s="482"/>
      <c r="AN708" s="482"/>
      <c r="AO708" s="482"/>
      <c r="AP708" s="482"/>
      <c r="AQ708" s="482"/>
      <c r="AR708" s="482"/>
      <c r="AS708" s="482"/>
      <c r="AT708" s="482"/>
      <c r="AU708" s="482"/>
      <c r="AV708" s="482"/>
      <c r="AW708" s="482"/>
      <c r="AX708" s="482"/>
      <c r="AY708" s="482"/>
      <c r="AZ708" s="482"/>
      <c r="BA708" s="482"/>
      <c r="BB708" s="482"/>
      <c r="BC708" s="482"/>
      <c r="BD708" s="482"/>
      <c r="BE708" s="482"/>
      <c r="BF708" s="482"/>
      <c r="BG708" s="515"/>
      <c r="BH708" s="516"/>
      <c r="BI708" s="516"/>
      <c r="BJ708" s="516"/>
      <c r="BK708" s="517"/>
      <c r="BL708" s="350"/>
      <c r="BM708" s="330"/>
      <c r="BN708" s="330"/>
      <c r="BO708" s="330"/>
      <c r="BP708" s="330"/>
      <c r="BQ708" s="330"/>
      <c r="BR708" s="330"/>
      <c r="BS708" s="330"/>
      <c r="BT708" s="330"/>
      <c r="BU708" s="330"/>
      <c r="BV708" s="330"/>
      <c r="BW708" s="330"/>
      <c r="BX708" s="330"/>
      <c r="BY708" s="330"/>
      <c r="BZ708" s="330"/>
      <c r="CA708" s="330"/>
      <c r="CB708" s="330"/>
    </row>
    <row r="709" spans="1:80" s="331" customFormat="1" ht="12.6" customHeight="1">
      <c r="B709" s="498"/>
      <c r="C709" s="499"/>
      <c r="D709" s="500"/>
      <c r="E709" s="503"/>
      <c r="F709" s="504"/>
      <c r="G709" s="504"/>
      <c r="H709" s="504"/>
      <c r="I709" s="504"/>
      <c r="J709" s="504"/>
      <c r="K709" s="504"/>
      <c r="L709" s="504"/>
      <c r="M709" s="504"/>
      <c r="N709" s="504"/>
      <c r="O709" s="504"/>
      <c r="P709" s="504"/>
      <c r="Q709" s="504"/>
      <c r="R709" s="504"/>
      <c r="S709" s="504"/>
      <c r="T709" s="504"/>
      <c r="U709" s="504"/>
      <c r="V709" s="504"/>
      <c r="W709" s="504"/>
      <c r="X709" s="504"/>
      <c r="Y709" s="504"/>
      <c r="Z709" s="504"/>
      <c r="AA709" s="504"/>
      <c r="AB709" s="504"/>
      <c r="AC709" s="504"/>
      <c r="AD709" s="504"/>
      <c r="AE709" s="504"/>
      <c r="AF709" s="504"/>
      <c r="AG709" s="504"/>
      <c r="AH709" s="504"/>
      <c r="AI709" s="504"/>
      <c r="AJ709" s="504"/>
      <c r="AK709" s="504"/>
      <c r="AL709" s="504"/>
      <c r="AM709" s="504"/>
      <c r="AN709" s="504"/>
      <c r="AO709" s="504"/>
      <c r="AP709" s="504"/>
      <c r="AQ709" s="504"/>
      <c r="AR709" s="504"/>
      <c r="AS709" s="504"/>
      <c r="AT709" s="504"/>
      <c r="AU709" s="504"/>
      <c r="AV709" s="504"/>
      <c r="AW709" s="504"/>
      <c r="AX709" s="504"/>
      <c r="AY709" s="504"/>
      <c r="AZ709" s="504"/>
      <c r="BA709" s="504"/>
      <c r="BB709" s="504"/>
      <c r="BC709" s="504"/>
      <c r="BD709" s="504"/>
      <c r="BE709" s="504"/>
      <c r="BF709" s="504"/>
      <c r="BG709" s="508"/>
      <c r="BH709" s="509"/>
      <c r="BI709" s="509"/>
      <c r="BJ709" s="509"/>
      <c r="BK709" s="510"/>
      <c r="BL709" s="350"/>
      <c r="BM709" s="330"/>
      <c r="BN709" s="330"/>
      <c r="BO709" s="330"/>
      <c r="BP709" s="330"/>
      <c r="BQ709" s="330"/>
      <c r="BR709" s="330"/>
      <c r="BS709" s="330"/>
      <c r="BT709" s="330"/>
      <c r="BU709" s="330"/>
      <c r="BV709" s="330"/>
      <c r="BW709" s="330"/>
      <c r="BX709" s="330"/>
      <c r="BY709" s="330"/>
      <c r="BZ709" s="330"/>
      <c r="CA709" s="330"/>
      <c r="CB709" s="330"/>
    </row>
    <row r="710" spans="1:80" s="331" customFormat="1" ht="12.6" customHeight="1">
      <c r="B710" s="495" t="s">
        <v>461</v>
      </c>
      <c r="C710" s="496"/>
      <c r="D710" s="497"/>
      <c r="E710" s="501" t="s">
        <v>1338</v>
      </c>
      <c r="F710" s="502"/>
      <c r="G710" s="502"/>
      <c r="H710" s="502"/>
      <c r="I710" s="502"/>
      <c r="J710" s="502"/>
      <c r="K710" s="502"/>
      <c r="L710" s="502"/>
      <c r="M710" s="502"/>
      <c r="N710" s="502"/>
      <c r="O710" s="502"/>
      <c r="P710" s="502"/>
      <c r="Q710" s="502"/>
      <c r="R710" s="502"/>
      <c r="S710" s="502"/>
      <c r="T710" s="502"/>
      <c r="U710" s="502"/>
      <c r="V710" s="502"/>
      <c r="W710" s="502"/>
      <c r="X710" s="502"/>
      <c r="Y710" s="502"/>
      <c r="Z710" s="502"/>
      <c r="AA710" s="502"/>
      <c r="AB710" s="502"/>
      <c r="AC710" s="502"/>
      <c r="AD710" s="502"/>
      <c r="AE710" s="502"/>
      <c r="AF710" s="502"/>
      <c r="AG710" s="502"/>
      <c r="AH710" s="502"/>
      <c r="AI710" s="502"/>
      <c r="AJ710" s="502"/>
      <c r="AK710" s="502"/>
      <c r="AL710" s="502"/>
      <c r="AM710" s="502"/>
      <c r="AN710" s="502"/>
      <c r="AO710" s="502"/>
      <c r="AP710" s="502"/>
      <c r="AQ710" s="502"/>
      <c r="AR710" s="502"/>
      <c r="AS710" s="502"/>
      <c r="AT710" s="502"/>
      <c r="AU710" s="502"/>
      <c r="AV710" s="502"/>
      <c r="AW710" s="502"/>
      <c r="AX710" s="502"/>
      <c r="AY710" s="502"/>
      <c r="AZ710" s="502"/>
      <c r="BA710" s="502"/>
      <c r="BB710" s="502"/>
      <c r="BC710" s="502"/>
      <c r="BD710" s="502"/>
      <c r="BE710" s="502"/>
      <c r="BF710" s="502"/>
      <c r="BG710" s="505"/>
      <c r="BH710" s="506"/>
      <c r="BI710" s="506"/>
      <c r="BJ710" s="506"/>
      <c r="BK710" s="507"/>
      <c r="BL710" s="350"/>
      <c r="BM710" s="330"/>
      <c r="BN710" s="330"/>
      <c r="BO710" s="330"/>
      <c r="BP710" s="330"/>
      <c r="BQ710" s="330"/>
      <c r="BR710" s="330"/>
      <c r="BS710" s="330"/>
      <c r="BT710" s="330"/>
      <c r="BU710" s="330"/>
      <c r="BV710" s="330"/>
      <c r="BW710" s="330"/>
      <c r="BX710" s="330"/>
      <c r="BY710" s="330"/>
      <c r="BZ710" s="330"/>
      <c r="CA710" s="330"/>
      <c r="CB710" s="330"/>
    </row>
    <row r="711" spans="1:80" s="331" customFormat="1" ht="12.6" customHeight="1">
      <c r="B711" s="511"/>
      <c r="C711" s="666"/>
      <c r="D711" s="513"/>
      <c r="E711" s="514"/>
      <c r="F711" s="671"/>
      <c r="G711" s="671"/>
      <c r="H711" s="671"/>
      <c r="I711" s="671"/>
      <c r="J711" s="671"/>
      <c r="K711" s="671"/>
      <c r="L711" s="671"/>
      <c r="M711" s="671"/>
      <c r="N711" s="671"/>
      <c r="O711" s="671"/>
      <c r="P711" s="671"/>
      <c r="Q711" s="671"/>
      <c r="R711" s="671"/>
      <c r="S711" s="671"/>
      <c r="T711" s="671"/>
      <c r="U711" s="671"/>
      <c r="V711" s="671"/>
      <c r="W711" s="671"/>
      <c r="X711" s="671"/>
      <c r="Y711" s="671"/>
      <c r="Z711" s="671"/>
      <c r="AA711" s="671"/>
      <c r="AB711" s="671"/>
      <c r="AC711" s="671"/>
      <c r="AD711" s="671"/>
      <c r="AE711" s="671"/>
      <c r="AF711" s="671"/>
      <c r="AG711" s="671"/>
      <c r="AH711" s="671"/>
      <c r="AI711" s="671"/>
      <c r="AJ711" s="671"/>
      <c r="AK711" s="671"/>
      <c r="AL711" s="671"/>
      <c r="AM711" s="671"/>
      <c r="AN711" s="671"/>
      <c r="AO711" s="671"/>
      <c r="AP711" s="671"/>
      <c r="AQ711" s="671"/>
      <c r="AR711" s="671"/>
      <c r="AS711" s="671"/>
      <c r="AT711" s="671"/>
      <c r="AU711" s="671"/>
      <c r="AV711" s="671"/>
      <c r="AW711" s="671"/>
      <c r="AX711" s="671"/>
      <c r="AY711" s="671"/>
      <c r="AZ711" s="671"/>
      <c r="BA711" s="671"/>
      <c r="BB711" s="671"/>
      <c r="BC711" s="671"/>
      <c r="BD711" s="671"/>
      <c r="BE711" s="671"/>
      <c r="BF711" s="671"/>
      <c r="BG711" s="515"/>
      <c r="BH711" s="668"/>
      <c r="BI711" s="668"/>
      <c r="BJ711" s="668"/>
      <c r="BK711" s="517"/>
      <c r="BL711" s="350"/>
      <c r="BM711" s="330"/>
      <c r="BN711" s="330"/>
      <c r="BO711" s="330"/>
      <c r="BP711" s="330"/>
      <c r="BQ711" s="330"/>
      <c r="BR711" s="330"/>
      <c r="BS711" s="330"/>
      <c r="BT711" s="330"/>
      <c r="BU711" s="330"/>
      <c r="BV711" s="330"/>
      <c r="BW711" s="330"/>
      <c r="BX711" s="330"/>
      <c r="BY711" s="330"/>
      <c r="BZ711" s="330"/>
      <c r="CA711" s="330"/>
      <c r="CB711" s="330"/>
    </row>
    <row r="712" spans="1:80" s="331" customFormat="1" ht="12.6" customHeight="1">
      <c r="B712" s="511"/>
      <c r="C712" s="512"/>
      <c r="D712" s="513"/>
      <c r="E712" s="514"/>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82"/>
      <c r="AD712" s="482"/>
      <c r="AE712" s="482"/>
      <c r="AF712" s="482"/>
      <c r="AG712" s="482"/>
      <c r="AH712" s="482"/>
      <c r="AI712" s="482"/>
      <c r="AJ712" s="482"/>
      <c r="AK712" s="482"/>
      <c r="AL712" s="482"/>
      <c r="AM712" s="482"/>
      <c r="AN712" s="482"/>
      <c r="AO712" s="482"/>
      <c r="AP712" s="482"/>
      <c r="AQ712" s="482"/>
      <c r="AR712" s="482"/>
      <c r="AS712" s="482"/>
      <c r="AT712" s="482"/>
      <c r="AU712" s="482"/>
      <c r="AV712" s="482"/>
      <c r="AW712" s="482"/>
      <c r="AX712" s="482"/>
      <c r="AY712" s="482"/>
      <c r="AZ712" s="482"/>
      <c r="BA712" s="482"/>
      <c r="BB712" s="482"/>
      <c r="BC712" s="482"/>
      <c r="BD712" s="482"/>
      <c r="BE712" s="482"/>
      <c r="BF712" s="482"/>
      <c r="BG712" s="515"/>
      <c r="BH712" s="516"/>
      <c r="BI712" s="516"/>
      <c r="BJ712" s="516"/>
      <c r="BK712" s="517"/>
      <c r="BL712" s="350"/>
      <c r="BM712" s="330"/>
      <c r="BN712" s="330"/>
      <c r="BO712" s="330"/>
      <c r="BP712" s="330"/>
      <c r="BQ712" s="330"/>
      <c r="BR712" s="330"/>
      <c r="BS712" s="330"/>
      <c r="BT712" s="330"/>
      <c r="BU712" s="330"/>
      <c r="BV712" s="330"/>
      <c r="BW712" s="330"/>
      <c r="BX712" s="330"/>
      <c r="BY712" s="330"/>
      <c r="BZ712" s="330"/>
      <c r="CA712" s="330"/>
      <c r="CB712" s="330"/>
    </row>
    <row r="713" spans="1:80" s="331" customFormat="1" ht="12.6" customHeight="1">
      <c r="B713" s="498"/>
      <c r="C713" s="499"/>
      <c r="D713" s="500"/>
      <c r="E713" s="503"/>
      <c r="F713" s="504"/>
      <c r="G713" s="504"/>
      <c r="H713" s="504"/>
      <c r="I713" s="504"/>
      <c r="J713" s="504"/>
      <c r="K713" s="504"/>
      <c r="L713" s="504"/>
      <c r="M713" s="504"/>
      <c r="N713" s="504"/>
      <c r="O713" s="504"/>
      <c r="P713" s="504"/>
      <c r="Q713" s="504"/>
      <c r="R713" s="504"/>
      <c r="S713" s="504"/>
      <c r="T713" s="504"/>
      <c r="U713" s="504"/>
      <c r="V713" s="504"/>
      <c r="W713" s="504"/>
      <c r="X713" s="504"/>
      <c r="Y713" s="504"/>
      <c r="Z713" s="504"/>
      <c r="AA713" s="504"/>
      <c r="AB713" s="504"/>
      <c r="AC713" s="504"/>
      <c r="AD713" s="504"/>
      <c r="AE713" s="504"/>
      <c r="AF713" s="504"/>
      <c r="AG713" s="504"/>
      <c r="AH713" s="504"/>
      <c r="AI713" s="504"/>
      <c r="AJ713" s="504"/>
      <c r="AK713" s="504"/>
      <c r="AL713" s="504"/>
      <c r="AM713" s="504"/>
      <c r="AN713" s="504"/>
      <c r="AO713" s="504"/>
      <c r="AP713" s="504"/>
      <c r="AQ713" s="504"/>
      <c r="AR713" s="504"/>
      <c r="AS713" s="504"/>
      <c r="AT713" s="504"/>
      <c r="AU713" s="504"/>
      <c r="AV713" s="504"/>
      <c r="AW713" s="504"/>
      <c r="AX713" s="504"/>
      <c r="AY713" s="504"/>
      <c r="AZ713" s="504"/>
      <c r="BA713" s="504"/>
      <c r="BB713" s="504"/>
      <c r="BC713" s="504"/>
      <c r="BD713" s="504"/>
      <c r="BE713" s="504"/>
      <c r="BF713" s="504"/>
      <c r="BG713" s="508"/>
      <c r="BH713" s="509"/>
      <c r="BI713" s="509"/>
      <c r="BJ713" s="509"/>
      <c r="BK713" s="510"/>
      <c r="BL713" s="350"/>
      <c r="BM713" s="330"/>
      <c r="BN713" s="330"/>
      <c r="BO713" s="330"/>
      <c r="BP713" s="330"/>
      <c r="BQ713" s="330"/>
      <c r="BR713" s="330"/>
      <c r="BS713" s="330"/>
      <c r="BT713" s="330"/>
      <c r="BU713" s="330"/>
      <c r="BV713" s="330"/>
      <c r="BW713" s="330"/>
      <c r="BX713" s="330"/>
      <c r="BY713" s="330"/>
      <c r="BZ713" s="330"/>
      <c r="CA713" s="330"/>
      <c r="CB713" s="330"/>
    </row>
    <row r="714" spans="1:80" ht="12.75" customHeight="1">
      <c r="A714" s="321"/>
      <c r="B714" s="321"/>
      <c r="C714" s="321"/>
      <c r="D714" s="321"/>
      <c r="E714" s="338"/>
      <c r="F714" s="338"/>
      <c r="G714" s="338"/>
      <c r="H714" s="338"/>
      <c r="I714" s="321"/>
      <c r="J714" s="321"/>
      <c r="K714" s="321"/>
      <c r="L714" s="321"/>
      <c r="M714" s="321"/>
      <c r="N714" s="321"/>
      <c r="O714" s="321"/>
      <c r="P714" s="321"/>
      <c r="Q714" s="321"/>
      <c r="R714" s="321"/>
      <c r="S714" s="321"/>
      <c r="T714" s="321"/>
      <c r="U714" s="321"/>
      <c r="V714" s="321"/>
      <c r="BG714" s="292"/>
      <c r="BH714" s="292"/>
      <c r="BI714" s="292"/>
      <c r="BJ714" s="292"/>
      <c r="BK714" s="292"/>
    </row>
    <row r="715" spans="1:80" s="316" customFormat="1" ht="20.100000000000001" customHeight="1">
      <c r="A715" s="239" t="s">
        <v>672</v>
      </c>
      <c r="B715" s="329"/>
      <c r="C715" s="329"/>
      <c r="D715" s="298"/>
      <c r="E715" s="291"/>
      <c r="F715" s="291"/>
      <c r="G715" s="291"/>
      <c r="H715" s="291"/>
      <c r="I715" s="291"/>
      <c r="J715" s="291"/>
      <c r="K715" s="291"/>
      <c r="L715" s="291"/>
      <c r="M715" s="291"/>
      <c r="N715" s="291"/>
      <c r="O715" s="291"/>
      <c r="P715" s="291"/>
      <c r="Q715" s="291"/>
      <c r="R715" s="291"/>
      <c r="S715" s="291"/>
      <c r="T715" s="291"/>
      <c r="U715" s="291"/>
      <c r="V715" s="291"/>
      <c r="BG715" s="350"/>
      <c r="BH715" s="350"/>
      <c r="BI715" s="350"/>
      <c r="BJ715" s="350"/>
      <c r="BK715" s="350"/>
      <c r="BL715" s="350"/>
      <c r="BM715" s="345"/>
      <c r="BN715" s="345"/>
      <c r="BO715" s="345"/>
      <c r="BP715" s="345"/>
      <c r="BQ715" s="345"/>
      <c r="BR715" s="345"/>
      <c r="BS715" s="345"/>
      <c r="BT715" s="345"/>
      <c r="BU715" s="345"/>
      <c r="BV715" s="345"/>
      <c r="BW715" s="345"/>
      <c r="BX715" s="345"/>
      <c r="BY715" s="345"/>
      <c r="BZ715" s="345"/>
      <c r="CA715" s="345"/>
      <c r="CB715" s="345"/>
    </row>
    <row r="716" spans="1:80" s="331" customFormat="1" ht="12.6" customHeight="1">
      <c r="B716" s="495" t="s">
        <v>431</v>
      </c>
      <c r="C716" s="496"/>
      <c r="D716" s="497"/>
      <c r="E716" s="501" t="s">
        <v>339</v>
      </c>
      <c r="F716" s="502"/>
      <c r="G716" s="502"/>
      <c r="H716" s="502"/>
      <c r="I716" s="502"/>
      <c r="J716" s="502"/>
      <c r="K716" s="502"/>
      <c r="L716" s="502"/>
      <c r="M716" s="502"/>
      <c r="N716" s="502"/>
      <c r="O716" s="502"/>
      <c r="P716" s="502"/>
      <c r="Q716" s="502"/>
      <c r="R716" s="502"/>
      <c r="S716" s="502"/>
      <c r="T716" s="502"/>
      <c r="U716" s="502"/>
      <c r="V716" s="502"/>
      <c r="W716" s="502"/>
      <c r="X716" s="502"/>
      <c r="Y716" s="502"/>
      <c r="Z716" s="502"/>
      <c r="AA716" s="502"/>
      <c r="AB716" s="502"/>
      <c r="AC716" s="502"/>
      <c r="AD716" s="502"/>
      <c r="AE716" s="502"/>
      <c r="AF716" s="502"/>
      <c r="AG716" s="502"/>
      <c r="AH716" s="502"/>
      <c r="AI716" s="502"/>
      <c r="AJ716" s="502"/>
      <c r="AK716" s="502"/>
      <c r="AL716" s="502"/>
      <c r="AM716" s="502"/>
      <c r="AN716" s="502"/>
      <c r="AO716" s="502"/>
      <c r="AP716" s="502"/>
      <c r="AQ716" s="502"/>
      <c r="AR716" s="502"/>
      <c r="AS716" s="502"/>
      <c r="AT716" s="502"/>
      <c r="AU716" s="502"/>
      <c r="AV716" s="502"/>
      <c r="AW716" s="502"/>
      <c r="AX716" s="502"/>
      <c r="AY716" s="502"/>
      <c r="AZ716" s="502"/>
      <c r="BA716" s="502"/>
      <c r="BB716" s="502"/>
      <c r="BC716" s="502"/>
      <c r="BD716" s="502"/>
      <c r="BE716" s="502"/>
      <c r="BF716" s="502"/>
      <c r="BG716" s="505"/>
      <c r="BH716" s="506"/>
      <c r="BI716" s="506"/>
      <c r="BJ716" s="506"/>
      <c r="BK716" s="507"/>
      <c r="BL716" s="350"/>
      <c r="BM716" s="330"/>
      <c r="BN716" s="330"/>
      <c r="BO716" s="330"/>
      <c r="BP716" s="330"/>
      <c r="BQ716" s="330"/>
      <c r="BR716" s="330"/>
      <c r="BS716" s="330"/>
      <c r="BT716" s="330"/>
      <c r="BU716" s="330"/>
      <c r="BV716" s="330"/>
      <c r="BW716" s="330"/>
      <c r="BX716" s="330"/>
      <c r="BY716" s="330"/>
      <c r="BZ716" s="330"/>
      <c r="CA716" s="330"/>
      <c r="CB716" s="330"/>
    </row>
    <row r="717" spans="1:80" s="331" customFormat="1" ht="12.6" customHeight="1">
      <c r="B717" s="511"/>
      <c r="C717" s="512"/>
      <c r="D717" s="513"/>
      <c r="E717" s="514"/>
      <c r="F717" s="482"/>
      <c r="G717" s="482"/>
      <c r="H717" s="482"/>
      <c r="I717" s="482"/>
      <c r="J717" s="482"/>
      <c r="K717" s="482"/>
      <c r="L717" s="482"/>
      <c r="M717" s="482"/>
      <c r="N717" s="482"/>
      <c r="O717" s="482"/>
      <c r="P717" s="482"/>
      <c r="Q717" s="482"/>
      <c r="R717" s="482"/>
      <c r="S717" s="482"/>
      <c r="T717" s="482"/>
      <c r="U717" s="482"/>
      <c r="V717" s="482"/>
      <c r="W717" s="482"/>
      <c r="X717" s="482"/>
      <c r="Y717" s="482"/>
      <c r="Z717" s="482"/>
      <c r="AA717" s="482"/>
      <c r="AB717" s="482"/>
      <c r="AC717" s="482"/>
      <c r="AD717" s="482"/>
      <c r="AE717" s="482"/>
      <c r="AF717" s="482"/>
      <c r="AG717" s="482"/>
      <c r="AH717" s="482"/>
      <c r="AI717" s="482"/>
      <c r="AJ717" s="482"/>
      <c r="AK717" s="482"/>
      <c r="AL717" s="482"/>
      <c r="AM717" s="482"/>
      <c r="AN717" s="482"/>
      <c r="AO717" s="482"/>
      <c r="AP717" s="482"/>
      <c r="AQ717" s="482"/>
      <c r="AR717" s="482"/>
      <c r="AS717" s="482"/>
      <c r="AT717" s="482"/>
      <c r="AU717" s="482"/>
      <c r="AV717" s="482"/>
      <c r="AW717" s="482"/>
      <c r="AX717" s="482"/>
      <c r="AY717" s="482"/>
      <c r="AZ717" s="482"/>
      <c r="BA717" s="482"/>
      <c r="BB717" s="482"/>
      <c r="BC717" s="482"/>
      <c r="BD717" s="482"/>
      <c r="BE717" s="482"/>
      <c r="BF717" s="482"/>
      <c r="BG717" s="515"/>
      <c r="BH717" s="516"/>
      <c r="BI717" s="516"/>
      <c r="BJ717" s="516"/>
      <c r="BK717" s="517"/>
      <c r="BL717" s="350"/>
      <c r="BM717" s="330"/>
      <c r="BN717" s="330"/>
      <c r="BO717" s="330"/>
      <c r="BP717" s="330"/>
      <c r="BQ717" s="330"/>
      <c r="BR717" s="330"/>
      <c r="BS717" s="330"/>
      <c r="BT717" s="330"/>
      <c r="BU717" s="330"/>
      <c r="BV717" s="330"/>
      <c r="BW717" s="330"/>
      <c r="BX717" s="330"/>
      <c r="BY717" s="330"/>
      <c r="BZ717" s="330"/>
      <c r="CA717" s="330"/>
      <c r="CB717" s="330"/>
    </row>
    <row r="718" spans="1:80" s="331" customFormat="1" ht="12.6" customHeight="1">
      <c r="B718" s="511"/>
      <c r="C718" s="512"/>
      <c r="D718" s="513"/>
      <c r="E718" s="514"/>
      <c r="F718" s="482"/>
      <c r="G718" s="482"/>
      <c r="H718" s="482"/>
      <c r="I718" s="482"/>
      <c r="J718" s="482"/>
      <c r="K718" s="482"/>
      <c r="L718" s="482"/>
      <c r="M718" s="482"/>
      <c r="N718" s="482"/>
      <c r="O718" s="482"/>
      <c r="P718" s="482"/>
      <c r="Q718" s="482"/>
      <c r="R718" s="482"/>
      <c r="S718" s="482"/>
      <c r="T718" s="482"/>
      <c r="U718" s="482"/>
      <c r="V718" s="482"/>
      <c r="W718" s="482"/>
      <c r="X718" s="482"/>
      <c r="Y718" s="482"/>
      <c r="Z718" s="482"/>
      <c r="AA718" s="482"/>
      <c r="AB718" s="482"/>
      <c r="AC718" s="482"/>
      <c r="AD718" s="482"/>
      <c r="AE718" s="482"/>
      <c r="AF718" s="482"/>
      <c r="AG718" s="482"/>
      <c r="AH718" s="482"/>
      <c r="AI718" s="482"/>
      <c r="AJ718" s="482"/>
      <c r="AK718" s="482"/>
      <c r="AL718" s="482"/>
      <c r="AM718" s="482"/>
      <c r="AN718" s="482"/>
      <c r="AO718" s="482"/>
      <c r="AP718" s="482"/>
      <c r="AQ718" s="482"/>
      <c r="AR718" s="482"/>
      <c r="AS718" s="482"/>
      <c r="AT718" s="482"/>
      <c r="AU718" s="482"/>
      <c r="AV718" s="482"/>
      <c r="AW718" s="482"/>
      <c r="AX718" s="482"/>
      <c r="AY718" s="482"/>
      <c r="AZ718" s="482"/>
      <c r="BA718" s="482"/>
      <c r="BB718" s="482"/>
      <c r="BC718" s="482"/>
      <c r="BD718" s="482"/>
      <c r="BE718" s="482"/>
      <c r="BF718" s="482"/>
      <c r="BG718" s="515"/>
      <c r="BH718" s="516"/>
      <c r="BI718" s="516"/>
      <c r="BJ718" s="516"/>
      <c r="BK718" s="517"/>
      <c r="BL718" s="350"/>
      <c r="BM718" s="330"/>
      <c r="BN718" s="330"/>
      <c r="BO718" s="330"/>
      <c r="BP718" s="330"/>
      <c r="BQ718" s="330"/>
      <c r="BR718" s="330"/>
      <c r="BS718" s="330"/>
      <c r="BT718" s="330"/>
      <c r="BU718" s="330"/>
      <c r="BV718" s="330"/>
      <c r="BW718" s="330"/>
      <c r="BX718" s="330"/>
      <c r="BY718" s="330"/>
      <c r="BZ718" s="330"/>
      <c r="CA718" s="330"/>
      <c r="CB718" s="330"/>
    </row>
    <row r="719" spans="1:80" s="331" customFormat="1" ht="12.6" customHeight="1">
      <c r="B719" s="498"/>
      <c r="C719" s="499"/>
      <c r="D719" s="500"/>
      <c r="E719" s="503"/>
      <c r="F719" s="504"/>
      <c r="G719" s="504"/>
      <c r="H719" s="504"/>
      <c r="I719" s="504"/>
      <c r="J719" s="504"/>
      <c r="K719" s="504"/>
      <c r="L719" s="504"/>
      <c r="M719" s="504"/>
      <c r="N719" s="504"/>
      <c r="O719" s="504"/>
      <c r="P719" s="504"/>
      <c r="Q719" s="504"/>
      <c r="R719" s="504"/>
      <c r="S719" s="504"/>
      <c r="T719" s="504"/>
      <c r="U719" s="504"/>
      <c r="V719" s="504"/>
      <c r="W719" s="504"/>
      <c r="X719" s="504"/>
      <c r="Y719" s="504"/>
      <c r="Z719" s="504"/>
      <c r="AA719" s="504"/>
      <c r="AB719" s="504"/>
      <c r="AC719" s="504"/>
      <c r="AD719" s="504"/>
      <c r="AE719" s="504"/>
      <c r="AF719" s="504"/>
      <c r="AG719" s="504"/>
      <c r="AH719" s="504"/>
      <c r="AI719" s="504"/>
      <c r="AJ719" s="504"/>
      <c r="AK719" s="504"/>
      <c r="AL719" s="504"/>
      <c r="AM719" s="504"/>
      <c r="AN719" s="504"/>
      <c r="AO719" s="504"/>
      <c r="AP719" s="504"/>
      <c r="AQ719" s="504"/>
      <c r="AR719" s="504"/>
      <c r="AS719" s="504"/>
      <c r="AT719" s="504"/>
      <c r="AU719" s="504"/>
      <c r="AV719" s="504"/>
      <c r="AW719" s="504"/>
      <c r="AX719" s="504"/>
      <c r="AY719" s="504"/>
      <c r="AZ719" s="504"/>
      <c r="BA719" s="504"/>
      <c r="BB719" s="504"/>
      <c r="BC719" s="504"/>
      <c r="BD719" s="504"/>
      <c r="BE719" s="504"/>
      <c r="BF719" s="504"/>
      <c r="BG719" s="508"/>
      <c r="BH719" s="509"/>
      <c r="BI719" s="509"/>
      <c r="BJ719" s="509"/>
      <c r="BK719" s="510"/>
      <c r="BL719" s="350"/>
      <c r="BM719" s="330"/>
      <c r="BN719" s="330"/>
      <c r="BO719" s="330"/>
      <c r="BP719" s="330"/>
      <c r="BQ719" s="330"/>
      <c r="BR719" s="330"/>
      <c r="BS719" s="330"/>
      <c r="BT719" s="330"/>
      <c r="BU719" s="330"/>
      <c r="BV719" s="330"/>
      <c r="BW719" s="330"/>
      <c r="BX719" s="330"/>
      <c r="BY719" s="330"/>
      <c r="BZ719" s="330"/>
      <c r="CA719" s="330"/>
      <c r="CB719" s="330"/>
    </row>
    <row r="720" spans="1:80" s="331" customFormat="1" ht="12.6" customHeight="1">
      <c r="B720" s="495" t="s">
        <v>436</v>
      </c>
      <c r="C720" s="496"/>
      <c r="D720" s="497"/>
      <c r="E720" s="501" t="s">
        <v>673</v>
      </c>
      <c r="F720" s="502"/>
      <c r="G720" s="502"/>
      <c r="H720" s="502"/>
      <c r="I720" s="502"/>
      <c r="J720" s="502"/>
      <c r="K720" s="502"/>
      <c r="L720" s="502"/>
      <c r="M720" s="502"/>
      <c r="N720" s="502"/>
      <c r="O720" s="502"/>
      <c r="P720" s="502"/>
      <c r="Q720" s="502"/>
      <c r="R720" s="502"/>
      <c r="S720" s="502"/>
      <c r="T720" s="502"/>
      <c r="U720" s="502"/>
      <c r="V720" s="502"/>
      <c r="W720" s="502"/>
      <c r="X720" s="502"/>
      <c r="Y720" s="502"/>
      <c r="Z720" s="502"/>
      <c r="AA720" s="502"/>
      <c r="AB720" s="502"/>
      <c r="AC720" s="502"/>
      <c r="AD720" s="502"/>
      <c r="AE720" s="502"/>
      <c r="AF720" s="502"/>
      <c r="AG720" s="502"/>
      <c r="AH720" s="502"/>
      <c r="AI720" s="502"/>
      <c r="AJ720" s="502"/>
      <c r="AK720" s="502"/>
      <c r="AL720" s="502"/>
      <c r="AM720" s="502"/>
      <c r="AN720" s="502"/>
      <c r="AO720" s="502"/>
      <c r="AP720" s="502"/>
      <c r="AQ720" s="502"/>
      <c r="AR720" s="502"/>
      <c r="AS720" s="502"/>
      <c r="AT720" s="502"/>
      <c r="AU720" s="502"/>
      <c r="AV720" s="502"/>
      <c r="AW720" s="502"/>
      <c r="AX720" s="502"/>
      <c r="AY720" s="502"/>
      <c r="AZ720" s="502"/>
      <c r="BA720" s="502"/>
      <c r="BB720" s="502"/>
      <c r="BC720" s="502"/>
      <c r="BD720" s="502"/>
      <c r="BE720" s="502"/>
      <c r="BF720" s="502"/>
      <c r="BG720" s="505"/>
      <c r="BH720" s="506"/>
      <c r="BI720" s="506"/>
      <c r="BJ720" s="506"/>
      <c r="BK720" s="507"/>
      <c r="BL720" s="350"/>
      <c r="BM720" s="330"/>
      <c r="BN720" s="330"/>
      <c r="BO720" s="330"/>
      <c r="BP720" s="330"/>
      <c r="BQ720" s="330"/>
      <c r="BR720" s="330"/>
      <c r="BS720" s="330"/>
      <c r="BT720" s="330"/>
      <c r="BU720" s="330"/>
      <c r="BV720" s="330"/>
      <c r="BW720" s="330"/>
      <c r="BX720" s="330"/>
      <c r="BY720" s="330"/>
      <c r="BZ720" s="330"/>
      <c r="CA720" s="330"/>
      <c r="CB720" s="330"/>
    </row>
    <row r="721" spans="1:80" s="331" customFormat="1" ht="12.6" customHeight="1">
      <c r="B721" s="511"/>
      <c r="C721" s="512"/>
      <c r="D721" s="513"/>
      <c r="E721" s="514"/>
      <c r="F721" s="482"/>
      <c r="G721" s="482"/>
      <c r="H721" s="482"/>
      <c r="I721" s="482"/>
      <c r="J721" s="482"/>
      <c r="K721" s="482"/>
      <c r="L721" s="482"/>
      <c r="M721" s="482"/>
      <c r="N721" s="482"/>
      <c r="O721" s="482"/>
      <c r="P721" s="482"/>
      <c r="Q721" s="482"/>
      <c r="R721" s="482"/>
      <c r="S721" s="482"/>
      <c r="T721" s="482"/>
      <c r="U721" s="482"/>
      <c r="V721" s="482"/>
      <c r="W721" s="482"/>
      <c r="X721" s="482"/>
      <c r="Y721" s="482"/>
      <c r="Z721" s="482"/>
      <c r="AA721" s="482"/>
      <c r="AB721" s="482"/>
      <c r="AC721" s="482"/>
      <c r="AD721" s="482"/>
      <c r="AE721" s="482"/>
      <c r="AF721" s="482"/>
      <c r="AG721" s="482"/>
      <c r="AH721" s="482"/>
      <c r="AI721" s="482"/>
      <c r="AJ721" s="482"/>
      <c r="AK721" s="482"/>
      <c r="AL721" s="482"/>
      <c r="AM721" s="482"/>
      <c r="AN721" s="482"/>
      <c r="AO721" s="482"/>
      <c r="AP721" s="482"/>
      <c r="AQ721" s="482"/>
      <c r="AR721" s="482"/>
      <c r="AS721" s="482"/>
      <c r="AT721" s="482"/>
      <c r="AU721" s="482"/>
      <c r="AV721" s="482"/>
      <c r="AW721" s="482"/>
      <c r="AX721" s="482"/>
      <c r="AY721" s="482"/>
      <c r="AZ721" s="482"/>
      <c r="BA721" s="482"/>
      <c r="BB721" s="482"/>
      <c r="BC721" s="482"/>
      <c r="BD721" s="482"/>
      <c r="BE721" s="482"/>
      <c r="BF721" s="482"/>
      <c r="BG721" s="515"/>
      <c r="BH721" s="516"/>
      <c r="BI721" s="516"/>
      <c r="BJ721" s="516"/>
      <c r="BK721" s="517"/>
      <c r="BL721" s="350"/>
      <c r="BM721" s="330"/>
      <c r="BN721" s="330"/>
      <c r="BO721" s="330"/>
      <c r="BP721" s="330"/>
      <c r="BQ721" s="330"/>
      <c r="BR721" s="330"/>
      <c r="BS721" s="330"/>
      <c r="BT721" s="330"/>
      <c r="BU721" s="330"/>
      <c r="BV721" s="330"/>
      <c r="BW721" s="330"/>
      <c r="BX721" s="330"/>
      <c r="BY721" s="330"/>
      <c r="BZ721" s="330"/>
      <c r="CA721" s="330"/>
      <c r="CB721" s="330"/>
    </row>
    <row r="722" spans="1:80" s="331" customFormat="1" ht="12.6" customHeight="1">
      <c r="B722" s="511"/>
      <c r="C722" s="512"/>
      <c r="D722" s="513"/>
      <c r="E722" s="514"/>
      <c r="F722" s="482"/>
      <c r="G722" s="482"/>
      <c r="H722" s="482"/>
      <c r="I722" s="482"/>
      <c r="J722" s="482"/>
      <c r="K722" s="482"/>
      <c r="L722" s="482"/>
      <c r="M722" s="482"/>
      <c r="N722" s="482"/>
      <c r="O722" s="482"/>
      <c r="P722" s="482"/>
      <c r="Q722" s="482"/>
      <c r="R722" s="482"/>
      <c r="S722" s="482"/>
      <c r="T722" s="482"/>
      <c r="U722" s="482"/>
      <c r="V722" s="482"/>
      <c r="W722" s="482"/>
      <c r="X722" s="482"/>
      <c r="Y722" s="482"/>
      <c r="Z722" s="482"/>
      <c r="AA722" s="482"/>
      <c r="AB722" s="482"/>
      <c r="AC722" s="482"/>
      <c r="AD722" s="482"/>
      <c r="AE722" s="482"/>
      <c r="AF722" s="482"/>
      <c r="AG722" s="482"/>
      <c r="AH722" s="482"/>
      <c r="AI722" s="482"/>
      <c r="AJ722" s="482"/>
      <c r="AK722" s="482"/>
      <c r="AL722" s="482"/>
      <c r="AM722" s="482"/>
      <c r="AN722" s="482"/>
      <c r="AO722" s="482"/>
      <c r="AP722" s="482"/>
      <c r="AQ722" s="482"/>
      <c r="AR722" s="482"/>
      <c r="AS722" s="482"/>
      <c r="AT722" s="482"/>
      <c r="AU722" s="482"/>
      <c r="AV722" s="482"/>
      <c r="AW722" s="482"/>
      <c r="AX722" s="482"/>
      <c r="AY722" s="482"/>
      <c r="AZ722" s="482"/>
      <c r="BA722" s="482"/>
      <c r="BB722" s="482"/>
      <c r="BC722" s="482"/>
      <c r="BD722" s="482"/>
      <c r="BE722" s="482"/>
      <c r="BF722" s="482"/>
      <c r="BG722" s="515"/>
      <c r="BH722" s="516"/>
      <c r="BI722" s="516"/>
      <c r="BJ722" s="516"/>
      <c r="BK722" s="517"/>
      <c r="BL722" s="365"/>
      <c r="BM722" s="330"/>
      <c r="BN722" s="330"/>
      <c r="BO722" s="330"/>
      <c r="BP722" s="330"/>
      <c r="BQ722" s="330"/>
      <c r="BR722" s="330"/>
      <c r="BS722" s="330"/>
      <c r="BT722" s="330"/>
      <c r="BU722" s="330"/>
      <c r="BV722" s="330"/>
      <c r="BW722" s="330"/>
      <c r="BX722" s="330"/>
      <c r="BY722" s="330"/>
      <c r="BZ722" s="330"/>
      <c r="CA722" s="330"/>
      <c r="CB722" s="330"/>
    </row>
    <row r="723" spans="1:80" s="331" customFormat="1" ht="12.6" customHeight="1">
      <c r="B723" s="495" t="s">
        <v>450</v>
      </c>
      <c r="C723" s="496"/>
      <c r="D723" s="497"/>
      <c r="E723" s="501" t="s">
        <v>340</v>
      </c>
      <c r="F723" s="502"/>
      <c r="G723" s="502"/>
      <c r="H723" s="502"/>
      <c r="I723" s="502"/>
      <c r="J723" s="502"/>
      <c r="K723" s="502"/>
      <c r="L723" s="502"/>
      <c r="M723" s="502"/>
      <c r="N723" s="502"/>
      <c r="O723" s="502"/>
      <c r="P723" s="502"/>
      <c r="Q723" s="502"/>
      <c r="R723" s="502"/>
      <c r="S723" s="502"/>
      <c r="T723" s="502"/>
      <c r="U723" s="502"/>
      <c r="V723" s="502"/>
      <c r="W723" s="502"/>
      <c r="X723" s="502"/>
      <c r="Y723" s="502"/>
      <c r="Z723" s="502"/>
      <c r="AA723" s="502"/>
      <c r="AB723" s="502"/>
      <c r="AC723" s="502"/>
      <c r="AD723" s="502"/>
      <c r="AE723" s="502"/>
      <c r="AF723" s="502"/>
      <c r="AG723" s="502"/>
      <c r="AH723" s="502"/>
      <c r="AI723" s="502"/>
      <c r="AJ723" s="502"/>
      <c r="AK723" s="502"/>
      <c r="AL723" s="502"/>
      <c r="AM723" s="502"/>
      <c r="AN723" s="502"/>
      <c r="AO723" s="502"/>
      <c r="AP723" s="502"/>
      <c r="AQ723" s="502"/>
      <c r="AR723" s="502"/>
      <c r="AS723" s="502"/>
      <c r="AT723" s="502"/>
      <c r="AU723" s="502"/>
      <c r="AV723" s="502"/>
      <c r="AW723" s="502"/>
      <c r="AX723" s="502"/>
      <c r="AY723" s="502"/>
      <c r="AZ723" s="502"/>
      <c r="BA723" s="502"/>
      <c r="BB723" s="502"/>
      <c r="BC723" s="502"/>
      <c r="BD723" s="502"/>
      <c r="BE723" s="502"/>
      <c r="BF723" s="502"/>
      <c r="BG723" s="505"/>
      <c r="BH723" s="506"/>
      <c r="BI723" s="506"/>
      <c r="BJ723" s="506"/>
      <c r="BK723" s="507"/>
      <c r="BL723" s="350"/>
      <c r="BM723" s="330"/>
      <c r="BN723" s="330"/>
      <c r="BO723" s="330"/>
      <c r="BP723" s="330"/>
      <c r="BQ723" s="330"/>
      <c r="BR723" s="330"/>
      <c r="BS723" s="330"/>
      <c r="BT723" s="330"/>
      <c r="BU723" s="330"/>
      <c r="BV723" s="330"/>
      <c r="BW723" s="330"/>
      <c r="BX723" s="330"/>
      <c r="BY723" s="330"/>
      <c r="BZ723" s="330"/>
      <c r="CA723" s="330"/>
      <c r="CB723" s="330"/>
    </row>
    <row r="724" spans="1:80" s="331" customFormat="1" ht="12.6" customHeight="1">
      <c r="B724" s="498"/>
      <c r="C724" s="499"/>
      <c r="D724" s="500"/>
      <c r="E724" s="503"/>
      <c r="F724" s="504"/>
      <c r="G724" s="504"/>
      <c r="H724" s="504"/>
      <c r="I724" s="504"/>
      <c r="J724" s="504"/>
      <c r="K724" s="504"/>
      <c r="L724" s="504"/>
      <c r="M724" s="504"/>
      <c r="N724" s="504"/>
      <c r="O724" s="504"/>
      <c r="P724" s="504"/>
      <c r="Q724" s="504"/>
      <c r="R724" s="504"/>
      <c r="S724" s="504"/>
      <c r="T724" s="504"/>
      <c r="U724" s="504"/>
      <c r="V724" s="504"/>
      <c r="W724" s="504"/>
      <c r="X724" s="504"/>
      <c r="Y724" s="504"/>
      <c r="Z724" s="504"/>
      <c r="AA724" s="504"/>
      <c r="AB724" s="504"/>
      <c r="AC724" s="504"/>
      <c r="AD724" s="504"/>
      <c r="AE724" s="504"/>
      <c r="AF724" s="504"/>
      <c r="AG724" s="504"/>
      <c r="AH724" s="504"/>
      <c r="AI724" s="504"/>
      <c r="AJ724" s="504"/>
      <c r="AK724" s="504"/>
      <c r="AL724" s="504"/>
      <c r="AM724" s="504"/>
      <c r="AN724" s="504"/>
      <c r="AO724" s="504"/>
      <c r="AP724" s="504"/>
      <c r="AQ724" s="504"/>
      <c r="AR724" s="504"/>
      <c r="AS724" s="504"/>
      <c r="AT724" s="504"/>
      <c r="AU724" s="504"/>
      <c r="AV724" s="504"/>
      <c r="AW724" s="504"/>
      <c r="AX724" s="504"/>
      <c r="AY724" s="504"/>
      <c r="AZ724" s="504"/>
      <c r="BA724" s="504"/>
      <c r="BB724" s="504"/>
      <c r="BC724" s="504"/>
      <c r="BD724" s="504"/>
      <c r="BE724" s="504"/>
      <c r="BF724" s="504"/>
      <c r="BG724" s="508"/>
      <c r="BH724" s="509"/>
      <c r="BI724" s="509"/>
      <c r="BJ724" s="509"/>
      <c r="BK724" s="510"/>
      <c r="BL724" s="350"/>
      <c r="BM724" s="330"/>
      <c r="BN724" s="330"/>
      <c r="BO724" s="330"/>
      <c r="BP724" s="330"/>
      <c r="BQ724" s="330"/>
      <c r="BR724" s="330"/>
      <c r="BS724" s="330"/>
      <c r="BT724" s="330"/>
      <c r="BU724" s="330"/>
      <c r="BV724" s="330"/>
      <c r="BW724" s="330"/>
      <c r="BX724" s="330"/>
      <c r="BY724" s="330"/>
      <c r="BZ724" s="330"/>
      <c r="CA724" s="330"/>
      <c r="CB724" s="330"/>
    </row>
    <row r="725" spans="1:80" s="331" customFormat="1" ht="12.6" customHeight="1">
      <c r="D725" s="286"/>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c r="AA725" s="338"/>
      <c r="AB725" s="338"/>
      <c r="AC725" s="338"/>
      <c r="AD725" s="338"/>
      <c r="AE725" s="338"/>
      <c r="AF725" s="338"/>
      <c r="AG725" s="338"/>
      <c r="AH725" s="338"/>
      <c r="AI725" s="338"/>
      <c r="AJ725" s="338"/>
      <c r="AK725" s="338"/>
      <c r="AL725" s="338"/>
      <c r="AM725" s="338"/>
      <c r="AN725" s="338"/>
      <c r="AO725" s="338"/>
      <c r="AP725" s="338"/>
      <c r="AQ725" s="338"/>
      <c r="AR725" s="338"/>
      <c r="AS725" s="338"/>
      <c r="AT725" s="338"/>
      <c r="AU725" s="338"/>
      <c r="AV725" s="338"/>
      <c r="AW725" s="338"/>
      <c r="AX725" s="338"/>
      <c r="AY725" s="338"/>
      <c r="AZ725" s="338"/>
      <c r="BA725" s="338"/>
      <c r="BB725" s="338"/>
      <c r="BC725" s="338"/>
      <c r="BD725" s="338"/>
      <c r="BE725" s="338"/>
      <c r="BF725" s="338"/>
      <c r="BG725" s="292"/>
      <c r="BH725" s="292"/>
      <c r="BI725" s="292"/>
      <c r="BJ725" s="292"/>
      <c r="BK725" s="292"/>
      <c r="BL725" s="330"/>
      <c r="BM725" s="330"/>
      <c r="BN725" s="330"/>
      <c r="BO725" s="330"/>
      <c r="BP725" s="330"/>
      <c r="BQ725" s="330"/>
      <c r="BR725" s="330"/>
      <c r="BS725" s="330"/>
      <c r="BT725" s="330"/>
      <c r="BU725" s="330"/>
      <c r="BV725" s="330"/>
      <c r="BW725" s="330"/>
      <c r="BX725" s="330"/>
      <c r="BY725" s="330"/>
      <c r="BZ725" s="330"/>
      <c r="CA725" s="330"/>
    </row>
    <row r="726" spans="1:80" s="316" customFormat="1" ht="20.100000000000001" customHeight="1">
      <c r="A726" s="239" t="s">
        <v>674</v>
      </c>
      <c r="B726" s="329"/>
      <c r="C726" s="329"/>
      <c r="D726" s="298"/>
      <c r="E726" s="291"/>
      <c r="F726" s="291"/>
      <c r="G726" s="291"/>
      <c r="H726" s="291"/>
      <c r="I726" s="291"/>
      <c r="J726" s="291"/>
      <c r="K726" s="291"/>
      <c r="L726" s="291"/>
      <c r="M726" s="291"/>
      <c r="N726" s="291"/>
      <c r="O726" s="291"/>
      <c r="P726" s="291"/>
      <c r="Q726" s="291"/>
      <c r="R726" s="291"/>
      <c r="S726" s="291"/>
      <c r="T726" s="291"/>
      <c r="U726" s="291"/>
      <c r="V726" s="291"/>
      <c r="BG726" s="243"/>
      <c r="BH726" s="243"/>
      <c r="BI726" s="243"/>
      <c r="BJ726" s="243"/>
      <c r="BK726" s="243"/>
      <c r="BL726" s="345"/>
      <c r="BM726" s="345"/>
      <c r="BN726" s="345"/>
      <c r="BO726" s="345"/>
      <c r="BP726" s="345"/>
      <c r="BQ726" s="345"/>
      <c r="BR726" s="345"/>
      <c r="BS726" s="345"/>
      <c r="BT726" s="345"/>
      <c r="BU726" s="345"/>
      <c r="BV726" s="345"/>
      <c r="BW726" s="345"/>
      <c r="BX726" s="345"/>
      <c r="BY726" s="345"/>
      <c r="BZ726" s="345"/>
      <c r="CA726" s="345"/>
    </row>
    <row r="727" spans="1:80" s="331" customFormat="1" ht="12.6" customHeight="1">
      <c r="B727" s="495" t="s">
        <v>431</v>
      </c>
      <c r="C727" s="496"/>
      <c r="D727" s="497"/>
      <c r="E727" s="501" t="s">
        <v>675</v>
      </c>
      <c r="F727" s="502"/>
      <c r="G727" s="502"/>
      <c r="H727" s="502"/>
      <c r="I727" s="502"/>
      <c r="J727" s="502"/>
      <c r="K727" s="502"/>
      <c r="L727" s="502"/>
      <c r="M727" s="502"/>
      <c r="N727" s="502"/>
      <c r="O727" s="502"/>
      <c r="P727" s="502"/>
      <c r="Q727" s="502"/>
      <c r="R727" s="502"/>
      <c r="S727" s="502"/>
      <c r="T727" s="502"/>
      <c r="U727" s="502"/>
      <c r="V727" s="502"/>
      <c r="W727" s="502"/>
      <c r="X727" s="502"/>
      <c r="Y727" s="502"/>
      <c r="Z727" s="502"/>
      <c r="AA727" s="502"/>
      <c r="AB727" s="502"/>
      <c r="AC727" s="502"/>
      <c r="AD727" s="502"/>
      <c r="AE727" s="502"/>
      <c r="AF727" s="502"/>
      <c r="AG727" s="502"/>
      <c r="AH727" s="502"/>
      <c r="AI727" s="502"/>
      <c r="AJ727" s="502"/>
      <c r="AK727" s="502"/>
      <c r="AL727" s="502"/>
      <c r="AM727" s="502"/>
      <c r="AN727" s="502"/>
      <c r="AO727" s="502"/>
      <c r="AP727" s="502"/>
      <c r="AQ727" s="502"/>
      <c r="AR727" s="502"/>
      <c r="AS727" s="502"/>
      <c r="AT727" s="502"/>
      <c r="AU727" s="502"/>
      <c r="AV727" s="502"/>
      <c r="AW727" s="502"/>
      <c r="AX727" s="502"/>
      <c r="AY727" s="502"/>
      <c r="AZ727" s="502"/>
      <c r="BA727" s="502"/>
      <c r="BB727" s="502"/>
      <c r="BC727" s="502"/>
      <c r="BD727" s="502"/>
      <c r="BE727" s="502"/>
      <c r="BF727" s="502"/>
      <c r="BG727" s="505"/>
      <c r="BH727" s="506"/>
      <c r="BI727" s="506"/>
      <c r="BJ727" s="506"/>
      <c r="BK727" s="507"/>
      <c r="BL727" s="350"/>
      <c r="BM727" s="330"/>
      <c r="BN727" s="330"/>
      <c r="BO727" s="330"/>
      <c r="BP727" s="330"/>
      <c r="BQ727" s="330"/>
      <c r="BR727" s="330"/>
      <c r="BS727" s="330"/>
      <c r="BT727" s="330"/>
      <c r="BU727" s="330"/>
      <c r="BV727" s="330"/>
      <c r="BW727" s="330"/>
      <c r="BX727" s="330"/>
      <c r="BY727" s="330"/>
      <c r="BZ727" s="330"/>
      <c r="CA727" s="330"/>
      <c r="CB727" s="330"/>
    </row>
    <row r="728" spans="1:80" s="331" customFormat="1" ht="12.6" customHeight="1">
      <c r="B728" s="511"/>
      <c r="C728" s="512"/>
      <c r="D728" s="513"/>
      <c r="E728" s="514"/>
      <c r="F728" s="482"/>
      <c r="G728" s="482"/>
      <c r="H728" s="482"/>
      <c r="I728" s="482"/>
      <c r="J728" s="482"/>
      <c r="K728" s="482"/>
      <c r="L728" s="482"/>
      <c r="M728" s="482"/>
      <c r="N728" s="482"/>
      <c r="O728" s="482"/>
      <c r="P728" s="482"/>
      <c r="Q728" s="482"/>
      <c r="R728" s="482"/>
      <c r="S728" s="482"/>
      <c r="T728" s="482"/>
      <c r="U728" s="482"/>
      <c r="V728" s="482"/>
      <c r="W728" s="482"/>
      <c r="X728" s="482"/>
      <c r="Y728" s="482"/>
      <c r="Z728" s="482"/>
      <c r="AA728" s="482"/>
      <c r="AB728" s="482"/>
      <c r="AC728" s="482"/>
      <c r="AD728" s="482"/>
      <c r="AE728" s="482"/>
      <c r="AF728" s="482"/>
      <c r="AG728" s="482"/>
      <c r="AH728" s="482"/>
      <c r="AI728" s="482"/>
      <c r="AJ728" s="482"/>
      <c r="AK728" s="482"/>
      <c r="AL728" s="482"/>
      <c r="AM728" s="482"/>
      <c r="AN728" s="482"/>
      <c r="AO728" s="482"/>
      <c r="AP728" s="482"/>
      <c r="AQ728" s="482"/>
      <c r="AR728" s="482"/>
      <c r="AS728" s="482"/>
      <c r="AT728" s="482"/>
      <c r="AU728" s="482"/>
      <c r="AV728" s="482"/>
      <c r="AW728" s="482"/>
      <c r="AX728" s="482"/>
      <c r="AY728" s="482"/>
      <c r="AZ728" s="482"/>
      <c r="BA728" s="482"/>
      <c r="BB728" s="482"/>
      <c r="BC728" s="482"/>
      <c r="BD728" s="482"/>
      <c r="BE728" s="482"/>
      <c r="BF728" s="482"/>
      <c r="BG728" s="515"/>
      <c r="BH728" s="516"/>
      <c r="BI728" s="516"/>
      <c r="BJ728" s="516"/>
      <c r="BK728" s="517"/>
      <c r="BL728" s="350"/>
      <c r="BM728" s="330"/>
      <c r="BN728" s="330"/>
      <c r="BO728" s="330"/>
      <c r="BP728" s="330"/>
      <c r="BQ728" s="330"/>
      <c r="BR728" s="330"/>
      <c r="BS728" s="330"/>
      <c r="BT728" s="330"/>
      <c r="BU728" s="330"/>
      <c r="BV728" s="330"/>
      <c r="BW728" s="330"/>
      <c r="BX728" s="330"/>
      <c r="BY728" s="330"/>
      <c r="BZ728" s="330"/>
      <c r="CA728" s="330"/>
      <c r="CB728" s="330"/>
    </row>
    <row r="729" spans="1:80" s="331" customFormat="1" ht="12.6" customHeight="1">
      <c r="B729" s="511"/>
      <c r="C729" s="512"/>
      <c r="D729" s="513"/>
      <c r="E729" s="514"/>
      <c r="F729" s="482"/>
      <c r="G729" s="482"/>
      <c r="H729" s="482"/>
      <c r="I729" s="482"/>
      <c r="J729" s="482"/>
      <c r="K729" s="482"/>
      <c r="L729" s="482"/>
      <c r="M729" s="482"/>
      <c r="N729" s="482"/>
      <c r="O729" s="482"/>
      <c r="P729" s="482"/>
      <c r="Q729" s="482"/>
      <c r="R729" s="482"/>
      <c r="S729" s="482"/>
      <c r="T729" s="482"/>
      <c r="U729" s="482"/>
      <c r="V729" s="482"/>
      <c r="W729" s="482"/>
      <c r="X729" s="482"/>
      <c r="Y729" s="482"/>
      <c r="Z729" s="482"/>
      <c r="AA729" s="482"/>
      <c r="AB729" s="482"/>
      <c r="AC729" s="482"/>
      <c r="AD729" s="482"/>
      <c r="AE729" s="482"/>
      <c r="AF729" s="482"/>
      <c r="AG729" s="482"/>
      <c r="AH729" s="482"/>
      <c r="AI729" s="482"/>
      <c r="AJ729" s="482"/>
      <c r="AK729" s="482"/>
      <c r="AL729" s="482"/>
      <c r="AM729" s="482"/>
      <c r="AN729" s="482"/>
      <c r="AO729" s="482"/>
      <c r="AP729" s="482"/>
      <c r="AQ729" s="482"/>
      <c r="AR729" s="482"/>
      <c r="AS729" s="482"/>
      <c r="AT729" s="482"/>
      <c r="AU729" s="482"/>
      <c r="AV729" s="482"/>
      <c r="AW729" s="482"/>
      <c r="AX729" s="482"/>
      <c r="AY729" s="482"/>
      <c r="AZ729" s="482"/>
      <c r="BA729" s="482"/>
      <c r="BB729" s="482"/>
      <c r="BC729" s="482"/>
      <c r="BD729" s="482"/>
      <c r="BE729" s="482"/>
      <c r="BF729" s="482"/>
      <c r="BG729" s="515"/>
      <c r="BH729" s="516"/>
      <c r="BI729" s="516"/>
      <c r="BJ729" s="516"/>
      <c r="BK729" s="517"/>
      <c r="BL729" s="350"/>
      <c r="BM729" s="330"/>
      <c r="BN729" s="330"/>
      <c r="BO729" s="330"/>
      <c r="BP729" s="330"/>
      <c r="BQ729" s="330"/>
      <c r="BR729" s="330"/>
      <c r="BS729" s="330"/>
      <c r="BT729" s="330"/>
      <c r="BU729" s="330"/>
      <c r="BV729" s="330"/>
      <c r="BW729" s="330"/>
      <c r="BX729" s="330"/>
      <c r="BY729" s="330"/>
      <c r="BZ729" s="330"/>
      <c r="CA729" s="330"/>
      <c r="CB729" s="330"/>
    </row>
    <row r="730" spans="1:80" s="331" customFormat="1" ht="12.6" customHeight="1">
      <c r="B730" s="498"/>
      <c r="C730" s="499"/>
      <c r="D730" s="500"/>
      <c r="E730" s="503"/>
      <c r="F730" s="504"/>
      <c r="G730" s="504"/>
      <c r="H730" s="504"/>
      <c r="I730" s="504"/>
      <c r="J730" s="504"/>
      <c r="K730" s="504"/>
      <c r="L730" s="504"/>
      <c r="M730" s="504"/>
      <c r="N730" s="504"/>
      <c r="O730" s="504"/>
      <c r="P730" s="504"/>
      <c r="Q730" s="504"/>
      <c r="R730" s="504"/>
      <c r="S730" s="504"/>
      <c r="T730" s="504"/>
      <c r="U730" s="504"/>
      <c r="V730" s="504"/>
      <c r="W730" s="504"/>
      <c r="X730" s="504"/>
      <c r="Y730" s="504"/>
      <c r="Z730" s="504"/>
      <c r="AA730" s="504"/>
      <c r="AB730" s="504"/>
      <c r="AC730" s="504"/>
      <c r="AD730" s="504"/>
      <c r="AE730" s="504"/>
      <c r="AF730" s="504"/>
      <c r="AG730" s="504"/>
      <c r="AH730" s="504"/>
      <c r="AI730" s="504"/>
      <c r="AJ730" s="504"/>
      <c r="AK730" s="504"/>
      <c r="AL730" s="504"/>
      <c r="AM730" s="504"/>
      <c r="AN730" s="504"/>
      <c r="AO730" s="504"/>
      <c r="AP730" s="504"/>
      <c r="AQ730" s="504"/>
      <c r="AR730" s="504"/>
      <c r="AS730" s="504"/>
      <c r="AT730" s="504"/>
      <c r="AU730" s="504"/>
      <c r="AV730" s="504"/>
      <c r="AW730" s="504"/>
      <c r="AX730" s="504"/>
      <c r="AY730" s="504"/>
      <c r="AZ730" s="504"/>
      <c r="BA730" s="504"/>
      <c r="BB730" s="504"/>
      <c r="BC730" s="504"/>
      <c r="BD730" s="504"/>
      <c r="BE730" s="504"/>
      <c r="BF730" s="504"/>
      <c r="BG730" s="508"/>
      <c r="BH730" s="509"/>
      <c r="BI730" s="509"/>
      <c r="BJ730" s="509"/>
      <c r="BK730" s="510"/>
      <c r="BL730" s="350"/>
      <c r="BM730" s="330"/>
      <c r="BN730" s="330"/>
      <c r="BO730" s="330"/>
      <c r="BP730" s="330"/>
      <c r="BQ730" s="330"/>
      <c r="BR730" s="330"/>
      <c r="BS730" s="330"/>
      <c r="BT730" s="330"/>
      <c r="BU730" s="330"/>
      <c r="BV730" s="330"/>
      <c r="BW730" s="330"/>
      <c r="BX730" s="330"/>
      <c r="BY730" s="330"/>
      <c r="BZ730" s="330"/>
      <c r="CA730" s="330"/>
      <c r="CB730" s="330"/>
    </row>
    <row r="731" spans="1:80" s="331" customFormat="1" ht="12.6" customHeight="1">
      <c r="BG731" s="243"/>
      <c r="BH731" s="243"/>
      <c r="BI731" s="243"/>
      <c r="BJ731" s="243"/>
      <c r="BK731" s="243"/>
      <c r="BL731" s="330"/>
      <c r="BM731" s="330"/>
      <c r="BN731" s="330"/>
      <c r="BO731" s="330"/>
      <c r="BP731" s="330"/>
      <c r="BQ731" s="330"/>
      <c r="BR731" s="330"/>
      <c r="BS731" s="330"/>
      <c r="BT731" s="330"/>
      <c r="BU731" s="330"/>
      <c r="BV731" s="330"/>
      <c r="BW731" s="330"/>
      <c r="BX731" s="330"/>
      <c r="BY731" s="330"/>
      <c r="BZ731" s="330"/>
      <c r="CA731" s="330"/>
    </row>
    <row r="732" spans="1:80" s="316" customFormat="1" ht="20.100000000000001" customHeight="1">
      <c r="A732" s="239" t="s">
        <v>676</v>
      </c>
      <c r="B732" s="329"/>
      <c r="C732" s="329"/>
      <c r="D732" s="298"/>
      <c r="E732" s="291"/>
      <c r="F732" s="291"/>
      <c r="G732" s="291"/>
      <c r="H732" s="291"/>
      <c r="I732" s="291"/>
      <c r="J732" s="291"/>
      <c r="K732" s="291"/>
      <c r="L732" s="291"/>
      <c r="M732" s="291"/>
      <c r="N732" s="291"/>
      <c r="O732" s="291"/>
      <c r="P732" s="291"/>
      <c r="Q732" s="291"/>
      <c r="R732" s="291"/>
      <c r="S732" s="291"/>
      <c r="T732" s="291"/>
      <c r="U732" s="291"/>
      <c r="V732" s="291"/>
      <c r="BG732" s="243"/>
      <c r="BH732" s="243"/>
      <c r="BI732" s="243"/>
      <c r="BJ732" s="243"/>
      <c r="BK732" s="243"/>
      <c r="BL732" s="345"/>
      <c r="BM732" s="345"/>
      <c r="BN732" s="345"/>
      <c r="BO732" s="345"/>
      <c r="BP732" s="345"/>
      <c r="BQ732" s="345"/>
      <c r="BR732" s="345"/>
      <c r="BS732" s="345"/>
      <c r="BT732" s="345"/>
      <c r="BU732" s="345"/>
      <c r="BV732" s="345"/>
      <c r="BW732" s="345"/>
      <c r="BX732" s="345"/>
      <c r="BY732" s="345"/>
      <c r="BZ732" s="345"/>
      <c r="CA732" s="345"/>
    </row>
    <row r="733" spans="1:80" s="331" customFormat="1" ht="12.6" customHeight="1">
      <c r="B733" s="495" t="s">
        <v>431</v>
      </c>
      <c r="C733" s="496"/>
      <c r="D733" s="497"/>
      <c r="E733" s="501" t="s">
        <v>341</v>
      </c>
      <c r="F733" s="502"/>
      <c r="G733" s="502"/>
      <c r="H733" s="502"/>
      <c r="I733" s="502"/>
      <c r="J733" s="502"/>
      <c r="K733" s="502"/>
      <c r="L733" s="502"/>
      <c r="M733" s="502"/>
      <c r="N733" s="502"/>
      <c r="O733" s="502"/>
      <c r="P733" s="502"/>
      <c r="Q733" s="502"/>
      <c r="R733" s="502"/>
      <c r="S733" s="502"/>
      <c r="T733" s="502"/>
      <c r="U733" s="502"/>
      <c r="V733" s="502"/>
      <c r="W733" s="502"/>
      <c r="X733" s="502"/>
      <c r="Y733" s="502"/>
      <c r="Z733" s="502"/>
      <c r="AA733" s="502"/>
      <c r="AB733" s="502"/>
      <c r="AC733" s="502"/>
      <c r="AD733" s="502"/>
      <c r="AE733" s="502"/>
      <c r="AF733" s="502"/>
      <c r="AG733" s="502"/>
      <c r="AH733" s="502"/>
      <c r="AI733" s="502"/>
      <c r="AJ733" s="502"/>
      <c r="AK733" s="502"/>
      <c r="AL733" s="502"/>
      <c r="AM733" s="502"/>
      <c r="AN733" s="502"/>
      <c r="AO733" s="502"/>
      <c r="AP733" s="502"/>
      <c r="AQ733" s="502"/>
      <c r="AR733" s="502"/>
      <c r="AS733" s="502"/>
      <c r="AT733" s="502"/>
      <c r="AU733" s="502"/>
      <c r="AV733" s="502"/>
      <c r="AW733" s="502"/>
      <c r="AX733" s="502"/>
      <c r="AY733" s="502"/>
      <c r="AZ733" s="502"/>
      <c r="BA733" s="502"/>
      <c r="BB733" s="502"/>
      <c r="BC733" s="502"/>
      <c r="BD733" s="502"/>
      <c r="BE733" s="502"/>
      <c r="BF733" s="502"/>
      <c r="BG733" s="505"/>
      <c r="BH733" s="506"/>
      <c r="BI733" s="506"/>
      <c r="BJ733" s="506"/>
      <c r="BK733" s="507"/>
      <c r="BL733" s="350"/>
      <c r="BM733" s="330"/>
      <c r="BN733" s="330" t="s">
        <v>330</v>
      </c>
      <c r="BO733" s="330"/>
      <c r="BP733" s="330"/>
      <c r="BQ733" s="330"/>
      <c r="BR733" s="330"/>
      <c r="BS733" s="330"/>
      <c r="BT733" s="330"/>
      <c r="BU733" s="330"/>
      <c r="BV733" s="330"/>
      <c r="BW733" s="330"/>
      <c r="BX733" s="330"/>
      <c r="BY733" s="330"/>
      <c r="BZ733" s="330"/>
      <c r="CA733" s="330"/>
      <c r="CB733" s="330"/>
    </row>
    <row r="734" spans="1:80" s="331" customFormat="1" ht="12.6" customHeight="1">
      <c r="B734" s="511"/>
      <c r="C734" s="512"/>
      <c r="D734" s="513"/>
      <c r="E734" s="514"/>
      <c r="F734" s="482"/>
      <c r="G734" s="482"/>
      <c r="H734" s="482"/>
      <c r="I734" s="482"/>
      <c r="J734" s="482"/>
      <c r="K734" s="482"/>
      <c r="L734" s="482"/>
      <c r="M734" s="482"/>
      <c r="N734" s="482"/>
      <c r="O734" s="482"/>
      <c r="P734" s="482"/>
      <c r="Q734" s="482"/>
      <c r="R734" s="482"/>
      <c r="S734" s="482"/>
      <c r="T734" s="482"/>
      <c r="U734" s="482"/>
      <c r="V734" s="482"/>
      <c r="W734" s="482"/>
      <c r="X734" s="482"/>
      <c r="Y734" s="482"/>
      <c r="Z734" s="482"/>
      <c r="AA734" s="482"/>
      <c r="AB734" s="482"/>
      <c r="AC734" s="482"/>
      <c r="AD734" s="482"/>
      <c r="AE734" s="482"/>
      <c r="AF734" s="482"/>
      <c r="AG734" s="482"/>
      <c r="AH734" s="482"/>
      <c r="AI734" s="482"/>
      <c r="AJ734" s="482"/>
      <c r="AK734" s="482"/>
      <c r="AL734" s="482"/>
      <c r="AM734" s="482"/>
      <c r="AN734" s="482"/>
      <c r="AO734" s="482"/>
      <c r="AP734" s="482"/>
      <c r="AQ734" s="482"/>
      <c r="AR734" s="482"/>
      <c r="AS734" s="482"/>
      <c r="AT734" s="482"/>
      <c r="AU734" s="482"/>
      <c r="AV734" s="482"/>
      <c r="AW734" s="482"/>
      <c r="AX734" s="482"/>
      <c r="AY734" s="482"/>
      <c r="AZ734" s="482"/>
      <c r="BA734" s="482"/>
      <c r="BB734" s="482"/>
      <c r="BC734" s="482"/>
      <c r="BD734" s="482"/>
      <c r="BE734" s="482"/>
      <c r="BF734" s="482"/>
      <c r="BG734" s="515"/>
      <c r="BH734" s="516"/>
      <c r="BI734" s="516"/>
      <c r="BJ734" s="516"/>
      <c r="BK734" s="517"/>
      <c r="BL734" s="350"/>
      <c r="BM734" s="330"/>
      <c r="BN734" s="330"/>
      <c r="BO734" s="330"/>
      <c r="BP734" s="330"/>
      <c r="BQ734" s="330"/>
      <c r="BR734" s="330"/>
      <c r="BS734" s="330"/>
      <c r="BT734" s="330"/>
      <c r="BU734" s="330"/>
      <c r="BV734" s="330"/>
      <c r="BW734" s="330"/>
      <c r="BX734" s="330"/>
      <c r="BY734" s="330"/>
      <c r="BZ734" s="330"/>
      <c r="CA734" s="330"/>
      <c r="CB734" s="330"/>
    </row>
    <row r="735" spans="1:80" s="331" customFormat="1" ht="12.6" customHeight="1">
      <c r="B735" s="511"/>
      <c r="C735" s="512"/>
      <c r="D735" s="513"/>
      <c r="E735" s="514"/>
      <c r="F735" s="482"/>
      <c r="G735" s="482"/>
      <c r="H735" s="482"/>
      <c r="I735" s="482"/>
      <c r="J735" s="482"/>
      <c r="K735" s="482"/>
      <c r="L735" s="482"/>
      <c r="M735" s="482"/>
      <c r="N735" s="482"/>
      <c r="O735" s="482"/>
      <c r="P735" s="482"/>
      <c r="Q735" s="482"/>
      <c r="R735" s="482"/>
      <c r="S735" s="482"/>
      <c r="T735" s="482"/>
      <c r="U735" s="482"/>
      <c r="V735" s="482"/>
      <c r="W735" s="482"/>
      <c r="X735" s="482"/>
      <c r="Y735" s="482"/>
      <c r="Z735" s="482"/>
      <c r="AA735" s="482"/>
      <c r="AB735" s="482"/>
      <c r="AC735" s="482"/>
      <c r="AD735" s="482"/>
      <c r="AE735" s="482"/>
      <c r="AF735" s="482"/>
      <c r="AG735" s="482"/>
      <c r="AH735" s="482"/>
      <c r="AI735" s="482"/>
      <c r="AJ735" s="482"/>
      <c r="AK735" s="482"/>
      <c r="AL735" s="482"/>
      <c r="AM735" s="482"/>
      <c r="AN735" s="482"/>
      <c r="AO735" s="482"/>
      <c r="AP735" s="482"/>
      <c r="AQ735" s="482"/>
      <c r="AR735" s="482"/>
      <c r="AS735" s="482"/>
      <c r="AT735" s="482"/>
      <c r="AU735" s="482"/>
      <c r="AV735" s="482"/>
      <c r="AW735" s="482"/>
      <c r="AX735" s="482"/>
      <c r="AY735" s="482"/>
      <c r="AZ735" s="482"/>
      <c r="BA735" s="482"/>
      <c r="BB735" s="482"/>
      <c r="BC735" s="482"/>
      <c r="BD735" s="482"/>
      <c r="BE735" s="482"/>
      <c r="BF735" s="482"/>
      <c r="BG735" s="515"/>
      <c r="BH735" s="516"/>
      <c r="BI735" s="516"/>
      <c r="BJ735" s="516"/>
      <c r="BK735" s="517"/>
      <c r="BL735" s="350"/>
      <c r="BM735" s="330"/>
      <c r="BN735" s="330" t="s">
        <v>330</v>
      </c>
      <c r="BO735" s="330"/>
      <c r="BP735" s="330"/>
      <c r="BQ735" s="330"/>
      <c r="BR735" s="330"/>
      <c r="BS735" s="330"/>
      <c r="BT735" s="330"/>
      <c r="BU735" s="330"/>
      <c r="BV735" s="330"/>
      <c r="BW735" s="330"/>
      <c r="BX735" s="330"/>
      <c r="BY735" s="330"/>
      <c r="BZ735" s="330"/>
      <c r="CA735" s="330"/>
      <c r="CB735" s="330"/>
    </row>
    <row r="736" spans="1:80" s="331" customFormat="1" ht="12.6" customHeight="1">
      <c r="B736" s="495" t="s">
        <v>436</v>
      </c>
      <c r="C736" s="496"/>
      <c r="D736" s="497"/>
      <c r="E736" s="501" t="s">
        <v>342</v>
      </c>
      <c r="F736" s="502"/>
      <c r="G736" s="502"/>
      <c r="H736" s="502"/>
      <c r="I736" s="502"/>
      <c r="J736" s="502"/>
      <c r="K736" s="502"/>
      <c r="L736" s="502"/>
      <c r="M736" s="502"/>
      <c r="N736" s="502"/>
      <c r="O736" s="502"/>
      <c r="P736" s="502"/>
      <c r="Q736" s="502"/>
      <c r="R736" s="502"/>
      <c r="S736" s="502"/>
      <c r="T736" s="502"/>
      <c r="U736" s="502"/>
      <c r="V736" s="502"/>
      <c r="W736" s="502"/>
      <c r="X736" s="502"/>
      <c r="Y736" s="502"/>
      <c r="Z736" s="502"/>
      <c r="AA736" s="502"/>
      <c r="AB736" s="502"/>
      <c r="AC736" s="502"/>
      <c r="AD736" s="502"/>
      <c r="AE736" s="502"/>
      <c r="AF736" s="502"/>
      <c r="AG736" s="502"/>
      <c r="AH736" s="502"/>
      <c r="AI736" s="502"/>
      <c r="AJ736" s="502"/>
      <c r="AK736" s="502"/>
      <c r="AL736" s="502"/>
      <c r="AM736" s="502"/>
      <c r="AN736" s="502"/>
      <c r="AO736" s="502"/>
      <c r="AP736" s="502"/>
      <c r="AQ736" s="502"/>
      <c r="AR736" s="502"/>
      <c r="AS736" s="502"/>
      <c r="AT736" s="502"/>
      <c r="AU736" s="502"/>
      <c r="AV736" s="502"/>
      <c r="AW736" s="502"/>
      <c r="AX736" s="502"/>
      <c r="AY736" s="502"/>
      <c r="AZ736" s="502"/>
      <c r="BA736" s="502"/>
      <c r="BB736" s="502"/>
      <c r="BC736" s="502"/>
      <c r="BD736" s="502"/>
      <c r="BE736" s="502"/>
      <c r="BF736" s="502"/>
      <c r="BG736" s="505"/>
      <c r="BH736" s="506"/>
      <c r="BI736" s="506"/>
      <c r="BJ736" s="506"/>
      <c r="BK736" s="507"/>
      <c r="BL736" s="350"/>
      <c r="BM736" s="330"/>
      <c r="BN736" s="330"/>
      <c r="BO736" s="330"/>
      <c r="BP736" s="330"/>
      <c r="BQ736" s="330"/>
      <c r="BR736" s="330"/>
      <c r="BS736" s="330"/>
      <c r="BT736" s="330"/>
      <c r="BU736" s="330"/>
      <c r="BV736" s="330"/>
      <c r="BW736" s="330"/>
      <c r="BX736" s="330"/>
      <c r="BY736" s="330"/>
      <c r="BZ736" s="330"/>
      <c r="CA736" s="330"/>
      <c r="CB736" s="330"/>
    </row>
    <row r="737" spans="1:80" s="331" customFormat="1" ht="12.6" customHeight="1">
      <c r="B737" s="498"/>
      <c r="C737" s="499"/>
      <c r="D737" s="500"/>
      <c r="E737" s="503"/>
      <c r="F737" s="504"/>
      <c r="G737" s="504"/>
      <c r="H737" s="504"/>
      <c r="I737" s="504"/>
      <c r="J737" s="504"/>
      <c r="K737" s="504"/>
      <c r="L737" s="504"/>
      <c r="M737" s="504"/>
      <c r="N737" s="504"/>
      <c r="O737" s="504"/>
      <c r="P737" s="504"/>
      <c r="Q737" s="504"/>
      <c r="R737" s="504"/>
      <c r="S737" s="504"/>
      <c r="T737" s="504"/>
      <c r="U737" s="504"/>
      <c r="V737" s="504"/>
      <c r="W737" s="504"/>
      <c r="X737" s="504"/>
      <c r="Y737" s="504"/>
      <c r="Z737" s="504"/>
      <c r="AA737" s="504"/>
      <c r="AB737" s="504"/>
      <c r="AC737" s="504"/>
      <c r="AD737" s="504"/>
      <c r="AE737" s="504"/>
      <c r="AF737" s="504"/>
      <c r="AG737" s="504"/>
      <c r="AH737" s="504"/>
      <c r="AI737" s="504"/>
      <c r="AJ737" s="504"/>
      <c r="AK737" s="504"/>
      <c r="AL737" s="504"/>
      <c r="AM737" s="504"/>
      <c r="AN737" s="504"/>
      <c r="AO737" s="504"/>
      <c r="AP737" s="504"/>
      <c r="AQ737" s="504"/>
      <c r="AR737" s="504"/>
      <c r="AS737" s="504"/>
      <c r="AT737" s="504"/>
      <c r="AU737" s="504"/>
      <c r="AV737" s="504"/>
      <c r="AW737" s="504"/>
      <c r="AX737" s="504"/>
      <c r="AY737" s="504"/>
      <c r="AZ737" s="504"/>
      <c r="BA737" s="504"/>
      <c r="BB737" s="504"/>
      <c r="BC737" s="504"/>
      <c r="BD737" s="504"/>
      <c r="BE737" s="504"/>
      <c r="BF737" s="504"/>
      <c r="BG737" s="508"/>
      <c r="BH737" s="509"/>
      <c r="BI737" s="509"/>
      <c r="BJ737" s="509"/>
      <c r="BK737" s="510"/>
      <c r="BL737" s="350"/>
      <c r="BM737" s="330"/>
      <c r="BN737" s="330"/>
      <c r="BO737" s="330"/>
      <c r="BP737" s="330"/>
      <c r="BQ737" s="330"/>
      <c r="BR737" s="330"/>
      <c r="BS737" s="330"/>
      <c r="BT737" s="330"/>
      <c r="BU737" s="330"/>
      <c r="BV737" s="330"/>
      <c r="BW737" s="330"/>
      <c r="BX737" s="330"/>
      <c r="BY737" s="330"/>
      <c r="BZ737" s="330"/>
      <c r="CA737" s="330"/>
      <c r="CB737" s="330"/>
    </row>
    <row r="738" spans="1:80" s="331" customFormat="1" ht="12.6" customHeight="1">
      <c r="BG738" s="243"/>
      <c r="BH738" s="243"/>
      <c r="BI738" s="243"/>
      <c r="BJ738" s="243"/>
      <c r="BK738" s="243"/>
      <c r="BL738" s="330"/>
      <c r="BM738" s="330"/>
      <c r="BN738" s="330"/>
      <c r="BO738" s="330"/>
      <c r="BP738" s="330"/>
      <c r="BQ738" s="330"/>
      <c r="BR738" s="330"/>
      <c r="BS738" s="330"/>
      <c r="BT738" s="330"/>
      <c r="BU738" s="330"/>
      <c r="BV738" s="330"/>
      <c r="BW738" s="330"/>
      <c r="BX738" s="330"/>
      <c r="BY738" s="330"/>
      <c r="BZ738" s="330"/>
      <c r="CA738" s="330"/>
    </row>
    <row r="739" spans="1:80" s="316" customFormat="1" ht="20.100000000000001" customHeight="1">
      <c r="A739" s="239" t="s">
        <v>677</v>
      </c>
      <c r="B739" s="329"/>
      <c r="C739" s="329"/>
      <c r="D739" s="298"/>
      <c r="E739" s="291"/>
      <c r="F739" s="291"/>
      <c r="G739" s="291"/>
      <c r="H739" s="291"/>
      <c r="I739" s="291"/>
      <c r="J739" s="291"/>
      <c r="K739" s="291"/>
      <c r="L739" s="291"/>
      <c r="M739" s="291"/>
      <c r="N739" s="291"/>
      <c r="O739" s="291"/>
      <c r="P739" s="291"/>
      <c r="Q739" s="291"/>
      <c r="R739" s="291"/>
      <c r="S739" s="291"/>
      <c r="T739" s="291"/>
      <c r="U739" s="291"/>
      <c r="V739" s="291"/>
      <c r="BG739" s="243"/>
      <c r="BH739" s="243"/>
      <c r="BI739" s="243"/>
      <c r="BJ739" s="243"/>
      <c r="BK739" s="243"/>
      <c r="BL739" s="345"/>
      <c r="BM739" s="345"/>
      <c r="BN739" s="345"/>
      <c r="BO739" s="345"/>
      <c r="BP739" s="345"/>
      <c r="BQ739" s="345"/>
      <c r="BR739" s="345"/>
      <c r="BS739" s="345"/>
      <c r="BT739" s="345"/>
      <c r="BU739" s="345"/>
      <c r="BV739" s="345"/>
      <c r="BW739" s="345"/>
      <c r="BX739" s="345"/>
      <c r="BY739" s="345"/>
      <c r="BZ739" s="345"/>
      <c r="CA739" s="345"/>
    </row>
    <row r="740" spans="1:80" s="331" customFormat="1" ht="12.6" customHeight="1">
      <c r="B740" s="495" t="s">
        <v>431</v>
      </c>
      <c r="C740" s="496"/>
      <c r="D740" s="497"/>
      <c r="E740" s="501" t="s">
        <v>1275</v>
      </c>
      <c r="F740" s="502"/>
      <c r="G740" s="502"/>
      <c r="H740" s="502"/>
      <c r="I740" s="502"/>
      <c r="J740" s="502"/>
      <c r="K740" s="502"/>
      <c r="L740" s="502"/>
      <c r="M740" s="502"/>
      <c r="N740" s="502"/>
      <c r="O740" s="502"/>
      <c r="P740" s="502"/>
      <c r="Q740" s="502"/>
      <c r="R740" s="502"/>
      <c r="S740" s="502"/>
      <c r="T740" s="502"/>
      <c r="U740" s="502"/>
      <c r="V740" s="502"/>
      <c r="W740" s="502"/>
      <c r="X740" s="502"/>
      <c r="Y740" s="502"/>
      <c r="Z740" s="502"/>
      <c r="AA740" s="502"/>
      <c r="AB740" s="502"/>
      <c r="AC740" s="502"/>
      <c r="AD740" s="502"/>
      <c r="AE740" s="502"/>
      <c r="AF740" s="502"/>
      <c r="AG740" s="502"/>
      <c r="AH740" s="502"/>
      <c r="AI740" s="502"/>
      <c r="AJ740" s="502"/>
      <c r="AK740" s="502"/>
      <c r="AL740" s="502"/>
      <c r="AM740" s="502"/>
      <c r="AN740" s="502"/>
      <c r="AO740" s="502"/>
      <c r="AP740" s="502"/>
      <c r="AQ740" s="502"/>
      <c r="AR740" s="502"/>
      <c r="AS740" s="502"/>
      <c r="AT740" s="502"/>
      <c r="AU740" s="502"/>
      <c r="AV740" s="502"/>
      <c r="AW740" s="502"/>
      <c r="AX740" s="502"/>
      <c r="AY740" s="502"/>
      <c r="AZ740" s="502"/>
      <c r="BA740" s="502"/>
      <c r="BB740" s="502"/>
      <c r="BC740" s="502"/>
      <c r="BD740" s="502"/>
      <c r="BE740" s="502"/>
      <c r="BF740" s="502"/>
      <c r="BG740" s="505"/>
      <c r="BH740" s="506"/>
      <c r="BI740" s="506"/>
      <c r="BJ740" s="506"/>
      <c r="BK740" s="507"/>
      <c r="BL740" s="350"/>
      <c r="BM740" s="330"/>
      <c r="BN740" s="330"/>
      <c r="BO740" s="330"/>
      <c r="BP740" s="330"/>
      <c r="BQ740" s="330"/>
      <c r="BR740" s="330"/>
      <c r="BS740" s="330"/>
      <c r="BT740" s="330"/>
      <c r="BU740" s="330"/>
      <c r="BV740" s="330"/>
      <c r="BW740" s="330"/>
      <c r="BX740" s="330"/>
      <c r="BY740" s="330"/>
      <c r="BZ740" s="330"/>
      <c r="CA740" s="330"/>
      <c r="CB740" s="330"/>
    </row>
    <row r="741" spans="1:80" s="331" customFormat="1" ht="12.6" customHeight="1">
      <c r="B741" s="511"/>
      <c r="C741" s="512"/>
      <c r="D741" s="513"/>
      <c r="E741" s="514"/>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82"/>
      <c r="AJ741" s="482"/>
      <c r="AK741" s="482"/>
      <c r="AL741" s="482"/>
      <c r="AM741" s="482"/>
      <c r="AN741" s="482"/>
      <c r="AO741" s="482"/>
      <c r="AP741" s="482"/>
      <c r="AQ741" s="482"/>
      <c r="AR741" s="482"/>
      <c r="AS741" s="482"/>
      <c r="AT741" s="482"/>
      <c r="AU741" s="482"/>
      <c r="AV741" s="482"/>
      <c r="AW741" s="482"/>
      <c r="AX741" s="482"/>
      <c r="AY741" s="482"/>
      <c r="AZ741" s="482"/>
      <c r="BA741" s="482"/>
      <c r="BB741" s="482"/>
      <c r="BC741" s="482"/>
      <c r="BD741" s="482"/>
      <c r="BE741" s="482"/>
      <c r="BF741" s="482"/>
      <c r="BG741" s="515"/>
      <c r="BH741" s="516"/>
      <c r="BI741" s="516"/>
      <c r="BJ741" s="516"/>
      <c r="BK741" s="517"/>
      <c r="BL741" s="350"/>
      <c r="BM741" s="330"/>
      <c r="BN741" s="330"/>
      <c r="BO741" s="330"/>
      <c r="BP741" s="330"/>
      <c r="BQ741" s="330"/>
      <c r="BR741" s="330"/>
      <c r="BS741" s="330"/>
      <c r="BT741" s="330"/>
      <c r="BU741" s="330"/>
      <c r="BV741" s="330"/>
      <c r="BW741" s="330"/>
      <c r="BX741" s="330"/>
      <c r="BY741" s="330"/>
      <c r="BZ741" s="330"/>
      <c r="CA741" s="330"/>
      <c r="CB741" s="330"/>
    </row>
    <row r="742" spans="1:80" s="331" customFormat="1" ht="12.6" customHeight="1">
      <c r="B742" s="498"/>
      <c r="C742" s="499"/>
      <c r="D742" s="500"/>
      <c r="E742" s="503"/>
      <c r="F742" s="504"/>
      <c r="G742" s="504"/>
      <c r="H742" s="504"/>
      <c r="I742" s="504"/>
      <c r="J742" s="504"/>
      <c r="K742" s="504"/>
      <c r="L742" s="504"/>
      <c r="M742" s="504"/>
      <c r="N742" s="504"/>
      <c r="O742" s="504"/>
      <c r="P742" s="504"/>
      <c r="Q742" s="504"/>
      <c r="R742" s="504"/>
      <c r="S742" s="504"/>
      <c r="T742" s="504"/>
      <c r="U742" s="504"/>
      <c r="V742" s="504"/>
      <c r="W742" s="504"/>
      <c r="X742" s="504"/>
      <c r="Y742" s="504"/>
      <c r="Z742" s="504"/>
      <c r="AA742" s="504"/>
      <c r="AB742" s="504"/>
      <c r="AC742" s="504"/>
      <c r="AD742" s="504"/>
      <c r="AE742" s="504"/>
      <c r="AF742" s="504"/>
      <c r="AG742" s="504"/>
      <c r="AH742" s="504"/>
      <c r="AI742" s="504"/>
      <c r="AJ742" s="504"/>
      <c r="AK742" s="504"/>
      <c r="AL742" s="504"/>
      <c r="AM742" s="504"/>
      <c r="AN742" s="504"/>
      <c r="AO742" s="504"/>
      <c r="AP742" s="504"/>
      <c r="AQ742" s="504"/>
      <c r="AR742" s="504"/>
      <c r="AS742" s="504"/>
      <c r="AT742" s="504"/>
      <c r="AU742" s="504"/>
      <c r="AV742" s="504"/>
      <c r="AW742" s="504"/>
      <c r="AX742" s="504"/>
      <c r="AY742" s="504"/>
      <c r="AZ742" s="504"/>
      <c r="BA742" s="504"/>
      <c r="BB742" s="504"/>
      <c r="BC742" s="504"/>
      <c r="BD742" s="504"/>
      <c r="BE742" s="504"/>
      <c r="BF742" s="504"/>
      <c r="BG742" s="508"/>
      <c r="BH742" s="509"/>
      <c r="BI742" s="509"/>
      <c r="BJ742" s="509"/>
      <c r="BK742" s="510"/>
      <c r="BL742" s="350"/>
      <c r="BM742" s="330"/>
      <c r="BN742" s="330"/>
      <c r="BO742" s="330"/>
      <c r="BP742" s="330"/>
      <c r="BQ742" s="330"/>
      <c r="BR742" s="330"/>
      <c r="BS742" s="330"/>
      <c r="BT742" s="330"/>
      <c r="BU742" s="330"/>
      <c r="BV742" s="330"/>
      <c r="BW742" s="330"/>
      <c r="BX742" s="330"/>
      <c r="BY742" s="330"/>
      <c r="BZ742" s="330"/>
      <c r="CA742" s="330"/>
      <c r="CB742" s="330"/>
    </row>
    <row r="743" spans="1:80" s="331" customFormat="1" ht="12.6" customHeight="1">
      <c r="B743" s="495" t="s">
        <v>436</v>
      </c>
      <c r="C743" s="496"/>
      <c r="D743" s="497"/>
      <c r="E743" s="501" t="s">
        <v>678</v>
      </c>
      <c r="F743" s="502"/>
      <c r="G743" s="502"/>
      <c r="H743" s="502"/>
      <c r="I743" s="502"/>
      <c r="J743" s="502"/>
      <c r="K743" s="502"/>
      <c r="L743" s="502"/>
      <c r="M743" s="502"/>
      <c r="N743" s="502"/>
      <c r="O743" s="502"/>
      <c r="P743" s="502"/>
      <c r="Q743" s="502"/>
      <c r="R743" s="502"/>
      <c r="S743" s="502"/>
      <c r="T743" s="502"/>
      <c r="U743" s="502"/>
      <c r="V743" s="502"/>
      <c r="W743" s="502"/>
      <c r="X743" s="502"/>
      <c r="Y743" s="502"/>
      <c r="Z743" s="502"/>
      <c r="AA743" s="502"/>
      <c r="AB743" s="502"/>
      <c r="AC743" s="502"/>
      <c r="AD743" s="502"/>
      <c r="AE743" s="502"/>
      <c r="AF743" s="502"/>
      <c r="AG743" s="502"/>
      <c r="AH743" s="502"/>
      <c r="AI743" s="502"/>
      <c r="AJ743" s="502"/>
      <c r="AK743" s="502"/>
      <c r="AL743" s="502"/>
      <c r="AM743" s="502"/>
      <c r="AN743" s="502"/>
      <c r="AO743" s="502"/>
      <c r="AP743" s="502"/>
      <c r="AQ743" s="502"/>
      <c r="AR743" s="502"/>
      <c r="AS743" s="502"/>
      <c r="AT743" s="502"/>
      <c r="AU743" s="502"/>
      <c r="AV743" s="502"/>
      <c r="AW743" s="502"/>
      <c r="AX743" s="502"/>
      <c r="AY743" s="502"/>
      <c r="AZ743" s="502"/>
      <c r="BA743" s="502"/>
      <c r="BB743" s="502"/>
      <c r="BC743" s="502"/>
      <c r="BD743" s="502"/>
      <c r="BE743" s="502"/>
      <c r="BF743" s="502"/>
      <c r="BG743" s="505"/>
      <c r="BH743" s="506"/>
      <c r="BI743" s="506"/>
      <c r="BJ743" s="506"/>
      <c r="BK743" s="507"/>
      <c r="BL743" s="350"/>
      <c r="BM743" s="330"/>
      <c r="BN743" s="330"/>
      <c r="BO743" s="330"/>
      <c r="BP743" s="330"/>
      <c r="BQ743" s="330"/>
      <c r="BR743" s="330"/>
      <c r="BS743" s="330"/>
      <c r="BT743" s="330"/>
      <c r="BU743" s="330"/>
      <c r="BV743" s="330"/>
      <c r="BW743" s="330"/>
      <c r="BX743" s="330"/>
      <c r="BY743" s="330"/>
      <c r="BZ743" s="330"/>
      <c r="CA743" s="330"/>
      <c r="CB743" s="330"/>
    </row>
    <row r="744" spans="1:80" s="331" customFormat="1" ht="12.6" customHeight="1">
      <c r="B744" s="511"/>
      <c r="C744" s="512"/>
      <c r="D744" s="513"/>
      <c r="E744" s="514"/>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82"/>
      <c r="AD744" s="482"/>
      <c r="AE744" s="482"/>
      <c r="AF744" s="482"/>
      <c r="AG744" s="482"/>
      <c r="AH744" s="482"/>
      <c r="AI744" s="482"/>
      <c r="AJ744" s="482"/>
      <c r="AK744" s="482"/>
      <c r="AL744" s="482"/>
      <c r="AM744" s="482"/>
      <c r="AN744" s="482"/>
      <c r="AO744" s="482"/>
      <c r="AP744" s="482"/>
      <c r="AQ744" s="482"/>
      <c r="AR744" s="482"/>
      <c r="AS744" s="482"/>
      <c r="AT744" s="482"/>
      <c r="AU744" s="482"/>
      <c r="AV744" s="482"/>
      <c r="AW744" s="482"/>
      <c r="AX744" s="482"/>
      <c r="AY744" s="482"/>
      <c r="AZ744" s="482"/>
      <c r="BA744" s="482"/>
      <c r="BB744" s="482"/>
      <c r="BC744" s="482"/>
      <c r="BD744" s="482"/>
      <c r="BE744" s="482"/>
      <c r="BF744" s="482"/>
      <c r="BG744" s="515"/>
      <c r="BH744" s="516"/>
      <c r="BI744" s="516"/>
      <c r="BJ744" s="516"/>
      <c r="BK744" s="517"/>
      <c r="BL744" s="350"/>
      <c r="BM744" s="330"/>
      <c r="BN744" s="330"/>
      <c r="BO744" s="330"/>
      <c r="BP744" s="330"/>
      <c r="BQ744" s="330"/>
      <c r="BR744" s="330"/>
      <c r="BS744" s="330"/>
      <c r="BT744" s="330"/>
      <c r="BU744" s="330"/>
      <c r="BV744" s="330"/>
      <c r="BW744" s="330"/>
      <c r="BX744" s="330"/>
      <c r="BY744" s="330"/>
      <c r="BZ744" s="330"/>
      <c r="CA744" s="330"/>
      <c r="CB744" s="330"/>
    </row>
    <row r="745" spans="1:80" s="331" customFormat="1" ht="12.6" customHeight="1">
      <c r="B745" s="511"/>
      <c r="C745" s="512"/>
      <c r="D745" s="513"/>
      <c r="E745" s="514"/>
      <c r="F745" s="482"/>
      <c r="G745" s="482"/>
      <c r="H745" s="482"/>
      <c r="I745" s="482"/>
      <c r="J745" s="482"/>
      <c r="K745" s="482"/>
      <c r="L745" s="482"/>
      <c r="M745" s="482"/>
      <c r="N745" s="482"/>
      <c r="O745" s="482"/>
      <c r="P745" s="482"/>
      <c r="Q745" s="482"/>
      <c r="R745" s="482"/>
      <c r="S745" s="482"/>
      <c r="T745" s="482"/>
      <c r="U745" s="482"/>
      <c r="V745" s="482"/>
      <c r="W745" s="482"/>
      <c r="X745" s="482"/>
      <c r="Y745" s="482"/>
      <c r="Z745" s="482"/>
      <c r="AA745" s="482"/>
      <c r="AB745" s="482"/>
      <c r="AC745" s="482"/>
      <c r="AD745" s="482"/>
      <c r="AE745" s="482"/>
      <c r="AF745" s="482"/>
      <c r="AG745" s="482"/>
      <c r="AH745" s="482"/>
      <c r="AI745" s="482"/>
      <c r="AJ745" s="482"/>
      <c r="AK745" s="482"/>
      <c r="AL745" s="482"/>
      <c r="AM745" s="482"/>
      <c r="AN745" s="482"/>
      <c r="AO745" s="482"/>
      <c r="AP745" s="482"/>
      <c r="AQ745" s="482"/>
      <c r="AR745" s="482"/>
      <c r="AS745" s="482"/>
      <c r="AT745" s="482"/>
      <c r="AU745" s="482"/>
      <c r="AV745" s="482"/>
      <c r="AW745" s="482"/>
      <c r="AX745" s="482"/>
      <c r="AY745" s="482"/>
      <c r="AZ745" s="482"/>
      <c r="BA745" s="482"/>
      <c r="BB745" s="482"/>
      <c r="BC745" s="482"/>
      <c r="BD745" s="482"/>
      <c r="BE745" s="482"/>
      <c r="BF745" s="482"/>
      <c r="BG745" s="515"/>
      <c r="BH745" s="516"/>
      <c r="BI745" s="516"/>
      <c r="BJ745" s="516"/>
      <c r="BK745" s="517"/>
      <c r="BL745" s="350"/>
      <c r="BM745" s="330"/>
      <c r="BN745" s="330"/>
      <c r="BO745" s="330"/>
      <c r="BP745" s="330"/>
      <c r="BQ745" s="330"/>
      <c r="BR745" s="330"/>
      <c r="BS745" s="330"/>
      <c r="BT745" s="330"/>
      <c r="BU745" s="330"/>
      <c r="BV745" s="330"/>
      <c r="BW745" s="330"/>
      <c r="BX745" s="330"/>
      <c r="BY745" s="330"/>
      <c r="BZ745" s="330"/>
      <c r="CA745" s="330"/>
      <c r="CB745" s="330"/>
    </row>
    <row r="746" spans="1:80" s="331" customFormat="1" ht="12.6" customHeight="1">
      <c r="B746" s="498"/>
      <c r="C746" s="499"/>
      <c r="D746" s="500"/>
      <c r="E746" s="503"/>
      <c r="F746" s="504"/>
      <c r="G746" s="504"/>
      <c r="H746" s="504"/>
      <c r="I746" s="504"/>
      <c r="J746" s="504"/>
      <c r="K746" s="504"/>
      <c r="L746" s="504"/>
      <c r="M746" s="504"/>
      <c r="N746" s="504"/>
      <c r="O746" s="504"/>
      <c r="P746" s="504"/>
      <c r="Q746" s="504"/>
      <c r="R746" s="504"/>
      <c r="S746" s="504"/>
      <c r="T746" s="504"/>
      <c r="U746" s="504"/>
      <c r="V746" s="504"/>
      <c r="W746" s="504"/>
      <c r="X746" s="504"/>
      <c r="Y746" s="504"/>
      <c r="Z746" s="504"/>
      <c r="AA746" s="504"/>
      <c r="AB746" s="504"/>
      <c r="AC746" s="504"/>
      <c r="AD746" s="504"/>
      <c r="AE746" s="504"/>
      <c r="AF746" s="504"/>
      <c r="AG746" s="504"/>
      <c r="AH746" s="504"/>
      <c r="AI746" s="504"/>
      <c r="AJ746" s="504"/>
      <c r="AK746" s="504"/>
      <c r="AL746" s="504"/>
      <c r="AM746" s="504"/>
      <c r="AN746" s="504"/>
      <c r="AO746" s="504"/>
      <c r="AP746" s="504"/>
      <c r="AQ746" s="504"/>
      <c r="AR746" s="504"/>
      <c r="AS746" s="504"/>
      <c r="AT746" s="504"/>
      <c r="AU746" s="504"/>
      <c r="AV746" s="504"/>
      <c r="AW746" s="504"/>
      <c r="AX746" s="504"/>
      <c r="AY746" s="504"/>
      <c r="AZ746" s="504"/>
      <c r="BA746" s="504"/>
      <c r="BB746" s="504"/>
      <c r="BC746" s="504"/>
      <c r="BD746" s="504"/>
      <c r="BE746" s="504"/>
      <c r="BF746" s="504"/>
      <c r="BG746" s="508"/>
      <c r="BH746" s="509"/>
      <c r="BI746" s="509"/>
      <c r="BJ746" s="509"/>
      <c r="BK746" s="510"/>
      <c r="BL746" s="350"/>
      <c r="BM746" s="330"/>
      <c r="BN746" s="330"/>
      <c r="BO746" s="330"/>
      <c r="BP746" s="330"/>
      <c r="BQ746" s="330"/>
      <c r="BR746" s="330"/>
      <c r="BS746" s="330"/>
      <c r="BT746" s="330"/>
      <c r="BU746" s="330"/>
      <c r="BV746" s="330"/>
      <c r="BW746" s="330"/>
      <c r="BX746" s="330"/>
      <c r="BY746" s="330"/>
      <c r="BZ746" s="330"/>
      <c r="CA746" s="330"/>
      <c r="CB746" s="330"/>
    </row>
    <row r="747" spans="1:80" s="331" customFormat="1" ht="12.6" customHeight="1">
      <c r="B747" s="495" t="s">
        <v>450</v>
      </c>
      <c r="C747" s="496"/>
      <c r="D747" s="497"/>
      <c r="E747" s="501" t="s">
        <v>679</v>
      </c>
      <c r="F747" s="502"/>
      <c r="G747" s="502"/>
      <c r="H747" s="502"/>
      <c r="I747" s="502"/>
      <c r="J747" s="502"/>
      <c r="K747" s="502"/>
      <c r="L747" s="502"/>
      <c r="M747" s="502"/>
      <c r="N747" s="502"/>
      <c r="O747" s="502"/>
      <c r="P747" s="502"/>
      <c r="Q747" s="502"/>
      <c r="R747" s="502"/>
      <c r="S747" s="502"/>
      <c r="T747" s="502"/>
      <c r="U747" s="502"/>
      <c r="V747" s="502"/>
      <c r="W747" s="502"/>
      <c r="X747" s="502"/>
      <c r="Y747" s="502"/>
      <c r="Z747" s="502"/>
      <c r="AA747" s="502"/>
      <c r="AB747" s="502"/>
      <c r="AC747" s="502"/>
      <c r="AD747" s="502"/>
      <c r="AE747" s="502"/>
      <c r="AF747" s="502"/>
      <c r="AG747" s="502"/>
      <c r="AH747" s="502"/>
      <c r="AI747" s="502"/>
      <c r="AJ747" s="502"/>
      <c r="AK747" s="502"/>
      <c r="AL747" s="502"/>
      <c r="AM747" s="502"/>
      <c r="AN747" s="502"/>
      <c r="AO747" s="502"/>
      <c r="AP747" s="502"/>
      <c r="AQ747" s="502"/>
      <c r="AR747" s="502"/>
      <c r="AS747" s="502"/>
      <c r="AT747" s="502"/>
      <c r="AU747" s="502"/>
      <c r="AV747" s="502"/>
      <c r="AW747" s="502"/>
      <c r="AX747" s="502"/>
      <c r="AY747" s="502"/>
      <c r="AZ747" s="502"/>
      <c r="BA747" s="502"/>
      <c r="BB747" s="502"/>
      <c r="BC747" s="502"/>
      <c r="BD747" s="502"/>
      <c r="BE747" s="502"/>
      <c r="BF747" s="502"/>
      <c r="BG747" s="505"/>
      <c r="BH747" s="506"/>
      <c r="BI747" s="506"/>
      <c r="BJ747" s="506"/>
      <c r="BK747" s="507"/>
      <c r="BL747" s="350"/>
      <c r="BM747" s="330"/>
      <c r="BN747" s="330"/>
      <c r="BO747" s="330"/>
      <c r="BP747" s="330"/>
      <c r="BQ747" s="330"/>
      <c r="BR747" s="330"/>
      <c r="BS747" s="330"/>
      <c r="BT747" s="330"/>
      <c r="BU747" s="330"/>
      <c r="BV747" s="330"/>
      <c r="BW747" s="330"/>
      <c r="BX747" s="330"/>
      <c r="BY747" s="330"/>
      <c r="BZ747" s="330"/>
      <c r="CA747" s="330"/>
      <c r="CB747" s="330"/>
    </row>
    <row r="748" spans="1:80" s="331" customFormat="1" ht="12.6" customHeight="1">
      <c r="B748" s="498"/>
      <c r="C748" s="499"/>
      <c r="D748" s="500"/>
      <c r="E748" s="503"/>
      <c r="F748" s="504"/>
      <c r="G748" s="504"/>
      <c r="H748" s="504"/>
      <c r="I748" s="504"/>
      <c r="J748" s="504"/>
      <c r="K748" s="504"/>
      <c r="L748" s="504"/>
      <c r="M748" s="504"/>
      <c r="N748" s="504"/>
      <c r="O748" s="504"/>
      <c r="P748" s="504"/>
      <c r="Q748" s="504"/>
      <c r="R748" s="504"/>
      <c r="S748" s="504"/>
      <c r="T748" s="504"/>
      <c r="U748" s="504"/>
      <c r="V748" s="504"/>
      <c r="W748" s="504"/>
      <c r="X748" s="504"/>
      <c r="Y748" s="504"/>
      <c r="Z748" s="504"/>
      <c r="AA748" s="504"/>
      <c r="AB748" s="504"/>
      <c r="AC748" s="504"/>
      <c r="AD748" s="504"/>
      <c r="AE748" s="504"/>
      <c r="AF748" s="504"/>
      <c r="AG748" s="504"/>
      <c r="AH748" s="504"/>
      <c r="AI748" s="504"/>
      <c r="AJ748" s="504"/>
      <c r="AK748" s="504"/>
      <c r="AL748" s="504"/>
      <c r="AM748" s="504"/>
      <c r="AN748" s="504"/>
      <c r="AO748" s="504"/>
      <c r="AP748" s="504"/>
      <c r="AQ748" s="504"/>
      <c r="AR748" s="504"/>
      <c r="AS748" s="504"/>
      <c r="AT748" s="504"/>
      <c r="AU748" s="504"/>
      <c r="AV748" s="504"/>
      <c r="AW748" s="504"/>
      <c r="AX748" s="504"/>
      <c r="AY748" s="504"/>
      <c r="AZ748" s="504"/>
      <c r="BA748" s="504"/>
      <c r="BB748" s="504"/>
      <c r="BC748" s="504"/>
      <c r="BD748" s="504"/>
      <c r="BE748" s="504"/>
      <c r="BF748" s="504"/>
      <c r="BG748" s="508"/>
      <c r="BH748" s="509"/>
      <c r="BI748" s="509"/>
      <c r="BJ748" s="509"/>
      <c r="BK748" s="510"/>
      <c r="BL748" s="350"/>
      <c r="BM748" s="330"/>
      <c r="BN748" s="330"/>
      <c r="BO748" s="330"/>
      <c r="BP748" s="330"/>
      <c r="BQ748" s="330"/>
      <c r="BR748" s="330"/>
      <c r="BS748" s="330"/>
      <c r="BT748" s="330"/>
      <c r="BU748" s="330"/>
      <c r="BV748" s="330"/>
      <c r="BW748" s="330"/>
      <c r="BX748" s="330"/>
      <c r="BY748" s="330"/>
      <c r="BZ748" s="330"/>
      <c r="CA748" s="330"/>
      <c r="CB748" s="330"/>
    </row>
    <row r="749" spans="1:80" s="331" customFormat="1" ht="12.6" customHeight="1">
      <c r="B749" s="495" t="s">
        <v>457</v>
      </c>
      <c r="C749" s="496"/>
      <c r="D749" s="497"/>
      <c r="E749" s="501" t="s">
        <v>680</v>
      </c>
      <c r="F749" s="502"/>
      <c r="G749" s="502"/>
      <c r="H749" s="502"/>
      <c r="I749" s="502"/>
      <c r="J749" s="502"/>
      <c r="K749" s="502"/>
      <c r="L749" s="502"/>
      <c r="M749" s="502"/>
      <c r="N749" s="502"/>
      <c r="O749" s="502"/>
      <c r="P749" s="502"/>
      <c r="Q749" s="502"/>
      <c r="R749" s="502"/>
      <c r="S749" s="502"/>
      <c r="T749" s="502"/>
      <c r="U749" s="502"/>
      <c r="V749" s="502"/>
      <c r="W749" s="502"/>
      <c r="X749" s="502"/>
      <c r="Y749" s="502"/>
      <c r="Z749" s="502"/>
      <c r="AA749" s="502"/>
      <c r="AB749" s="502"/>
      <c r="AC749" s="502"/>
      <c r="AD749" s="502"/>
      <c r="AE749" s="502"/>
      <c r="AF749" s="502"/>
      <c r="AG749" s="502"/>
      <c r="AH749" s="502"/>
      <c r="AI749" s="502"/>
      <c r="AJ749" s="502"/>
      <c r="AK749" s="502"/>
      <c r="AL749" s="502"/>
      <c r="AM749" s="502"/>
      <c r="AN749" s="502"/>
      <c r="AO749" s="502"/>
      <c r="AP749" s="502"/>
      <c r="AQ749" s="502"/>
      <c r="AR749" s="502"/>
      <c r="AS749" s="502"/>
      <c r="AT749" s="502"/>
      <c r="AU749" s="502"/>
      <c r="AV749" s="502"/>
      <c r="AW749" s="502"/>
      <c r="AX749" s="502"/>
      <c r="AY749" s="502"/>
      <c r="AZ749" s="502"/>
      <c r="BA749" s="502"/>
      <c r="BB749" s="502"/>
      <c r="BC749" s="502"/>
      <c r="BD749" s="502"/>
      <c r="BE749" s="502"/>
      <c r="BF749" s="502"/>
      <c r="BG749" s="505"/>
      <c r="BH749" s="506"/>
      <c r="BI749" s="506"/>
      <c r="BJ749" s="506"/>
      <c r="BK749" s="507"/>
      <c r="BL749" s="350"/>
      <c r="BM749" s="330"/>
      <c r="BN749" s="330"/>
      <c r="BO749" s="330"/>
      <c r="BP749" s="330"/>
      <c r="BQ749" s="330"/>
      <c r="BR749" s="330"/>
      <c r="BS749" s="330"/>
      <c r="BT749" s="330"/>
      <c r="BU749" s="330"/>
      <c r="BV749" s="330"/>
      <c r="BW749" s="330"/>
      <c r="BX749" s="330"/>
      <c r="BY749" s="330"/>
      <c r="BZ749" s="330"/>
      <c r="CA749" s="330"/>
      <c r="CB749" s="330"/>
    </row>
    <row r="750" spans="1:80" s="331" customFormat="1" ht="12.6" customHeight="1">
      <c r="B750" s="511"/>
      <c r="C750" s="512"/>
      <c r="D750" s="513"/>
      <c r="E750" s="514"/>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482"/>
      <c r="AD750" s="482"/>
      <c r="AE750" s="482"/>
      <c r="AF750" s="482"/>
      <c r="AG750" s="482"/>
      <c r="AH750" s="482"/>
      <c r="AI750" s="482"/>
      <c r="AJ750" s="482"/>
      <c r="AK750" s="482"/>
      <c r="AL750" s="482"/>
      <c r="AM750" s="482"/>
      <c r="AN750" s="482"/>
      <c r="AO750" s="482"/>
      <c r="AP750" s="482"/>
      <c r="AQ750" s="482"/>
      <c r="AR750" s="482"/>
      <c r="AS750" s="482"/>
      <c r="AT750" s="482"/>
      <c r="AU750" s="482"/>
      <c r="AV750" s="482"/>
      <c r="AW750" s="482"/>
      <c r="AX750" s="482"/>
      <c r="AY750" s="482"/>
      <c r="AZ750" s="482"/>
      <c r="BA750" s="482"/>
      <c r="BB750" s="482"/>
      <c r="BC750" s="482"/>
      <c r="BD750" s="482"/>
      <c r="BE750" s="482"/>
      <c r="BF750" s="482"/>
      <c r="BG750" s="515"/>
      <c r="BH750" s="516"/>
      <c r="BI750" s="516"/>
      <c r="BJ750" s="516"/>
      <c r="BK750" s="517"/>
      <c r="BL750" s="350"/>
      <c r="BM750" s="330"/>
      <c r="BN750" s="330"/>
      <c r="BO750" s="330"/>
      <c r="BP750" s="330"/>
      <c r="BQ750" s="330"/>
      <c r="BR750" s="330"/>
      <c r="BS750" s="330"/>
      <c r="BT750" s="330"/>
      <c r="BU750" s="330"/>
      <c r="BV750" s="330"/>
      <c r="BW750" s="330"/>
      <c r="BX750" s="330"/>
      <c r="BY750" s="330"/>
      <c r="BZ750" s="330"/>
      <c r="CA750" s="330"/>
      <c r="CB750" s="330"/>
    </row>
    <row r="751" spans="1:80" s="331" customFormat="1" ht="12.6" customHeight="1">
      <c r="B751" s="498"/>
      <c r="C751" s="499"/>
      <c r="D751" s="500"/>
      <c r="E751" s="503"/>
      <c r="F751" s="504"/>
      <c r="G751" s="504"/>
      <c r="H751" s="504"/>
      <c r="I751" s="504"/>
      <c r="J751" s="504"/>
      <c r="K751" s="504"/>
      <c r="L751" s="504"/>
      <c r="M751" s="504"/>
      <c r="N751" s="504"/>
      <c r="O751" s="504"/>
      <c r="P751" s="504"/>
      <c r="Q751" s="504"/>
      <c r="R751" s="504"/>
      <c r="S751" s="504"/>
      <c r="T751" s="504"/>
      <c r="U751" s="504"/>
      <c r="V751" s="504"/>
      <c r="W751" s="504"/>
      <c r="X751" s="504"/>
      <c r="Y751" s="504"/>
      <c r="Z751" s="504"/>
      <c r="AA751" s="504"/>
      <c r="AB751" s="504"/>
      <c r="AC751" s="504"/>
      <c r="AD751" s="504"/>
      <c r="AE751" s="504"/>
      <c r="AF751" s="504"/>
      <c r="AG751" s="504"/>
      <c r="AH751" s="504"/>
      <c r="AI751" s="504"/>
      <c r="AJ751" s="504"/>
      <c r="AK751" s="504"/>
      <c r="AL751" s="504"/>
      <c r="AM751" s="504"/>
      <c r="AN751" s="504"/>
      <c r="AO751" s="504"/>
      <c r="AP751" s="504"/>
      <c r="AQ751" s="504"/>
      <c r="AR751" s="504"/>
      <c r="AS751" s="504"/>
      <c r="AT751" s="504"/>
      <c r="AU751" s="504"/>
      <c r="AV751" s="504"/>
      <c r="AW751" s="504"/>
      <c r="AX751" s="504"/>
      <c r="AY751" s="504"/>
      <c r="AZ751" s="504"/>
      <c r="BA751" s="504"/>
      <c r="BB751" s="504"/>
      <c r="BC751" s="504"/>
      <c r="BD751" s="504"/>
      <c r="BE751" s="504"/>
      <c r="BF751" s="504"/>
      <c r="BG751" s="508"/>
      <c r="BH751" s="509"/>
      <c r="BI751" s="509"/>
      <c r="BJ751" s="509"/>
      <c r="BK751" s="510"/>
      <c r="BL751" s="350"/>
      <c r="BM751" s="330"/>
      <c r="BN751" s="330"/>
      <c r="BO751" s="330"/>
      <c r="BP751" s="330"/>
      <c r="BQ751" s="330"/>
      <c r="BR751" s="330"/>
      <c r="BS751" s="330"/>
      <c r="BT751" s="330"/>
      <c r="BU751" s="330"/>
      <c r="BV751" s="330"/>
      <c r="BW751" s="330"/>
      <c r="BX751" s="330"/>
      <c r="BY751" s="330"/>
      <c r="BZ751" s="330"/>
      <c r="CA751" s="330"/>
      <c r="CB751" s="330"/>
    </row>
    <row r="752" spans="1:80" s="331" customFormat="1" ht="12.6" customHeight="1">
      <c r="B752" s="495" t="s">
        <v>461</v>
      </c>
      <c r="C752" s="496"/>
      <c r="D752" s="497"/>
      <c r="E752" s="501" t="s">
        <v>681</v>
      </c>
      <c r="F752" s="502"/>
      <c r="G752" s="502"/>
      <c r="H752" s="502"/>
      <c r="I752" s="502"/>
      <c r="J752" s="502"/>
      <c r="K752" s="502"/>
      <c r="L752" s="502"/>
      <c r="M752" s="502"/>
      <c r="N752" s="502"/>
      <c r="O752" s="502"/>
      <c r="P752" s="502"/>
      <c r="Q752" s="502"/>
      <c r="R752" s="502"/>
      <c r="S752" s="502"/>
      <c r="T752" s="502"/>
      <c r="U752" s="502"/>
      <c r="V752" s="502"/>
      <c r="W752" s="502"/>
      <c r="X752" s="502"/>
      <c r="Y752" s="502"/>
      <c r="Z752" s="502"/>
      <c r="AA752" s="502"/>
      <c r="AB752" s="502"/>
      <c r="AC752" s="502"/>
      <c r="AD752" s="502"/>
      <c r="AE752" s="502"/>
      <c r="AF752" s="502"/>
      <c r="AG752" s="502"/>
      <c r="AH752" s="502"/>
      <c r="AI752" s="502"/>
      <c r="AJ752" s="502"/>
      <c r="AK752" s="502"/>
      <c r="AL752" s="502"/>
      <c r="AM752" s="502"/>
      <c r="AN752" s="502"/>
      <c r="AO752" s="502"/>
      <c r="AP752" s="502"/>
      <c r="AQ752" s="502"/>
      <c r="AR752" s="502"/>
      <c r="AS752" s="502"/>
      <c r="AT752" s="502"/>
      <c r="AU752" s="502"/>
      <c r="AV752" s="502"/>
      <c r="AW752" s="502"/>
      <c r="AX752" s="502"/>
      <c r="AY752" s="502"/>
      <c r="AZ752" s="502"/>
      <c r="BA752" s="502"/>
      <c r="BB752" s="502"/>
      <c r="BC752" s="502"/>
      <c r="BD752" s="502"/>
      <c r="BE752" s="502"/>
      <c r="BF752" s="502"/>
      <c r="BG752" s="505"/>
      <c r="BH752" s="506"/>
      <c r="BI752" s="506"/>
      <c r="BJ752" s="506"/>
      <c r="BK752" s="507"/>
      <c r="BL752" s="350"/>
      <c r="BM752" s="330"/>
      <c r="BN752" s="330"/>
      <c r="BO752" s="330"/>
      <c r="BP752" s="330"/>
      <c r="BQ752" s="330"/>
      <c r="BR752" s="330"/>
      <c r="BS752" s="330"/>
      <c r="BT752" s="330"/>
      <c r="BU752" s="330"/>
      <c r="BV752" s="330"/>
      <c r="BW752" s="330"/>
      <c r="BX752" s="330"/>
      <c r="BY752" s="330"/>
      <c r="BZ752" s="330"/>
      <c r="CA752" s="330"/>
      <c r="CB752" s="330"/>
    </row>
    <row r="753" spans="1:80" s="331" customFormat="1" ht="12.6" customHeight="1">
      <c r="B753" s="511"/>
      <c r="C753" s="512"/>
      <c r="D753" s="513"/>
      <c r="E753" s="514"/>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82"/>
      <c r="AI753" s="482"/>
      <c r="AJ753" s="482"/>
      <c r="AK753" s="482"/>
      <c r="AL753" s="482"/>
      <c r="AM753" s="482"/>
      <c r="AN753" s="482"/>
      <c r="AO753" s="482"/>
      <c r="AP753" s="482"/>
      <c r="AQ753" s="482"/>
      <c r="AR753" s="482"/>
      <c r="AS753" s="482"/>
      <c r="AT753" s="482"/>
      <c r="AU753" s="482"/>
      <c r="AV753" s="482"/>
      <c r="AW753" s="482"/>
      <c r="AX753" s="482"/>
      <c r="AY753" s="482"/>
      <c r="AZ753" s="482"/>
      <c r="BA753" s="482"/>
      <c r="BB753" s="482"/>
      <c r="BC753" s="482"/>
      <c r="BD753" s="482"/>
      <c r="BE753" s="482"/>
      <c r="BF753" s="482"/>
      <c r="BG753" s="515"/>
      <c r="BH753" s="516"/>
      <c r="BI753" s="516"/>
      <c r="BJ753" s="516"/>
      <c r="BK753" s="517"/>
      <c r="BL753" s="350"/>
      <c r="BM753" s="330"/>
      <c r="BN753" s="330"/>
      <c r="BO753" s="330"/>
      <c r="BP753" s="330"/>
      <c r="BQ753" s="330"/>
      <c r="BR753" s="330"/>
      <c r="BS753" s="330"/>
      <c r="BT753" s="330"/>
      <c r="BU753" s="330"/>
      <c r="BV753" s="330"/>
      <c r="BW753" s="330"/>
      <c r="BX753" s="330"/>
      <c r="BY753" s="330"/>
      <c r="BZ753" s="330"/>
      <c r="CA753" s="330"/>
      <c r="CB753" s="330"/>
    </row>
    <row r="754" spans="1:80" s="331" customFormat="1" ht="18" customHeight="1">
      <c r="A754" s="239"/>
      <c r="B754" s="641" t="s">
        <v>439</v>
      </c>
      <c r="C754" s="642"/>
      <c r="D754" s="642"/>
      <c r="E754" s="642"/>
      <c r="F754" s="642"/>
      <c r="G754" s="642"/>
      <c r="H754" s="642"/>
      <c r="I754" s="642"/>
      <c r="J754" s="642"/>
      <c r="K754" s="642"/>
      <c r="L754" s="642"/>
      <c r="M754" s="642"/>
      <c r="N754" s="642"/>
      <c r="O754" s="642"/>
      <c r="P754" s="642"/>
      <c r="Q754" s="642"/>
      <c r="R754" s="642"/>
      <c r="S754" s="642"/>
      <c r="T754" s="642"/>
      <c r="U754" s="642"/>
      <c r="V754" s="642"/>
      <c r="W754" s="642"/>
      <c r="X754" s="642"/>
      <c r="Y754" s="642"/>
      <c r="Z754" s="642"/>
      <c r="AA754" s="642"/>
      <c r="AB754" s="642"/>
      <c r="AC754" s="642"/>
      <c r="AD754" s="642"/>
      <c r="AE754" s="642"/>
      <c r="AF754" s="642"/>
      <c r="AG754" s="642"/>
      <c r="AH754" s="642"/>
      <c r="AI754" s="642"/>
      <c r="AJ754" s="642"/>
      <c r="AK754" s="642"/>
      <c r="AL754" s="642"/>
      <c r="AM754" s="642"/>
      <c r="AN754" s="642"/>
      <c r="AO754" s="642"/>
      <c r="AP754" s="642"/>
      <c r="AQ754" s="642"/>
      <c r="AR754" s="642"/>
      <c r="AS754" s="642"/>
      <c r="AT754" s="642"/>
      <c r="AU754" s="642"/>
      <c r="AV754" s="642"/>
      <c r="AW754" s="642"/>
      <c r="AX754" s="642"/>
      <c r="AY754" s="642"/>
      <c r="AZ754" s="642"/>
      <c r="BA754" s="642"/>
      <c r="BB754" s="642"/>
      <c r="BC754" s="642"/>
      <c r="BD754" s="642"/>
      <c r="BE754" s="642"/>
      <c r="BF754" s="642"/>
      <c r="BG754" s="642"/>
      <c r="BH754" s="642"/>
      <c r="BI754" s="642"/>
      <c r="BJ754" s="642"/>
      <c r="BK754" s="643"/>
      <c r="BL754" s="330"/>
      <c r="BM754" s="330"/>
      <c r="BN754" s="330"/>
      <c r="BO754" s="330"/>
      <c r="BP754" s="330"/>
      <c r="BQ754" s="330"/>
      <c r="BR754" s="330"/>
      <c r="BS754" s="330"/>
      <c r="BT754" s="330"/>
    </row>
    <row r="755" spans="1:80" s="331" customFormat="1" ht="12.6" customHeight="1">
      <c r="B755" s="495" t="s">
        <v>463</v>
      </c>
      <c r="C755" s="496"/>
      <c r="D755" s="497"/>
      <c r="E755" s="501" t="s">
        <v>682</v>
      </c>
      <c r="F755" s="502"/>
      <c r="G755" s="502"/>
      <c r="H755" s="502"/>
      <c r="I755" s="502"/>
      <c r="J755" s="502"/>
      <c r="K755" s="502"/>
      <c r="L755" s="502"/>
      <c r="M755" s="502"/>
      <c r="N755" s="502"/>
      <c r="O755" s="502"/>
      <c r="P755" s="502"/>
      <c r="Q755" s="502"/>
      <c r="R755" s="502"/>
      <c r="S755" s="502"/>
      <c r="T755" s="502"/>
      <c r="U755" s="502"/>
      <c r="V755" s="502"/>
      <c r="W755" s="502"/>
      <c r="X755" s="502"/>
      <c r="Y755" s="502"/>
      <c r="Z755" s="502"/>
      <c r="AA755" s="502"/>
      <c r="AB755" s="502"/>
      <c r="AC755" s="502"/>
      <c r="AD755" s="502"/>
      <c r="AE755" s="502"/>
      <c r="AF755" s="502"/>
      <c r="AG755" s="502"/>
      <c r="AH755" s="502"/>
      <c r="AI755" s="502"/>
      <c r="AJ755" s="502"/>
      <c r="AK755" s="502"/>
      <c r="AL755" s="502"/>
      <c r="AM755" s="502"/>
      <c r="AN755" s="502"/>
      <c r="AO755" s="502"/>
      <c r="AP755" s="502"/>
      <c r="AQ755" s="502"/>
      <c r="AR755" s="502"/>
      <c r="AS755" s="502"/>
      <c r="AT755" s="502"/>
      <c r="AU755" s="502"/>
      <c r="AV755" s="502"/>
      <c r="AW755" s="502"/>
      <c r="AX755" s="502"/>
      <c r="AY755" s="502"/>
      <c r="AZ755" s="502"/>
      <c r="BA755" s="502"/>
      <c r="BB755" s="502"/>
      <c r="BC755" s="502"/>
      <c r="BD755" s="502"/>
      <c r="BE755" s="502"/>
      <c r="BF755" s="502"/>
      <c r="BG755" s="505"/>
      <c r="BH755" s="506"/>
      <c r="BI755" s="506"/>
      <c r="BJ755" s="506"/>
      <c r="BK755" s="507"/>
      <c r="BL755" s="350"/>
      <c r="BM755" s="330"/>
      <c r="BN755" s="330"/>
      <c r="BO755" s="330"/>
      <c r="BP755" s="330"/>
      <c r="BQ755" s="330"/>
      <c r="BR755" s="330"/>
      <c r="BS755" s="330"/>
      <c r="BT755" s="330"/>
      <c r="BU755" s="330"/>
      <c r="BV755" s="330"/>
      <c r="BW755" s="330"/>
      <c r="BX755" s="330"/>
      <c r="BY755" s="330"/>
      <c r="BZ755" s="330"/>
      <c r="CA755" s="330"/>
      <c r="CB755" s="330"/>
    </row>
    <row r="756" spans="1:80" s="331" customFormat="1" ht="12.6" customHeight="1">
      <c r="B756" s="498"/>
      <c r="C756" s="499"/>
      <c r="D756" s="500"/>
      <c r="E756" s="503"/>
      <c r="F756" s="504"/>
      <c r="G756" s="504"/>
      <c r="H756" s="504"/>
      <c r="I756" s="504"/>
      <c r="J756" s="504"/>
      <c r="K756" s="504"/>
      <c r="L756" s="504"/>
      <c r="M756" s="504"/>
      <c r="N756" s="504"/>
      <c r="O756" s="504"/>
      <c r="P756" s="504"/>
      <c r="Q756" s="504"/>
      <c r="R756" s="504"/>
      <c r="S756" s="504"/>
      <c r="T756" s="504"/>
      <c r="U756" s="504"/>
      <c r="V756" s="504"/>
      <c r="W756" s="504"/>
      <c r="X756" s="504"/>
      <c r="Y756" s="504"/>
      <c r="Z756" s="504"/>
      <c r="AA756" s="504"/>
      <c r="AB756" s="504"/>
      <c r="AC756" s="504"/>
      <c r="AD756" s="504"/>
      <c r="AE756" s="504"/>
      <c r="AF756" s="504"/>
      <c r="AG756" s="504"/>
      <c r="AH756" s="504"/>
      <c r="AI756" s="504"/>
      <c r="AJ756" s="504"/>
      <c r="AK756" s="504"/>
      <c r="AL756" s="504"/>
      <c r="AM756" s="504"/>
      <c r="AN756" s="504"/>
      <c r="AO756" s="504"/>
      <c r="AP756" s="504"/>
      <c r="AQ756" s="504"/>
      <c r="AR756" s="504"/>
      <c r="AS756" s="504"/>
      <c r="AT756" s="504"/>
      <c r="AU756" s="504"/>
      <c r="AV756" s="504"/>
      <c r="AW756" s="504"/>
      <c r="AX756" s="504"/>
      <c r="AY756" s="504"/>
      <c r="AZ756" s="504"/>
      <c r="BA756" s="504"/>
      <c r="BB756" s="504"/>
      <c r="BC756" s="504"/>
      <c r="BD756" s="504"/>
      <c r="BE756" s="504"/>
      <c r="BF756" s="504"/>
      <c r="BG756" s="508"/>
      <c r="BH756" s="509"/>
      <c r="BI756" s="509"/>
      <c r="BJ756" s="509"/>
      <c r="BK756" s="510"/>
      <c r="BL756" s="350"/>
      <c r="BM756" s="330"/>
      <c r="BN756" s="330"/>
      <c r="BO756" s="330"/>
      <c r="BP756" s="330"/>
      <c r="BQ756" s="330"/>
      <c r="BR756" s="330"/>
      <c r="BS756" s="330"/>
      <c r="BT756" s="330"/>
      <c r="BU756" s="330"/>
      <c r="BV756" s="330"/>
      <c r="BW756" s="330"/>
      <c r="BX756" s="330"/>
      <c r="BY756" s="330"/>
      <c r="BZ756" s="330"/>
      <c r="CA756" s="330"/>
      <c r="CB756" s="330"/>
    </row>
    <row r="757" spans="1:80" s="331" customFormat="1" ht="12.6" customHeight="1">
      <c r="B757" s="286"/>
      <c r="C757" s="286"/>
      <c r="D757" s="286"/>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c r="BG757" s="365"/>
      <c r="BH757" s="365"/>
      <c r="BI757" s="365"/>
      <c r="BJ757" s="365"/>
      <c r="BK757" s="365"/>
      <c r="BL757" s="350"/>
      <c r="BM757" s="330"/>
      <c r="BN757" s="330"/>
      <c r="BO757" s="330"/>
      <c r="BP757" s="330"/>
      <c r="BQ757" s="330"/>
      <c r="BR757" s="330"/>
      <c r="BS757" s="330"/>
      <c r="BT757" s="330"/>
      <c r="BU757" s="330"/>
      <c r="BV757" s="330"/>
      <c r="BW757" s="330"/>
      <c r="BX757" s="330"/>
      <c r="BY757" s="330"/>
      <c r="BZ757" s="330"/>
      <c r="CA757" s="330"/>
      <c r="CB757" s="330"/>
    </row>
    <row r="758" spans="1:80" s="331" customFormat="1" ht="20.100000000000001" customHeight="1">
      <c r="A758" s="366" t="s">
        <v>1299</v>
      </c>
      <c r="C758" s="367"/>
      <c r="D758" s="286"/>
      <c r="E758" s="355"/>
      <c r="F758" s="355"/>
      <c r="G758" s="355"/>
      <c r="H758" s="355"/>
      <c r="I758" s="367"/>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c r="BG758" s="292"/>
      <c r="BH758" s="292"/>
      <c r="BI758" s="292"/>
      <c r="BJ758" s="292"/>
      <c r="BK758" s="292"/>
      <c r="BL758" s="330"/>
      <c r="BM758" s="330"/>
      <c r="BN758" s="330"/>
      <c r="BO758" s="330"/>
      <c r="BP758" s="330"/>
      <c r="BQ758" s="330"/>
      <c r="BR758" s="330"/>
      <c r="BS758" s="330"/>
      <c r="BT758" s="330"/>
      <c r="BU758" s="330"/>
      <c r="BV758" s="330"/>
      <c r="BW758" s="330"/>
      <c r="BX758" s="330"/>
      <c r="BY758" s="330"/>
      <c r="BZ758" s="330"/>
      <c r="CA758" s="330"/>
    </row>
    <row r="759" spans="1:80" s="331" customFormat="1" ht="12.6" customHeight="1">
      <c r="A759" s="367"/>
      <c r="B759" s="726" t="s">
        <v>431</v>
      </c>
      <c r="C759" s="727"/>
      <c r="D759" s="728"/>
      <c r="E759" s="735" t="s">
        <v>683</v>
      </c>
      <c r="F759" s="736"/>
      <c r="G759" s="736"/>
      <c r="H759" s="736"/>
      <c r="I759" s="736"/>
      <c r="J759" s="736"/>
      <c r="K759" s="736"/>
      <c r="L759" s="736"/>
      <c r="M759" s="736"/>
      <c r="N759" s="736"/>
      <c r="O759" s="736"/>
      <c r="P759" s="736"/>
      <c r="Q759" s="736"/>
      <c r="R759" s="736"/>
      <c r="S759" s="736"/>
      <c r="T759" s="736"/>
      <c r="U759" s="736"/>
      <c r="V759" s="736"/>
      <c r="W759" s="736"/>
      <c r="X759" s="736"/>
      <c r="Y759" s="736"/>
      <c r="Z759" s="736"/>
      <c r="AA759" s="736"/>
      <c r="AB759" s="736"/>
      <c r="AC759" s="736"/>
      <c r="AD759" s="736"/>
      <c r="AE759" s="736"/>
      <c r="AF759" s="736"/>
      <c r="AG759" s="736"/>
      <c r="AH759" s="736"/>
      <c r="AI759" s="736"/>
      <c r="AJ759" s="736"/>
      <c r="AK759" s="736"/>
      <c r="AL759" s="736"/>
      <c r="AM759" s="736"/>
      <c r="AN759" s="736"/>
      <c r="AO759" s="736"/>
      <c r="AP759" s="736"/>
      <c r="AQ759" s="736"/>
      <c r="AR759" s="736"/>
      <c r="AS759" s="736"/>
      <c r="AT759" s="736"/>
      <c r="AU759" s="736"/>
      <c r="AV759" s="736"/>
      <c r="AW759" s="736"/>
      <c r="AX759" s="736"/>
      <c r="AY759" s="736"/>
      <c r="AZ759" s="736"/>
      <c r="BA759" s="736"/>
      <c r="BB759" s="736"/>
      <c r="BC759" s="736"/>
      <c r="BD759" s="736"/>
      <c r="BE759" s="736"/>
      <c r="BF759" s="736"/>
      <c r="BG759" s="739"/>
      <c r="BH759" s="740"/>
      <c r="BI759" s="740"/>
      <c r="BJ759" s="740"/>
      <c r="BK759" s="741"/>
      <c r="BL759" s="368"/>
      <c r="BM759" s="330"/>
      <c r="BN759" s="330"/>
      <c r="BO759" s="330"/>
      <c r="BP759" s="330"/>
      <c r="BQ759" s="330"/>
      <c r="BR759" s="330"/>
      <c r="BS759" s="330"/>
      <c r="BT759" s="330"/>
      <c r="BU759" s="330"/>
      <c r="BV759" s="330"/>
      <c r="BW759" s="330"/>
      <c r="BX759" s="330"/>
      <c r="BY759" s="330"/>
      <c r="BZ759" s="330"/>
      <c r="CA759" s="330"/>
      <c r="CB759" s="330"/>
    </row>
    <row r="760" spans="1:80" s="331" customFormat="1" ht="12.6" customHeight="1">
      <c r="A760" s="367"/>
      <c r="B760" s="729"/>
      <c r="C760" s="730"/>
      <c r="D760" s="731"/>
      <c r="E760" s="737"/>
      <c r="F760" s="738"/>
      <c r="G760" s="738"/>
      <c r="H760" s="738"/>
      <c r="I760" s="738"/>
      <c r="J760" s="738"/>
      <c r="K760" s="738"/>
      <c r="L760" s="738"/>
      <c r="M760" s="738"/>
      <c r="N760" s="738"/>
      <c r="O760" s="738"/>
      <c r="P760" s="738"/>
      <c r="Q760" s="738"/>
      <c r="R760" s="738"/>
      <c r="S760" s="738"/>
      <c r="T760" s="738"/>
      <c r="U760" s="738"/>
      <c r="V760" s="738"/>
      <c r="W760" s="738"/>
      <c r="X760" s="738"/>
      <c r="Y760" s="738"/>
      <c r="Z760" s="738"/>
      <c r="AA760" s="738"/>
      <c r="AB760" s="738"/>
      <c r="AC760" s="738"/>
      <c r="AD760" s="738"/>
      <c r="AE760" s="738"/>
      <c r="AF760" s="738"/>
      <c r="AG760" s="738"/>
      <c r="AH760" s="738"/>
      <c r="AI760" s="738"/>
      <c r="AJ760" s="738"/>
      <c r="AK760" s="738"/>
      <c r="AL760" s="738"/>
      <c r="AM760" s="738"/>
      <c r="AN760" s="738"/>
      <c r="AO760" s="738"/>
      <c r="AP760" s="738"/>
      <c r="AQ760" s="738"/>
      <c r="AR760" s="738"/>
      <c r="AS760" s="738"/>
      <c r="AT760" s="738"/>
      <c r="AU760" s="738"/>
      <c r="AV760" s="738"/>
      <c r="AW760" s="738"/>
      <c r="AX760" s="738"/>
      <c r="AY760" s="738"/>
      <c r="AZ760" s="738"/>
      <c r="BA760" s="738"/>
      <c r="BB760" s="738"/>
      <c r="BC760" s="738"/>
      <c r="BD760" s="738"/>
      <c r="BE760" s="738"/>
      <c r="BF760" s="738"/>
      <c r="BG760" s="742"/>
      <c r="BH760" s="743"/>
      <c r="BI760" s="743"/>
      <c r="BJ760" s="743"/>
      <c r="BK760" s="744"/>
      <c r="BL760" s="368"/>
      <c r="BM760" s="330"/>
      <c r="BN760" s="330"/>
      <c r="BO760" s="330"/>
      <c r="BP760" s="330"/>
      <c r="BQ760" s="330"/>
      <c r="BR760" s="330"/>
      <c r="BS760" s="330"/>
      <c r="BT760" s="330"/>
      <c r="BU760" s="330"/>
      <c r="BV760" s="330"/>
      <c r="BW760" s="330"/>
      <c r="BX760" s="330"/>
      <c r="BY760" s="330"/>
      <c r="BZ760" s="330"/>
      <c r="CA760" s="330"/>
      <c r="CB760" s="330"/>
    </row>
    <row r="761" spans="1:80" s="331" customFormat="1" ht="12.6" customHeight="1">
      <c r="A761" s="367"/>
      <c r="B761" s="729"/>
      <c r="C761" s="730"/>
      <c r="D761" s="731"/>
      <c r="E761" s="369"/>
      <c r="F761" s="370"/>
      <c r="G761" s="370" t="s">
        <v>684</v>
      </c>
      <c r="H761" s="370"/>
      <c r="I761" s="370"/>
      <c r="J761" s="370"/>
      <c r="K761" s="370"/>
      <c r="L761" s="370"/>
      <c r="M761" s="370"/>
      <c r="N761" s="370"/>
      <c r="O761" s="370"/>
      <c r="P761" s="370"/>
      <c r="Q761" s="370"/>
      <c r="R761" s="370"/>
      <c r="S761" s="370"/>
      <c r="T761" s="370"/>
      <c r="U761" s="370"/>
      <c r="V761" s="370"/>
      <c r="W761" s="370"/>
      <c r="X761" s="370"/>
      <c r="Y761" s="370"/>
      <c r="Z761" s="370"/>
      <c r="AA761" s="370"/>
      <c r="AB761" s="370"/>
      <c r="AC761" s="370"/>
      <c r="AD761" s="370"/>
      <c r="AE761" s="370"/>
      <c r="AF761" s="370"/>
      <c r="AG761" s="370"/>
      <c r="AH761" s="370"/>
      <c r="AI761" s="370"/>
      <c r="AJ761" s="370"/>
      <c r="AK761" s="370"/>
      <c r="AL761" s="370"/>
      <c r="AM761" s="370"/>
      <c r="AN761" s="370"/>
      <c r="AO761" s="370"/>
      <c r="AP761" s="370"/>
      <c r="AQ761" s="370"/>
      <c r="AR761" s="370"/>
      <c r="AS761" s="370"/>
      <c r="AT761" s="370"/>
      <c r="AU761" s="370"/>
      <c r="AV761" s="370"/>
      <c r="AW761" s="370"/>
      <c r="AX761" s="370"/>
      <c r="AY761" s="370"/>
      <c r="AZ761" s="370"/>
      <c r="BA761" s="370"/>
      <c r="BB761" s="370"/>
      <c r="BC761" s="370"/>
      <c r="BD761" s="370"/>
      <c r="BE761" s="370"/>
      <c r="BF761" s="370"/>
      <c r="BG761" s="742"/>
      <c r="BH761" s="743"/>
      <c r="BI761" s="743"/>
      <c r="BJ761" s="743"/>
      <c r="BK761" s="744"/>
      <c r="BL761" s="368"/>
      <c r="BM761" s="330"/>
      <c r="BN761" s="330"/>
      <c r="BO761" s="330"/>
      <c r="BP761" s="330"/>
      <c r="BQ761" s="330"/>
      <c r="BR761" s="330"/>
      <c r="BS761" s="330"/>
      <c r="BT761" s="330"/>
      <c r="BU761" s="330"/>
      <c r="BV761" s="330"/>
      <c r="BW761" s="330"/>
      <c r="BX761" s="330"/>
      <c r="BY761" s="330"/>
      <c r="BZ761" s="330"/>
      <c r="CA761" s="330"/>
      <c r="CB761" s="330"/>
    </row>
    <row r="762" spans="1:80" s="331" customFormat="1" ht="12.6" customHeight="1">
      <c r="A762" s="367"/>
      <c r="B762" s="729"/>
      <c r="C762" s="730"/>
      <c r="D762" s="731"/>
      <c r="E762" s="371"/>
      <c r="F762" s="372"/>
      <c r="G762" s="748" t="s">
        <v>516</v>
      </c>
      <c r="H762" s="749"/>
      <c r="I762" s="751"/>
      <c r="J762" s="751"/>
      <c r="K762" s="751"/>
      <c r="L762" s="751"/>
      <c r="M762" s="751"/>
      <c r="N762" s="751"/>
      <c r="O762" s="751"/>
      <c r="P762" s="751"/>
      <c r="Q762" s="751"/>
      <c r="R762" s="751"/>
      <c r="S762" s="751"/>
      <c r="T762" s="751"/>
      <c r="U762" s="751"/>
      <c r="V762" s="751"/>
      <c r="W762" s="751"/>
      <c r="X762" s="751"/>
      <c r="Y762" s="751"/>
      <c r="Z762" s="751"/>
      <c r="AA762" s="751"/>
      <c r="AB762" s="751"/>
      <c r="AC762" s="751"/>
      <c r="AD762" s="751"/>
      <c r="AE762" s="751"/>
      <c r="AF762" s="751"/>
      <c r="AG762" s="751"/>
      <c r="AH762" s="751"/>
      <c r="AI762" s="751"/>
      <c r="AJ762" s="751"/>
      <c r="AK762" s="751"/>
      <c r="AL762" s="751"/>
      <c r="AM762" s="751"/>
      <c r="AN762" s="751"/>
      <c r="AO762" s="751"/>
      <c r="AP762" s="751"/>
      <c r="AQ762" s="751"/>
      <c r="AR762" s="751"/>
      <c r="AS762" s="751"/>
      <c r="AT762" s="751"/>
      <c r="AU762" s="751"/>
      <c r="AV762" s="751"/>
      <c r="AW762" s="751"/>
      <c r="AX762" s="751"/>
      <c r="AY762" s="752"/>
      <c r="AZ762" s="252"/>
      <c r="BA762" s="252"/>
      <c r="BB762" s="252"/>
      <c r="BC762" s="252"/>
      <c r="BD762" s="252"/>
      <c r="BE762" s="252"/>
      <c r="BF762" s="252"/>
      <c r="BG762" s="742"/>
      <c r="BH762" s="743"/>
      <c r="BI762" s="743"/>
      <c r="BJ762" s="743"/>
      <c r="BK762" s="744"/>
      <c r="BL762" s="368"/>
      <c r="BM762" s="330"/>
      <c r="BN762" s="330"/>
      <c r="BO762" s="330"/>
      <c r="BP762" s="330"/>
      <c r="BQ762" s="330"/>
      <c r="BR762" s="330"/>
      <c r="BS762" s="330"/>
      <c r="BT762" s="330"/>
      <c r="BU762" s="330"/>
      <c r="BV762" s="330"/>
      <c r="BW762" s="330"/>
      <c r="BX762" s="330"/>
      <c r="BY762" s="330"/>
      <c r="BZ762" s="330"/>
      <c r="CA762" s="330"/>
      <c r="CB762" s="330"/>
    </row>
    <row r="763" spans="1:80" s="331" customFormat="1" ht="12.6" customHeight="1">
      <c r="A763" s="367"/>
      <c r="B763" s="729"/>
      <c r="C763" s="730"/>
      <c r="D763" s="731"/>
      <c r="E763" s="371"/>
      <c r="F763" s="372"/>
      <c r="G763" s="750"/>
      <c r="H763" s="749"/>
      <c r="I763" s="751"/>
      <c r="J763" s="751"/>
      <c r="K763" s="751"/>
      <c r="L763" s="751"/>
      <c r="M763" s="751"/>
      <c r="N763" s="751"/>
      <c r="O763" s="751"/>
      <c r="P763" s="751"/>
      <c r="Q763" s="751"/>
      <c r="R763" s="751"/>
      <c r="S763" s="751"/>
      <c r="T763" s="751"/>
      <c r="U763" s="751"/>
      <c r="V763" s="751"/>
      <c r="W763" s="751"/>
      <c r="X763" s="751"/>
      <c r="Y763" s="751"/>
      <c r="Z763" s="751"/>
      <c r="AA763" s="751"/>
      <c r="AB763" s="751"/>
      <c r="AC763" s="751"/>
      <c r="AD763" s="751"/>
      <c r="AE763" s="751"/>
      <c r="AF763" s="751"/>
      <c r="AG763" s="751"/>
      <c r="AH763" s="751"/>
      <c r="AI763" s="751"/>
      <c r="AJ763" s="751"/>
      <c r="AK763" s="751"/>
      <c r="AL763" s="751"/>
      <c r="AM763" s="751"/>
      <c r="AN763" s="751"/>
      <c r="AO763" s="751"/>
      <c r="AP763" s="751"/>
      <c r="AQ763" s="751"/>
      <c r="AR763" s="751"/>
      <c r="AS763" s="751"/>
      <c r="AT763" s="751"/>
      <c r="AU763" s="751"/>
      <c r="AV763" s="751"/>
      <c r="AW763" s="751"/>
      <c r="AX763" s="751"/>
      <c r="AY763" s="752"/>
      <c r="AZ763" s="252"/>
      <c r="BA763" s="252"/>
      <c r="BB763" s="252"/>
      <c r="BC763" s="252"/>
      <c r="BD763" s="252"/>
      <c r="BE763" s="252"/>
      <c r="BF763" s="252"/>
      <c r="BG763" s="742"/>
      <c r="BH763" s="743"/>
      <c r="BI763" s="743"/>
      <c r="BJ763" s="743"/>
      <c r="BK763" s="744"/>
      <c r="BL763" s="368"/>
      <c r="BM763" s="330"/>
      <c r="BN763" s="330"/>
      <c r="BO763" s="330"/>
      <c r="BP763" s="330"/>
      <c r="BQ763" s="330"/>
      <c r="BR763" s="330"/>
      <c r="BS763" s="330"/>
      <c r="BT763" s="330"/>
      <c r="BU763" s="330"/>
      <c r="BV763" s="330"/>
      <c r="BW763" s="330"/>
      <c r="BX763" s="330"/>
      <c r="BY763" s="330"/>
      <c r="BZ763" s="330"/>
      <c r="CA763" s="330"/>
      <c r="CB763" s="330"/>
    </row>
    <row r="764" spans="1:80" s="331" customFormat="1" ht="12.6" customHeight="1">
      <c r="A764" s="367"/>
      <c r="B764" s="729"/>
      <c r="C764" s="730"/>
      <c r="D764" s="731"/>
      <c r="E764" s="371"/>
      <c r="F764" s="372"/>
      <c r="G764" s="748" t="s">
        <v>518</v>
      </c>
      <c r="H764" s="753"/>
      <c r="I764" s="751"/>
      <c r="J764" s="751"/>
      <c r="K764" s="751"/>
      <c r="L764" s="751"/>
      <c r="M764" s="751"/>
      <c r="N764" s="751"/>
      <c r="O764" s="751"/>
      <c r="P764" s="751"/>
      <c r="Q764" s="751"/>
      <c r="R764" s="751"/>
      <c r="S764" s="751"/>
      <c r="T764" s="751"/>
      <c r="U764" s="751"/>
      <c r="V764" s="751"/>
      <c r="W764" s="751"/>
      <c r="X764" s="751"/>
      <c r="Y764" s="751"/>
      <c r="Z764" s="751"/>
      <c r="AA764" s="751"/>
      <c r="AB764" s="751"/>
      <c r="AC764" s="751"/>
      <c r="AD764" s="751"/>
      <c r="AE764" s="751"/>
      <c r="AF764" s="751"/>
      <c r="AG764" s="751"/>
      <c r="AH764" s="751"/>
      <c r="AI764" s="751"/>
      <c r="AJ764" s="751"/>
      <c r="AK764" s="751"/>
      <c r="AL764" s="751"/>
      <c r="AM764" s="751"/>
      <c r="AN764" s="751"/>
      <c r="AO764" s="751"/>
      <c r="AP764" s="751"/>
      <c r="AQ764" s="751"/>
      <c r="AR764" s="751"/>
      <c r="AS764" s="751"/>
      <c r="AT764" s="751"/>
      <c r="AU764" s="751"/>
      <c r="AV764" s="751"/>
      <c r="AW764" s="751"/>
      <c r="AX764" s="751"/>
      <c r="AY764" s="752"/>
      <c r="AZ764" s="252"/>
      <c r="BA764" s="252"/>
      <c r="BB764" s="252"/>
      <c r="BC764" s="252"/>
      <c r="BD764" s="252"/>
      <c r="BE764" s="252"/>
      <c r="BF764" s="252"/>
      <c r="BG764" s="742"/>
      <c r="BH764" s="743"/>
      <c r="BI764" s="743"/>
      <c r="BJ764" s="743"/>
      <c r="BK764" s="744"/>
      <c r="BL764" s="368"/>
      <c r="BM764" s="330"/>
      <c r="BN764" s="330"/>
      <c r="BO764" s="330"/>
      <c r="BP764" s="330"/>
      <c r="BQ764" s="330"/>
      <c r="BR764" s="330"/>
      <c r="BS764" s="330"/>
      <c r="BT764" s="330"/>
      <c r="BU764" s="330"/>
      <c r="BV764" s="330"/>
      <c r="BW764" s="330"/>
      <c r="BX764" s="330"/>
      <c r="BY764" s="330"/>
      <c r="BZ764" s="330"/>
      <c r="CA764" s="330"/>
      <c r="CB764" s="330"/>
    </row>
    <row r="765" spans="1:80" s="331" customFormat="1" ht="12.6" customHeight="1">
      <c r="A765" s="367"/>
      <c r="B765" s="729"/>
      <c r="C765" s="730"/>
      <c r="D765" s="731"/>
      <c r="E765" s="371"/>
      <c r="F765" s="372"/>
      <c r="G765" s="748"/>
      <c r="H765" s="753"/>
      <c r="I765" s="751"/>
      <c r="J765" s="751"/>
      <c r="K765" s="751"/>
      <c r="L765" s="751"/>
      <c r="M765" s="751"/>
      <c r="N765" s="751"/>
      <c r="O765" s="751"/>
      <c r="P765" s="751"/>
      <c r="Q765" s="751"/>
      <c r="R765" s="751"/>
      <c r="S765" s="751"/>
      <c r="T765" s="751"/>
      <c r="U765" s="751"/>
      <c r="V765" s="751"/>
      <c r="W765" s="751"/>
      <c r="X765" s="751"/>
      <c r="Y765" s="751"/>
      <c r="Z765" s="751"/>
      <c r="AA765" s="751"/>
      <c r="AB765" s="751"/>
      <c r="AC765" s="751"/>
      <c r="AD765" s="751"/>
      <c r="AE765" s="751"/>
      <c r="AF765" s="751"/>
      <c r="AG765" s="751"/>
      <c r="AH765" s="751"/>
      <c r="AI765" s="751"/>
      <c r="AJ765" s="751"/>
      <c r="AK765" s="751"/>
      <c r="AL765" s="751"/>
      <c r="AM765" s="751"/>
      <c r="AN765" s="751"/>
      <c r="AO765" s="751"/>
      <c r="AP765" s="751"/>
      <c r="AQ765" s="751"/>
      <c r="AR765" s="751"/>
      <c r="AS765" s="751"/>
      <c r="AT765" s="751"/>
      <c r="AU765" s="751"/>
      <c r="AV765" s="751"/>
      <c r="AW765" s="751"/>
      <c r="AX765" s="751"/>
      <c r="AY765" s="752"/>
      <c r="AZ765" s="252"/>
      <c r="BA765" s="252"/>
      <c r="BB765" s="252"/>
      <c r="BC765" s="252"/>
      <c r="BD765" s="252"/>
      <c r="BE765" s="252"/>
      <c r="BF765" s="252"/>
      <c r="BG765" s="742"/>
      <c r="BH765" s="743"/>
      <c r="BI765" s="743"/>
      <c r="BJ765" s="743"/>
      <c r="BK765" s="744"/>
      <c r="BL765" s="368"/>
      <c r="BM765" s="330"/>
      <c r="BN765" s="330"/>
      <c r="BO765" s="330"/>
      <c r="BP765" s="330"/>
      <c r="BQ765" s="330"/>
      <c r="BR765" s="330"/>
      <c r="BS765" s="330"/>
      <c r="BT765" s="330"/>
      <c r="BU765" s="330"/>
      <c r="BV765" s="330"/>
      <c r="BW765" s="330"/>
      <c r="BX765" s="330"/>
      <c r="BY765" s="330"/>
      <c r="BZ765" s="330"/>
      <c r="CA765" s="330"/>
      <c r="CB765" s="330"/>
    </row>
    <row r="766" spans="1:80" s="331" customFormat="1" ht="12.6" customHeight="1">
      <c r="A766" s="367"/>
      <c r="B766" s="729"/>
      <c r="C766" s="730"/>
      <c r="D766" s="731"/>
      <c r="E766" s="371"/>
      <c r="F766" s="372"/>
      <c r="G766" s="748" t="s">
        <v>520</v>
      </c>
      <c r="H766" s="753"/>
      <c r="I766" s="751"/>
      <c r="J766" s="751"/>
      <c r="K766" s="751"/>
      <c r="L766" s="751"/>
      <c r="M766" s="751"/>
      <c r="N766" s="751"/>
      <c r="O766" s="751"/>
      <c r="P766" s="751"/>
      <c r="Q766" s="751"/>
      <c r="R766" s="751"/>
      <c r="S766" s="751"/>
      <c r="T766" s="751"/>
      <c r="U766" s="751"/>
      <c r="V766" s="751"/>
      <c r="W766" s="751"/>
      <c r="X766" s="751"/>
      <c r="Y766" s="751"/>
      <c r="Z766" s="751"/>
      <c r="AA766" s="751"/>
      <c r="AB766" s="751"/>
      <c r="AC766" s="751"/>
      <c r="AD766" s="751"/>
      <c r="AE766" s="751"/>
      <c r="AF766" s="751"/>
      <c r="AG766" s="751"/>
      <c r="AH766" s="751"/>
      <c r="AI766" s="751"/>
      <c r="AJ766" s="751"/>
      <c r="AK766" s="751"/>
      <c r="AL766" s="751"/>
      <c r="AM766" s="751"/>
      <c r="AN766" s="751"/>
      <c r="AO766" s="751"/>
      <c r="AP766" s="751"/>
      <c r="AQ766" s="751"/>
      <c r="AR766" s="751"/>
      <c r="AS766" s="751"/>
      <c r="AT766" s="751"/>
      <c r="AU766" s="751"/>
      <c r="AV766" s="751"/>
      <c r="AW766" s="751"/>
      <c r="AX766" s="751"/>
      <c r="AY766" s="752"/>
      <c r="AZ766" s="252"/>
      <c r="BA766" s="252"/>
      <c r="BB766" s="252"/>
      <c r="BC766" s="252"/>
      <c r="BD766" s="252"/>
      <c r="BE766" s="252"/>
      <c r="BF766" s="252"/>
      <c r="BG766" s="742"/>
      <c r="BH766" s="743"/>
      <c r="BI766" s="743"/>
      <c r="BJ766" s="743"/>
      <c r="BK766" s="744"/>
      <c r="BL766" s="368"/>
      <c r="BM766" s="330"/>
      <c r="BN766" s="330"/>
      <c r="BO766" s="330"/>
      <c r="BP766" s="330"/>
      <c r="BQ766" s="330"/>
      <c r="BR766" s="330"/>
      <c r="BS766" s="330"/>
      <c r="BT766" s="330"/>
      <c r="BU766" s="330"/>
      <c r="BV766" s="330"/>
      <c r="BW766" s="330"/>
      <c r="BX766" s="330"/>
      <c r="BY766" s="330"/>
      <c r="BZ766" s="330"/>
      <c r="CA766" s="330"/>
      <c r="CB766" s="330"/>
    </row>
    <row r="767" spans="1:80" s="331" customFormat="1" ht="12.6" customHeight="1">
      <c r="A767" s="367"/>
      <c r="B767" s="729"/>
      <c r="C767" s="730"/>
      <c r="D767" s="731"/>
      <c r="E767" s="371"/>
      <c r="F767" s="372"/>
      <c r="G767" s="748"/>
      <c r="H767" s="753"/>
      <c r="I767" s="751"/>
      <c r="J767" s="751"/>
      <c r="K767" s="751"/>
      <c r="L767" s="751"/>
      <c r="M767" s="751"/>
      <c r="N767" s="751"/>
      <c r="O767" s="751"/>
      <c r="P767" s="751"/>
      <c r="Q767" s="751"/>
      <c r="R767" s="751"/>
      <c r="S767" s="751"/>
      <c r="T767" s="751"/>
      <c r="U767" s="751"/>
      <c r="V767" s="751"/>
      <c r="W767" s="751"/>
      <c r="X767" s="751"/>
      <c r="Y767" s="751"/>
      <c r="Z767" s="751"/>
      <c r="AA767" s="751"/>
      <c r="AB767" s="751"/>
      <c r="AC767" s="751"/>
      <c r="AD767" s="751"/>
      <c r="AE767" s="751"/>
      <c r="AF767" s="751"/>
      <c r="AG767" s="751"/>
      <c r="AH767" s="751"/>
      <c r="AI767" s="751"/>
      <c r="AJ767" s="751"/>
      <c r="AK767" s="751"/>
      <c r="AL767" s="751"/>
      <c r="AM767" s="751"/>
      <c r="AN767" s="751"/>
      <c r="AO767" s="751"/>
      <c r="AP767" s="751"/>
      <c r="AQ767" s="751"/>
      <c r="AR767" s="751"/>
      <c r="AS767" s="751"/>
      <c r="AT767" s="751"/>
      <c r="AU767" s="751"/>
      <c r="AV767" s="751"/>
      <c r="AW767" s="751"/>
      <c r="AX767" s="751"/>
      <c r="AY767" s="752"/>
      <c r="AZ767" s="252"/>
      <c r="BA767" s="252"/>
      <c r="BB767" s="252"/>
      <c r="BC767" s="252"/>
      <c r="BD767" s="252"/>
      <c r="BE767" s="252"/>
      <c r="BF767" s="252"/>
      <c r="BG767" s="742"/>
      <c r="BH767" s="743"/>
      <c r="BI767" s="743"/>
      <c r="BJ767" s="743"/>
      <c r="BK767" s="744"/>
      <c r="BL767" s="368"/>
      <c r="BM767" s="330"/>
      <c r="BN767" s="330"/>
      <c r="BO767" s="330"/>
      <c r="BP767" s="330"/>
      <c r="BQ767" s="330"/>
      <c r="BR767" s="330"/>
      <c r="BS767" s="330"/>
      <c r="BT767" s="330"/>
      <c r="BU767" s="330"/>
      <c r="BV767" s="330"/>
      <c r="BW767" s="330"/>
      <c r="BX767" s="330"/>
      <c r="BY767" s="330"/>
      <c r="BZ767" s="330"/>
      <c r="CA767" s="330"/>
      <c r="CB767" s="330"/>
    </row>
    <row r="768" spans="1:80" s="331" customFormat="1" ht="6" customHeight="1">
      <c r="A768" s="367"/>
      <c r="B768" s="729"/>
      <c r="C768" s="730"/>
      <c r="D768" s="731"/>
      <c r="E768" s="373"/>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c r="AF768" s="252"/>
      <c r="AG768" s="252"/>
      <c r="AH768" s="252"/>
      <c r="AI768" s="252"/>
      <c r="AJ768" s="252"/>
      <c r="AK768" s="252"/>
      <c r="AL768" s="252"/>
      <c r="AM768" s="252"/>
      <c r="AN768" s="252"/>
      <c r="AO768" s="252"/>
      <c r="AP768" s="252"/>
      <c r="AQ768" s="252"/>
      <c r="AR768" s="252"/>
      <c r="AS768" s="252"/>
      <c r="AT768" s="252"/>
      <c r="AU768" s="252"/>
      <c r="AV768" s="252"/>
      <c r="AW768" s="252"/>
      <c r="AX768" s="252"/>
      <c r="AY768" s="252"/>
      <c r="AZ768" s="252"/>
      <c r="BA768" s="252"/>
      <c r="BB768" s="252"/>
      <c r="BC768" s="252"/>
      <c r="BD768" s="252"/>
      <c r="BE768" s="252"/>
      <c r="BF768" s="252"/>
      <c r="BG768" s="742"/>
      <c r="BH768" s="743"/>
      <c r="BI768" s="743"/>
      <c r="BJ768" s="743"/>
      <c r="BK768" s="744"/>
      <c r="BL768" s="368"/>
      <c r="BM768" s="330"/>
      <c r="BN768" s="330"/>
      <c r="BO768" s="330"/>
      <c r="BP768" s="330"/>
      <c r="BQ768" s="330"/>
      <c r="BR768" s="330"/>
      <c r="BS768" s="330"/>
      <c r="BT768" s="330"/>
      <c r="BU768" s="330"/>
      <c r="BV768" s="330"/>
      <c r="BW768" s="330"/>
      <c r="BX768" s="330"/>
      <c r="BY768" s="330"/>
      <c r="BZ768" s="330"/>
      <c r="CA768" s="330"/>
      <c r="CB768" s="330"/>
    </row>
    <row r="769" spans="1:80" s="331" customFormat="1" ht="12" customHeight="1">
      <c r="B769" s="729"/>
      <c r="C769" s="730"/>
      <c r="D769" s="731"/>
      <c r="E769" s="660" t="s">
        <v>434</v>
      </c>
      <c r="F769" s="661"/>
      <c r="G769" s="662" t="s">
        <v>685</v>
      </c>
      <c r="H769" s="662"/>
      <c r="I769" s="662"/>
      <c r="J769" s="662"/>
      <c r="K769" s="662"/>
      <c r="L769" s="662"/>
      <c r="M769" s="662"/>
      <c r="N769" s="662"/>
      <c r="O769" s="662"/>
      <c r="P769" s="662"/>
      <c r="Q769" s="662"/>
      <c r="R769" s="662"/>
      <c r="S769" s="662"/>
      <c r="T769" s="662"/>
      <c r="U769" s="662"/>
      <c r="V769" s="662"/>
      <c r="W769" s="662"/>
      <c r="X769" s="662"/>
      <c r="Y769" s="662"/>
      <c r="Z769" s="662"/>
      <c r="AA769" s="662"/>
      <c r="AB769" s="662"/>
      <c r="AC769" s="662"/>
      <c r="AD769" s="662"/>
      <c r="AE769" s="662"/>
      <c r="AF769" s="662"/>
      <c r="AG769" s="662"/>
      <c r="AH769" s="662"/>
      <c r="AI769" s="662"/>
      <c r="AJ769" s="662"/>
      <c r="AK769" s="662"/>
      <c r="AL769" s="662"/>
      <c r="AM769" s="662"/>
      <c r="AN769" s="662"/>
      <c r="AO769" s="662"/>
      <c r="AP769" s="662"/>
      <c r="AQ769" s="662"/>
      <c r="AR769" s="662"/>
      <c r="AS769" s="662"/>
      <c r="AT769" s="662"/>
      <c r="AU769" s="662"/>
      <c r="AV769" s="662"/>
      <c r="AW769" s="662"/>
      <c r="AX769" s="662"/>
      <c r="AY769" s="662"/>
      <c r="AZ769" s="662"/>
      <c r="BA769" s="662"/>
      <c r="BB769" s="662"/>
      <c r="BC769" s="662"/>
      <c r="BD769" s="662"/>
      <c r="BE769" s="662"/>
      <c r="BF769" s="662"/>
      <c r="BG769" s="742"/>
      <c r="BH769" s="743"/>
      <c r="BI769" s="743"/>
      <c r="BJ769" s="743"/>
      <c r="BK769" s="744"/>
      <c r="BL769" s="243"/>
      <c r="BM769" s="330"/>
      <c r="BN769" s="330"/>
      <c r="BO769" s="330"/>
      <c r="BP769" s="330"/>
      <c r="BQ769" s="330"/>
      <c r="BR769" s="330"/>
      <c r="BS769" s="330"/>
      <c r="BT769" s="330"/>
      <c r="BU769" s="330"/>
      <c r="BV769" s="330"/>
      <c r="BW769" s="330"/>
      <c r="BX769" s="330"/>
      <c r="BY769" s="330"/>
      <c r="BZ769" s="330"/>
      <c r="CA769" s="330"/>
      <c r="CB769" s="330"/>
    </row>
    <row r="770" spans="1:80" s="331" customFormat="1" ht="4.5" customHeight="1">
      <c r="B770" s="732"/>
      <c r="C770" s="733"/>
      <c r="D770" s="734"/>
      <c r="E770" s="343"/>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c r="AS770" s="344"/>
      <c r="AT770" s="344"/>
      <c r="AU770" s="344"/>
      <c r="AV770" s="344"/>
      <c r="AW770" s="344"/>
      <c r="AX770" s="344"/>
      <c r="AY770" s="344"/>
      <c r="AZ770" s="344"/>
      <c r="BA770" s="344"/>
      <c r="BB770" s="344"/>
      <c r="BC770" s="344"/>
      <c r="BD770" s="344"/>
      <c r="BE770" s="344"/>
      <c r="BF770" s="344"/>
      <c r="BG770" s="745"/>
      <c r="BH770" s="746"/>
      <c r="BI770" s="746"/>
      <c r="BJ770" s="746"/>
      <c r="BK770" s="747"/>
      <c r="BL770" s="350"/>
      <c r="BM770" s="330"/>
      <c r="BN770" s="330"/>
      <c r="BO770" s="330"/>
      <c r="BP770" s="330"/>
      <c r="BQ770" s="330"/>
      <c r="BR770" s="330"/>
      <c r="BS770" s="330"/>
      <c r="BT770" s="330"/>
      <c r="BU770" s="330"/>
      <c r="BV770" s="330"/>
      <c r="BW770" s="330"/>
      <c r="BX770" s="330"/>
      <c r="BY770" s="330"/>
      <c r="BZ770" s="330"/>
      <c r="CA770" s="330"/>
      <c r="CB770" s="330"/>
    </row>
    <row r="771" spans="1:80" ht="15" customHeight="1">
      <c r="A771" s="321"/>
      <c r="B771" s="495" t="s">
        <v>436</v>
      </c>
      <c r="C771" s="496"/>
      <c r="D771" s="497"/>
      <c r="E771" s="501" t="s">
        <v>1300</v>
      </c>
      <c r="F771" s="502"/>
      <c r="G771" s="502"/>
      <c r="H771" s="502"/>
      <c r="I771" s="502"/>
      <c r="J771" s="502"/>
      <c r="K771" s="502"/>
      <c r="L771" s="502"/>
      <c r="M771" s="502"/>
      <c r="N771" s="502"/>
      <c r="O771" s="502"/>
      <c r="P771" s="502"/>
      <c r="Q771" s="502"/>
      <c r="R771" s="502"/>
      <c r="S771" s="502"/>
      <c r="T771" s="502"/>
      <c r="U771" s="502"/>
      <c r="V771" s="502"/>
      <c r="W771" s="502"/>
      <c r="X771" s="502"/>
      <c r="Y771" s="502"/>
      <c r="Z771" s="502"/>
      <c r="AA771" s="502"/>
      <c r="AB771" s="502"/>
      <c r="AC771" s="502"/>
      <c r="AD771" s="502"/>
      <c r="AE771" s="502"/>
      <c r="AF771" s="502"/>
      <c r="AG771" s="502"/>
      <c r="AH771" s="502"/>
      <c r="AI771" s="502"/>
      <c r="AJ771" s="502"/>
      <c r="AK771" s="502"/>
      <c r="AL771" s="502"/>
      <c r="AM771" s="502"/>
      <c r="AN771" s="502"/>
      <c r="AO771" s="502"/>
      <c r="AP771" s="502"/>
      <c r="AQ771" s="502"/>
      <c r="AR771" s="502"/>
      <c r="AS771" s="502"/>
      <c r="AT771" s="502"/>
      <c r="AU771" s="502"/>
      <c r="AV771" s="502"/>
      <c r="AW771" s="502"/>
      <c r="AX771" s="502"/>
      <c r="AY771" s="502"/>
      <c r="AZ771" s="502"/>
      <c r="BA771" s="502"/>
      <c r="BB771" s="502"/>
      <c r="BC771" s="502"/>
      <c r="BD771" s="502"/>
      <c r="BE771" s="502"/>
      <c r="BF771" s="502"/>
      <c r="BG771" s="505"/>
      <c r="BH771" s="506"/>
      <c r="BI771" s="506"/>
      <c r="BJ771" s="506"/>
      <c r="BK771" s="507"/>
      <c r="BM771" s="258"/>
    </row>
    <row r="772" spans="1:80" ht="15" customHeight="1">
      <c r="A772" s="321"/>
      <c r="B772" s="511"/>
      <c r="C772" s="512"/>
      <c r="D772" s="513"/>
      <c r="E772" s="514"/>
      <c r="F772" s="482"/>
      <c r="G772" s="482"/>
      <c r="H772" s="482"/>
      <c r="I772" s="482"/>
      <c r="J772" s="482"/>
      <c r="K772" s="482"/>
      <c r="L772" s="482"/>
      <c r="M772" s="482"/>
      <c r="N772" s="482"/>
      <c r="O772" s="482"/>
      <c r="P772" s="482"/>
      <c r="Q772" s="482"/>
      <c r="R772" s="482"/>
      <c r="S772" s="482"/>
      <c r="T772" s="482"/>
      <c r="U772" s="482"/>
      <c r="V772" s="482"/>
      <c r="W772" s="482"/>
      <c r="X772" s="482"/>
      <c r="Y772" s="482"/>
      <c r="Z772" s="482"/>
      <c r="AA772" s="482"/>
      <c r="AB772" s="482"/>
      <c r="AC772" s="482"/>
      <c r="AD772" s="482"/>
      <c r="AE772" s="482"/>
      <c r="AF772" s="482"/>
      <c r="AG772" s="482"/>
      <c r="AH772" s="482"/>
      <c r="AI772" s="482"/>
      <c r="AJ772" s="482"/>
      <c r="AK772" s="482"/>
      <c r="AL772" s="482"/>
      <c r="AM772" s="482"/>
      <c r="AN772" s="482"/>
      <c r="AO772" s="482"/>
      <c r="AP772" s="482"/>
      <c r="AQ772" s="482"/>
      <c r="AR772" s="482"/>
      <c r="AS772" s="482"/>
      <c r="AT772" s="482"/>
      <c r="AU772" s="482"/>
      <c r="AV772" s="482"/>
      <c r="AW772" s="482"/>
      <c r="AX772" s="482"/>
      <c r="AY772" s="482"/>
      <c r="AZ772" s="482"/>
      <c r="BA772" s="482"/>
      <c r="BB772" s="482"/>
      <c r="BC772" s="482"/>
      <c r="BD772" s="482"/>
      <c r="BE772" s="482"/>
      <c r="BF772" s="482"/>
      <c r="BG772" s="515"/>
      <c r="BH772" s="516"/>
      <c r="BI772" s="516"/>
      <c r="BJ772" s="516"/>
      <c r="BK772" s="517"/>
      <c r="BM772" s="258"/>
    </row>
    <row r="773" spans="1:80" ht="5.25" customHeight="1">
      <c r="A773" s="321"/>
      <c r="B773" s="511"/>
      <c r="C773" s="512"/>
      <c r="D773" s="513"/>
      <c r="E773" s="514"/>
      <c r="F773" s="482"/>
      <c r="G773" s="482"/>
      <c r="H773" s="482"/>
      <c r="I773" s="482"/>
      <c r="J773" s="482"/>
      <c r="K773" s="482"/>
      <c r="L773" s="482"/>
      <c r="M773" s="482"/>
      <c r="N773" s="482"/>
      <c r="O773" s="482"/>
      <c r="P773" s="482"/>
      <c r="Q773" s="482"/>
      <c r="R773" s="482"/>
      <c r="S773" s="482"/>
      <c r="T773" s="482"/>
      <c r="U773" s="482"/>
      <c r="V773" s="482"/>
      <c r="W773" s="482"/>
      <c r="X773" s="482"/>
      <c r="Y773" s="482"/>
      <c r="Z773" s="482"/>
      <c r="AA773" s="482"/>
      <c r="AB773" s="482"/>
      <c r="AC773" s="482"/>
      <c r="AD773" s="482"/>
      <c r="AE773" s="482"/>
      <c r="AF773" s="482"/>
      <c r="AG773" s="482"/>
      <c r="AH773" s="482"/>
      <c r="AI773" s="482"/>
      <c r="AJ773" s="482"/>
      <c r="AK773" s="482"/>
      <c r="AL773" s="482"/>
      <c r="AM773" s="482"/>
      <c r="AN773" s="482"/>
      <c r="AO773" s="482"/>
      <c r="AP773" s="482"/>
      <c r="AQ773" s="482"/>
      <c r="AR773" s="482"/>
      <c r="AS773" s="482"/>
      <c r="AT773" s="482"/>
      <c r="AU773" s="482"/>
      <c r="AV773" s="482"/>
      <c r="AW773" s="482"/>
      <c r="AX773" s="482"/>
      <c r="AY773" s="482"/>
      <c r="AZ773" s="482"/>
      <c r="BA773" s="482"/>
      <c r="BB773" s="482"/>
      <c r="BC773" s="482"/>
      <c r="BD773" s="482"/>
      <c r="BE773" s="482"/>
      <c r="BF773" s="482"/>
      <c r="BG773" s="515"/>
      <c r="BH773" s="516"/>
      <c r="BI773" s="516"/>
      <c r="BJ773" s="516"/>
      <c r="BK773" s="517"/>
    </row>
    <row r="774" spans="1:80" ht="15.75" customHeight="1">
      <c r="B774" s="511"/>
      <c r="C774" s="512"/>
      <c r="D774" s="513"/>
      <c r="E774" s="343"/>
      <c r="F774" s="724" t="s">
        <v>686</v>
      </c>
      <c r="G774" s="725"/>
      <c r="H774" s="520" t="s">
        <v>687</v>
      </c>
      <c r="I774" s="520"/>
      <c r="J774" s="520"/>
      <c r="K774" s="520"/>
      <c r="L774" s="520"/>
      <c r="M774" s="520"/>
      <c r="N774" s="520"/>
      <c r="O774" s="520"/>
      <c r="P774" s="520"/>
      <c r="Q774" s="520"/>
      <c r="R774" s="520"/>
      <c r="S774" s="520"/>
      <c r="T774" s="520"/>
      <c r="U774" s="520"/>
      <c r="V774" s="520"/>
      <c r="W774" s="520"/>
      <c r="X774" s="520"/>
      <c r="Y774" s="520"/>
      <c r="Z774" s="520"/>
      <c r="AA774" s="520"/>
      <c r="AB774" s="520"/>
      <c r="AC774" s="520"/>
      <c r="AD774" s="520"/>
      <c r="AE774" s="520"/>
      <c r="AF774" s="520"/>
      <c r="AG774" s="520"/>
      <c r="AH774" s="520"/>
      <c r="AI774" s="520"/>
      <c r="AJ774" s="520"/>
      <c r="AK774" s="520"/>
      <c r="AL774" s="520"/>
      <c r="AM774" s="520"/>
      <c r="AN774" s="520"/>
      <c r="AO774" s="520"/>
      <c r="AP774" s="520"/>
      <c r="AQ774" s="520"/>
      <c r="AR774" s="520"/>
      <c r="AS774" s="520"/>
      <c r="AT774" s="520"/>
      <c r="AU774" s="520"/>
      <c r="AV774" s="520"/>
      <c r="AW774" s="520"/>
      <c r="AX774" s="520"/>
      <c r="AY774" s="520"/>
      <c r="AZ774" s="520"/>
      <c r="BA774" s="520"/>
      <c r="BB774" s="520"/>
      <c r="BC774" s="520"/>
      <c r="BD774" s="520"/>
      <c r="BE774" s="520"/>
      <c r="BF774" s="520"/>
      <c r="BG774" s="710"/>
      <c r="BH774" s="711"/>
      <c r="BI774" s="711"/>
      <c r="BJ774" s="711"/>
      <c r="BK774" s="712"/>
    </row>
    <row r="775" spans="1:80" ht="12" customHeight="1">
      <c r="B775" s="511"/>
      <c r="C775" s="512"/>
      <c r="D775" s="513"/>
      <c r="E775" s="343"/>
      <c r="F775" s="724"/>
      <c r="G775" s="725"/>
      <c r="H775" s="520"/>
      <c r="I775" s="520"/>
      <c r="J775" s="520"/>
      <c r="K775" s="520"/>
      <c r="L775" s="520"/>
      <c r="M775" s="520"/>
      <c r="N775" s="520"/>
      <c r="O775" s="520"/>
      <c r="P775" s="520"/>
      <c r="Q775" s="520"/>
      <c r="R775" s="520"/>
      <c r="S775" s="520"/>
      <c r="T775" s="520"/>
      <c r="U775" s="520"/>
      <c r="V775" s="520"/>
      <c r="W775" s="520"/>
      <c r="X775" s="520"/>
      <c r="Y775" s="520"/>
      <c r="Z775" s="520"/>
      <c r="AA775" s="520"/>
      <c r="AB775" s="520"/>
      <c r="AC775" s="520"/>
      <c r="AD775" s="520"/>
      <c r="AE775" s="520"/>
      <c r="AF775" s="520"/>
      <c r="AG775" s="520"/>
      <c r="AH775" s="520"/>
      <c r="AI775" s="520"/>
      <c r="AJ775" s="520"/>
      <c r="AK775" s="520"/>
      <c r="AL775" s="520"/>
      <c r="AM775" s="520"/>
      <c r="AN775" s="520"/>
      <c r="AO775" s="520"/>
      <c r="AP775" s="520"/>
      <c r="AQ775" s="520"/>
      <c r="AR775" s="520"/>
      <c r="AS775" s="520"/>
      <c r="AT775" s="520"/>
      <c r="AU775" s="520"/>
      <c r="AV775" s="520"/>
      <c r="AW775" s="520"/>
      <c r="AX775" s="520"/>
      <c r="AY775" s="520"/>
      <c r="AZ775" s="520"/>
      <c r="BA775" s="520"/>
      <c r="BB775" s="520"/>
      <c r="BC775" s="520"/>
      <c r="BD775" s="520"/>
      <c r="BE775" s="520"/>
      <c r="BF775" s="520"/>
      <c r="BG775" s="710"/>
      <c r="BH775" s="711"/>
      <c r="BI775" s="711"/>
      <c r="BJ775" s="711"/>
      <c r="BK775" s="712"/>
    </row>
    <row r="776" spans="1:80" ht="18" customHeight="1">
      <c r="B776" s="511"/>
      <c r="C776" s="512"/>
      <c r="D776" s="513"/>
      <c r="E776" s="343"/>
      <c r="F776" s="713" t="s">
        <v>518</v>
      </c>
      <c r="G776" s="519"/>
      <c r="H776" s="520" t="s">
        <v>688</v>
      </c>
      <c r="I776" s="520"/>
      <c r="J776" s="520"/>
      <c r="K776" s="520"/>
      <c r="L776" s="520"/>
      <c r="M776" s="520"/>
      <c r="N776" s="520"/>
      <c r="O776" s="520"/>
      <c r="P776" s="520"/>
      <c r="Q776" s="520"/>
      <c r="R776" s="520"/>
      <c r="S776" s="520"/>
      <c r="T776" s="520"/>
      <c r="U776" s="520"/>
      <c r="V776" s="520"/>
      <c r="W776" s="520"/>
      <c r="X776" s="520"/>
      <c r="Y776" s="520"/>
      <c r="Z776" s="520"/>
      <c r="AA776" s="520"/>
      <c r="AB776" s="520"/>
      <c r="AC776" s="520"/>
      <c r="AD776" s="520"/>
      <c r="AE776" s="520"/>
      <c r="AF776" s="520"/>
      <c r="AG776" s="520"/>
      <c r="AH776" s="520"/>
      <c r="AI776" s="520"/>
      <c r="AJ776" s="520"/>
      <c r="AK776" s="520"/>
      <c r="AL776" s="520"/>
      <c r="AM776" s="520"/>
      <c r="AN776" s="520"/>
      <c r="AO776" s="520"/>
      <c r="AP776" s="520"/>
      <c r="AQ776" s="520"/>
      <c r="AR776" s="520"/>
      <c r="AS776" s="520"/>
      <c r="AT776" s="520"/>
      <c r="AU776" s="520"/>
      <c r="AV776" s="520"/>
      <c r="AW776" s="520"/>
      <c r="AX776" s="520"/>
      <c r="AY776" s="520"/>
      <c r="AZ776" s="520"/>
      <c r="BA776" s="520"/>
      <c r="BB776" s="520"/>
      <c r="BC776" s="520"/>
      <c r="BD776" s="520"/>
      <c r="BE776" s="520"/>
      <c r="BF776" s="520"/>
      <c r="BG776" s="710"/>
      <c r="BH776" s="711"/>
      <c r="BI776" s="711"/>
      <c r="BJ776" s="711"/>
      <c r="BK776" s="712"/>
    </row>
    <row r="777" spans="1:80" ht="15.75" customHeight="1">
      <c r="B777" s="511"/>
      <c r="C777" s="512"/>
      <c r="D777" s="513"/>
      <c r="E777" s="343"/>
      <c r="F777" s="713" t="s">
        <v>520</v>
      </c>
      <c r="G777" s="519"/>
      <c r="H777" s="520" t="s">
        <v>689</v>
      </c>
      <c r="I777" s="520"/>
      <c r="J777" s="520"/>
      <c r="K777" s="520"/>
      <c r="L777" s="520"/>
      <c r="M777" s="520"/>
      <c r="N777" s="520"/>
      <c r="O777" s="520"/>
      <c r="P777" s="520"/>
      <c r="Q777" s="520"/>
      <c r="R777" s="520"/>
      <c r="S777" s="520"/>
      <c r="T777" s="520"/>
      <c r="U777" s="520"/>
      <c r="V777" s="520"/>
      <c r="W777" s="520"/>
      <c r="X777" s="520"/>
      <c r="Y777" s="520"/>
      <c r="Z777" s="520"/>
      <c r="AA777" s="520"/>
      <c r="AB777" s="520"/>
      <c r="AC777" s="520"/>
      <c r="AD777" s="520"/>
      <c r="AE777" s="520"/>
      <c r="AF777" s="520"/>
      <c r="AG777" s="520"/>
      <c r="AH777" s="520"/>
      <c r="AI777" s="520"/>
      <c r="AJ777" s="520"/>
      <c r="AK777" s="520"/>
      <c r="AL777" s="520"/>
      <c r="AM777" s="520"/>
      <c r="AN777" s="520"/>
      <c r="AO777" s="520"/>
      <c r="AP777" s="520"/>
      <c r="AQ777" s="520"/>
      <c r="AR777" s="520"/>
      <c r="AS777" s="520"/>
      <c r="AT777" s="520"/>
      <c r="AU777" s="520"/>
      <c r="AV777" s="520"/>
      <c r="AW777" s="520"/>
      <c r="AX777" s="520"/>
      <c r="AY777" s="520"/>
      <c r="AZ777" s="520"/>
      <c r="BA777" s="520"/>
      <c r="BB777" s="520"/>
      <c r="BC777" s="520"/>
      <c r="BD777" s="520"/>
      <c r="BE777" s="520"/>
      <c r="BF777" s="520"/>
      <c r="BG777" s="710"/>
      <c r="BH777" s="711"/>
      <c r="BI777" s="711"/>
      <c r="BJ777" s="711"/>
      <c r="BK777" s="712"/>
    </row>
    <row r="778" spans="1:80" s="442" customFormat="1" ht="15.75" customHeight="1">
      <c r="B778" s="511"/>
      <c r="C778" s="512"/>
      <c r="D778" s="513"/>
      <c r="E778" s="343"/>
      <c r="F778" s="713"/>
      <c r="G778" s="519"/>
      <c r="H778" s="520"/>
      <c r="I778" s="520"/>
      <c r="J778" s="520"/>
      <c r="K778" s="520"/>
      <c r="L778" s="520"/>
      <c r="M778" s="520"/>
      <c r="N778" s="520"/>
      <c r="O778" s="520"/>
      <c r="P778" s="520"/>
      <c r="Q778" s="520"/>
      <c r="R778" s="520"/>
      <c r="S778" s="520"/>
      <c r="T778" s="520"/>
      <c r="U778" s="520"/>
      <c r="V778" s="520"/>
      <c r="W778" s="520"/>
      <c r="X778" s="520"/>
      <c r="Y778" s="520"/>
      <c r="Z778" s="520"/>
      <c r="AA778" s="520"/>
      <c r="AB778" s="520"/>
      <c r="AC778" s="520"/>
      <c r="AD778" s="520"/>
      <c r="AE778" s="520"/>
      <c r="AF778" s="520"/>
      <c r="AG778" s="520"/>
      <c r="AH778" s="520"/>
      <c r="AI778" s="520"/>
      <c r="AJ778" s="520"/>
      <c r="AK778" s="520"/>
      <c r="AL778" s="520"/>
      <c r="AM778" s="520"/>
      <c r="AN778" s="520"/>
      <c r="AO778" s="520"/>
      <c r="AP778" s="520"/>
      <c r="AQ778" s="520"/>
      <c r="AR778" s="520"/>
      <c r="AS778" s="520"/>
      <c r="AT778" s="520"/>
      <c r="AU778" s="520"/>
      <c r="AV778" s="520"/>
      <c r="AW778" s="520"/>
      <c r="AX778" s="520"/>
      <c r="AY778" s="520"/>
      <c r="AZ778" s="520"/>
      <c r="BA778" s="520"/>
      <c r="BB778" s="520"/>
      <c r="BC778" s="520"/>
      <c r="BD778" s="520"/>
      <c r="BE778" s="520"/>
      <c r="BF778" s="520"/>
      <c r="BG778" s="710"/>
      <c r="BH778" s="711"/>
      <c r="BI778" s="711"/>
      <c r="BJ778" s="711"/>
      <c r="BK778" s="712"/>
      <c r="BL778" s="228"/>
      <c r="BM778" s="228"/>
      <c r="BN778" s="228"/>
      <c r="BO778" s="228"/>
      <c r="BP778" s="228"/>
      <c r="BQ778" s="228"/>
      <c r="BR778" s="228"/>
      <c r="BS778" s="228"/>
      <c r="BT778" s="228"/>
      <c r="BU778" s="228"/>
      <c r="BV778" s="228"/>
      <c r="BW778" s="228"/>
      <c r="BX778" s="228"/>
      <c r="BY778" s="228"/>
      <c r="BZ778" s="228"/>
      <c r="CA778" s="228"/>
    </row>
    <row r="779" spans="1:80" ht="8.25" customHeight="1">
      <c r="B779" s="511"/>
      <c r="C779" s="512"/>
      <c r="D779" s="513"/>
      <c r="E779" s="343"/>
      <c r="F779" s="713"/>
      <c r="G779" s="519"/>
      <c r="H779" s="520"/>
      <c r="I779" s="520"/>
      <c r="J779" s="520"/>
      <c r="K779" s="520"/>
      <c r="L779" s="520"/>
      <c r="M779" s="520"/>
      <c r="N779" s="520"/>
      <c r="O779" s="520"/>
      <c r="P779" s="520"/>
      <c r="Q779" s="520"/>
      <c r="R779" s="520"/>
      <c r="S779" s="520"/>
      <c r="T779" s="520"/>
      <c r="U779" s="520"/>
      <c r="V779" s="520"/>
      <c r="W779" s="520"/>
      <c r="X779" s="520"/>
      <c r="Y779" s="520"/>
      <c r="Z779" s="520"/>
      <c r="AA779" s="520"/>
      <c r="AB779" s="520"/>
      <c r="AC779" s="520"/>
      <c r="AD779" s="520"/>
      <c r="AE779" s="520"/>
      <c r="AF779" s="520"/>
      <c r="AG779" s="520"/>
      <c r="AH779" s="520"/>
      <c r="AI779" s="520"/>
      <c r="AJ779" s="520"/>
      <c r="AK779" s="520"/>
      <c r="AL779" s="520"/>
      <c r="AM779" s="520"/>
      <c r="AN779" s="520"/>
      <c r="AO779" s="520"/>
      <c r="AP779" s="520"/>
      <c r="AQ779" s="520"/>
      <c r="AR779" s="520"/>
      <c r="AS779" s="520"/>
      <c r="AT779" s="520"/>
      <c r="AU779" s="520"/>
      <c r="AV779" s="520"/>
      <c r="AW779" s="520"/>
      <c r="AX779" s="520"/>
      <c r="AY779" s="520"/>
      <c r="AZ779" s="520"/>
      <c r="BA779" s="520"/>
      <c r="BB779" s="520"/>
      <c r="BC779" s="520"/>
      <c r="BD779" s="520"/>
      <c r="BE779" s="520"/>
      <c r="BF779" s="520"/>
      <c r="BG779" s="710"/>
      <c r="BH779" s="711"/>
      <c r="BI779" s="711"/>
      <c r="BJ779" s="711"/>
      <c r="BK779" s="712"/>
    </row>
    <row r="780" spans="1:80" s="331" customFormat="1" ht="12.6" customHeight="1">
      <c r="B780" s="726" t="s">
        <v>450</v>
      </c>
      <c r="C780" s="727"/>
      <c r="D780" s="728"/>
      <c r="E780" s="754" t="s">
        <v>690</v>
      </c>
      <c r="F780" s="755"/>
      <c r="G780" s="755"/>
      <c r="H780" s="755"/>
      <c r="I780" s="756"/>
      <c r="J780" s="756"/>
      <c r="K780" s="756"/>
      <c r="L780" s="756"/>
      <c r="M780" s="756"/>
      <c r="N780" s="756"/>
      <c r="O780" s="756"/>
      <c r="P780" s="756"/>
      <c r="Q780" s="756"/>
      <c r="R780" s="756"/>
      <c r="S780" s="756"/>
      <c r="T780" s="756"/>
      <c r="U780" s="756"/>
      <c r="V780" s="756"/>
      <c r="W780" s="756"/>
      <c r="X780" s="756"/>
      <c r="Y780" s="756"/>
      <c r="Z780" s="756"/>
      <c r="AA780" s="756"/>
      <c r="AB780" s="756"/>
      <c r="AC780" s="756"/>
      <c r="AD780" s="756"/>
      <c r="AE780" s="756"/>
      <c r="AF780" s="756"/>
      <c r="AG780" s="756"/>
      <c r="AH780" s="756"/>
      <c r="AI780" s="756"/>
      <c r="AJ780" s="756"/>
      <c r="AK780" s="756"/>
      <c r="AL780" s="756"/>
      <c r="AM780" s="756"/>
      <c r="AN780" s="756"/>
      <c r="AO780" s="756"/>
      <c r="AP780" s="756"/>
      <c r="AQ780" s="756"/>
      <c r="AR780" s="756"/>
      <c r="AS780" s="756"/>
      <c r="AT780" s="756"/>
      <c r="AU780" s="756"/>
      <c r="AV780" s="756"/>
      <c r="AW780" s="756"/>
      <c r="AX780" s="756"/>
      <c r="AY780" s="756"/>
      <c r="AZ780" s="756"/>
      <c r="BA780" s="756"/>
      <c r="BB780" s="756"/>
      <c r="BC780" s="756"/>
      <c r="BD780" s="756"/>
      <c r="BE780" s="756"/>
      <c r="BF780" s="756"/>
      <c r="BG780" s="739"/>
      <c r="BH780" s="740"/>
      <c r="BI780" s="740"/>
      <c r="BJ780" s="740"/>
      <c r="BK780" s="741"/>
      <c r="BL780" s="368"/>
      <c r="BM780" s="330"/>
      <c r="BN780" s="330"/>
      <c r="BO780" s="330"/>
      <c r="BP780" s="330"/>
      <c r="BQ780" s="330"/>
      <c r="BR780" s="330"/>
      <c r="BS780" s="330"/>
      <c r="BT780" s="330"/>
      <c r="BU780" s="330"/>
      <c r="BV780" s="330"/>
      <c r="BW780" s="330"/>
      <c r="BX780" s="330"/>
      <c r="BY780" s="330"/>
      <c r="BZ780" s="330"/>
      <c r="CA780" s="330"/>
      <c r="CB780" s="330"/>
    </row>
    <row r="781" spans="1:80" s="331" customFormat="1" ht="12.6" customHeight="1">
      <c r="B781" s="732"/>
      <c r="C781" s="733"/>
      <c r="D781" s="734"/>
      <c r="E781" s="757"/>
      <c r="F781" s="758"/>
      <c r="G781" s="758"/>
      <c r="H781" s="758"/>
      <c r="I781" s="758"/>
      <c r="J781" s="758"/>
      <c r="K781" s="758"/>
      <c r="L781" s="758"/>
      <c r="M781" s="758"/>
      <c r="N781" s="758"/>
      <c r="O781" s="758"/>
      <c r="P781" s="758"/>
      <c r="Q781" s="758"/>
      <c r="R781" s="758"/>
      <c r="S781" s="758"/>
      <c r="T781" s="758"/>
      <c r="U781" s="758"/>
      <c r="V781" s="758"/>
      <c r="W781" s="758"/>
      <c r="X781" s="758"/>
      <c r="Y781" s="758"/>
      <c r="Z781" s="758"/>
      <c r="AA781" s="758"/>
      <c r="AB781" s="758"/>
      <c r="AC781" s="758"/>
      <c r="AD781" s="758"/>
      <c r="AE781" s="758"/>
      <c r="AF781" s="758"/>
      <c r="AG781" s="758"/>
      <c r="AH781" s="758"/>
      <c r="AI781" s="758"/>
      <c r="AJ781" s="758"/>
      <c r="AK781" s="758"/>
      <c r="AL781" s="758"/>
      <c r="AM781" s="758"/>
      <c r="AN781" s="758"/>
      <c r="AO781" s="758"/>
      <c r="AP781" s="758"/>
      <c r="AQ781" s="758"/>
      <c r="AR781" s="758"/>
      <c r="AS781" s="758"/>
      <c r="AT781" s="758"/>
      <c r="AU781" s="758"/>
      <c r="AV781" s="758"/>
      <c r="AW781" s="758"/>
      <c r="AX781" s="758"/>
      <c r="AY781" s="758"/>
      <c r="AZ781" s="758"/>
      <c r="BA781" s="758"/>
      <c r="BB781" s="758"/>
      <c r="BC781" s="758"/>
      <c r="BD781" s="758"/>
      <c r="BE781" s="758"/>
      <c r="BF781" s="758"/>
      <c r="BG781" s="745"/>
      <c r="BH781" s="746"/>
      <c r="BI781" s="746"/>
      <c r="BJ781" s="746"/>
      <c r="BK781" s="747"/>
      <c r="BL781" s="368"/>
      <c r="BM781" s="330"/>
      <c r="BN781" s="330"/>
      <c r="BO781" s="330"/>
      <c r="BP781" s="330"/>
      <c r="BQ781" s="330"/>
      <c r="BR781" s="330"/>
      <c r="BS781" s="330"/>
      <c r="BT781" s="330"/>
      <c r="BU781" s="330"/>
      <c r="BV781" s="330"/>
      <c r="BW781" s="330"/>
      <c r="BX781" s="330"/>
      <c r="BY781" s="330"/>
      <c r="BZ781" s="330"/>
      <c r="CA781" s="330"/>
      <c r="CB781" s="330"/>
    </row>
    <row r="782" spans="1:80" s="331" customFormat="1" ht="12.6" customHeight="1">
      <c r="B782" s="726" t="s">
        <v>457</v>
      </c>
      <c r="C782" s="727"/>
      <c r="D782" s="728"/>
      <c r="E782" s="754" t="s">
        <v>691</v>
      </c>
      <c r="F782" s="755"/>
      <c r="G782" s="755"/>
      <c r="H782" s="755"/>
      <c r="I782" s="756"/>
      <c r="J782" s="756"/>
      <c r="K782" s="756"/>
      <c r="L782" s="756"/>
      <c r="M782" s="756"/>
      <c r="N782" s="756"/>
      <c r="O782" s="756"/>
      <c r="P782" s="756"/>
      <c r="Q782" s="756"/>
      <c r="R782" s="756"/>
      <c r="S782" s="756"/>
      <c r="T782" s="756"/>
      <c r="U782" s="756"/>
      <c r="V782" s="756"/>
      <c r="W782" s="756"/>
      <c r="X782" s="756"/>
      <c r="Y782" s="756"/>
      <c r="Z782" s="756"/>
      <c r="AA782" s="756"/>
      <c r="AB782" s="756"/>
      <c r="AC782" s="756"/>
      <c r="AD782" s="756"/>
      <c r="AE782" s="756"/>
      <c r="AF782" s="756"/>
      <c r="AG782" s="756"/>
      <c r="AH782" s="756"/>
      <c r="AI782" s="756"/>
      <c r="AJ782" s="756"/>
      <c r="AK782" s="756"/>
      <c r="AL782" s="756"/>
      <c r="AM782" s="756"/>
      <c r="AN782" s="756"/>
      <c r="AO782" s="756"/>
      <c r="AP782" s="756"/>
      <c r="AQ782" s="756"/>
      <c r="AR782" s="756"/>
      <c r="AS782" s="756"/>
      <c r="AT782" s="756"/>
      <c r="AU782" s="756"/>
      <c r="AV782" s="756"/>
      <c r="AW782" s="756"/>
      <c r="AX782" s="756"/>
      <c r="AY782" s="756"/>
      <c r="AZ782" s="756"/>
      <c r="BA782" s="756"/>
      <c r="BB782" s="756"/>
      <c r="BC782" s="756"/>
      <c r="BD782" s="756"/>
      <c r="BE782" s="756"/>
      <c r="BF782" s="756"/>
      <c r="BG782" s="739"/>
      <c r="BH782" s="740"/>
      <c r="BI782" s="740"/>
      <c r="BJ782" s="740"/>
      <c r="BK782" s="741"/>
      <c r="BL782" s="368"/>
      <c r="BM782" s="330"/>
      <c r="BN782" s="330"/>
      <c r="BO782" s="330"/>
      <c r="BP782" s="330"/>
      <c r="BQ782" s="330"/>
      <c r="BR782" s="330"/>
      <c r="BS782" s="330"/>
      <c r="BT782" s="330"/>
      <c r="BU782" s="330"/>
      <c r="BV782" s="330"/>
      <c r="BW782" s="330"/>
      <c r="BX782" s="330"/>
      <c r="BY782" s="330"/>
      <c r="BZ782" s="330"/>
      <c r="CA782" s="330"/>
      <c r="CB782" s="330"/>
    </row>
    <row r="783" spans="1:80" s="331" customFormat="1" ht="12.6" customHeight="1">
      <c r="B783" s="732"/>
      <c r="C783" s="733"/>
      <c r="D783" s="734"/>
      <c r="E783" s="757"/>
      <c r="F783" s="758"/>
      <c r="G783" s="758"/>
      <c r="H783" s="758"/>
      <c r="I783" s="758"/>
      <c r="J783" s="758"/>
      <c r="K783" s="758"/>
      <c r="L783" s="758"/>
      <c r="M783" s="758"/>
      <c r="N783" s="758"/>
      <c r="O783" s="758"/>
      <c r="P783" s="758"/>
      <c r="Q783" s="758"/>
      <c r="R783" s="758"/>
      <c r="S783" s="758"/>
      <c r="T783" s="758"/>
      <c r="U783" s="758"/>
      <c r="V783" s="758"/>
      <c r="W783" s="758"/>
      <c r="X783" s="758"/>
      <c r="Y783" s="758"/>
      <c r="Z783" s="758"/>
      <c r="AA783" s="758"/>
      <c r="AB783" s="758"/>
      <c r="AC783" s="758"/>
      <c r="AD783" s="758"/>
      <c r="AE783" s="758"/>
      <c r="AF783" s="758"/>
      <c r="AG783" s="758"/>
      <c r="AH783" s="758"/>
      <c r="AI783" s="758"/>
      <c r="AJ783" s="758"/>
      <c r="AK783" s="758"/>
      <c r="AL783" s="758"/>
      <c r="AM783" s="758"/>
      <c r="AN783" s="758"/>
      <c r="AO783" s="758"/>
      <c r="AP783" s="758"/>
      <c r="AQ783" s="758"/>
      <c r="AR783" s="758"/>
      <c r="AS783" s="758"/>
      <c r="AT783" s="758"/>
      <c r="AU783" s="758"/>
      <c r="AV783" s="758"/>
      <c r="AW783" s="758"/>
      <c r="AX783" s="758"/>
      <c r="AY783" s="758"/>
      <c r="AZ783" s="758"/>
      <c r="BA783" s="758"/>
      <c r="BB783" s="758"/>
      <c r="BC783" s="758"/>
      <c r="BD783" s="758"/>
      <c r="BE783" s="758"/>
      <c r="BF783" s="758"/>
      <c r="BG783" s="745"/>
      <c r="BH783" s="746"/>
      <c r="BI783" s="746"/>
      <c r="BJ783" s="746"/>
      <c r="BK783" s="747"/>
      <c r="BL783" s="368"/>
      <c r="BM783" s="330"/>
      <c r="BN783" s="330"/>
      <c r="BO783" s="330"/>
      <c r="BP783" s="330"/>
      <c r="BQ783" s="330"/>
      <c r="BR783" s="330"/>
      <c r="BS783" s="330"/>
      <c r="BT783" s="330"/>
      <c r="BU783" s="330"/>
      <c r="BV783" s="330"/>
      <c r="BW783" s="330"/>
      <c r="BX783" s="330"/>
      <c r="BY783" s="330"/>
      <c r="BZ783" s="330"/>
      <c r="CA783" s="330"/>
      <c r="CB783" s="330"/>
    </row>
    <row r="784" spans="1:80" s="331" customFormat="1" ht="12.6" customHeight="1">
      <c r="B784" s="726" t="s">
        <v>461</v>
      </c>
      <c r="C784" s="727"/>
      <c r="D784" s="728"/>
      <c r="E784" s="754" t="s">
        <v>692</v>
      </c>
      <c r="F784" s="755"/>
      <c r="G784" s="755"/>
      <c r="H784" s="755"/>
      <c r="I784" s="756"/>
      <c r="J784" s="756"/>
      <c r="K784" s="756"/>
      <c r="L784" s="756"/>
      <c r="M784" s="756"/>
      <c r="N784" s="756"/>
      <c r="O784" s="756"/>
      <c r="P784" s="756"/>
      <c r="Q784" s="756"/>
      <c r="R784" s="756"/>
      <c r="S784" s="756"/>
      <c r="T784" s="756"/>
      <c r="U784" s="756"/>
      <c r="V784" s="756"/>
      <c r="W784" s="756"/>
      <c r="X784" s="756"/>
      <c r="Y784" s="756"/>
      <c r="Z784" s="756"/>
      <c r="AA784" s="756"/>
      <c r="AB784" s="756"/>
      <c r="AC784" s="756"/>
      <c r="AD784" s="756"/>
      <c r="AE784" s="756"/>
      <c r="AF784" s="756"/>
      <c r="AG784" s="756"/>
      <c r="AH784" s="756"/>
      <c r="AI784" s="756"/>
      <c r="AJ784" s="756"/>
      <c r="AK784" s="756"/>
      <c r="AL784" s="756"/>
      <c r="AM784" s="756"/>
      <c r="AN784" s="756"/>
      <c r="AO784" s="756"/>
      <c r="AP784" s="756"/>
      <c r="AQ784" s="756"/>
      <c r="AR784" s="756"/>
      <c r="AS784" s="756"/>
      <c r="AT784" s="756"/>
      <c r="AU784" s="756"/>
      <c r="AV784" s="756"/>
      <c r="AW784" s="756"/>
      <c r="AX784" s="756"/>
      <c r="AY784" s="756"/>
      <c r="AZ784" s="756"/>
      <c r="BA784" s="756"/>
      <c r="BB784" s="756"/>
      <c r="BC784" s="756"/>
      <c r="BD784" s="756"/>
      <c r="BE784" s="756"/>
      <c r="BF784" s="756"/>
      <c r="BG784" s="739"/>
      <c r="BH784" s="740"/>
      <c r="BI784" s="740"/>
      <c r="BJ784" s="740"/>
      <c r="BK784" s="741"/>
      <c r="BL784" s="368"/>
      <c r="BM784" s="330"/>
      <c r="BN784" s="330"/>
      <c r="BO784" s="330"/>
      <c r="BP784" s="330"/>
      <c r="BQ784" s="330"/>
      <c r="BR784" s="330"/>
      <c r="BS784" s="330"/>
      <c r="BT784" s="330"/>
      <c r="BU784" s="330"/>
      <c r="BV784" s="330"/>
      <c r="BW784" s="330"/>
      <c r="BX784" s="330"/>
      <c r="BY784" s="330"/>
      <c r="BZ784" s="330"/>
      <c r="CA784" s="330"/>
      <c r="CB784" s="330"/>
    </row>
    <row r="785" spans="1:80" s="331" customFormat="1" ht="12.6" customHeight="1">
      <c r="B785" s="732"/>
      <c r="C785" s="733"/>
      <c r="D785" s="734"/>
      <c r="E785" s="757"/>
      <c r="F785" s="758"/>
      <c r="G785" s="758"/>
      <c r="H785" s="758"/>
      <c r="I785" s="758"/>
      <c r="J785" s="758"/>
      <c r="K785" s="758"/>
      <c r="L785" s="758"/>
      <c r="M785" s="758"/>
      <c r="N785" s="758"/>
      <c r="O785" s="758"/>
      <c r="P785" s="758"/>
      <c r="Q785" s="758"/>
      <c r="R785" s="758"/>
      <c r="S785" s="758"/>
      <c r="T785" s="758"/>
      <c r="U785" s="758"/>
      <c r="V785" s="758"/>
      <c r="W785" s="758"/>
      <c r="X785" s="758"/>
      <c r="Y785" s="758"/>
      <c r="Z785" s="758"/>
      <c r="AA785" s="758"/>
      <c r="AB785" s="758"/>
      <c r="AC785" s="758"/>
      <c r="AD785" s="758"/>
      <c r="AE785" s="758"/>
      <c r="AF785" s="758"/>
      <c r="AG785" s="758"/>
      <c r="AH785" s="758"/>
      <c r="AI785" s="758"/>
      <c r="AJ785" s="758"/>
      <c r="AK785" s="758"/>
      <c r="AL785" s="758"/>
      <c r="AM785" s="758"/>
      <c r="AN785" s="758"/>
      <c r="AO785" s="758"/>
      <c r="AP785" s="758"/>
      <c r="AQ785" s="758"/>
      <c r="AR785" s="758"/>
      <c r="AS785" s="758"/>
      <c r="AT785" s="758"/>
      <c r="AU785" s="758"/>
      <c r="AV785" s="758"/>
      <c r="AW785" s="758"/>
      <c r="AX785" s="758"/>
      <c r="AY785" s="758"/>
      <c r="AZ785" s="758"/>
      <c r="BA785" s="758"/>
      <c r="BB785" s="758"/>
      <c r="BC785" s="758"/>
      <c r="BD785" s="758"/>
      <c r="BE785" s="758"/>
      <c r="BF785" s="758"/>
      <c r="BG785" s="745"/>
      <c r="BH785" s="746"/>
      <c r="BI785" s="746"/>
      <c r="BJ785" s="746"/>
      <c r="BK785" s="747"/>
      <c r="BL785" s="368"/>
      <c r="BM785" s="330"/>
      <c r="BN785" s="330"/>
      <c r="BO785" s="330"/>
      <c r="BP785" s="330"/>
      <c r="BQ785" s="330"/>
      <c r="BR785" s="330"/>
      <c r="BS785" s="330"/>
      <c r="BT785" s="330"/>
      <c r="BU785" s="330"/>
      <c r="BV785" s="330"/>
      <c r="BW785" s="330"/>
      <c r="BX785" s="330"/>
      <c r="BY785" s="330"/>
      <c r="BZ785" s="330"/>
      <c r="CA785" s="330"/>
      <c r="CB785" s="330"/>
    </row>
    <row r="786" spans="1:80" s="331" customFormat="1" ht="12.6" customHeight="1">
      <c r="B786" s="495" t="s">
        <v>463</v>
      </c>
      <c r="C786" s="496"/>
      <c r="D786" s="497"/>
      <c r="E786" s="501" t="s">
        <v>693</v>
      </c>
      <c r="F786" s="502"/>
      <c r="G786" s="502"/>
      <c r="H786" s="502"/>
      <c r="I786" s="502"/>
      <c r="J786" s="502"/>
      <c r="K786" s="502"/>
      <c r="L786" s="502"/>
      <c r="M786" s="502"/>
      <c r="N786" s="502"/>
      <c r="O786" s="502"/>
      <c r="P786" s="502"/>
      <c r="Q786" s="502"/>
      <c r="R786" s="502"/>
      <c r="S786" s="502"/>
      <c r="T786" s="502"/>
      <c r="U786" s="502"/>
      <c r="V786" s="502"/>
      <c r="W786" s="502"/>
      <c r="X786" s="502"/>
      <c r="Y786" s="502"/>
      <c r="Z786" s="502"/>
      <c r="AA786" s="502"/>
      <c r="AB786" s="502"/>
      <c r="AC786" s="502"/>
      <c r="AD786" s="502"/>
      <c r="AE786" s="502"/>
      <c r="AF786" s="502"/>
      <c r="AG786" s="502"/>
      <c r="AH786" s="502"/>
      <c r="AI786" s="502"/>
      <c r="AJ786" s="502"/>
      <c r="AK786" s="502"/>
      <c r="AL786" s="502"/>
      <c r="AM786" s="502"/>
      <c r="AN786" s="502"/>
      <c r="AO786" s="502"/>
      <c r="AP786" s="502"/>
      <c r="AQ786" s="502"/>
      <c r="AR786" s="502"/>
      <c r="AS786" s="502"/>
      <c r="AT786" s="502"/>
      <c r="AU786" s="502"/>
      <c r="AV786" s="502"/>
      <c r="AW786" s="502"/>
      <c r="AX786" s="502"/>
      <c r="AY786" s="502"/>
      <c r="AZ786" s="502"/>
      <c r="BA786" s="502"/>
      <c r="BB786" s="502"/>
      <c r="BC786" s="502"/>
      <c r="BD786" s="502"/>
      <c r="BE786" s="502"/>
      <c r="BF786" s="502"/>
      <c r="BG786" s="505"/>
      <c r="BH786" s="506"/>
      <c r="BI786" s="506"/>
      <c r="BJ786" s="506"/>
      <c r="BK786" s="507"/>
      <c r="BL786" s="350"/>
      <c r="BM786" s="330"/>
      <c r="BN786" s="330"/>
      <c r="BO786" s="330"/>
      <c r="BP786" s="330"/>
      <c r="BQ786" s="330"/>
      <c r="BR786" s="330"/>
      <c r="BS786" s="330"/>
      <c r="BT786" s="330"/>
      <c r="BU786" s="330"/>
      <c r="BV786" s="330"/>
      <c r="BW786" s="330"/>
      <c r="BX786" s="330"/>
      <c r="BY786" s="330"/>
      <c r="BZ786" s="330"/>
      <c r="CA786" s="330"/>
      <c r="CB786" s="330"/>
    </row>
    <row r="787" spans="1:80" s="331" customFormat="1" ht="12.6" customHeight="1">
      <c r="B787" s="511"/>
      <c r="C787" s="512"/>
      <c r="D787" s="513"/>
      <c r="E787" s="514"/>
      <c r="F787" s="482"/>
      <c r="G787" s="482"/>
      <c r="H787" s="482"/>
      <c r="I787" s="482"/>
      <c r="J787" s="482"/>
      <c r="K787" s="482"/>
      <c r="L787" s="482"/>
      <c r="M787" s="482"/>
      <c r="N787" s="482"/>
      <c r="O787" s="482"/>
      <c r="P787" s="482"/>
      <c r="Q787" s="482"/>
      <c r="R787" s="482"/>
      <c r="S787" s="482"/>
      <c r="T787" s="482"/>
      <c r="U787" s="482"/>
      <c r="V787" s="482"/>
      <c r="W787" s="482"/>
      <c r="X787" s="482"/>
      <c r="Y787" s="482"/>
      <c r="Z787" s="482"/>
      <c r="AA787" s="482"/>
      <c r="AB787" s="482"/>
      <c r="AC787" s="482"/>
      <c r="AD787" s="482"/>
      <c r="AE787" s="482"/>
      <c r="AF787" s="482"/>
      <c r="AG787" s="482"/>
      <c r="AH787" s="482"/>
      <c r="AI787" s="482"/>
      <c r="AJ787" s="482"/>
      <c r="AK787" s="482"/>
      <c r="AL787" s="482"/>
      <c r="AM787" s="482"/>
      <c r="AN787" s="482"/>
      <c r="AO787" s="482"/>
      <c r="AP787" s="482"/>
      <c r="AQ787" s="482"/>
      <c r="AR787" s="482"/>
      <c r="AS787" s="482"/>
      <c r="AT787" s="482"/>
      <c r="AU787" s="482"/>
      <c r="AV787" s="482"/>
      <c r="AW787" s="482"/>
      <c r="AX787" s="482"/>
      <c r="AY787" s="482"/>
      <c r="AZ787" s="482"/>
      <c r="BA787" s="482"/>
      <c r="BB787" s="482"/>
      <c r="BC787" s="482"/>
      <c r="BD787" s="482"/>
      <c r="BE787" s="482"/>
      <c r="BF787" s="482"/>
      <c r="BG787" s="515"/>
      <c r="BH787" s="516"/>
      <c r="BI787" s="516"/>
      <c r="BJ787" s="516"/>
      <c r="BK787" s="517"/>
      <c r="BL787" s="350"/>
      <c r="BM787" s="330"/>
      <c r="BN787" s="330"/>
      <c r="BO787" s="330"/>
      <c r="BP787" s="330"/>
      <c r="BQ787" s="330"/>
      <c r="BR787" s="330"/>
      <c r="BS787" s="330"/>
      <c r="BT787" s="330"/>
      <c r="BU787" s="330"/>
      <c r="BV787" s="330"/>
      <c r="BW787" s="330"/>
      <c r="BX787" s="330"/>
      <c r="BY787" s="330"/>
      <c r="BZ787" s="330"/>
      <c r="CA787" s="330"/>
      <c r="CB787" s="330"/>
    </row>
    <row r="788" spans="1:80" s="331" customFormat="1" ht="12.6" customHeight="1">
      <c r="B788" s="498"/>
      <c r="C788" s="499"/>
      <c r="D788" s="500"/>
      <c r="E788" s="503"/>
      <c r="F788" s="504"/>
      <c r="G788" s="504"/>
      <c r="H788" s="504"/>
      <c r="I788" s="504"/>
      <c r="J788" s="504"/>
      <c r="K788" s="504"/>
      <c r="L788" s="504"/>
      <c r="M788" s="504"/>
      <c r="N788" s="504"/>
      <c r="O788" s="504"/>
      <c r="P788" s="504"/>
      <c r="Q788" s="504"/>
      <c r="R788" s="504"/>
      <c r="S788" s="504"/>
      <c r="T788" s="504"/>
      <c r="U788" s="504"/>
      <c r="V788" s="504"/>
      <c r="W788" s="504"/>
      <c r="X788" s="504"/>
      <c r="Y788" s="504"/>
      <c r="Z788" s="504"/>
      <c r="AA788" s="504"/>
      <c r="AB788" s="504"/>
      <c r="AC788" s="504"/>
      <c r="AD788" s="504"/>
      <c r="AE788" s="504"/>
      <c r="AF788" s="504"/>
      <c r="AG788" s="504"/>
      <c r="AH788" s="504"/>
      <c r="AI788" s="504"/>
      <c r="AJ788" s="504"/>
      <c r="AK788" s="504"/>
      <c r="AL788" s="504"/>
      <c r="AM788" s="504"/>
      <c r="AN788" s="504"/>
      <c r="AO788" s="504"/>
      <c r="AP788" s="504"/>
      <c r="AQ788" s="504"/>
      <c r="AR788" s="504"/>
      <c r="AS788" s="504"/>
      <c r="AT788" s="504"/>
      <c r="AU788" s="504"/>
      <c r="AV788" s="504"/>
      <c r="AW788" s="504"/>
      <c r="AX788" s="504"/>
      <c r="AY788" s="504"/>
      <c r="AZ788" s="504"/>
      <c r="BA788" s="504"/>
      <c r="BB788" s="504"/>
      <c r="BC788" s="504"/>
      <c r="BD788" s="504"/>
      <c r="BE788" s="504"/>
      <c r="BF788" s="504"/>
      <c r="BG788" s="508"/>
      <c r="BH788" s="509"/>
      <c r="BI788" s="509"/>
      <c r="BJ788" s="509"/>
      <c r="BK788" s="510"/>
      <c r="BL788" s="350"/>
      <c r="BM788" s="330"/>
      <c r="BN788" s="330"/>
      <c r="BO788" s="330"/>
      <c r="BP788" s="330"/>
      <c r="BQ788" s="330"/>
      <c r="BR788" s="330"/>
      <c r="BS788" s="330"/>
      <c r="BT788" s="330"/>
      <c r="BU788" s="330"/>
      <c r="BV788" s="330"/>
      <c r="BW788" s="330"/>
      <c r="BX788" s="330"/>
      <c r="BY788" s="330"/>
      <c r="BZ788" s="330"/>
      <c r="CA788" s="330"/>
      <c r="CB788" s="330"/>
    </row>
    <row r="789" spans="1:80" s="331" customFormat="1" ht="12.6" customHeight="1">
      <c r="B789" s="495" t="s">
        <v>465</v>
      </c>
      <c r="C789" s="496"/>
      <c r="D789" s="497"/>
      <c r="E789" s="501" t="s">
        <v>694</v>
      </c>
      <c r="F789" s="502"/>
      <c r="G789" s="502"/>
      <c r="H789" s="502"/>
      <c r="I789" s="502"/>
      <c r="J789" s="502"/>
      <c r="K789" s="502"/>
      <c r="L789" s="502"/>
      <c r="M789" s="502"/>
      <c r="N789" s="502"/>
      <c r="O789" s="502"/>
      <c r="P789" s="502"/>
      <c r="Q789" s="502"/>
      <c r="R789" s="502"/>
      <c r="S789" s="502"/>
      <c r="T789" s="502"/>
      <c r="U789" s="502"/>
      <c r="V789" s="502"/>
      <c r="W789" s="502"/>
      <c r="X789" s="502"/>
      <c r="Y789" s="502"/>
      <c r="Z789" s="502"/>
      <c r="AA789" s="502"/>
      <c r="AB789" s="502"/>
      <c r="AC789" s="502"/>
      <c r="AD789" s="502"/>
      <c r="AE789" s="502"/>
      <c r="AF789" s="502"/>
      <c r="AG789" s="502"/>
      <c r="AH789" s="502"/>
      <c r="AI789" s="502"/>
      <c r="AJ789" s="502"/>
      <c r="AK789" s="502"/>
      <c r="AL789" s="502"/>
      <c r="AM789" s="502"/>
      <c r="AN789" s="502"/>
      <c r="AO789" s="502"/>
      <c r="AP789" s="502"/>
      <c r="AQ789" s="502"/>
      <c r="AR789" s="502"/>
      <c r="AS789" s="502"/>
      <c r="AT789" s="502"/>
      <c r="AU789" s="502"/>
      <c r="AV789" s="502"/>
      <c r="AW789" s="502"/>
      <c r="AX789" s="502"/>
      <c r="AY789" s="502"/>
      <c r="AZ789" s="502"/>
      <c r="BA789" s="502"/>
      <c r="BB789" s="502"/>
      <c r="BC789" s="502"/>
      <c r="BD789" s="502"/>
      <c r="BE789" s="502"/>
      <c r="BF789" s="502"/>
      <c r="BG789" s="505"/>
      <c r="BH789" s="506"/>
      <c r="BI789" s="506"/>
      <c r="BJ789" s="506"/>
      <c r="BK789" s="507"/>
      <c r="BL789" s="350"/>
      <c r="BM789" s="330"/>
      <c r="BN789" s="330"/>
      <c r="BO789" s="330"/>
      <c r="BP789" s="330"/>
      <c r="BQ789" s="330"/>
      <c r="BR789" s="330"/>
      <c r="BS789" s="330"/>
      <c r="BT789" s="330"/>
      <c r="BU789" s="330"/>
      <c r="BV789" s="330"/>
      <c r="BW789" s="330"/>
      <c r="BX789" s="330"/>
      <c r="BY789" s="330"/>
      <c r="BZ789" s="330"/>
      <c r="CA789" s="330"/>
      <c r="CB789" s="330"/>
    </row>
    <row r="790" spans="1:80" s="331" customFormat="1" ht="12.6" customHeight="1">
      <c r="B790" s="511"/>
      <c r="C790" s="512"/>
      <c r="D790" s="513"/>
      <c r="E790" s="514"/>
      <c r="F790" s="482"/>
      <c r="G790" s="482"/>
      <c r="H790" s="482"/>
      <c r="I790" s="482"/>
      <c r="J790" s="482"/>
      <c r="K790" s="482"/>
      <c r="L790" s="482"/>
      <c r="M790" s="482"/>
      <c r="N790" s="482"/>
      <c r="O790" s="482"/>
      <c r="P790" s="482"/>
      <c r="Q790" s="482"/>
      <c r="R790" s="482"/>
      <c r="S790" s="482"/>
      <c r="T790" s="482"/>
      <c r="U790" s="482"/>
      <c r="V790" s="482"/>
      <c r="W790" s="482"/>
      <c r="X790" s="482"/>
      <c r="Y790" s="482"/>
      <c r="Z790" s="482"/>
      <c r="AA790" s="482"/>
      <c r="AB790" s="482"/>
      <c r="AC790" s="482"/>
      <c r="AD790" s="482"/>
      <c r="AE790" s="482"/>
      <c r="AF790" s="482"/>
      <c r="AG790" s="482"/>
      <c r="AH790" s="482"/>
      <c r="AI790" s="482"/>
      <c r="AJ790" s="482"/>
      <c r="AK790" s="482"/>
      <c r="AL790" s="482"/>
      <c r="AM790" s="482"/>
      <c r="AN790" s="482"/>
      <c r="AO790" s="482"/>
      <c r="AP790" s="482"/>
      <c r="AQ790" s="482"/>
      <c r="AR790" s="482"/>
      <c r="AS790" s="482"/>
      <c r="AT790" s="482"/>
      <c r="AU790" s="482"/>
      <c r="AV790" s="482"/>
      <c r="AW790" s="482"/>
      <c r="AX790" s="482"/>
      <c r="AY790" s="482"/>
      <c r="AZ790" s="482"/>
      <c r="BA790" s="482"/>
      <c r="BB790" s="482"/>
      <c r="BC790" s="482"/>
      <c r="BD790" s="482"/>
      <c r="BE790" s="482"/>
      <c r="BF790" s="482"/>
      <c r="BG790" s="515"/>
      <c r="BH790" s="516"/>
      <c r="BI790" s="516"/>
      <c r="BJ790" s="516"/>
      <c r="BK790" s="517"/>
      <c r="BL790" s="350"/>
      <c r="BM790" s="330"/>
      <c r="BN790" s="330"/>
      <c r="BO790" s="330"/>
      <c r="BP790" s="330"/>
      <c r="BQ790" s="330"/>
      <c r="BR790" s="330"/>
      <c r="BS790" s="330"/>
      <c r="BT790" s="330"/>
      <c r="BU790" s="330"/>
      <c r="BV790" s="330"/>
      <c r="BW790" s="330"/>
      <c r="BX790" s="330"/>
      <c r="BY790" s="330"/>
      <c r="BZ790" s="330"/>
      <c r="CA790" s="330"/>
      <c r="CB790" s="330"/>
    </row>
    <row r="791" spans="1:80" s="331" customFormat="1" ht="12.6" customHeight="1">
      <c r="B791" s="498"/>
      <c r="C791" s="499"/>
      <c r="D791" s="500"/>
      <c r="E791" s="503"/>
      <c r="F791" s="504"/>
      <c r="G791" s="504"/>
      <c r="H791" s="504"/>
      <c r="I791" s="504"/>
      <c r="J791" s="504"/>
      <c r="K791" s="504"/>
      <c r="L791" s="504"/>
      <c r="M791" s="504"/>
      <c r="N791" s="504"/>
      <c r="O791" s="504"/>
      <c r="P791" s="504"/>
      <c r="Q791" s="504"/>
      <c r="R791" s="504"/>
      <c r="S791" s="504"/>
      <c r="T791" s="504"/>
      <c r="U791" s="504"/>
      <c r="V791" s="504"/>
      <c r="W791" s="504"/>
      <c r="X791" s="504"/>
      <c r="Y791" s="504"/>
      <c r="Z791" s="504"/>
      <c r="AA791" s="504"/>
      <c r="AB791" s="504"/>
      <c r="AC791" s="504"/>
      <c r="AD791" s="504"/>
      <c r="AE791" s="504"/>
      <c r="AF791" s="504"/>
      <c r="AG791" s="504"/>
      <c r="AH791" s="504"/>
      <c r="AI791" s="504"/>
      <c r="AJ791" s="504"/>
      <c r="AK791" s="504"/>
      <c r="AL791" s="504"/>
      <c r="AM791" s="504"/>
      <c r="AN791" s="504"/>
      <c r="AO791" s="504"/>
      <c r="AP791" s="504"/>
      <c r="AQ791" s="504"/>
      <c r="AR791" s="504"/>
      <c r="AS791" s="504"/>
      <c r="AT791" s="504"/>
      <c r="AU791" s="504"/>
      <c r="AV791" s="504"/>
      <c r="AW791" s="504"/>
      <c r="AX791" s="504"/>
      <c r="AY791" s="504"/>
      <c r="AZ791" s="504"/>
      <c r="BA791" s="504"/>
      <c r="BB791" s="504"/>
      <c r="BC791" s="504"/>
      <c r="BD791" s="504"/>
      <c r="BE791" s="504"/>
      <c r="BF791" s="504"/>
      <c r="BG791" s="508"/>
      <c r="BH791" s="509"/>
      <c r="BI791" s="509"/>
      <c r="BJ791" s="509"/>
      <c r="BK791" s="510"/>
      <c r="BL791" s="350"/>
      <c r="BM791" s="330"/>
      <c r="BN791" s="330"/>
      <c r="BO791" s="330"/>
      <c r="BP791" s="330"/>
      <c r="BQ791" s="330"/>
      <c r="BR791" s="330"/>
      <c r="BS791" s="330"/>
      <c r="BT791" s="330"/>
      <c r="BU791" s="330"/>
      <c r="BV791" s="330"/>
      <c r="BW791" s="330"/>
      <c r="BX791" s="330"/>
      <c r="BY791" s="330"/>
      <c r="BZ791" s="330"/>
      <c r="CA791" s="330"/>
      <c r="CB791" s="330"/>
    </row>
    <row r="792" spans="1:80" s="331" customFormat="1" ht="12.6" customHeight="1">
      <c r="B792" s="726" t="s">
        <v>500</v>
      </c>
      <c r="C792" s="727"/>
      <c r="D792" s="728"/>
      <c r="E792" s="735" t="s">
        <v>695</v>
      </c>
      <c r="F792" s="736"/>
      <c r="G792" s="736"/>
      <c r="H792" s="736"/>
      <c r="I792" s="736"/>
      <c r="J792" s="736"/>
      <c r="K792" s="736"/>
      <c r="L792" s="736"/>
      <c r="M792" s="736"/>
      <c r="N792" s="736"/>
      <c r="O792" s="736"/>
      <c r="P792" s="736"/>
      <c r="Q792" s="736"/>
      <c r="R792" s="736"/>
      <c r="S792" s="736"/>
      <c r="T792" s="736"/>
      <c r="U792" s="736"/>
      <c r="V792" s="736"/>
      <c r="W792" s="736"/>
      <c r="X792" s="736"/>
      <c r="Y792" s="736"/>
      <c r="Z792" s="736"/>
      <c r="AA792" s="736"/>
      <c r="AB792" s="736"/>
      <c r="AC792" s="736"/>
      <c r="AD792" s="736"/>
      <c r="AE792" s="736"/>
      <c r="AF792" s="736"/>
      <c r="AG792" s="736"/>
      <c r="AH792" s="736"/>
      <c r="AI792" s="736"/>
      <c r="AJ792" s="736"/>
      <c r="AK792" s="736"/>
      <c r="AL792" s="736"/>
      <c r="AM792" s="736"/>
      <c r="AN792" s="736"/>
      <c r="AO792" s="736"/>
      <c r="AP792" s="736"/>
      <c r="AQ792" s="736"/>
      <c r="AR792" s="736"/>
      <c r="AS792" s="736"/>
      <c r="AT792" s="736"/>
      <c r="AU792" s="736"/>
      <c r="AV792" s="736"/>
      <c r="AW792" s="736"/>
      <c r="AX792" s="736"/>
      <c r="AY792" s="736"/>
      <c r="AZ792" s="736"/>
      <c r="BA792" s="736"/>
      <c r="BB792" s="736"/>
      <c r="BC792" s="736"/>
      <c r="BD792" s="736"/>
      <c r="BE792" s="736"/>
      <c r="BF792" s="736"/>
      <c r="BG792" s="739"/>
      <c r="BH792" s="740"/>
      <c r="BI792" s="740"/>
      <c r="BJ792" s="740"/>
      <c r="BK792" s="741"/>
      <c r="BL792" s="368"/>
      <c r="BM792" s="330"/>
      <c r="BN792" s="330"/>
      <c r="BO792" s="330"/>
      <c r="BP792" s="330"/>
      <c r="BQ792" s="330"/>
      <c r="BR792" s="330"/>
      <c r="BS792" s="330"/>
      <c r="BT792" s="330"/>
      <c r="BU792" s="330"/>
      <c r="BV792" s="330"/>
      <c r="BW792" s="330"/>
      <c r="BX792" s="330"/>
      <c r="BY792" s="330"/>
      <c r="BZ792" s="330"/>
      <c r="CA792" s="330"/>
      <c r="CB792" s="330"/>
    </row>
    <row r="793" spans="1:80" s="331" customFormat="1" ht="12.6" customHeight="1">
      <c r="B793" s="729"/>
      <c r="C793" s="730"/>
      <c r="D793" s="731"/>
      <c r="E793" s="737"/>
      <c r="F793" s="738"/>
      <c r="G793" s="738"/>
      <c r="H793" s="738"/>
      <c r="I793" s="738"/>
      <c r="J793" s="738"/>
      <c r="K793" s="738"/>
      <c r="L793" s="738"/>
      <c r="M793" s="738"/>
      <c r="N793" s="738"/>
      <c r="O793" s="738"/>
      <c r="P793" s="738"/>
      <c r="Q793" s="738"/>
      <c r="R793" s="738"/>
      <c r="S793" s="738"/>
      <c r="T793" s="738"/>
      <c r="U793" s="738"/>
      <c r="V793" s="738"/>
      <c r="W793" s="738"/>
      <c r="X793" s="738"/>
      <c r="Y793" s="738"/>
      <c r="Z793" s="738"/>
      <c r="AA793" s="738"/>
      <c r="AB793" s="738"/>
      <c r="AC793" s="738"/>
      <c r="AD793" s="738"/>
      <c r="AE793" s="738"/>
      <c r="AF793" s="738"/>
      <c r="AG793" s="738"/>
      <c r="AH793" s="738"/>
      <c r="AI793" s="738"/>
      <c r="AJ793" s="738"/>
      <c r="AK793" s="738"/>
      <c r="AL793" s="738"/>
      <c r="AM793" s="738"/>
      <c r="AN793" s="738"/>
      <c r="AO793" s="738"/>
      <c r="AP793" s="738"/>
      <c r="AQ793" s="738"/>
      <c r="AR793" s="738"/>
      <c r="AS793" s="738"/>
      <c r="AT793" s="738"/>
      <c r="AU793" s="738"/>
      <c r="AV793" s="738"/>
      <c r="AW793" s="738"/>
      <c r="AX793" s="738"/>
      <c r="AY793" s="738"/>
      <c r="AZ793" s="738"/>
      <c r="BA793" s="738"/>
      <c r="BB793" s="738"/>
      <c r="BC793" s="738"/>
      <c r="BD793" s="738"/>
      <c r="BE793" s="738"/>
      <c r="BF793" s="738"/>
      <c r="BG793" s="742"/>
      <c r="BH793" s="743"/>
      <c r="BI793" s="743"/>
      <c r="BJ793" s="743"/>
      <c r="BK793" s="744"/>
      <c r="BL793" s="368"/>
      <c r="BM793" s="330"/>
      <c r="BN793" s="330"/>
      <c r="BO793" s="330"/>
      <c r="BP793" s="330"/>
      <c r="BQ793" s="330"/>
      <c r="BR793" s="330"/>
      <c r="BS793" s="330"/>
      <c r="BT793" s="330"/>
      <c r="BU793" s="330"/>
      <c r="BV793" s="330"/>
      <c r="BW793" s="330"/>
      <c r="BX793" s="330"/>
      <c r="BY793" s="330"/>
      <c r="BZ793" s="330"/>
      <c r="CA793" s="330"/>
      <c r="CB793" s="330"/>
    </row>
    <row r="794" spans="1:80" s="331" customFormat="1" ht="12.6" customHeight="1">
      <c r="B794" s="729"/>
      <c r="C794" s="730"/>
      <c r="D794" s="731"/>
      <c r="E794" s="371"/>
      <c r="F794" s="372"/>
      <c r="G794" s="370" t="s">
        <v>696</v>
      </c>
      <c r="H794" s="370"/>
      <c r="I794" s="370"/>
      <c r="J794" s="370"/>
      <c r="K794" s="370"/>
      <c r="L794" s="370"/>
      <c r="M794" s="370"/>
      <c r="N794" s="370"/>
      <c r="O794" s="370"/>
      <c r="P794" s="370"/>
      <c r="Q794" s="370"/>
      <c r="R794" s="370"/>
      <c r="S794" s="370"/>
      <c r="T794" s="370"/>
      <c r="U794" s="370"/>
      <c r="V794" s="370"/>
      <c r="W794" s="370"/>
      <c r="X794" s="370"/>
      <c r="Y794" s="370"/>
      <c r="Z794" s="370"/>
      <c r="AA794" s="370"/>
      <c r="AB794" s="370"/>
      <c r="AC794" s="370"/>
      <c r="AD794" s="370"/>
      <c r="AE794" s="370"/>
      <c r="AF794" s="370"/>
      <c r="AG794" s="370"/>
      <c r="AH794" s="370"/>
      <c r="AI794" s="370"/>
      <c r="AJ794" s="370"/>
      <c r="AK794" s="370"/>
      <c r="AL794" s="370"/>
      <c r="AM794" s="370"/>
      <c r="AN794" s="370"/>
      <c r="AO794" s="370"/>
      <c r="AP794" s="370"/>
      <c r="AQ794" s="370"/>
      <c r="AR794" s="370"/>
      <c r="AS794" s="370"/>
      <c r="AT794" s="370"/>
      <c r="AU794" s="370"/>
      <c r="AV794" s="370"/>
      <c r="AW794" s="370"/>
      <c r="AX794" s="370"/>
      <c r="AY794" s="370"/>
      <c r="AZ794" s="252"/>
      <c r="BA794" s="252"/>
      <c r="BB794" s="252"/>
      <c r="BC794" s="252"/>
      <c r="BD794" s="252"/>
      <c r="BE794" s="252"/>
      <c r="BF794" s="252"/>
      <c r="BG794" s="742"/>
      <c r="BH794" s="743"/>
      <c r="BI794" s="743"/>
      <c r="BJ794" s="743"/>
      <c r="BK794" s="744"/>
      <c r="BL794" s="368"/>
      <c r="BM794" s="330"/>
      <c r="BN794" s="330"/>
      <c r="BO794" s="330"/>
      <c r="BP794" s="330"/>
      <c r="BQ794" s="330"/>
      <c r="BR794" s="330"/>
      <c r="BS794" s="330"/>
      <c r="BT794" s="330"/>
      <c r="BU794" s="330"/>
      <c r="BV794" s="330"/>
      <c r="BW794" s="330"/>
      <c r="BX794" s="330"/>
      <c r="BY794" s="330"/>
      <c r="BZ794" s="330"/>
      <c r="CA794" s="330"/>
      <c r="CB794" s="330"/>
    </row>
    <row r="795" spans="1:80" s="331" customFormat="1" ht="12.6" customHeight="1">
      <c r="B795" s="729"/>
      <c r="C795" s="730"/>
      <c r="D795" s="731"/>
      <c r="E795" s="371"/>
      <c r="F795" s="372"/>
      <c r="G795" s="748" t="s">
        <v>516</v>
      </c>
      <c r="H795" s="749"/>
      <c r="I795" s="751"/>
      <c r="J795" s="751"/>
      <c r="K795" s="751"/>
      <c r="L795" s="751"/>
      <c r="M795" s="751"/>
      <c r="N795" s="751"/>
      <c r="O795" s="751"/>
      <c r="P795" s="751"/>
      <c r="Q795" s="751"/>
      <c r="R795" s="751"/>
      <c r="S795" s="751"/>
      <c r="T795" s="751"/>
      <c r="U795" s="751"/>
      <c r="V795" s="751"/>
      <c r="W795" s="751"/>
      <c r="X795" s="751"/>
      <c r="Y795" s="751"/>
      <c r="Z795" s="751"/>
      <c r="AA795" s="751"/>
      <c r="AB795" s="751"/>
      <c r="AC795" s="751"/>
      <c r="AD795" s="751"/>
      <c r="AE795" s="751"/>
      <c r="AF795" s="751"/>
      <c r="AG795" s="751"/>
      <c r="AH795" s="751"/>
      <c r="AI795" s="751"/>
      <c r="AJ795" s="751"/>
      <c r="AK795" s="751"/>
      <c r="AL795" s="751"/>
      <c r="AM795" s="751"/>
      <c r="AN795" s="751"/>
      <c r="AO795" s="751"/>
      <c r="AP795" s="751"/>
      <c r="AQ795" s="751"/>
      <c r="AR795" s="751"/>
      <c r="AS795" s="751"/>
      <c r="AT795" s="751"/>
      <c r="AU795" s="751"/>
      <c r="AV795" s="751"/>
      <c r="AW795" s="751"/>
      <c r="AX795" s="751"/>
      <c r="AY795" s="752"/>
      <c r="AZ795" s="252"/>
      <c r="BA795" s="252"/>
      <c r="BB795" s="252"/>
      <c r="BC795" s="252"/>
      <c r="BD795" s="252"/>
      <c r="BE795" s="252"/>
      <c r="BF795" s="252"/>
      <c r="BG795" s="742"/>
      <c r="BH795" s="743"/>
      <c r="BI795" s="743"/>
      <c r="BJ795" s="743"/>
      <c r="BK795" s="744"/>
      <c r="BL795" s="368"/>
      <c r="BM795" s="330"/>
      <c r="BN795" s="330"/>
      <c r="BO795" s="330"/>
      <c r="BP795" s="330"/>
      <c r="BQ795" s="330"/>
      <c r="BR795" s="330"/>
      <c r="BS795" s="330"/>
      <c r="BT795" s="330"/>
      <c r="BU795" s="330"/>
      <c r="BV795" s="330"/>
      <c r="BW795" s="330"/>
      <c r="BX795" s="330"/>
      <c r="BY795" s="330"/>
      <c r="BZ795" s="330"/>
      <c r="CA795" s="330"/>
      <c r="CB795" s="330"/>
    </row>
    <row r="796" spans="1:80" s="331" customFormat="1" ht="12.6" customHeight="1">
      <c r="B796" s="729"/>
      <c r="C796" s="730"/>
      <c r="D796" s="731"/>
      <c r="E796" s="371"/>
      <c r="F796" s="372"/>
      <c r="G796" s="750"/>
      <c r="H796" s="749"/>
      <c r="I796" s="751"/>
      <c r="J796" s="751"/>
      <c r="K796" s="751"/>
      <c r="L796" s="751"/>
      <c r="M796" s="751"/>
      <c r="N796" s="751"/>
      <c r="O796" s="751"/>
      <c r="P796" s="751"/>
      <c r="Q796" s="751"/>
      <c r="R796" s="751"/>
      <c r="S796" s="751"/>
      <c r="T796" s="751"/>
      <c r="U796" s="751"/>
      <c r="V796" s="751"/>
      <c r="W796" s="751"/>
      <c r="X796" s="751"/>
      <c r="Y796" s="751"/>
      <c r="Z796" s="751"/>
      <c r="AA796" s="751"/>
      <c r="AB796" s="751"/>
      <c r="AC796" s="751"/>
      <c r="AD796" s="751"/>
      <c r="AE796" s="751"/>
      <c r="AF796" s="751"/>
      <c r="AG796" s="751"/>
      <c r="AH796" s="751"/>
      <c r="AI796" s="751"/>
      <c r="AJ796" s="751"/>
      <c r="AK796" s="751"/>
      <c r="AL796" s="751"/>
      <c r="AM796" s="751"/>
      <c r="AN796" s="751"/>
      <c r="AO796" s="751"/>
      <c r="AP796" s="751"/>
      <c r="AQ796" s="751"/>
      <c r="AR796" s="751"/>
      <c r="AS796" s="751"/>
      <c r="AT796" s="751"/>
      <c r="AU796" s="751"/>
      <c r="AV796" s="751"/>
      <c r="AW796" s="751"/>
      <c r="AX796" s="751"/>
      <c r="AY796" s="752"/>
      <c r="AZ796" s="252"/>
      <c r="BA796" s="252"/>
      <c r="BB796" s="252"/>
      <c r="BC796" s="252"/>
      <c r="BD796" s="252"/>
      <c r="BE796" s="252"/>
      <c r="BF796" s="252"/>
      <c r="BG796" s="742"/>
      <c r="BH796" s="743"/>
      <c r="BI796" s="743"/>
      <c r="BJ796" s="743"/>
      <c r="BK796" s="744"/>
      <c r="BL796" s="368"/>
      <c r="BM796" s="330"/>
      <c r="BN796" s="330"/>
      <c r="BO796" s="330"/>
      <c r="BP796" s="330"/>
      <c r="BQ796" s="330"/>
      <c r="BR796" s="330"/>
      <c r="BS796" s="330"/>
      <c r="BT796" s="330"/>
      <c r="BU796" s="330"/>
      <c r="BV796" s="330"/>
      <c r="BW796" s="330"/>
      <c r="BX796" s="330"/>
      <c r="BY796" s="330"/>
      <c r="BZ796" s="330"/>
      <c r="CA796" s="330"/>
      <c r="CB796" s="330"/>
    </row>
    <row r="797" spans="1:80" s="331" customFormat="1" ht="12.6" customHeight="1">
      <c r="B797" s="729"/>
      <c r="C797" s="730"/>
      <c r="D797" s="731"/>
      <c r="E797" s="371"/>
      <c r="F797" s="372"/>
      <c r="G797" s="748" t="s">
        <v>518</v>
      </c>
      <c r="H797" s="753"/>
      <c r="I797" s="751"/>
      <c r="J797" s="751"/>
      <c r="K797" s="751"/>
      <c r="L797" s="751"/>
      <c r="M797" s="751"/>
      <c r="N797" s="751"/>
      <c r="O797" s="751"/>
      <c r="P797" s="751"/>
      <c r="Q797" s="751"/>
      <c r="R797" s="751"/>
      <c r="S797" s="751"/>
      <c r="T797" s="751"/>
      <c r="U797" s="751"/>
      <c r="V797" s="751"/>
      <c r="W797" s="751"/>
      <c r="X797" s="751"/>
      <c r="Y797" s="751"/>
      <c r="Z797" s="751"/>
      <c r="AA797" s="751"/>
      <c r="AB797" s="751"/>
      <c r="AC797" s="751"/>
      <c r="AD797" s="751"/>
      <c r="AE797" s="751"/>
      <c r="AF797" s="751"/>
      <c r="AG797" s="751"/>
      <c r="AH797" s="751"/>
      <c r="AI797" s="751"/>
      <c r="AJ797" s="751"/>
      <c r="AK797" s="751"/>
      <c r="AL797" s="751"/>
      <c r="AM797" s="751"/>
      <c r="AN797" s="751"/>
      <c r="AO797" s="751"/>
      <c r="AP797" s="751"/>
      <c r="AQ797" s="751"/>
      <c r="AR797" s="751"/>
      <c r="AS797" s="751"/>
      <c r="AT797" s="751"/>
      <c r="AU797" s="751"/>
      <c r="AV797" s="751"/>
      <c r="AW797" s="751"/>
      <c r="AX797" s="751"/>
      <c r="AY797" s="752"/>
      <c r="AZ797" s="252"/>
      <c r="BA797" s="252"/>
      <c r="BB797" s="252"/>
      <c r="BC797" s="252"/>
      <c r="BD797" s="252"/>
      <c r="BE797" s="252"/>
      <c r="BF797" s="252"/>
      <c r="BG797" s="742"/>
      <c r="BH797" s="743"/>
      <c r="BI797" s="743"/>
      <c r="BJ797" s="743"/>
      <c r="BK797" s="744"/>
      <c r="BL797" s="368"/>
      <c r="BM797" s="330"/>
      <c r="BN797" s="330"/>
      <c r="BO797" s="330"/>
      <c r="BP797" s="330"/>
      <c r="BQ797" s="330"/>
      <c r="BR797" s="330"/>
      <c r="BS797" s="330"/>
      <c r="BT797" s="330"/>
      <c r="BU797" s="330"/>
      <c r="BV797" s="330"/>
      <c r="BW797" s="330"/>
      <c r="BX797" s="330"/>
      <c r="BY797" s="330"/>
      <c r="BZ797" s="330"/>
      <c r="CA797" s="330"/>
      <c r="CB797" s="330"/>
    </row>
    <row r="798" spans="1:80" s="331" customFormat="1" ht="12.6" customHeight="1">
      <c r="B798" s="729"/>
      <c r="C798" s="730"/>
      <c r="D798" s="731"/>
      <c r="E798" s="371"/>
      <c r="F798" s="372"/>
      <c r="G798" s="748"/>
      <c r="H798" s="753"/>
      <c r="I798" s="751"/>
      <c r="J798" s="751"/>
      <c r="K798" s="751"/>
      <c r="L798" s="751"/>
      <c r="M798" s="751"/>
      <c r="N798" s="751"/>
      <c r="O798" s="751"/>
      <c r="P798" s="751"/>
      <c r="Q798" s="751"/>
      <c r="R798" s="751"/>
      <c r="S798" s="751"/>
      <c r="T798" s="751"/>
      <c r="U798" s="751"/>
      <c r="V798" s="751"/>
      <c r="W798" s="751"/>
      <c r="X798" s="751"/>
      <c r="Y798" s="751"/>
      <c r="Z798" s="751"/>
      <c r="AA798" s="751"/>
      <c r="AB798" s="751"/>
      <c r="AC798" s="751"/>
      <c r="AD798" s="751"/>
      <c r="AE798" s="751"/>
      <c r="AF798" s="751"/>
      <c r="AG798" s="751"/>
      <c r="AH798" s="751"/>
      <c r="AI798" s="751"/>
      <c r="AJ798" s="751"/>
      <c r="AK798" s="751"/>
      <c r="AL798" s="751"/>
      <c r="AM798" s="751"/>
      <c r="AN798" s="751"/>
      <c r="AO798" s="751"/>
      <c r="AP798" s="751"/>
      <c r="AQ798" s="751"/>
      <c r="AR798" s="751"/>
      <c r="AS798" s="751"/>
      <c r="AT798" s="751"/>
      <c r="AU798" s="751"/>
      <c r="AV798" s="751"/>
      <c r="AW798" s="751"/>
      <c r="AX798" s="751"/>
      <c r="AY798" s="752"/>
      <c r="AZ798" s="252"/>
      <c r="BA798" s="252"/>
      <c r="BB798" s="252"/>
      <c r="BC798" s="252"/>
      <c r="BD798" s="252"/>
      <c r="BE798" s="252"/>
      <c r="BF798" s="252"/>
      <c r="BG798" s="742"/>
      <c r="BH798" s="743"/>
      <c r="BI798" s="743"/>
      <c r="BJ798" s="743"/>
      <c r="BK798" s="744"/>
      <c r="BL798" s="368"/>
      <c r="BM798" s="330"/>
      <c r="BN798" s="330"/>
      <c r="BO798" s="330"/>
      <c r="BP798" s="330"/>
      <c r="BQ798" s="330"/>
      <c r="BR798" s="330"/>
      <c r="BS798" s="330"/>
      <c r="BT798" s="330"/>
      <c r="BU798" s="330"/>
      <c r="BV798" s="330"/>
      <c r="BW798" s="330"/>
      <c r="BX798" s="330"/>
      <c r="BY798" s="330"/>
      <c r="BZ798" s="330"/>
      <c r="CA798" s="330"/>
      <c r="CB798" s="330"/>
    </row>
    <row r="799" spans="1:80" s="331" customFormat="1" ht="4.5" customHeight="1">
      <c r="A799" s="367"/>
      <c r="B799" s="729"/>
      <c r="C799" s="730"/>
      <c r="D799" s="731"/>
      <c r="E799" s="373"/>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52"/>
      <c r="AE799" s="252"/>
      <c r="AF799" s="252"/>
      <c r="AG799" s="252"/>
      <c r="AH799" s="252"/>
      <c r="AI799" s="252"/>
      <c r="AJ799" s="252"/>
      <c r="AK799" s="252"/>
      <c r="AL799" s="252"/>
      <c r="AM799" s="252"/>
      <c r="AN799" s="252"/>
      <c r="AO799" s="252"/>
      <c r="AP799" s="252"/>
      <c r="AQ799" s="252"/>
      <c r="AR799" s="252"/>
      <c r="AS799" s="252"/>
      <c r="AT799" s="252"/>
      <c r="AU799" s="252"/>
      <c r="AV799" s="252"/>
      <c r="AW799" s="252"/>
      <c r="AX799" s="252"/>
      <c r="AY799" s="252"/>
      <c r="AZ799" s="252"/>
      <c r="BA799" s="252"/>
      <c r="BB799" s="252"/>
      <c r="BC799" s="252"/>
      <c r="BD799" s="252"/>
      <c r="BE799" s="252"/>
      <c r="BF799" s="252"/>
      <c r="BG799" s="742"/>
      <c r="BH799" s="743"/>
      <c r="BI799" s="743"/>
      <c r="BJ799" s="743"/>
      <c r="BK799" s="744"/>
      <c r="BL799" s="368"/>
      <c r="BM799" s="330"/>
      <c r="BN799" s="330"/>
      <c r="BO799" s="330"/>
      <c r="BP799" s="330"/>
      <c r="BQ799" s="330"/>
      <c r="BR799" s="330"/>
      <c r="BS799" s="330"/>
      <c r="BT799" s="330"/>
      <c r="BU799" s="330"/>
      <c r="BV799" s="330"/>
      <c r="BW799" s="330"/>
      <c r="BX799" s="330"/>
      <c r="BY799" s="330"/>
      <c r="BZ799" s="330"/>
      <c r="CA799" s="330"/>
      <c r="CB799" s="330"/>
    </row>
    <row r="800" spans="1:80" s="331" customFormat="1" ht="11.25" customHeight="1">
      <c r="B800" s="729"/>
      <c r="C800" s="730"/>
      <c r="D800" s="731"/>
      <c r="E800" s="660" t="s">
        <v>434</v>
      </c>
      <c r="F800" s="661"/>
      <c r="G800" s="662" t="s">
        <v>685</v>
      </c>
      <c r="H800" s="662"/>
      <c r="I800" s="662"/>
      <c r="J800" s="662"/>
      <c r="K800" s="662"/>
      <c r="L800" s="662"/>
      <c r="M800" s="662"/>
      <c r="N800" s="662"/>
      <c r="O800" s="662"/>
      <c r="P800" s="662"/>
      <c r="Q800" s="662"/>
      <c r="R800" s="662"/>
      <c r="S800" s="662"/>
      <c r="T800" s="662"/>
      <c r="U800" s="662"/>
      <c r="V800" s="662"/>
      <c r="W800" s="662"/>
      <c r="X800" s="662"/>
      <c r="Y800" s="662"/>
      <c r="Z800" s="662"/>
      <c r="AA800" s="662"/>
      <c r="AB800" s="662"/>
      <c r="AC800" s="662"/>
      <c r="AD800" s="662"/>
      <c r="AE800" s="662"/>
      <c r="AF800" s="662"/>
      <c r="AG800" s="662"/>
      <c r="AH800" s="662"/>
      <c r="AI800" s="662"/>
      <c r="AJ800" s="662"/>
      <c r="AK800" s="662"/>
      <c r="AL800" s="662"/>
      <c r="AM800" s="662"/>
      <c r="AN800" s="662"/>
      <c r="AO800" s="662"/>
      <c r="AP800" s="662"/>
      <c r="AQ800" s="662"/>
      <c r="AR800" s="662"/>
      <c r="AS800" s="662"/>
      <c r="AT800" s="662"/>
      <c r="AU800" s="662"/>
      <c r="AV800" s="662"/>
      <c r="AW800" s="662"/>
      <c r="AX800" s="662"/>
      <c r="AY800" s="662"/>
      <c r="AZ800" s="662"/>
      <c r="BA800" s="662"/>
      <c r="BB800" s="662"/>
      <c r="BC800" s="662"/>
      <c r="BD800" s="662"/>
      <c r="BE800" s="662"/>
      <c r="BF800" s="662"/>
      <c r="BG800" s="742"/>
      <c r="BH800" s="743"/>
      <c r="BI800" s="743"/>
      <c r="BJ800" s="743"/>
      <c r="BK800" s="744"/>
      <c r="BL800" s="243"/>
      <c r="BM800" s="330"/>
      <c r="BN800" s="330"/>
      <c r="BO800" s="330"/>
      <c r="BP800" s="330"/>
      <c r="BQ800" s="330"/>
      <c r="BR800" s="330"/>
      <c r="BS800" s="330"/>
      <c r="BT800" s="330"/>
      <c r="BU800" s="330"/>
      <c r="BV800" s="330"/>
      <c r="BW800" s="330"/>
      <c r="BX800" s="330"/>
      <c r="BY800" s="330"/>
      <c r="BZ800" s="330"/>
      <c r="CA800" s="330"/>
      <c r="CB800" s="330"/>
    </row>
    <row r="801" spans="1:80" s="331" customFormat="1" ht="4.5" customHeight="1">
      <c r="B801" s="732"/>
      <c r="C801" s="733"/>
      <c r="D801" s="734"/>
      <c r="E801" s="374"/>
      <c r="F801" s="375"/>
      <c r="G801" s="375"/>
      <c r="H801" s="375"/>
      <c r="I801" s="375"/>
      <c r="J801" s="375"/>
      <c r="K801" s="375"/>
      <c r="L801" s="375"/>
      <c r="M801" s="375"/>
      <c r="N801" s="375"/>
      <c r="O801" s="375"/>
      <c r="P801" s="375"/>
      <c r="Q801" s="375"/>
      <c r="R801" s="375"/>
      <c r="S801" s="375"/>
      <c r="T801" s="375"/>
      <c r="U801" s="375"/>
      <c r="V801" s="375"/>
      <c r="W801" s="375"/>
      <c r="X801" s="375"/>
      <c r="Y801" s="375"/>
      <c r="Z801" s="375"/>
      <c r="AA801" s="375"/>
      <c r="AB801" s="375"/>
      <c r="AC801" s="375"/>
      <c r="AD801" s="375"/>
      <c r="AE801" s="375"/>
      <c r="AF801" s="375"/>
      <c r="AG801" s="375"/>
      <c r="AH801" s="375"/>
      <c r="AI801" s="375"/>
      <c r="AJ801" s="375"/>
      <c r="AK801" s="375"/>
      <c r="AL801" s="375"/>
      <c r="AM801" s="375"/>
      <c r="AN801" s="375"/>
      <c r="AO801" s="375"/>
      <c r="AP801" s="375"/>
      <c r="AQ801" s="375"/>
      <c r="AR801" s="375"/>
      <c r="AS801" s="375"/>
      <c r="AT801" s="375"/>
      <c r="AU801" s="375"/>
      <c r="AV801" s="375"/>
      <c r="AW801" s="375"/>
      <c r="AX801" s="375"/>
      <c r="AY801" s="375"/>
      <c r="AZ801" s="375"/>
      <c r="BA801" s="375"/>
      <c r="BB801" s="375"/>
      <c r="BC801" s="375"/>
      <c r="BD801" s="375"/>
      <c r="BE801" s="375"/>
      <c r="BF801" s="375"/>
      <c r="BG801" s="745"/>
      <c r="BH801" s="746"/>
      <c r="BI801" s="746"/>
      <c r="BJ801" s="746"/>
      <c r="BK801" s="747"/>
      <c r="BL801" s="368"/>
      <c r="BM801" s="330"/>
      <c r="BN801" s="330"/>
      <c r="BO801" s="330"/>
      <c r="BP801" s="330"/>
      <c r="BQ801" s="330"/>
      <c r="BR801" s="330"/>
      <c r="BS801" s="330"/>
      <c r="BT801" s="330"/>
      <c r="BU801" s="330"/>
      <c r="BV801" s="330"/>
      <c r="BW801" s="330"/>
      <c r="BX801" s="330"/>
      <c r="BY801" s="330"/>
      <c r="BZ801" s="330"/>
      <c r="CA801" s="330"/>
      <c r="CB801" s="330"/>
    </row>
    <row r="802" spans="1:80" s="331" customFormat="1" ht="12.6" customHeight="1">
      <c r="BG802" s="243"/>
      <c r="BH802" s="243"/>
      <c r="BI802" s="243"/>
      <c r="BJ802" s="243"/>
      <c r="BK802" s="243"/>
      <c r="BL802" s="330"/>
      <c r="BM802" s="330"/>
      <c r="BN802" s="330"/>
      <c r="BO802" s="330"/>
      <c r="BP802" s="330"/>
      <c r="BQ802" s="330"/>
      <c r="BR802" s="330"/>
      <c r="BS802" s="330"/>
      <c r="BT802" s="330"/>
      <c r="BU802" s="330"/>
      <c r="BV802" s="330"/>
      <c r="BW802" s="330"/>
      <c r="BX802" s="330"/>
      <c r="BY802" s="330"/>
      <c r="BZ802" s="330"/>
      <c r="CA802" s="330"/>
    </row>
    <row r="803" spans="1:80" s="316" customFormat="1" ht="20.100000000000001" customHeight="1">
      <c r="A803" s="239" t="s">
        <v>697</v>
      </c>
      <c r="B803" s="329"/>
      <c r="C803" s="329"/>
      <c r="D803" s="298"/>
      <c r="E803" s="291"/>
      <c r="F803" s="291"/>
      <c r="G803" s="291"/>
      <c r="H803" s="291"/>
      <c r="I803" s="291"/>
      <c r="J803" s="291"/>
      <c r="K803" s="291"/>
      <c r="L803" s="291"/>
      <c r="M803" s="291"/>
      <c r="N803" s="291"/>
      <c r="O803" s="291"/>
      <c r="P803" s="291"/>
      <c r="Q803" s="291"/>
      <c r="R803" s="291"/>
      <c r="S803" s="291"/>
      <c r="T803" s="291"/>
      <c r="U803" s="291"/>
      <c r="V803" s="291"/>
      <c r="BG803" s="243"/>
      <c r="BH803" s="243"/>
      <c r="BI803" s="243"/>
      <c r="BJ803" s="243"/>
      <c r="BK803" s="243"/>
      <c r="BL803" s="345"/>
      <c r="BM803" s="345"/>
      <c r="BN803" s="345"/>
      <c r="BO803" s="345"/>
      <c r="BP803" s="345"/>
      <c r="BQ803" s="345"/>
      <c r="BR803" s="345"/>
      <c r="BS803" s="345"/>
      <c r="BT803" s="345"/>
      <c r="BU803" s="345"/>
      <c r="BV803" s="345"/>
      <c r="BW803" s="345"/>
      <c r="BX803" s="345"/>
      <c r="BY803" s="345"/>
      <c r="BZ803" s="345"/>
      <c r="CA803" s="345"/>
    </row>
    <row r="804" spans="1:80" s="331" customFormat="1" ht="12.6" customHeight="1">
      <c r="B804" s="495" t="s">
        <v>431</v>
      </c>
      <c r="C804" s="496"/>
      <c r="D804" s="497"/>
      <c r="E804" s="501" t="s">
        <v>698</v>
      </c>
      <c r="F804" s="502"/>
      <c r="G804" s="502"/>
      <c r="H804" s="502"/>
      <c r="I804" s="502"/>
      <c r="J804" s="502"/>
      <c r="K804" s="502"/>
      <c r="L804" s="502"/>
      <c r="M804" s="502"/>
      <c r="N804" s="502"/>
      <c r="O804" s="502"/>
      <c r="P804" s="502"/>
      <c r="Q804" s="502"/>
      <c r="R804" s="502"/>
      <c r="S804" s="502"/>
      <c r="T804" s="502"/>
      <c r="U804" s="502"/>
      <c r="V804" s="502"/>
      <c r="W804" s="502"/>
      <c r="X804" s="502"/>
      <c r="Y804" s="502"/>
      <c r="Z804" s="502"/>
      <c r="AA804" s="502"/>
      <c r="AB804" s="502"/>
      <c r="AC804" s="502"/>
      <c r="AD804" s="502"/>
      <c r="AE804" s="502"/>
      <c r="AF804" s="502"/>
      <c r="AG804" s="502"/>
      <c r="AH804" s="502"/>
      <c r="AI804" s="502"/>
      <c r="AJ804" s="502"/>
      <c r="AK804" s="502"/>
      <c r="AL804" s="502"/>
      <c r="AM804" s="502"/>
      <c r="AN804" s="502"/>
      <c r="AO804" s="502"/>
      <c r="AP804" s="502"/>
      <c r="AQ804" s="502"/>
      <c r="AR804" s="502"/>
      <c r="AS804" s="502"/>
      <c r="AT804" s="502"/>
      <c r="AU804" s="502"/>
      <c r="AV804" s="502"/>
      <c r="AW804" s="502"/>
      <c r="AX804" s="502"/>
      <c r="AY804" s="502"/>
      <c r="AZ804" s="502"/>
      <c r="BA804" s="502"/>
      <c r="BB804" s="502"/>
      <c r="BC804" s="502"/>
      <c r="BD804" s="502"/>
      <c r="BE804" s="502"/>
      <c r="BF804" s="502"/>
      <c r="BG804" s="505"/>
      <c r="BH804" s="506"/>
      <c r="BI804" s="506"/>
      <c r="BJ804" s="506"/>
      <c r="BK804" s="507"/>
      <c r="BL804" s="330"/>
      <c r="BM804" s="330"/>
      <c r="BN804" s="330"/>
      <c r="BO804" s="330"/>
      <c r="BP804" s="330"/>
      <c r="BQ804" s="330"/>
      <c r="BR804" s="330"/>
      <c r="BS804" s="330"/>
      <c r="BT804" s="330"/>
      <c r="BU804" s="330"/>
      <c r="BV804" s="330"/>
      <c r="BW804" s="330"/>
      <c r="BX804" s="330"/>
      <c r="BY804" s="330"/>
      <c r="BZ804" s="330"/>
      <c r="CA804" s="330"/>
    </row>
    <row r="805" spans="1:80" s="331" customFormat="1" ht="12.6" customHeight="1">
      <c r="B805" s="511"/>
      <c r="C805" s="512"/>
      <c r="D805" s="513"/>
      <c r="E805" s="514"/>
      <c r="F805" s="482"/>
      <c r="G805" s="482"/>
      <c r="H805" s="482"/>
      <c r="I805" s="482"/>
      <c r="J805" s="482"/>
      <c r="K805" s="482"/>
      <c r="L805" s="482"/>
      <c r="M805" s="482"/>
      <c r="N805" s="482"/>
      <c r="O805" s="482"/>
      <c r="P805" s="482"/>
      <c r="Q805" s="482"/>
      <c r="R805" s="482"/>
      <c r="S805" s="482"/>
      <c r="T805" s="482"/>
      <c r="U805" s="482"/>
      <c r="V805" s="482"/>
      <c r="W805" s="482"/>
      <c r="X805" s="482"/>
      <c r="Y805" s="482"/>
      <c r="Z805" s="482"/>
      <c r="AA805" s="482"/>
      <c r="AB805" s="482"/>
      <c r="AC805" s="482"/>
      <c r="AD805" s="482"/>
      <c r="AE805" s="482"/>
      <c r="AF805" s="482"/>
      <c r="AG805" s="482"/>
      <c r="AH805" s="482"/>
      <c r="AI805" s="482"/>
      <c r="AJ805" s="482"/>
      <c r="AK805" s="482"/>
      <c r="AL805" s="482"/>
      <c r="AM805" s="482"/>
      <c r="AN805" s="482"/>
      <c r="AO805" s="482"/>
      <c r="AP805" s="482"/>
      <c r="AQ805" s="482"/>
      <c r="AR805" s="482"/>
      <c r="AS805" s="482"/>
      <c r="AT805" s="482"/>
      <c r="AU805" s="482"/>
      <c r="AV805" s="482"/>
      <c r="AW805" s="482"/>
      <c r="AX805" s="482"/>
      <c r="AY805" s="482"/>
      <c r="AZ805" s="482"/>
      <c r="BA805" s="482"/>
      <c r="BB805" s="482"/>
      <c r="BC805" s="482"/>
      <c r="BD805" s="482"/>
      <c r="BE805" s="482"/>
      <c r="BF805" s="482"/>
      <c r="BG805" s="515"/>
      <c r="BH805" s="516"/>
      <c r="BI805" s="516"/>
      <c r="BJ805" s="516"/>
      <c r="BK805" s="517"/>
      <c r="BL805" s="330"/>
      <c r="BM805" s="330"/>
      <c r="BN805" s="330"/>
      <c r="BO805" s="330"/>
      <c r="BP805" s="330"/>
      <c r="BQ805" s="330"/>
      <c r="BR805" s="330"/>
      <c r="BS805" s="330"/>
      <c r="BT805" s="330"/>
      <c r="BU805" s="330"/>
      <c r="BV805" s="330"/>
      <c r="BW805" s="330"/>
      <c r="BX805" s="330"/>
      <c r="BY805" s="330"/>
      <c r="BZ805" s="330"/>
      <c r="CA805" s="330"/>
    </row>
    <row r="806" spans="1:80" s="331" customFormat="1" ht="12.6" customHeight="1">
      <c r="B806" s="511"/>
      <c r="C806" s="512"/>
      <c r="D806" s="513"/>
      <c r="E806" s="514"/>
      <c r="F806" s="482"/>
      <c r="G806" s="482"/>
      <c r="H806" s="482"/>
      <c r="I806" s="482"/>
      <c r="J806" s="482"/>
      <c r="K806" s="482"/>
      <c r="L806" s="482"/>
      <c r="M806" s="482"/>
      <c r="N806" s="482"/>
      <c r="O806" s="482"/>
      <c r="P806" s="482"/>
      <c r="Q806" s="482"/>
      <c r="R806" s="482"/>
      <c r="S806" s="482"/>
      <c r="T806" s="482"/>
      <c r="U806" s="482"/>
      <c r="V806" s="482"/>
      <c r="W806" s="482"/>
      <c r="X806" s="482"/>
      <c r="Y806" s="482"/>
      <c r="Z806" s="482"/>
      <c r="AA806" s="482"/>
      <c r="AB806" s="482"/>
      <c r="AC806" s="482"/>
      <c r="AD806" s="482"/>
      <c r="AE806" s="482"/>
      <c r="AF806" s="482"/>
      <c r="AG806" s="482"/>
      <c r="AH806" s="482"/>
      <c r="AI806" s="482"/>
      <c r="AJ806" s="482"/>
      <c r="AK806" s="482"/>
      <c r="AL806" s="482"/>
      <c r="AM806" s="482"/>
      <c r="AN806" s="482"/>
      <c r="AO806" s="482"/>
      <c r="AP806" s="482"/>
      <c r="AQ806" s="482"/>
      <c r="AR806" s="482"/>
      <c r="AS806" s="482"/>
      <c r="AT806" s="482"/>
      <c r="AU806" s="482"/>
      <c r="AV806" s="482"/>
      <c r="AW806" s="482"/>
      <c r="AX806" s="482"/>
      <c r="AY806" s="482"/>
      <c r="AZ806" s="482"/>
      <c r="BA806" s="482"/>
      <c r="BB806" s="482"/>
      <c r="BC806" s="482"/>
      <c r="BD806" s="482"/>
      <c r="BE806" s="482"/>
      <c r="BF806" s="482"/>
      <c r="BG806" s="515"/>
      <c r="BH806" s="516"/>
      <c r="BI806" s="516"/>
      <c r="BJ806" s="516"/>
      <c r="BK806" s="517"/>
      <c r="BL806" s="330"/>
      <c r="BM806" s="330"/>
      <c r="BN806" s="330"/>
      <c r="BO806" s="330"/>
      <c r="BP806" s="330"/>
      <c r="BQ806" s="330"/>
      <c r="BR806" s="330"/>
      <c r="BS806" s="330"/>
      <c r="BT806" s="330"/>
      <c r="BU806" s="330"/>
      <c r="BV806" s="330"/>
      <c r="BW806" s="330"/>
      <c r="BX806" s="330"/>
      <c r="BY806" s="330"/>
      <c r="BZ806" s="330"/>
      <c r="CA806" s="330"/>
    </row>
    <row r="807" spans="1:80" s="331" customFormat="1" ht="12.6" customHeight="1">
      <c r="B807" s="498"/>
      <c r="C807" s="499"/>
      <c r="D807" s="500"/>
      <c r="E807" s="503"/>
      <c r="F807" s="504"/>
      <c r="G807" s="504"/>
      <c r="H807" s="504"/>
      <c r="I807" s="504"/>
      <c r="J807" s="504"/>
      <c r="K807" s="504"/>
      <c r="L807" s="504"/>
      <c r="M807" s="504"/>
      <c r="N807" s="504"/>
      <c r="O807" s="504"/>
      <c r="P807" s="504"/>
      <c r="Q807" s="504"/>
      <c r="R807" s="504"/>
      <c r="S807" s="504"/>
      <c r="T807" s="504"/>
      <c r="U807" s="504"/>
      <c r="V807" s="504"/>
      <c r="W807" s="504"/>
      <c r="X807" s="504"/>
      <c r="Y807" s="504"/>
      <c r="Z807" s="504"/>
      <c r="AA807" s="504"/>
      <c r="AB807" s="504"/>
      <c r="AC807" s="504"/>
      <c r="AD807" s="504"/>
      <c r="AE807" s="504"/>
      <c r="AF807" s="504"/>
      <c r="AG807" s="504"/>
      <c r="AH807" s="504"/>
      <c r="AI807" s="504"/>
      <c r="AJ807" s="504"/>
      <c r="AK807" s="504"/>
      <c r="AL807" s="504"/>
      <c r="AM807" s="504"/>
      <c r="AN807" s="504"/>
      <c r="AO807" s="504"/>
      <c r="AP807" s="504"/>
      <c r="AQ807" s="504"/>
      <c r="AR807" s="504"/>
      <c r="AS807" s="504"/>
      <c r="AT807" s="504"/>
      <c r="AU807" s="504"/>
      <c r="AV807" s="504"/>
      <c r="AW807" s="504"/>
      <c r="AX807" s="504"/>
      <c r="AY807" s="504"/>
      <c r="AZ807" s="504"/>
      <c r="BA807" s="504"/>
      <c r="BB807" s="504"/>
      <c r="BC807" s="504"/>
      <c r="BD807" s="504"/>
      <c r="BE807" s="504"/>
      <c r="BF807" s="504"/>
      <c r="BG807" s="508"/>
      <c r="BH807" s="509"/>
      <c r="BI807" s="509"/>
      <c r="BJ807" s="509"/>
      <c r="BK807" s="510"/>
      <c r="BL807" s="330"/>
      <c r="BM807" s="330"/>
      <c r="BN807" s="330"/>
      <c r="BO807" s="330"/>
      <c r="BP807" s="330"/>
      <c r="BQ807" s="330"/>
      <c r="BR807" s="330"/>
      <c r="BS807" s="330"/>
      <c r="BT807" s="330"/>
      <c r="BU807" s="330"/>
      <c r="BV807" s="330"/>
      <c r="BW807" s="330"/>
      <c r="BX807" s="330"/>
      <c r="BY807" s="330"/>
      <c r="BZ807" s="330"/>
      <c r="CA807" s="330"/>
    </row>
    <row r="808" spans="1:80" s="331" customFormat="1" ht="12.6" customHeight="1">
      <c r="B808" s="495" t="s">
        <v>436</v>
      </c>
      <c r="C808" s="496"/>
      <c r="D808" s="497"/>
      <c r="E808" s="501" t="s">
        <v>1261</v>
      </c>
      <c r="F808" s="502"/>
      <c r="G808" s="502"/>
      <c r="H808" s="502"/>
      <c r="I808" s="502"/>
      <c r="J808" s="502"/>
      <c r="K808" s="502"/>
      <c r="L808" s="502"/>
      <c r="M808" s="502"/>
      <c r="N808" s="502"/>
      <c r="O808" s="502"/>
      <c r="P808" s="502"/>
      <c r="Q808" s="502"/>
      <c r="R808" s="502"/>
      <c r="S808" s="502"/>
      <c r="T808" s="502"/>
      <c r="U808" s="502"/>
      <c r="V808" s="502"/>
      <c r="W808" s="502"/>
      <c r="X808" s="502"/>
      <c r="Y808" s="502"/>
      <c r="Z808" s="502"/>
      <c r="AA808" s="502"/>
      <c r="AB808" s="502"/>
      <c r="AC808" s="502"/>
      <c r="AD808" s="502"/>
      <c r="AE808" s="502"/>
      <c r="AF808" s="502"/>
      <c r="AG808" s="502"/>
      <c r="AH808" s="502"/>
      <c r="AI808" s="502"/>
      <c r="AJ808" s="502"/>
      <c r="AK808" s="502"/>
      <c r="AL808" s="502"/>
      <c r="AM808" s="502"/>
      <c r="AN808" s="502"/>
      <c r="AO808" s="502"/>
      <c r="AP808" s="502"/>
      <c r="AQ808" s="502"/>
      <c r="AR808" s="502"/>
      <c r="AS808" s="502"/>
      <c r="AT808" s="502"/>
      <c r="AU808" s="502"/>
      <c r="AV808" s="502"/>
      <c r="AW808" s="502"/>
      <c r="AX808" s="502"/>
      <c r="AY808" s="502"/>
      <c r="AZ808" s="502"/>
      <c r="BA808" s="502"/>
      <c r="BB808" s="502"/>
      <c r="BC808" s="502"/>
      <c r="BD808" s="502"/>
      <c r="BE808" s="502"/>
      <c r="BF808" s="502"/>
      <c r="BG808" s="505"/>
      <c r="BH808" s="506"/>
      <c r="BI808" s="506"/>
      <c r="BJ808" s="506"/>
      <c r="BK808" s="507"/>
      <c r="BL808" s="330"/>
      <c r="BM808" s="330"/>
      <c r="BN808" s="330"/>
      <c r="BO808" s="330"/>
      <c r="BP808" s="330"/>
      <c r="BQ808" s="330"/>
      <c r="BR808" s="330"/>
      <c r="BS808" s="330"/>
      <c r="BT808" s="330"/>
      <c r="BU808" s="330"/>
      <c r="BV808" s="330"/>
      <c r="BW808" s="330"/>
      <c r="BX808" s="330"/>
      <c r="BY808" s="330"/>
      <c r="BZ808" s="330"/>
      <c r="CA808" s="330"/>
    </row>
    <row r="809" spans="1:80" s="331" customFormat="1" ht="12.6" customHeight="1">
      <c r="B809" s="498"/>
      <c r="C809" s="499"/>
      <c r="D809" s="500"/>
      <c r="E809" s="503"/>
      <c r="F809" s="504"/>
      <c r="G809" s="504"/>
      <c r="H809" s="504"/>
      <c r="I809" s="504"/>
      <c r="J809" s="504"/>
      <c r="K809" s="504"/>
      <c r="L809" s="504"/>
      <c r="M809" s="504"/>
      <c r="N809" s="504"/>
      <c r="O809" s="504"/>
      <c r="P809" s="504"/>
      <c r="Q809" s="504"/>
      <c r="R809" s="504"/>
      <c r="S809" s="504"/>
      <c r="T809" s="504"/>
      <c r="U809" s="504"/>
      <c r="V809" s="504"/>
      <c r="W809" s="504"/>
      <c r="X809" s="504"/>
      <c r="Y809" s="504"/>
      <c r="Z809" s="504"/>
      <c r="AA809" s="504"/>
      <c r="AB809" s="504"/>
      <c r="AC809" s="504"/>
      <c r="AD809" s="504"/>
      <c r="AE809" s="504"/>
      <c r="AF809" s="504"/>
      <c r="AG809" s="504"/>
      <c r="AH809" s="504"/>
      <c r="AI809" s="504"/>
      <c r="AJ809" s="504"/>
      <c r="AK809" s="504"/>
      <c r="AL809" s="504"/>
      <c r="AM809" s="504"/>
      <c r="AN809" s="504"/>
      <c r="AO809" s="504"/>
      <c r="AP809" s="504"/>
      <c r="AQ809" s="504"/>
      <c r="AR809" s="504"/>
      <c r="AS809" s="504"/>
      <c r="AT809" s="504"/>
      <c r="AU809" s="504"/>
      <c r="AV809" s="504"/>
      <c r="AW809" s="504"/>
      <c r="AX809" s="504"/>
      <c r="AY809" s="504"/>
      <c r="AZ809" s="504"/>
      <c r="BA809" s="504"/>
      <c r="BB809" s="504"/>
      <c r="BC809" s="504"/>
      <c r="BD809" s="504"/>
      <c r="BE809" s="504"/>
      <c r="BF809" s="504"/>
      <c r="BG809" s="508"/>
      <c r="BH809" s="509"/>
      <c r="BI809" s="509"/>
      <c r="BJ809" s="509"/>
      <c r="BK809" s="510"/>
      <c r="BL809" s="330"/>
      <c r="BM809" s="330"/>
      <c r="BN809" s="330"/>
      <c r="BO809" s="330"/>
      <c r="BP809" s="330"/>
      <c r="BQ809" s="330"/>
      <c r="BR809" s="330"/>
      <c r="BS809" s="330"/>
      <c r="BT809" s="330"/>
      <c r="BU809" s="330"/>
      <c r="BV809" s="330"/>
      <c r="BW809" s="330"/>
      <c r="BX809" s="330"/>
      <c r="BY809" s="330"/>
      <c r="BZ809" s="330"/>
      <c r="CA809" s="330"/>
    </row>
    <row r="810" spans="1:80" s="331" customFormat="1" ht="12.6" customHeight="1">
      <c r="BG810" s="243"/>
      <c r="BH810" s="243"/>
      <c r="BI810" s="243"/>
      <c r="BJ810" s="243"/>
      <c r="BK810" s="243"/>
      <c r="BL810" s="330"/>
      <c r="BM810" s="330"/>
      <c r="BN810" s="330"/>
      <c r="BO810" s="330"/>
      <c r="BP810" s="330"/>
      <c r="BQ810" s="330"/>
      <c r="BR810" s="330"/>
      <c r="BS810" s="330"/>
      <c r="BT810" s="330"/>
      <c r="BU810" s="330"/>
      <c r="BV810" s="330"/>
      <c r="BW810" s="330"/>
      <c r="BX810" s="330"/>
      <c r="BY810" s="330"/>
      <c r="BZ810" s="330"/>
      <c r="CA810" s="330"/>
    </row>
    <row r="811" spans="1:80" s="316" customFormat="1" ht="20.100000000000001" customHeight="1">
      <c r="A811" s="239" t="s">
        <v>699</v>
      </c>
      <c r="B811" s="329"/>
      <c r="C811" s="329"/>
      <c r="D811" s="298"/>
      <c r="E811" s="291"/>
      <c r="F811" s="291"/>
      <c r="G811" s="291"/>
      <c r="H811" s="291"/>
      <c r="I811" s="291"/>
      <c r="J811" s="291"/>
      <c r="K811" s="291"/>
      <c r="L811" s="291"/>
      <c r="M811" s="291"/>
      <c r="N811" s="291"/>
      <c r="O811" s="291"/>
      <c r="P811" s="291"/>
      <c r="Q811" s="291"/>
      <c r="R811" s="291"/>
      <c r="S811" s="291"/>
      <c r="T811" s="291"/>
      <c r="U811" s="291"/>
      <c r="V811" s="291"/>
      <c r="BG811" s="243"/>
      <c r="BH811" s="243"/>
      <c r="BI811" s="243"/>
      <c r="BJ811" s="243"/>
      <c r="BK811" s="243"/>
      <c r="BL811" s="345"/>
      <c r="BM811" s="345"/>
      <c r="BN811" s="345"/>
      <c r="BO811" s="345"/>
      <c r="BP811" s="345"/>
      <c r="BQ811" s="345"/>
      <c r="BR811" s="345"/>
      <c r="BS811" s="345"/>
      <c r="BT811" s="345"/>
      <c r="BU811" s="345"/>
      <c r="BV811" s="345"/>
      <c r="BW811" s="345"/>
      <c r="BX811" s="345"/>
      <c r="BY811" s="345"/>
      <c r="BZ811" s="345"/>
      <c r="CA811" s="345"/>
    </row>
    <row r="812" spans="1:80" s="331" customFormat="1" ht="12.6" customHeight="1">
      <c r="B812" s="495" t="s">
        <v>431</v>
      </c>
      <c r="C812" s="496"/>
      <c r="D812" s="497"/>
      <c r="E812" s="501" t="s">
        <v>700</v>
      </c>
      <c r="F812" s="502"/>
      <c r="G812" s="502"/>
      <c r="H812" s="502"/>
      <c r="I812" s="502"/>
      <c r="J812" s="502"/>
      <c r="K812" s="502"/>
      <c r="L812" s="502"/>
      <c r="M812" s="502"/>
      <c r="N812" s="502"/>
      <c r="O812" s="502"/>
      <c r="P812" s="502"/>
      <c r="Q812" s="502"/>
      <c r="R812" s="502"/>
      <c r="S812" s="502"/>
      <c r="T812" s="502"/>
      <c r="U812" s="502"/>
      <c r="V812" s="502"/>
      <c r="W812" s="502"/>
      <c r="X812" s="502"/>
      <c r="Y812" s="502"/>
      <c r="Z812" s="502"/>
      <c r="AA812" s="502"/>
      <c r="AB812" s="502"/>
      <c r="AC812" s="502"/>
      <c r="AD812" s="502"/>
      <c r="AE812" s="502"/>
      <c r="AF812" s="502"/>
      <c r="AG812" s="502"/>
      <c r="AH812" s="502"/>
      <c r="AI812" s="502"/>
      <c r="AJ812" s="502"/>
      <c r="AK812" s="502"/>
      <c r="AL812" s="502"/>
      <c r="AM812" s="502"/>
      <c r="AN812" s="502"/>
      <c r="AO812" s="502"/>
      <c r="AP812" s="502"/>
      <c r="AQ812" s="502"/>
      <c r="AR812" s="502"/>
      <c r="AS812" s="502"/>
      <c r="AT812" s="502"/>
      <c r="AU812" s="502"/>
      <c r="AV812" s="502"/>
      <c r="AW812" s="502"/>
      <c r="AX812" s="502"/>
      <c r="AY812" s="502"/>
      <c r="AZ812" s="502"/>
      <c r="BA812" s="502"/>
      <c r="BB812" s="502"/>
      <c r="BC812" s="502"/>
      <c r="BD812" s="502"/>
      <c r="BE812" s="502"/>
      <c r="BF812" s="502"/>
      <c r="BG812" s="505"/>
      <c r="BH812" s="506"/>
      <c r="BI812" s="506"/>
      <c r="BJ812" s="506"/>
      <c r="BK812" s="507"/>
      <c r="BL812" s="330"/>
      <c r="BM812" s="330"/>
      <c r="BN812" s="330"/>
      <c r="BO812" s="330"/>
      <c r="BP812" s="330"/>
      <c r="BQ812" s="330"/>
      <c r="BR812" s="330"/>
      <c r="BS812" s="330"/>
      <c r="BT812" s="330"/>
      <c r="BU812" s="330"/>
      <c r="BV812" s="330"/>
      <c r="BW812" s="330"/>
      <c r="BX812" s="330"/>
      <c r="BY812" s="330"/>
      <c r="BZ812" s="330"/>
      <c r="CA812" s="330"/>
    </row>
    <row r="813" spans="1:80" s="331" customFormat="1" ht="12.6" customHeight="1">
      <c r="B813" s="498"/>
      <c r="C813" s="499"/>
      <c r="D813" s="500"/>
      <c r="E813" s="503"/>
      <c r="F813" s="504"/>
      <c r="G813" s="504"/>
      <c r="H813" s="504"/>
      <c r="I813" s="504"/>
      <c r="J813" s="504"/>
      <c r="K813" s="504"/>
      <c r="L813" s="504"/>
      <c r="M813" s="504"/>
      <c r="N813" s="504"/>
      <c r="O813" s="504"/>
      <c r="P813" s="504"/>
      <c r="Q813" s="504"/>
      <c r="R813" s="504"/>
      <c r="S813" s="504"/>
      <c r="T813" s="504"/>
      <c r="U813" s="504"/>
      <c r="V813" s="504"/>
      <c r="W813" s="504"/>
      <c r="X813" s="504"/>
      <c r="Y813" s="504"/>
      <c r="Z813" s="504"/>
      <c r="AA813" s="504"/>
      <c r="AB813" s="504"/>
      <c r="AC813" s="504"/>
      <c r="AD813" s="504"/>
      <c r="AE813" s="504"/>
      <c r="AF813" s="504"/>
      <c r="AG813" s="504"/>
      <c r="AH813" s="504"/>
      <c r="AI813" s="504"/>
      <c r="AJ813" s="504"/>
      <c r="AK813" s="504"/>
      <c r="AL813" s="504"/>
      <c r="AM813" s="504"/>
      <c r="AN813" s="504"/>
      <c r="AO813" s="504"/>
      <c r="AP813" s="504"/>
      <c r="AQ813" s="504"/>
      <c r="AR813" s="504"/>
      <c r="AS813" s="504"/>
      <c r="AT813" s="504"/>
      <c r="AU813" s="504"/>
      <c r="AV813" s="504"/>
      <c r="AW813" s="504"/>
      <c r="AX813" s="504"/>
      <c r="AY813" s="504"/>
      <c r="AZ813" s="504"/>
      <c r="BA813" s="504"/>
      <c r="BB813" s="504"/>
      <c r="BC813" s="504"/>
      <c r="BD813" s="504"/>
      <c r="BE813" s="504"/>
      <c r="BF813" s="504"/>
      <c r="BG813" s="508"/>
      <c r="BH813" s="509"/>
      <c r="BI813" s="509"/>
      <c r="BJ813" s="509"/>
      <c r="BK813" s="510"/>
      <c r="BL813" s="330"/>
      <c r="BM813" s="330"/>
      <c r="BN813" s="330"/>
      <c r="BO813" s="330"/>
      <c r="BP813" s="330"/>
      <c r="BQ813" s="330"/>
      <c r="BR813" s="330"/>
      <c r="BS813" s="330"/>
      <c r="BT813" s="330"/>
      <c r="BU813" s="330"/>
      <c r="BV813" s="330"/>
      <c r="BW813" s="330"/>
      <c r="BX813" s="330"/>
      <c r="BY813" s="330"/>
      <c r="BZ813" s="330"/>
      <c r="CA813" s="330"/>
    </row>
    <row r="814" spans="1:80" s="331" customFormat="1" ht="12.6" customHeight="1">
      <c r="B814" s="495" t="s">
        <v>436</v>
      </c>
      <c r="C814" s="496"/>
      <c r="D814" s="497"/>
      <c r="E814" s="501" t="s">
        <v>701</v>
      </c>
      <c r="F814" s="502"/>
      <c r="G814" s="502"/>
      <c r="H814" s="502"/>
      <c r="I814" s="502"/>
      <c r="J814" s="502"/>
      <c r="K814" s="502"/>
      <c r="L814" s="502"/>
      <c r="M814" s="502"/>
      <c r="N814" s="502"/>
      <c r="O814" s="502"/>
      <c r="P814" s="502"/>
      <c r="Q814" s="502"/>
      <c r="R814" s="502"/>
      <c r="S814" s="502"/>
      <c r="T814" s="502"/>
      <c r="U814" s="502"/>
      <c r="V814" s="502"/>
      <c r="W814" s="502"/>
      <c r="X814" s="502"/>
      <c r="Y814" s="502"/>
      <c r="Z814" s="502"/>
      <c r="AA814" s="502"/>
      <c r="AB814" s="502"/>
      <c r="AC814" s="502"/>
      <c r="AD814" s="502"/>
      <c r="AE814" s="502"/>
      <c r="AF814" s="502"/>
      <c r="AG814" s="502"/>
      <c r="AH814" s="502"/>
      <c r="AI814" s="502"/>
      <c r="AJ814" s="502"/>
      <c r="AK814" s="502"/>
      <c r="AL814" s="502"/>
      <c r="AM814" s="502"/>
      <c r="AN814" s="502"/>
      <c r="AO814" s="502"/>
      <c r="AP814" s="502"/>
      <c r="AQ814" s="502"/>
      <c r="AR814" s="502"/>
      <c r="AS814" s="502"/>
      <c r="AT814" s="502"/>
      <c r="AU814" s="502"/>
      <c r="AV814" s="502"/>
      <c r="AW814" s="502"/>
      <c r="AX814" s="502"/>
      <c r="AY814" s="502"/>
      <c r="AZ814" s="502"/>
      <c r="BA814" s="502"/>
      <c r="BB814" s="502"/>
      <c r="BC814" s="502"/>
      <c r="BD814" s="502"/>
      <c r="BE814" s="502"/>
      <c r="BF814" s="502"/>
      <c r="BG814" s="505"/>
      <c r="BH814" s="506"/>
      <c r="BI814" s="506"/>
      <c r="BJ814" s="506"/>
      <c r="BK814" s="507"/>
      <c r="BL814" s="330"/>
      <c r="BM814" s="330"/>
      <c r="BN814" s="330"/>
      <c r="BO814" s="330"/>
      <c r="BP814" s="330"/>
      <c r="BQ814" s="330"/>
      <c r="BR814" s="330"/>
      <c r="BS814" s="330"/>
      <c r="BT814" s="330"/>
      <c r="BU814" s="330"/>
      <c r="BV814" s="330"/>
      <c r="BW814" s="330"/>
      <c r="BX814" s="330"/>
      <c r="BY814" s="330"/>
      <c r="BZ814" s="330"/>
      <c r="CA814" s="330"/>
    </row>
    <row r="815" spans="1:80" s="331" customFormat="1" ht="12.6" customHeight="1">
      <c r="B815" s="511"/>
      <c r="C815" s="512"/>
      <c r="D815" s="513"/>
      <c r="E815" s="514"/>
      <c r="F815" s="482"/>
      <c r="G815" s="482"/>
      <c r="H815" s="482"/>
      <c r="I815" s="482"/>
      <c r="J815" s="482"/>
      <c r="K815" s="482"/>
      <c r="L815" s="482"/>
      <c r="M815" s="482"/>
      <c r="N815" s="482"/>
      <c r="O815" s="482"/>
      <c r="P815" s="482"/>
      <c r="Q815" s="482"/>
      <c r="R815" s="482"/>
      <c r="S815" s="482"/>
      <c r="T815" s="482"/>
      <c r="U815" s="482"/>
      <c r="V815" s="482"/>
      <c r="W815" s="482"/>
      <c r="X815" s="482"/>
      <c r="Y815" s="482"/>
      <c r="Z815" s="482"/>
      <c r="AA815" s="482"/>
      <c r="AB815" s="482"/>
      <c r="AC815" s="482"/>
      <c r="AD815" s="482"/>
      <c r="AE815" s="482"/>
      <c r="AF815" s="482"/>
      <c r="AG815" s="482"/>
      <c r="AH815" s="482"/>
      <c r="AI815" s="482"/>
      <c r="AJ815" s="482"/>
      <c r="AK815" s="482"/>
      <c r="AL815" s="482"/>
      <c r="AM815" s="482"/>
      <c r="AN815" s="482"/>
      <c r="AO815" s="482"/>
      <c r="AP815" s="482"/>
      <c r="AQ815" s="482"/>
      <c r="AR815" s="482"/>
      <c r="AS815" s="482"/>
      <c r="AT815" s="482"/>
      <c r="AU815" s="482"/>
      <c r="AV815" s="482"/>
      <c r="AW815" s="482"/>
      <c r="AX815" s="482"/>
      <c r="AY815" s="482"/>
      <c r="AZ815" s="482"/>
      <c r="BA815" s="482"/>
      <c r="BB815" s="482"/>
      <c r="BC815" s="482"/>
      <c r="BD815" s="482"/>
      <c r="BE815" s="482"/>
      <c r="BF815" s="482"/>
      <c r="BG815" s="515"/>
      <c r="BH815" s="516"/>
      <c r="BI815" s="516"/>
      <c r="BJ815" s="516"/>
      <c r="BK815" s="517"/>
      <c r="BL815" s="330"/>
      <c r="BM815" s="330"/>
      <c r="BN815" s="330"/>
      <c r="BO815" s="330"/>
      <c r="BP815" s="330"/>
      <c r="BQ815" s="330"/>
      <c r="BR815" s="330"/>
      <c r="BS815" s="330"/>
      <c r="BT815" s="330"/>
      <c r="BU815" s="330"/>
      <c r="BV815" s="330"/>
      <c r="BW815" s="330"/>
      <c r="BX815" s="330"/>
      <c r="BY815" s="330"/>
      <c r="BZ815" s="330"/>
      <c r="CA815" s="330"/>
    </row>
    <row r="816" spans="1:80" s="331" customFormat="1" ht="12.6" customHeight="1">
      <c r="B816" s="498"/>
      <c r="C816" s="499"/>
      <c r="D816" s="500"/>
      <c r="E816" s="503"/>
      <c r="F816" s="504"/>
      <c r="G816" s="504"/>
      <c r="H816" s="504"/>
      <c r="I816" s="504"/>
      <c r="J816" s="504"/>
      <c r="K816" s="504"/>
      <c r="L816" s="504"/>
      <c r="M816" s="504"/>
      <c r="N816" s="504"/>
      <c r="O816" s="504"/>
      <c r="P816" s="504"/>
      <c r="Q816" s="504"/>
      <c r="R816" s="504"/>
      <c r="S816" s="504"/>
      <c r="T816" s="504"/>
      <c r="U816" s="504"/>
      <c r="V816" s="504"/>
      <c r="W816" s="504"/>
      <c r="X816" s="504"/>
      <c r="Y816" s="504"/>
      <c r="Z816" s="504"/>
      <c r="AA816" s="504"/>
      <c r="AB816" s="504"/>
      <c r="AC816" s="504"/>
      <c r="AD816" s="504"/>
      <c r="AE816" s="504"/>
      <c r="AF816" s="504"/>
      <c r="AG816" s="504"/>
      <c r="AH816" s="504"/>
      <c r="AI816" s="504"/>
      <c r="AJ816" s="504"/>
      <c r="AK816" s="504"/>
      <c r="AL816" s="504"/>
      <c r="AM816" s="504"/>
      <c r="AN816" s="504"/>
      <c r="AO816" s="504"/>
      <c r="AP816" s="504"/>
      <c r="AQ816" s="504"/>
      <c r="AR816" s="504"/>
      <c r="AS816" s="504"/>
      <c r="AT816" s="504"/>
      <c r="AU816" s="504"/>
      <c r="AV816" s="504"/>
      <c r="AW816" s="504"/>
      <c r="AX816" s="504"/>
      <c r="AY816" s="504"/>
      <c r="AZ816" s="504"/>
      <c r="BA816" s="504"/>
      <c r="BB816" s="504"/>
      <c r="BC816" s="504"/>
      <c r="BD816" s="504"/>
      <c r="BE816" s="504"/>
      <c r="BF816" s="504"/>
      <c r="BG816" s="508"/>
      <c r="BH816" s="509"/>
      <c r="BI816" s="509"/>
      <c r="BJ816" s="509"/>
      <c r="BK816" s="510"/>
      <c r="BL816" s="330"/>
      <c r="BM816" s="330"/>
      <c r="BN816" s="330"/>
      <c r="BO816" s="330"/>
      <c r="BP816" s="330"/>
      <c r="BQ816" s="330"/>
      <c r="BR816" s="330"/>
      <c r="BS816" s="330"/>
      <c r="BT816" s="330"/>
      <c r="BU816" s="330"/>
      <c r="BV816" s="330"/>
      <c r="BW816" s="330"/>
      <c r="BX816" s="330"/>
      <c r="BY816" s="330"/>
      <c r="BZ816" s="330"/>
      <c r="CA816" s="330"/>
    </row>
    <row r="817" spans="1:79" s="331" customFormat="1" ht="18" customHeight="1">
      <c r="A817" s="239"/>
      <c r="B817" s="641" t="s">
        <v>439</v>
      </c>
      <c r="C817" s="642"/>
      <c r="D817" s="642"/>
      <c r="E817" s="642"/>
      <c r="F817" s="642"/>
      <c r="G817" s="642"/>
      <c r="H817" s="642"/>
      <c r="I817" s="642"/>
      <c r="J817" s="642"/>
      <c r="K817" s="642"/>
      <c r="L817" s="642"/>
      <c r="M817" s="642"/>
      <c r="N817" s="642"/>
      <c r="O817" s="642"/>
      <c r="P817" s="642"/>
      <c r="Q817" s="642"/>
      <c r="R817" s="642"/>
      <c r="S817" s="642"/>
      <c r="T817" s="642"/>
      <c r="U817" s="642"/>
      <c r="V817" s="642"/>
      <c r="W817" s="642"/>
      <c r="X817" s="642"/>
      <c r="Y817" s="642"/>
      <c r="Z817" s="642"/>
      <c r="AA817" s="642"/>
      <c r="AB817" s="642"/>
      <c r="AC817" s="642"/>
      <c r="AD817" s="642"/>
      <c r="AE817" s="642"/>
      <c r="AF817" s="642"/>
      <c r="AG817" s="642"/>
      <c r="AH817" s="642"/>
      <c r="AI817" s="642"/>
      <c r="AJ817" s="642"/>
      <c r="AK817" s="642"/>
      <c r="AL817" s="642"/>
      <c r="AM817" s="642"/>
      <c r="AN817" s="642"/>
      <c r="AO817" s="642"/>
      <c r="AP817" s="642"/>
      <c r="AQ817" s="642"/>
      <c r="AR817" s="642"/>
      <c r="AS817" s="642"/>
      <c r="AT817" s="642"/>
      <c r="AU817" s="642"/>
      <c r="AV817" s="642"/>
      <c r="AW817" s="642"/>
      <c r="AX817" s="642"/>
      <c r="AY817" s="642"/>
      <c r="AZ817" s="642"/>
      <c r="BA817" s="642"/>
      <c r="BB817" s="642"/>
      <c r="BC817" s="642"/>
      <c r="BD817" s="642"/>
      <c r="BE817" s="642"/>
      <c r="BF817" s="642"/>
      <c r="BG817" s="642"/>
      <c r="BH817" s="642"/>
      <c r="BI817" s="642"/>
      <c r="BJ817" s="642"/>
      <c r="BK817" s="643"/>
      <c r="BL817" s="330"/>
      <c r="BM817" s="330"/>
      <c r="BN817" s="330"/>
      <c r="BO817" s="330"/>
      <c r="BP817" s="330"/>
      <c r="BQ817" s="330"/>
      <c r="BR817" s="330"/>
      <c r="BS817" s="330"/>
      <c r="BT817" s="330"/>
    </row>
    <row r="818" spans="1:79" s="331" customFormat="1" ht="12.6" customHeight="1">
      <c r="B818" s="495" t="s">
        <v>450</v>
      </c>
      <c r="C818" s="496"/>
      <c r="D818" s="497"/>
      <c r="E818" s="501" t="s">
        <v>702</v>
      </c>
      <c r="F818" s="502"/>
      <c r="G818" s="502"/>
      <c r="H818" s="502"/>
      <c r="I818" s="502"/>
      <c r="J818" s="502"/>
      <c r="K818" s="502"/>
      <c r="L818" s="502"/>
      <c r="M818" s="502"/>
      <c r="N818" s="502"/>
      <c r="O818" s="502"/>
      <c r="P818" s="502"/>
      <c r="Q818" s="502"/>
      <c r="R818" s="502"/>
      <c r="S818" s="502"/>
      <c r="T818" s="502"/>
      <c r="U818" s="502"/>
      <c r="V818" s="502"/>
      <c r="W818" s="502"/>
      <c r="X818" s="502"/>
      <c r="Y818" s="502"/>
      <c r="Z818" s="502"/>
      <c r="AA818" s="502"/>
      <c r="AB818" s="502"/>
      <c r="AC818" s="502"/>
      <c r="AD818" s="502"/>
      <c r="AE818" s="502"/>
      <c r="AF818" s="502"/>
      <c r="AG818" s="502"/>
      <c r="AH818" s="502"/>
      <c r="AI818" s="502"/>
      <c r="AJ818" s="502"/>
      <c r="AK818" s="502"/>
      <c r="AL818" s="502"/>
      <c r="AM818" s="502"/>
      <c r="AN818" s="502"/>
      <c r="AO818" s="502"/>
      <c r="AP818" s="502"/>
      <c r="AQ818" s="502"/>
      <c r="AR818" s="502"/>
      <c r="AS818" s="502"/>
      <c r="AT818" s="502"/>
      <c r="AU818" s="502"/>
      <c r="AV818" s="502"/>
      <c r="AW818" s="502"/>
      <c r="AX818" s="502"/>
      <c r="AY818" s="502"/>
      <c r="AZ818" s="502"/>
      <c r="BA818" s="502"/>
      <c r="BB818" s="502"/>
      <c r="BC818" s="502"/>
      <c r="BD818" s="502"/>
      <c r="BE818" s="502"/>
      <c r="BF818" s="502"/>
      <c r="BG818" s="505"/>
      <c r="BH818" s="506"/>
      <c r="BI818" s="506"/>
      <c r="BJ818" s="506"/>
      <c r="BK818" s="507"/>
      <c r="BL818" s="330"/>
      <c r="BM818" s="330"/>
      <c r="BN818" s="330"/>
      <c r="BO818" s="330"/>
      <c r="BP818" s="330"/>
      <c r="BQ818" s="330"/>
      <c r="BR818" s="330"/>
      <c r="BS818" s="330"/>
      <c r="BT818" s="330"/>
      <c r="BU818" s="330"/>
      <c r="BV818" s="330"/>
      <c r="BW818" s="330"/>
      <c r="BX818" s="330"/>
      <c r="BY818" s="330"/>
      <c r="BZ818" s="330"/>
      <c r="CA818" s="330"/>
    </row>
    <row r="819" spans="1:79" s="331" customFormat="1" ht="12.6" customHeight="1">
      <c r="B819" s="511"/>
      <c r="C819" s="512"/>
      <c r="D819" s="513"/>
      <c r="E819" s="514"/>
      <c r="F819" s="482"/>
      <c r="G819" s="482"/>
      <c r="H819" s="482"/>
      <c r="I819" s="482"/>
      <c r="J819" s="482"/>
      <c r="K819" s="482"/>
      <c r="L819" s="482"/>
      <c r="M819" s="482"/>
      <c r="N819" s="482"/>
      <c r="O819" s="482"/>
      <c r="P819" s="482"/>
      <c r="Q819" s="482"/>
      <c r="R819" s="482"/>
      <c r="S819" s="482"/>
      <c r="T819" s="482"/>
      <c r="U819" s="482"/>
      <c r="V819" s="482"/>
      <c r="W819" s="482"/>
      <c r="X819" s="482"/>
      <c r="Y819" s="482"/>
      <c r="Z819" s="482"/>
      <c r="AA819" s="482"/>
      <c r="AB819" s="482"/>
      <c r="AC819" s="482"/>
      <c r="AD819" s="482"/>
      <c r="AE819" s="482"/>
      <c r="AF819" s="482"/>
      <c r="AG819" s="482"/>
      <c r="AH819" s="482"/>
      <c r="AI819" s="482"/>
      <c r="AJ819" s="482"/>
      <c r="AK819" s="482"/>
      <c r="AL819" s="482"/>
      <c r="AM819" s="482"/>
      <c r="AN819" s="482"/>
      <c r="AO819" s="482"/>
      <c r="AP819" s="482"/>
      <c r="AQ819" s="482"/>
      <c r="AR819" s="482"/>
      <c r="AS819" s="482"/>
      <c r="AT819" s="482"/>
      <c r="AU819" s="482"/>
      <c r="AV819" s="482"/>
      <c r="AW819" s="482"/>
      <c r="AX819" s="482"/>
      <c r="AY819" s="482"/>
      <c r="AZ819" s="482"/>
      <c r="BA819" s="482"/>
      <c r="BB819" s="482"/>
      <c r="BC819" s="482"/>
      <c r="BD819" s="482"/>
      <c r="BE819" s="482"/>
      <c r="BF819" s="482"/>
      <c r="BG819" s="515"/>
      <c r="BH819" s="516"/>
      <c r="BI819" s="516"/>
      <c r="BJ819" s="516"/>
      <c r="BK819" s="517"/>
      <c r="BL819" s="330"/>
      <c r="BM819" s="330"/>
      <c r="BN819" s="330"/>
      <c r="BO819" s="330"/>
      <c r="BP819" s="330"/>
      <c r="BQ819" s="330"/>
      <c r="BR819" s="330"/>
      <c r="BS819" s="330"/>
      <c r="BT819" s="330"/>
      <c r="BU819" s="330"/>
      <c r="BV819" s="330"/>
      <c r="BW819" s="330"/>
      <c r="BX819" s="330"/>
      <c r="BY819" s="330"/>
      <c r="BZ819" s="330"/>
      <c r="CA819" s="330"/>
    </row>
    <row r="820" spans="1:79" s="331" customFormat="1" ht="12.6" customHeight="1">
      <c r="B820" s="498"/>
      <c r="C820" s="499"/>
      <c r="D820" s="500"/>
      <c r="E820" s="503"/>
      <c r="F820" s="504"/>
      <c r="G820" s="504"/>
      <c r="H820" s="504"/>
      <c r="I820" s="504"/>
      <c r="J820" s="504"/>
      <c r="K820" s="504"/>
      <c r="L820" s="504"/>
      <c r="M820" s="504"/>
      <c r="N820" s="504"/>
      <c r="O820" s="504"/>
      <c r="P820" s="504"/>
      <c r="Q820" s="504"/>
      <c r="R820" s="504"/>
      <c r="S820" s="504"/>
      <c r="T820" s="504"/>
      <c r="U820" s="504"/>
      <c r="V820" s="504"/>
      <c r="W820" s="504"/>
      <c r="X820" s="504"/>
      <c r="Y820" s="504"/>
      <c r="Z820" s="504"/>
      <c r="AA820" s="504"/>
      <c r="AB820" s="504"/>
      <c r="AC820" s="504"/>
      <c r="AD820" s="504"/>
      <c r="AE820" s="504"/>
      <c r="AF820" s="504"/>
      <c r="AG820" s="504"/>
      <c r="AH820" s="504"/>
      <c r="AI820" s="504"/>
      <c r="AJ820" s="504"/>
      <c r="AK820" s="504"/>
      <c r="AL820" s="504"/>
      <c r="AM820" s="504"/>
      <c r="AN820" s="504"/>
      <c r="AO820" s="504"/>
      <c r="AP820" s="504"/>
      <c r="AQ820" s="504"/>
      <c r="AR820" s="504"/>
      <c r="AS820" s="504"/>
      <c r="AT820" s="504"/>
      <c r="AU820" s="504"/>
      <c r="AV820" s="504"/>
      <c r="AW820" s="504"/>
      <c r="AX820" s="504"/>
      <c r="AY820" s="504"/>
      <c r="AZ820" s="504"/>
      <c r="BA820" s="504"/>
      <c r="BB820" s="504"/>
      <c r="BC820" s="504"/>
      <c r="BD820" s="504"/>
      <c r="BE820" s="504"/>
      <c r="BF820" s="504"/>
      <c r="BG820" s="508"/>
      <c r="BH820" s="509"/>
      <c r="BI820" s="509"/>
      <c r="BJ820" s="509"/>
      <c r="BK820" s="510"/>
      <c r="BL820" s="330"/>
      <c r="BM820" s="330"/>
      <c r="BN820" s="330"/>
      <c r="BO820" s="330"/>
      <c r="BP820" s="330"/>
      <c r="BQ820" s="330"/>
      <c r="BR820" s="330"/>
      <c r="BS820" s="330"/>
      <c r="BT820" s="330"/>
      <c r="BU820" s="330"/>
      <c r="BV820" s="330"/>
      <c r="BW820" s="330"/>
      <c r="BX820" s="330"/>
      <c r="BY820" s="330"/>
      <c r="BZ820" s="330"/>
      <c r="CA820" s="330"/>
    </row>
    <row r="821" spans="1:79" s="331" customFormat="1" ht="18" customHeight="1">
      <c r="A821" s="239"/>
      <c r="B821" s="641" t="s">
        <v>440</v>
      </c>
      <c r="C821" s="642"/>
      <c r="D821" s="642"/>
      <c r="E821" s="642"/>
      <c r="F821" s="642"/>
      <c r="G821" s="642"/>
      <c r="H821" s="642"/>
      <c r="I821" s="642"/>
      <c r="J821" s="642"/>
      <c r="K821" s="642"/>
      <c r="L821" s="642"/>
      <c r="M821" s="642"/>
      <c r="N821" s="642"/>
      <c r="O821" s="642"/>
      <c r="P821" s="642"/>
      <c r="Q821" s="642"/>
      <c r="R821" s="642"/>
      <c r="S821" s="642"/>
      <c r="T821" s="642"/>
      <c r="U821" s="642"/>
      <c r="V821" s="642"/>
      <c r="W821" s="642"/>
      <c r="X821" s="642"/>
      <c r="Y821" s="642"/>
      <c r="Z821" s="642"/>
      <c r="AA821" s="642"/>
      <c r="AB821" s="642"/>
      <c r="AC821" s="642"/>
      <c r="AD821" s="642"/>
      <c r="AE821" s="642"/>
      <c r="AF821" s="642"/>
      <c r="AG821" s="642"/>
      <c r="AH821" s="642"/>
      <c r="AI821" s="642"/>
      <c r="AJ821" s="642"/>
      <c r="AK821" s="642"/>
      <c r="AL821" s="642"/>
      <c r="AM821" s="642"/>
      <c r="AN821" s="642"/>
      <c r="AO821" s="642"/>
      <c r="AP821" s="642"/>
      <c r="AQ821" s="642"/>
      <c r="AR821" s="642"/>
      <c r="AS821" s="642"/>
      <c r="AT821" s="642"/>
      <c r="AU821" s="642"/>
      <c r="AV821" s="642"/>
      <c r="AW821" s="642"/>
      <c r="AX821" s="642"/>
      <c r="AY821" s="642"/>
      <c r="AZ821" s="642"/>
      <c r="BA821" s="642"/>
      <c r="BB821" s="642"/>
      <c r="BC821" s="642"/>
      <c r="BD821" s="642"/>
      <c r="BE821" s="642"/>
      <c r="BF821" s="642"/>
      <c r="BG821" s="642"/>
      <c r="BH821" s="642"/>
      <c r="BI821" s="642"/>
      <c r="BJ821" s="642"/>
      <c r="BK821" s="643"/>
      <c r="BL821" s="330"/>
      <c r="BM821" s="330"/>
      <c r="BN821" s="330"/>
      <c r="BO821" s="330"/>
      <c r="BP821" s="330"/>
      <c r="BQ821" s="330"/>
      <c r="BR821" s="330"/>
      <c r="BS821" s="330"/>
      <c r="BT821" s="330"/>
    </row>
    <row r="822" spans="1:79" s="331" customFormat="1" ht="12.6" customHeight="1">
      <c r="B822" s="495" t="s">
        <v>457</v>
      </c>
      <c r="C822" s="496"/>
      <c r="D822" s="497"/>
      <c r="E822" s="501" t="s">
        <v>703</v>
      </c>
      <c r="F822" s="502"/>
      <c r="G822" s="502"/>
      <c r="H822" s="502"/>
      <c r="I822" s="502"/>
      <c r="J822" s="502"/>
      <c r="K822" s="502"/>
      <c r="L822" s="502"/>
      <c r="M822" s="502"/>
      <c r="N822" s="502"/>
      <c r="O822" s="502"/>
      <c r="P822" s="502"/>
      <c r="Q822" s="502"/>
      <c r="R822" s="502"/>
      <c r="S822" s="502"/>
      <c r="T822" s="502"/>
      <c r="U822" s="502"/>
      <c r="V822" s="502"/>
      <c r="W822" s="502"/>
      <c r="X822" s="502"/>
      <c r="Y822" s="502"/>
      <c r="Z822" s="502"/>
      <c r="AA822" s="502"/>
      <c r="AB822" s="502"/>
      <c r="AC822" s="502"/>
      <c r="AD822" s="502"/>
      <c r="AE822" s="502"/>
      <c r="AF822" s="502"/>
      <c r="AG822" s="502"/>
      <c r="AH822" s="502"/>
      <c r="AI822" s="502"/>
      <c r="AJ822" s="502"/>
      <c r="AK822" s="502"/>
      <c r="AL822" s="502"/>
      <c r="AM822" s="502"/>
      <c r="AN822" s="502"/>
      <c r="AO822" s="502"/>
      <c r="AP822" s="502"/>
      <c r="AQ822" s="502"/>
      <c r="AR822" s="502"/>
      <c r="AS822" s="502"/>
      <c r="AT822" s="502"/>
      <c r="AU822" s="502"/>
      <c r="AV822" s="502"/>
      <c r="AW822" s="502"/>
      <c r="AX822" s="502"/>
      <c r="AY822" s="502"/>
      <c r="AZ822" s="502"/>
      <c r="BA822" s="502"/>
      <c r="BB822" s="502"/>
      <c r="BC822" s="502"/>
      <c r="BD822" s="502"/>
      <c r="BE822" s="502"/>
      <c r="BF822" s="502"/>
      <c r="BG822" s="505"/>
      <c r="BH822" s="506"/>
      <c r="BI822" s="506"/>
      <c r="BJ822" s="506"/>
      <c r="BK822" s="507"/>
      <c r="BL822" s="330"/>
      <c r="BM822" s="330"/>
      <c r="BN822" s="330"/>
      <c r="BO822" s="330"/>
      <c r="BP822" s="330"/>
      <c r="BQ822" s="330"/>
      <c r="BR822" s="330"/>
      <c r="BS822" s="330"/>
      <c r="BT822" s="330"/>
      <c r="BU822" s="330"/>
      <c r="BV822" s="330"/>
      <c r="BW822" s="330"/>
      <c r="BX822" s="330"/>
      <c r="BY822" s="330"/>
      <c r="BZ822" s="330"/>
      <c r="CA822" s="330"/>
    </row>
    <row r="823" spans="1:79" s="331" customFormat="1" ht="12.6" customHeight="1">
      <c r="B823" s="511"/>
      <c r="C823" s="512"/>
      <c r="D823" s="513"/>
      <c r="E823" s="514"/>
      <c r="F823" s="482"/>
      <c r="G823" s="482"/>
      <c r="H823" s="482"/>
      <c r="I823" s="482"/>
      <c r="J823" s="482"/>
      <c r="K823" s="482"/>
      <c r="L823" s="482"/>
      <c r="M823" s="482"/>
      <c r="N823" s="482"/>
      <c r="O823" s="482"/>
      <c r="P823" s="482"/>
      <c r="Q823" s="482"/>
      <c r="R823" s="482"/>
      <c r="S823" s="482"/>
      <c r="T823" s="482"/>
      <c r="U823" s="482"/>
      <c r="V823" s="482"/>
      <c r="W823" s="482"/>
      <c r="X823" s="482"/>
      <c r="Y823" s="482"/>
      <c r="Z823" s="482"/>
      <c r="AA823" s="482"/>
      <c r="AB823" s="482"/>
      <c r="AC823" s="482"/>
      <c r="AD823" s="482"/>
      <c r="AE823" s="482"/>
      <c r="AF823" s="482"/>
      <c r="AG823" s="482"/>
      <c r="AH823" s="482"/>
      <c r="AI823" s="482"/>
      <c r="AJ823" s="482"/>
      <c r="AK823" s="482"/>
      <c r="AL823" s="482"/>
      <c r="AM823" s="482"/>
      <c r="AN823" s="482"/>
      <c r="AO823" s="482"/>
      <c r="AP823" s="482"/>
      <c r="AQ823" s="482"/>
      <c r="AR823" s="482"/>
      <c r="AS823" s="482"/>
      <c r="AT823" s="482"/>
      <c r="AU823" s="482"/>
      <c r="AV823" s="482"/>
      <c r="AW823" s="482"/>
      <c r="AX823" s="482"/>
      <c r="AY823" s="482"/>
      <c r="AZ823" s="482"/>
      <c r="BA823" s="482"/>
      <c r="BB823" s="482"/>
      <c r="BC823" s="482"/>
      <c r="BD823" s="482"/>
      <c r="BE823" s="482"/>
      <c r="BF823" s="482"/>
      <c r="BG823" s="515"/>
      <c r="BH823" s="516"/>
      <c r="BI823" s="516"/>
      <c r="BJ823" s="516"/>
      <c r="BK823" s="517"/>
      <c r="BL823" s="330"/>
      <c r="BM823" s="330"/>
      <c r="BN823" s="330"/>
      <c r="BO823" s="330"/>
      <c r="BP823" s="330"/>
      <c r="BQ823" s="330"/>
      <c r="BR823" s="330"/>
      <c r="BS823" s="330"/>
      <c r="BT823" s="330"/>
      <c r="BU823" s="330"/>
      <c r="BV823" s="330"/>
      <c r="BW823" s="330"/>
      <c r="BX823" s="330"/>
      <c r="BY823" s="330"/>
      <c r="BZ823" s="330"/>
      <c r="CA823" s="330"/>
    </row>
    <row r="824" spans="1:79" s="331" customFormat="1" ht="12.6" customHeight="1">
      <c r="B824" s="498"/>
      <c r="C824" s="499"/>
      <c r="D824" s="500"/>
      <c r="E824" s="503"/>
      <c r="F824" s="504"/>
      <c r="G824" s="504"/>
      <c r="H824" s="504"/>
      <c r="I824" s="504"/>
      <c r="J824" s="504"/>
      <c r="K824" s="504"/>
      <c r="L824" s="504"/>
      <c r="M824" s="504"/>
      <c r="N824" s="504"/>
      <c r="O824" s="504"/>
      <c r="P824" s="504"/>
      <c r="Q824" s="504"/>
      <c r="R824" s="504"/>
      <c r="S824" s="504"/>
      <c r="T824" s="504"/>
      <c r="U824" s="504"/>
      <c r="V824" s="504"/>
      <c r="W824" s="504"/>
      <c r="X824" s="504"/>
      <c r="Y824" s="504"/>
      <c r="Z824" s="504"/>
      <c r="AA824" s="504"/>
      <c r="AB824" s="504"/>
      <c r="AC824" s="504"/>
      <c r="AD824" s="504"/>
      <c r="AE824" s="504"/>
      <c r="AF824" s="504"/>
      <c r="AG824" s="504"/>
      <c r="AH824" s="504"/>
      <c r="AI824" s="504"/>
      <c r="AJ824" s="504"/>
      <c r="AK824" s="504"/>
      <c r="AL824" s="504"/>
      <c r="AM824" s="504"/>
      <c r="AN824" s="504"/>
      <c r="AO824" s="504"/>
      <c r="AP824" s="504"/>
      <c r="AQ824" s="504"/>
      <c r="AR824" s="504"/>
      <c r="AS824" s="504"/>
      <c r="AT824" s="504"/>
      <c r="AU824" s="504"/>
      <c r="AV824" s="504"/>
      <c r="AW824" s="504"/>
      <c r="AX824" s="504"/>
      <c r="AY824" s="504"/>
      <c r="AZ824" s="504"/>
      <c r="BA824" s="504"/>
      <c r="BB824" s="504"/>
      <c r="BC824" s="504"/>
      <c r="BD824" s="504"/>
      <c r="BE824" s="504"/>
      <c r="BF824" s="504"/>
      <c r="BG824" s="508"/>
      <c r="BH824" s="509"/>
      <c r="BI824" s="509"/>
      <c r="BJ824" s="509"/>
      <c r="BK824" s="510"/>
      <c r="BL824" s="330"/>
      <c r="BM824" s="330"/>
      <c r="BN824" s="330"/>
      <c r="BO824" s="330"/>
      <c r="BP824" s="330"/>
      <c r="BQ824" s="330"/>
      <c r="BR824" s="330"/>
      <c r="BS824" s="330"/>
      <c r="BT824" s="330"/>
      <c r="BU824" s="330"/>
      <c r="BV824" s="330"/>
      <c r="BW824" s="330"/>
      <c r="BX824" s="330"/>
      <c r="BY824" s="330"/>
      <c r="BZ824" s="330"/>
      <c r="CA824" s="330"/>
    </row>
    <row r="825" spans="1:79" s="331" customFormat="1" ht="12.6" customHeight="1">
      <c r="BG825" s="243"/>
      <c r="BH825" s="243"/>
      <c r="BI825" s="243"/>
      <c r="BJ825" s="243"/>
      <c r="BK825" s="243"/>
      <c r="BL825" s="330"/>
      <c r="BM825" s="330"/>
      <c r="BN825" s="330"/>
      <c r="BO825" s="330"/>
      <c r="BP825" s="330"/>
      <c r="BQ825" s="330"/>
      <c r="BR825" s="330"/>
      <c r="BS825" s="330"/>
      <c r="BT825" s="330"/>
      <c r="BU825" s="330"/>
      <c r="BV825" s="330"/>
      <c r="BW825" s="330"/>
      <c r="BX825" s="330"/>
      <c r="BY825" s="330"/>
      <c r="BZ825" s="330"/>
      <c r="CA825" s="330"/>
    </row>
    <row r="826" spans="1:79" s="316" customFormat="1" ht="20.100000000000001" customHeight="1">
      <c r="A826" s="239" t="s">
        <v>704</v>
      </c>
      <c r="B826" s="329"/>
      <c r="C826" s="329"/>
      <c r="D826" s="298"/>
      <c r="E826" s="291"/>
      <c r="F826" s="291"/>
      <c r="G826" s="291"/>
      <c r="H826" s="291"/>
      <c r="I826" s="291"/>
      <c r="J826" s="291"/>
      <c r="K826" s="291"/>
      <c r="L826" s="291"/>
      <c r="M826" s="291"/>
      <c r="N826" s="291"/>
      <c r="O826" s="291"/>
      <c r="P826" s="291"/>
      <c r="Q826" s="291"/>
      <c r="R826" s="291"/>
      <c r="S826" s="291"/>
      <c r="T826" s="291"/>
      <c r="U826" s="291"/>
      <c r="V826" s="291"/>
      <c r="BG826" s="243"/>
      <c r="BH826" s="243"/>
      <c r="BI826" s="243"/>
      <c r="BJ826" s="243"/>
      <c r="BK826" s="243"/>
      <c r="BL826" s="345"/>
      <c r="BM826" s="345"/>
      <c r="BN826" s="345"/>
      <c r="BO826" s="345"/>
      <c r="BP826" s="345"/>
      <c r="BQ826" s="345"/>
      <c r="BR826" s="345"/>
      <c r="BS826" s="345"/>
      <c r="BT826" s="345"/>
      <c r="BU826" s="345"/>
      <c r="BV826" s="345"/>
      <c r="BW826" s="345"/>
      <c r="BX826" s="345"/>
      <c r="BY826" s="345"/>
      <c r="BZ826" s="345"/>
      <c r="CA826" s="345"/>
    </row>
    <row r="827" spans="1:79" s="331" customFormat="1" ht="12.6" customHeight="1">
      <c r="B827" s="495" t="s">
        <v>431</v>
      </c>
      <c r="C827" s="496"/>
      <c r="D827" s="497"/>
      <c r="E827" s="501" t="s">
        <v>705</v>
      </c>
      <c r="F827" s="502"/>
      <c r="G827" s="502"/>
      <c r="H827" s="502"/>
      <c r="I827" s="502"/>
      <c r="J827" s="502"/>
      <c r="K827" s="502"/>
      <c r="L827" s="502"/>
      <c r="M827" s="502"/>
      <c r="N827" s="502"/>
      <c r="O827" s="502"/>
      <c r="P827" s="502"/>
      <c r="Q827" s="502"/>
      <c r="R827" s="502"/>
      <c r="S827" s="502"/>
      <c r="T827" s="502"/>
      <c r="U827" s="502"/>
      <c r="V827" s="502"/>
      <c r="W827" s="502"/>
      <c r="X827" s="502"/>
      <c r="Y827" s="502"/>
      <c r="Z827" s="502"/>
      <c r="AA827" s="502"/>
      <c r="AB827" s="502"/>
      <c r="AC827" s="502"/>
      <c r="AD827" s="502"/>
      <c r="AE827" s="502"/>
      <c r="AF827" s="502"/>
      <c r="AG827" s="502"/>
      <c r="AH827" s="502"/>
      <c r="AI827" s="502"/>
      <c r="AJ827" s="502"/>
      <c r="AK827" s="502"/>
      <c r="AL827" s="502"/>
      <c r="AM827" s="502"/>
      <c r="AN827" s="502"/>
      <c r="AO827" s="502"/>
      <c r="AP827" s="502"/>
      <c r="AQ827" s="502"/>
      <c r="AR827" s="502"/>
      <c r="AS827" s="502"/>
      <c r="AT827" s="502"/>
      <c r="AU827" s="502"/>
      <c r="AV827" s="502"/>
      <c r="AW827" s="502"/>
      <c r="AX827" s="502"/>
      <c r="AY827" s="502"/>
      <c r="AZ827" s="502"/>
      <c r="BA827" s="502"/>
      <c r="BB827" s="502"/>
      <c r="BC827" s="502"/>
      <c r="BD827" s="502"/>
      <c r="BE827" s="502"/>
      <c r="BF827" s="502"/>
      <c r="BG827" s="505"/>
      <c r="BH827" s="506"/>
      <c r="BI827" s="506"/>
      <c r="BJ827" s="506"/>
      <c r="BK827" s="507"/>
      <c r="BL827" s="330"/>
      <c r="BM827" s="330"/>
      <c r="BN827" s="330"/>
      <c r="BO827" s="330"/>
      <c r="BP827" s="330"/>
      <c r="BQ827" s="330"/>
      <c r="BR827" s="330"/>
      <c r="BS827" s="330"/>
      <c r="BT827" s="330"/>
      <c r="BU827" s="330"/>
      <c r="BV827" s="330"/>
      <c r="BW827" s="330"/>
      <c r="BX827" s="330"/>
      <c r="BY827" s="330"/>
      <c r="BZ827" s="330"/>
      <c r="CA827" s="330"/>
    </row>
    <row r="828" spans="1:79" s="331" customFormat="1" ht="12.6" customHeight="1">
      <c r="B828" s="498"/>
      <c r="C828" s="499"/>
      <c r="D828" s="500"/>
      <c r="E828" s="503"/>
      <c r="F828" s="504"/>
      <c r="G828" s="504"/>
      <c r="H828" s="504"/>
      <c r="I828" s="504"/>
      <c r="J828" s="504"/>
      <c r="K828" s="504"/>
      <c r="L828" s="504"/>
      <c r="M828" s="504"/>
      <c r="N828" s="504"/>
      <c r="O828" s="504"/>
      <c r="P828" s="504"/>
      <c r="Q828" s="504"/>
      <c r="R828" s="504"/>
      <c r="S828" s="504"/>
      <c r="T828" s="504"/>
      <c r="U828" s="504"/>
      <c r="V828" s="504"/>
      <c r="W828" s="504"/>
      <c r="X828" s="504"/>
      <c r="Y828" s="504"/>
      <c r="Z828" s="504"/>
      <c r="AA828" s="504"/>
      <c r="AB828" s="504"/>
      <c r="AC828" s="504"/>
      <c r="AD828" s="504"/>
      <c r="AE828" s="504"/>
      <c r="AF828" s="504"/>
      <c r="AG828" s="504"/>
      <c r="AH828" s="504"/>
      <c r="AI828" s="504"/>
      <c r="AJ828" s="504"/>
      <c r="AK828" s="504"/>
      <c r="AL828" s="504"/>
      <c r="AM828" s="504"/>
      <c r="AN828" s="504"/>
      <c r="AO828" s="504"/>
      <c r="AP828" s="504"/>
      <c r="AQ828" s="504"/>
      <c r="AR828" s="504"/>
      <c r="AS828" s="504"/>
      <c r="AT828" s="504"/>
      <c r="AU828" s="504"/>
      <c r="AV828" s="504"/>
      <c r="AW828" s="504"/>
      <c r="AX828" s="504"/>
      <c r="AY828" s="504"/>
      <c r="AZ828" s="504"/>
      <c r="BA828" s="504"/>
      <c r="BB828" s="504"/>
      <c r="BC828" s="504"/>
      <c r="BD828" s="504"/>
      <c r="BE828" s="504"/>
      <c r="BF828" s="504"/>
      <c r="BG828" s="508"/>
      <c r="BH828" s="509"/>
      <c r="BI828" s="509"/>
      <c r="BJ828" s="509"/>
      <c r="BK828" s="510"/>
      <c r="BL828" s="330"/>
      <c r="BM828" s="330"/>
      <c r="BN828" s="330"/>
      <c r="BO828" s="330"/>
      <c r="BP828" s="330"/>
      <c r="BQ828" s="330"/>
      <c r="BR828" s="330"/>
      <c r="BS828" s="330"/>
      <c r="BT828" s="330"/>
      <c r="BU828" s="330"/>
      <c r="BV828" s="330"/>
      <c r="BW828" s="330"/>
      <c r="BX828" s="330"/>
      <c r="BY828" s="330"/>
      <c r="BZ828" s="330"/>
      <c r="CA828" s="330"/>
    </row>
    <row r="829" spans="1:79" s="331" customFormat="1" ht="12.6" customHeight="1">
      <c r="BG829" s="243"/>
      <c r="BH829" s="243"/>
      <c r="BI829" s="243"/>
      <c r="BJ829" s="243"/>
      <c r="BK829" s="243"/>
      <c r="BL829" s="330"/>
      <c r="BM829" s="330"/>
      <c r="BN829" s="330"/>
      <c r="BO829" s="330"/>
      <c r="BP829" s="330"/>
      <c r="BQ829" s="330"/>
      <c r="BR829" s="330"/>
      <c r="BS829" s="330"/>
      <c r="BT829" s="330"/>
      <c r="BU829" s="330"/>
      <c r="BV829" s="330"/>
      <c r="BW829" s="330"/>
      <c r="BX829" s="330"/>
      <c r="BY829" s="330"/>
      <c r="BZ829" s="330"/>
      <c r="CA829" s="330"/>
    </row>
    <row r="830" spans="1:79" s="316" customFormat="1" ht="20.100000000000001" customHeight="1">
      <c r="A830" s="239" t="s">
        <v>706</v>
      </c>
      <c r="B830" s="329"/>
      <c r="C830" s="329"/>
      <c r="D830" s="298"/>
      <c r="E830" s="291"/>
      <c r="F830" s="291"/>
      <c r="G830" s="291"/>
      <c r="H830" s="291"/>
      <c r="I830" s="291"/>
      <c r="J830" s="291"/>
      <c r="K830" s="291"/>
      <c r="L830" s="291"/>
      <c r="M830" s="291"/>
      <c r="N830" s="291"/>
      <c r="O830" s="291"/>
      <c r="P830" s="291"/>
      <c r="Q830" s="291"/>
      <c r="R830" s="291"/>
      <c r="S830" s="291"/>
      <c r="T830" s="291"/>
      <c r="U830" s="291"/>
      <c r="V830" s="291"/>
      <c r="BG830" s="243"/>
      <c r="BH830" s="243"/>
      <c r="BI830" s="243"/>
      <c r="BJ830" s="243"/>
      <c r="BK830" s="243"/>
      <c r="BL830" s="345"/>
      <c r="BM830" s="345"/>
      <c r="BN830" s="345"/>
      <c r="BO830" s="345"/>
      <c r="BP830" s="345"/>
      <c r="BQ830" s="345"/>
      <c r="BR830" s="345"/>
      <c r="BS830" s="345"/>
      <c r="BT830" s="345"/>
      <c r="BU830" s="345"/>
      <c r="BV830" s="345"/>
      <c r="BW830" s="345"/>
      <c r="BX830" s="345"/>
      <c r="BY830" s="345"/>
      <c r="BZ830" s="345"/>
      <c r="CA830" s="345"/>
    </row>
    <row r="831" spans="1:79" s="331" customFormat="1" ht="18" customHeight="1">
      <c r="A831" s="239"/>
      <c r="B831" s="641" t="s">
        <v>439</v>
      </c>
      <c r="C831" s="642"/>
      <c r="D831" s="642"/>
      <c r="E831" s="642"/>
      <c r="F831" s="642"/>
      <c r="G831" s="642"/>
      <c r="H831" s="642"/>
      <c r="I831" s="642"/>
      <c r="J831" s="642"/>
      <c r="K831" s="642"/>
      <c r="L831" s="642"/>
      <c r="M831" s="642"/>
      <c r="N831" s="642"/>
      <c r="O831" s="642"/>
      <c r="P831" s="642"/>
      <c r="Q831" s="642"/>
      <c r="R831" s="642"/>
      <c r="S831" s="642"/>
      <c r="T831" s="642"/>
      <c r="U831" s="642"/>
      <c r="V831" s="642"/>
      <c r="W831" s="642"/>
      <c r="X831" s="642"/>
      <c r="Y831" s="642"/>
      <c r="Z831" s="642"/>
      <c r="AA831" s="642"/>
      <c r="AB831" s="642"/>
      <c r="AC831" s="642"/>
      <c r="AD831" s="642"/>
      <c r="AE831" s="642"/>
      <c r="AF831" s="642"/>
      <c r="AG831" s="642"/>
      <c r="AH831" s="642"/>
      <c r="AI831" s="642"/>
      <c r="AJ831" s="642"/>
      <c r="AK831" s="642"/>
      <c r="AL831" s="642"/>
      <c r="AM831" s="642"/>
      <c r="AN831" s="642"/>
      <c r="AO831" s="642"/>
      <c r="AP831" s="642"/>
      <c r="AQ831" s="642"/>
      <c r="AR831" s="642"/>
      <c r="AS831" s="642"/>
      <c r="AT831" s="642"/>
      <c r="AU831" s="642"/>
      <c r="AV831" s="642"/>
      <c r="AW831" s="642"/>
      <c r="AX831" s="642"/>
      <c r="AY831" s="642"/>
      <c r="AZ831" s="642"/>
      <c r="BA831" s="642"/>
      <c r="BB831" s="642"/>
      <c r="BC831" s="642"/>
      <c r="BD831" s="642"/>
      <c r="BE831" s="642"/>
      <c r="BF831" s="642"/>
      <c r="BG831" s="642"/>
      <c r="BH831" s="642"/>
      <c r="BI831" s="642"/>
      <c r="BJ831" s="642"/>
      <c r="BK831" s="643"/>
      <c r="BL831" s="330"/>
      <c r="BM831" s="330"/>
      <c r="BN831" s="330"/>
      <c r="BO831" s="330"/>
      <c r="BP831" s="330"/>
      <c r="BQ831" s="330"/>
      <c r="BR831" s="330"/>
      <c r="BS831" s="330"/>
      <c r="BT831" s="330"/>
    </row>
    <row r="832" spans="1:79" s="331" customFormat="1" ht="12.6" customHeight="1">
      <c r="B832" s="495" t="s">
        <v>431</v>
      </c>
      <c r="C832" s="496"/>
      <c r="D832" s="497"/>
      <c r="E832" s="501" t="s">
        <v>707</v>
      </c>
      <c r="F832" s="502"/>
      <c r="G832" s="502"/>
      <c r="H832" s="502"/>
      <c r="I832" s="502"/>
      <c r="J832" s="502"/>
      <c r="K832" s="502"/>
      <c r="L832" s="502"/>
      <c r="M832" s="502"/>
      <c r="N832" s="502"/>
      <c r="O832" s="502"/>
      <c r="P832" s="502"/>
      <c r="Q832" s="502"/>
      <c r="R832" s="502"/>
      <c r="S832" s="502"/>
      <c r="T832" s="502"/>
      <c r="U832" s="502"/>
      <c r="V832" s="502"/>
      <c r="W832" s="502"/>
      <c r="X832" s="502"/>
      <c r="Y832" s="502"/>
      <c r="Z832" s="502"/>
      <c r="AA832" s="502"/>
      <c r="AB832" s="502"/>
      <c r="AC832" s="502"/>
      <c r="AD832" s="502"/>
      <c r="AE832" s="502"/>
      <c r="AF832" s="502"/>
      <c r="AG832" s="502"/>
      <c r="AH832" s="502"/>
      <c r="AI832" s="502"/>
      <c r="AJ832" s="502"/>
      <c r="AK832" s="502"/>
      <c r="AL832" s="502"/>
      <c r="AM832" s="502"/>
      <c r="AN832" s="502"/>
      <c r="AO832" s="502"/>
      <c r="AP832" s="502"/>
      <c r="AQ832" s="502"/>
      <c r="AR832" s="502"/>
      <c r="AS832" s="502"/>
      <c r="AT832" s="502"/>
      <c r="AU832" s="502"/>
      <c r="AV832" s="502"/>
      <c r="AW832" s="502"/>
      <c r="AX832" s="502"/>
      <c r="AY832" s="502"/>
      <c r="AZ832" s="502"/>
      <c r="BA832" s="502"/>
      <c r="BB832" s="502"/>
      <c r="BC832" s="502"/>
      <c r="BD832" s="502"/>
      <c r="BE832" s="502"/>
      <c r="BF832" s="502"/>
      <c r="BG832" s="505"/>
      <c r="BH832" s="506"/>
      <c r="BI832" s="506"/>
      <c r="BJ832" s="506"/>
      <c r="BK832" s="507"/>
      <c r="BL832" s="330"/>
      <c r="BM832" s="330"/>
      <c r="BN832" s="330"/>
      <c r="BO832" s="330"/>
      <c r="BP832" s="330"/>
      <c r="BQ832" s="330"/>
      <c r="BR832" s="330"/>
      <c r="BS832" s="330"/>
      <c r="BT832" s="330"/>
      <c r="BU832" s="330"/>
      <c r="BV832" s="330"/>
      <c r="BW832" s="330"/>
      <c r="BX832" s="330"/>
      <c r="BY832" s="330"/>
      <c r="BZ832" s="330"/>
      <c r="CA832" s="330"/>
    </row>
    <row r="833" spans="1:80" s="331" customFormat="1" ht="12.6" customHeight="1">
      <c r="B833" s="511"/>
      <c r="C833" s="512"/>
      <c r="D833" s="513"/>
      <c r="E833" s="514"/>
      <c r="F833" s="482"/>
      <c r="G833" s="482"/>
      <c r="H833" s="482"/>
      <c r="I833" s="482"/>
      <c r="J833" s="482"/>
      <c r="K833" s="482"/>
      <c r="L833" s="482"/>
      <c r="M833" s="482"/>
      <c r="N833" s="482"/>
      <c r="O833" s="482"/>
      <c r="P833" s="482"/>
      <c r="Q833" s="482"/>
      <c r="R833" s="482"/>
      <c r="S833" s="482"/>
      <c r="T833" s="482"/>
      <c r="U833" s="482"/>
      <c r="V833" s="482"/>
      <c r="W833" s="482"/>
      <c r="X833" s="482"/>
      <c r="Y833" s="482"/>
      <c r="Z833" s="482"/>
      <c r="AA833" s="482"/>
      <c r="AB833" s="482"/>
      <c r="AC833" s="482"/>
      <c r="AD833" s="482"/>
      <c r="AE833" s="482"/>
      <c r="AF833" s="482"/>
      <c r="AG833" s="482"/>
      <c r="AH833" s="482"/>
      <c r="AI833" s="482"/>
      <c r="AJ833" s="482"/>
      <c r="AK833" s="482"/>
      <c r="AL833" s="482"/>
      <c r="AM833" s="482"/>
      <c r="AN833" s="482"/>
      <c r="AO833" s="482"/>
      <c r="AP833" s="482"/>
      <c r="AQ833" s="482"/>
      <c r="AR833" s="482"/>
      <c r="AS833" s="482"/>
      <c r="AT833" s="482"/>
      <c r="AU833" s="482"/>
      <c r="AV833" s="482"/>
      <c r="AW833" s="482"/>
      <c r="AX833" s="482"/>
      <c r="AY833" s="482"/>
      <c r="AZ833" s="482"/>
      <c r="BA833" s="482"/>
      <c r="BB833" s="482"/>
      <c r="BC833" s="482"/>
      <c r="BD833" s="482"/>
      <c r="BE833" s="482"/>
      <c r="BF833" s="482"/>
      <c r="BG833" s="515"/>
      <c r="BH833" s="516"/>
      <c r="BI833" s="516"/>
      <c r="BJ833" s="516"/>
      <c r="BK833" s="517"/>
      <c r="BL833" s="330"/>
      <c r="BM833" s="330"/>
      <c r="BN833" s="330"/>
      <c r="BO833" s="330"/>
      <c r="BP833" s="330"/>
      <c r="BQ833" s="330"/>
      <c r="BR833" s="330"/>
      <c r="BS833" s="330"/>
      <c r="BT833" s="330"/>
      <c r="BU833" s="330"/>
      <c r="BV833" s="330"/>
      <c r="BW833" s="330"/>
      <c r="BX833" s="330"/>
      <c r="BY833" s="330"/>
      <c r="BZ833" s="330"/>
      <c r="CA833" s="330"/>
    </row>
    <row r="834" spans="1:80" s="331" customFormat="1" ht="12.6" customHeight="1">
      <c r="B834" s="498"/>
      <c r="C834" s="499"/>
      <c r="D834" s="500"/>
      <c r="E834" s="503"/>
      <c r="F834" s="504"/>
      <c r="G834" s="504"/>
      <c r="H834" s="504"/>
      <c r="I834" s="504"/>
      <c r="J834" s="504"/>
      <c r="K834" s="504"/>
      <c r="L834" s="504"/>
      <c r="M834" s="504"/>
      <c r="N834" s="504"/>
      <c r="O834" s="504"/>
      <c r="P834" s="504"/>
      <c r="Q834" s="504"/>
      <c r="R834" s="504"/>
      <c r="S834" s="504"/>
      <c r="T834" s="504"/>
      <c r="U834" s="504"/>
      <c r="V834" s="504"/>
      <c r="W834" s="504"/>
      <c r="X834" s="504"/>
      <c r="Y834" s="504"/>
      <c r="Z834" s="504"/>
      <c r="AA834" s="504"/>
      <c r="AB834" s="504"/>
      <c r="AC834" s="504"/>
      <c r="AD834" s="504"/>
      <c r="AE834" s="504"/>
      <c r="AF834" s="504"/>
      <c r="AG834" s="504"/>
      <c r="AH834" s="504"/>
      <c r="AI834" s="504"/>
      <c r="AJ834" s="504"/>
      <c r="AK834" s="504"/>
      <c r="AL834" s="504"/>
      <c r="AM834" s="504"/>
      <c r="AN834" s="504"/>
      <c r="AO834" s="504"/>
      <c r="AP834" s="504"/>
      <c r="AQ834" s="504"/>
      <c r="AR834" s="504"/>
      <c r="AS834" s="504"/>
      <c r="AT834" s="504"/>
      <c r="AU834" s="504"/>
      <c r="AV834" s="504"/>
      <c r="AW834" s="504"/>
      <c r="AX834" s="504"/>
      <c r="AY834" s="504"/>
      <c r="AZ834" s="504"/>
      <c r="BA834" s="504"/>
      <c r="BB834" s="504"/>
      <c r="BC834" s="504"/>
      <c r="BD834" s="504"/>
      <c r="BE834" s="504"/>
      <c r="BF834" s="504"/>
      <c r="BG834" s="508"/>
      <c r="BH834" s="509"/>
      <c r="BI834" s="509"/>
      <c r="BJ834" s="509"/>
      <c r="BK834" s="510"/>
      <c r="BL834" s="330"/>
      <c r="BM834" s="330"/>
      <c r="BN834" s="330"/>
      <c r="BO834" s="330"/>
      <c r="BP834" s="330"/>
      <c r="BQ834" s="330"/>
      <c r="BR834" s="330"/>
      <c r="BS834" s="330"/>
      <c r="BT834" s="330"/>
      <c r="BU834" s="330"/>
      <c r="BV834" s="330"/>
      <c r="BW834" s="330"/>
      <c r="BX834" s="330"/>
      <c r="BY834" s="330"/>
      <c r="BZ834" s="330"/>
      <c r="CA834" s="330"/>
    </row>
    <row r="835" spans="1:80" s="331" customFormat="1" ht="12.6" customHeight="1">
      <c r="B835" s="495" t="s">
        <v>436</v>
      </c>
      <c r="C835" s="496"/>
      <c r="D835" s="497"/>
      <c r="E835" s="501" t="s">
        <v>708</v>
      </c>
      <c r="F835" s="502"/>
      <c r="G835" s="502"/>
      <c r="H835" s="502"/>
      <c r="I835" s="502"/>
      <c r="J835" s="502"/>
      <c r="K835" s="502"/>
      <c r="L835" s="502"/>
      <c r="M835" s="502"/>
      <c r="N835" s="502"/>
      <c r="O835" s="502"/>
      <c r="P835" s="502"/>
      <c r="Q835" s="502"/>
      <c r="R835" s="502"/>
      <c r="S835" s="502"/>
      <c r="T835" s="502"/>
      <c r="U835" s="502"/>
      <c r="V835" s="502"/>
      <c r="W835" s="502"/>
      <c r="X835" s="502"/>
      <c r="Y835" s="502"/>
      <c r="Z835" s="502"/>
      <c r="AA835" s="502"/>
      <c r="AB835" s="502"/>
      <c r="AC835" s="502"/>
      <c r="AD835" s="502"/>
      <c r="AE835" s="502"/>
      <c r="AF835" s="502"/>
      <c r="AG835" s="502"/>
      <c r="AH835" s="502"/>
      <c r="AI835" s="502"/>
      <c r="AJ835" s="502"/>
      <c r="AK835" s="502"/>
      <c r="AL835" s="502"/>
      <c r="AM835" s="502"/>
      <c r="AN835" s="502"/>
      <c r="AO835" s="502"/>
      <c r="AP835" s="502"/>
      <c r="AQ835" s="502"/>
      <c r="AR835" s="502"/>
      <c r="AS835" s="502"/>
      <c r="AT835" s="502"/>
      <c r="AU835" s="502"/>
      <c r="AV835" s="502"/>
      <c r="AW835" s="502"/>
      <c r="AX835" s="502"/>
      <c r="AY835" s="502"/>
      <c r="AZ835" s="502"/>
      <c r="BA835" s="502"/>
      <c r="BB835" s="502"/>
      <c r="BC835" s="502"/>
      <c r="BD835" s="502"/>
      <c r="BE835" s="502"/>
      <c r="BF835" s="502"/>
      <c r="BG835" s="505"/>
      <c r="BH835" s="506"/>
      <c r="BI835" s="506"/>
      <c r="BJ835" s="506"/>
      <c r="BK835" s="507"/>
      <c r="BL835" s="330"/>
      <c r="BM835" s="330"/>
      <c r="BN835" s="330"/>
      <c r="BO835" s="330"/>
      <c r="BP835" s="330"/>
      <c r="BQ835" s="330"/>
      <c r="BR835" s="330"/>
      <c r="BS835" s="330"/>
      <c r="BT835" s="330"/>
      <c r="BU835" s="330"/>
      <c r="BV835" s="330"/>
      <c r="BW835" s="330"/>
      <c r="BX835" s="330"/>
      <c r="BY835" s="330"/>
      <c r="BZ835" s="330"/>
      <c r="CA835" s="330"/>
    </row>
    <row r="836" spans="1:80" s="331" customFormat="1" ht="12.6" customHeight="1">
      <c r="B836" s="511"/>
      <c r="C836" s="512"/>
      <c r="D836" s="513"/>
      <c r="E836" s="514"/>
      <c r="F836" s="482"/>
      <c r="G836" s="482"/>
      <c r="H836" s="482"/>
      <c r="I836" s="482"/>
      <c r="J836" s="482"/>
      <c r="K836" s="482"/>
      <c r="L836" s="482"/>
      <c r="M836" s="482"/>
      <c r="N836" s="482"/>
      <c r="O836" s="482"/>
      <c r="P836" s="482"/>
      <c r="Q836" s="482"/>
      <c r="R836" s="482"/>
      <c r="S836" s="482"/>
      <c r="T836" s="482"/>
      <c r="U836" s="482"/>
      <c r="V836" s="482"/>
      <c r="W836" s="482"/>
      <c r="X836" s="482"/>
      <c r="Y836" s="482"/>
      <c r="Z836" s="482"/>
      <c r="AA836" s="482"/>
      <c r="AB836" s="482"/>
      <c r="AC836" s="482"/>
      <c r="AD836" s="482"/>
      <c r="AE836" s="482"/>
      <c r="AF836" s="482"/>
      <c r="AG836" s="482"/>
      <c r="AH836" s="482"/>
      <c r="AI836" s="482"/>
      <c r="AJ836" s="482"/>
      <c r="AK836" s="482"/>
      <c r="AL836" s="482"/>
      <c r="AM836" s="482"/>
      <c r="AN836" s="482"/>
      <c r="AO836" s="482"/>
      <c r="AP836" s="482"/>
      <c r="AQ836" s="482"/>
      <c r="AR836" s="482"/>
      <c r="AS836" s="482"/>
      <c r="AT836" s="482"/>
      <c r="AU836" s="482"/>
      <c r="AV836" s="482"/>
      <c r="AW836" s="482"/>
      <c r="AX836" s="482"/>
      <c r="AY836" s="482"/>
      <c r="AZ836" s="482"/>
      <c r="BA836" s="482"/>
      <c r="BB836" s="482"/>
      <c r="BC836" s="482"/>
      <c r="BD836" s="482"/>
      <c r="BE836" s="482"/>
      <c r="BF836" s="482"/>
      <c r="BG836" s="515"/>
      <c r="BH836" s="516"/>
      <c r="BI836" s="516"/>
      <c r="BJ836" s="516"/>
      <c r="BK836" s="517"/>
      <c r="BL836" s="330"/>
      <c r="BM836" s="330"/>
      <c r="BN836" s="330"/>
      <c r="BO836" s="330"/>
      <c r="BP836" s="330"/>
      <c r="BQ836" s="330"/>
      <c r="BR836" s="330"/>
      <c r="BS836" s="330"/>
      <c r="BT836" s="330"/>
      <c r="BU836" s="330"/>
      <c r="BV836" s="330"/>
      <c r="BW836" s="330"/>
      <c r="BX836" s="330"/>
      <c r="BY836" s="330"/>
      <c r="BZ836" s="330"/>
      <c r="CA836" s="330"/>
    </row>
    <row r="837" spans="1:80" s="331" customFormat="1" ht="12.6" customHeight="1">
      <c r="B837" s="498"/>
      <c r="C837" s="499"/>
      <c r="D837" s="500"/>
      <c r="E837" s="503"/>
      <c r="F837" s="504"/>
      <c r="G837" s="504"/>
      <c r="H837" s="504"/>
      <c r="I837" s="504"/>
      <c r="J837" s="504"/>
      <c r="K837" s="504"/>
      <c r="L837" s="504"/>
      <c r="M837" s="504"/>
      <c r="N837" s="504"/>
      <c r="O837" s="504"/>
      <c r="P837" s="504"/>
      <c r="Q837" s="504"/>
      <c r="R837" s="504"/>
      <c r="S837" s="504"/>
      <c r="T837" s="504"/>
      <c r="U837" s="504"/>
      <c r="V837" s="504"/>
      <c r="W837" s="504"/>
      <c r="X837" s="504"/>
      <c r="Y837" s="504"/>
      <c r="Z837" s="504"/>
      <c r="AA837" s="504"/>
      <c r="AB837" s="504"/>
      <c r="AC837" s="504"/>
      <c r="AD837" s="504"/>
      <c r="AE837" s="504"/>
      <c r="AF837" s="504"/>
      <c r="AG837" s="504"/>
      <c r="AH837" s="504"/>
      <c r="AI837" s="504"/>
      <c r="AJ837" s="504"/>
      <c r="AK837" s="504"/>
      <c r="AL837" s="504"/>
      <c r="AM837" s="504"/>
      <c r="AN837" s="504"/>
      <c r="AO837" s="504"/>
      <c r="AP837" s="504"/>
      <c r="AQ837" s="504"/>
      <c r="AR837" s="504"/>
      <c r="AS837" s="504"/>
      <c r="AT837" s="504"/>
      <c r="AU837" s="504"/>
      <c r="AV837" s="504"/>
      <c r="AW837" s="504"/>
      <c r="AX837" s="504"/>
      <c r="AY837" s="504"/>
      <c r="AZ837" s="504"/>
      <c r="BA837" s="504"/>
      <c r="BB837" s="504"/>
      <c r="BC837" s="504"/>
      <c r="BD837" s="504"/>
      <c r="BE837" s="504"/>
      <c r="BF837" s="504"/>
      <c r="BG837" s="508"/>
      <c r="BH837" s="509"/>
      <c r="BI837" s="509"/>
      <c r="BJ837" s="509"/>
      <c r="BK837" s="510"/>
      <c r="BL837" s="330"/>
      <c r="BM837" s="330"/>
      <c r="BN837" s="330"/>
      <c r="BO837" s="330"/>
      <c r="BP837" s="330"/>
      <c r="BQ837" s="330"/>
      <c r="BR837" s="330"/>
      <c r="BS837" s="330"/>
      <c r="BT837" s="330"/>
      <c r="BU837" s="330"/>
      <c r="BV837" s="330"/>
      <c r="BW837" s="330"/>
      <c r="BX837" s="330"/>
      <c r="BY837" s="330"/>
      <c r="BZ837" s="330"/>
      <c r="CA837" s="330"/>
    </row>
    <row r="838" spans="1:80" s="331" customFormat="1" ht="18" customHeight="1">
      <c r="A838" s="239"/>
      <c r="B838" s="641" t="s">
        <v>440</v>
      </c>
      <c r="C838" s="642"/>
      <c r="D838" s="642"/>
      <c r="E838" s="642"/>
      <c r="F838" s="642"/>
      <c r="G838" s="642"/>
      <c r="H838" s="642"/>
      <c r="I838" s="642"/>
      <c r="J838" s="642"/>
      <c r="K838" s="642"/>
      <c r="L838" s="642"/>
      <c r="M838" s="642"/>
      <c r="N838" s="642"/>
      <c r="O838" s="642"/>
      <c r="P838" s="642"/>
      <c r="Q838" s="642"/>
      <c r="R838" s="642"/>
      <c r="S838" s="642"/>
      <c r="T838" s="642"/>
      <c r="U838" s="642"/>
      <c r="V838" s="642"/>
      <c r="W838" s="642"/>
      <c r="X838" s="642"/>
      <c r="Y838" s="642"/>
      <c r="Z838" s="642"/>
      <c r="AA838" s="642"/>
      <c r="AB838" s="642"/>
      <c r="AC838" s="642"/>
      <c r="AD838" s="642"/>
      <c r="AE838" s="642"/>
      <c r="AF838" s="642"/>
      <c r="AG838" s="642"/>
      <c r="AH838" s="642"/>
      <c r="AI838" s="642"/>
      <c r="AJ838" s="642"/>
      <c r="AK838" s="642"/>
      <c r="AL838" s="642"/>
      <c r="AM838" s="642"/>
      <c r="AN838" s="642"/>
      <c r="AO838" s="642"/>
      <c r="AP838" s="642"/>
      <c r="AQ838" s="642"/>
      <c r="AR838" s="642"/>
      <c r="AS838" s="642"/>
      <c r="AT838" s="642"/>
      <c r="AU838" s="642"/>
      <c r="AV838" s="642"/>
      <c r="AW838" s="642"/>
      <c r="AX838" s="642"/>
      <c r="AY838" s="642"/>
      <c r="AZ838" s="642"/>
      <c r="BA838" s="642"/>
      <c r="BB838" s="642"/>
      <c r="BC838" s="642"/>
      <c r="BD838" s="642"/>
      <c r="BE838" s="642"/>
      <c r="BF838" s="642"/>
      <c r="BG838" s="642"/>
      <c r="BH838" s="642"/>
      <c r="BI838" s="642"/>
      <c r="BJ838" s="642"/>
      <c r="BK838" s="643"/>
      <c r="BL838" s="330"/>
      <c r="BM838" s="330"/>
      <c r="BN838" s="330"/>
      <c r="BO838" s="330"/>
      <c r="BP838" s="330"/>
      <c r="BQ838" s="330"/>
      <c r="BR838" s="330"/>
      <c r="BS838" s="330"/>
      <c r="BT838" s="330"/>
    </row>
    <row r="839" spans="1:80" s="331" customFormat="1" ht="12.6" customHeight="1">
      <c r="B839" s="495" t="s">
        <v>450</v>
      </c>
      <c r="C839" s="496"/>
      <c r="D839" s="497"/>
      <c r="E839" s="501" t="s">
        <v>709</v>
      </c>
      <c r="F839" s="502"/>
      <c r="G839" s="502"/>
      <c r="H839" s="502"/>
      <c r="I839" s="502"/>
      <c r="J839" s="502"/>
      <c r="K839" s="502"/>
      <c r="L839" s="502"/>
      <c r="M839" s="502"/>
      <c r="N839" s="502"/>
      <c r="O839" s="502"/>
      <c r="P839" s="502"/>
      <c r="Q839" s="502"/>
      <c r="R839" s="502"/>
      <c r="S839" s="502"/>
      <c r="T839" s="502"/>
      <c r="U839" s="502"/>
      <c r="V839" s="502"/>
      <c r="W839" s="502"/>
      <c r="X839" s="502"/>
      <c r="Y839" s="502"/>
      <c r="Z839" s="502"/>
      <c r="AA839" s="502"/>
      <c r="AB839" s="502"/>
      <c r="AC839" s="502"/>
      <c r="AD839" s="502"/>
      <c r="AE839" s="502"/>
      <c r="AF839" s="502"/>
      <c r="AG839" s="502"/>
      <c r="AH839" s="502"/>
      <c r="AI839" s="502"/>
      <c r="AJ839" s="502"/>
      <c r="AK839" s="502"/>
      <c r="AL839" s="502"/>
      <c r="AM839" s="502"/>
      <c r="AN839" s="502"/>
      <c r="AO839" s="502"/>
      <c r="AP839" s="502"/>
      <c r="AQ839" s="502"/>
      <c r="AR839" s="502"/>
      <c r="AS839" s="502"/>
      <c r="AT839" s="502"/>
      <c r="AU839" s="502"/>
      <c r="AV839" s="502"/>
      <c r="AW839" s="502"/>
      <c r="AX839" s="502"/>
      <c r="AY839" s="502"/>
      <c r="AZ839" s="502"/>
      <c r="BA839" s="502"/>
      <c r="BB839" s="502"/>
      <c r="BC839" s="502"/>
      <c r="BD839" s="502"/>
      <c r="BE839" s="502"/>
      <c r="BF839" s="502"/>
      <c r="BG839" s="505"/>
      <c r="BH839" s="506"/>
      <c r="BI839" s="506"/>
      <c r="BJ839" s="506"/>
      <c r="BK839" s="507"/>
      <c r="BL839" s="330"/>
      <c r="BM839" s="330"/>
      <c r="BN839" s="330"/>
      <c r="BO839" s="330"/>
      <c r="BP839" s="330"/>
      <c r="BQ839" s="330"/>
      <c r="BR839" s="330"/>
      <c r="BS839" s="330"/>
      <c r="BT839" s="330"/>
      <c r="BU839" s="330"/>
      <c r="BV839" s="330"/>
      <c r="BW839" s="330"/>
      <c r="BX839" s="330"/>
      <c r="BY839" s="330"/>
      <c r="BZ839" s="330"/>
      <c r="CA839" s="330"/>
    </row>
    <row r="840" spans="1:80" s="331" customFormat="1" ht="12.6" customHeight="1">
      <c r="B840" s="511"/>
      <c r="C840" s="512"/>
      <c r="D840" s="513"/>
      <c r="E840" s="514"/>
      <c r="F840" s="482"/>
      <c r="G840" s="482"/>
      <c r="H840" s="482"/>
      <c r="I840" s="482"/>
      <c r="J840" s="482"/>
      <c r="K840" s="482"/>
      <c r="L840" s="482"/>
      <c r="M840" s="482"/>
      <c r="N840" s="482"/>
      <c r="O840" s="482"/>
      <c r="P840" s="482"/>
      <c r="Q840" s="482"/>
      <c r="R840" s="482"/>
      <c r="S840" s="482"/>
      <c r="T840" s="482"/>
      <c r="U840" s="482"/>
      <c r="V840" s="482"/>
      <c r="W840" s="482"/>
      <c r="X840" s="482"/>
      <c r="Y840" s="482"/>
      <c r="Z840" s="482"/>
      <c r="AA840" s="482"/>
      <c r="AB840" s="482"/>
      <c r="AC840" s="482"/>
      <c r="AD840" s="482"/>
      <c r="AE840" s="482"/>
      <c r="AF840" s="482"/>
      <c r="AG840" s="482"/>
      <c r="AH840" s="482"/>
      <c r="AI840" s="482"/>
      <c r="AJ840" s="482"/>
      <c r="AK840" s="482"/>
      <c r="AL840" s="482"/>
      <c r="AM840" s="482"/>
      <c r="AN840" s="482"/>
      <c r="AO840" s="482"/>
      <c r="AP840" s="482"/>
      <c r="AQ840" s="482"/>
      <c r="AR840" s="482"/>
      <c r="AS840" s="482"/>
      <c r="AT840" s="482"/>
      <c r="AU840" s="482"/>
      <c r="AV840" s="482"/>
      <c r="AW840" s="482"/>
      <c r="AX840" s="482"/>
      <c r="AY840" s="482"/>
      <c r="AZ840" s="482"/>
      <c r="BA840" s="482"/>
      <c r="BB840" s="482"/>
      <c r="BC840" s="482"/>
      <c r="BD840" s="482"/>
      <c r="BE840" s="482"/>
      <c r="BF840" s="482"/>
      <c r="BG840" s="515"/>
      <c r="BH840" s="516"/>
      <c r="BI840" s="516"/>
      <c r="BJ840" s="516"/>
      <c r="BK840" s="517"/>
      <c r="BL840" s="330"/>
      <c r="BM840" s="330"/>
      <c r="BN840" s="330"/>
      <c r="BO840" s="330"/>
      <c r="BP840" s="330"/>
      <c r="BQ840" s="330"/>
      <c r="BR840" s="330"/>
      <c r="BS840" s="330"/>
      <c r="BT840" s="330"/>
      <c r="BU840" s="330"/>
      <c r="BV840" s="330"/>
      <c r="BW840" s="330"/>
      <c r="BX840" s="330"/>
      <c r="BY840" s="330"/>
      <c r="BZ840" s="330"/>
      <c r="CA840" s="330"/>
    </row>
    <row r="841" spans="1:80" s="331" customFormat="1" ht="12.6" customHeight="1">
      <c r="B841" s="498"/>
      <c r="C841" s="499"/>
      <c r="D841" s="500"/>
      <c r="E841" s="503"/>
      <c r="F841" s="504"/>
      <c r="G841" s="504"/>
      <c r="H841" s="504"/>
      <c r="I841" s="504"/>
      <c r="J841" s="504"/>
      <c r="K841" s="504"/>
      <c r="L841" s="504"/>
      <c r="M841" s="504"/>
      <c r="N841" s="504"/>
      <c r="O841" s="504"/>
      <c r="P841" s="504"/>
      <c r="Q841" s="504"/>
      <c r="R841" s="504"/>
      <c r="S841" s="504"/>
      <c r="T841" s="504"/>
      <c r="U841" s="504"/>
      <c r="V841" s="504"/>
      <c r="W841" s="504"/>
      <c r="X841" s="504"/>
      <c r="Y841" s="504"/>
      <c r="Z841" s="504"/>
      <c r="AA841" s="504"/>
      <c r="AB841" s="504"/>
      <c r="AC841" s="504"/>
      <c r="AD841" s="504"/>
      <c r="AE841" s="504"/>
      <c r="AF841" s="504"/>
      <c r="AG841" s="504"/>
      <c r="AH841" s="504"/>
      <c r="AI841" s="504"/>
      <c r="AJ841" s="504"/>
      <c r="AK841" s="504"/>
      <c r="AL841" s="504"/>
      <c r="AM841" s="504"/>
      <c r="AN841" s="504"/>
      <c r="AO841" s="504"/>
      <c r="AP841" s="504"/>
      <c r="AQ841" s="504"/>
      <c r="AR841" s="504"/>
      <c r="AS841" s="504"/>
      <c r="AT841" s="504"/>
      <c r="AU841" s="504"/>
      <c r="AV841" s="504"/>
      <c r="AW841" s="504"/>
      <c r="AX841" s="504"/>
      <c r="AY841" s="504"/>
      <c r="AZ841" s="504"/>
      <c r="BA841" s="504"/>
      <c r="BB841" s="504"/>
      <c r="BC841" s="504"/>
      <c r="BD841" s="504"/>
      <c r="BE841" s="504"/>
      <c r="BF841" s="504"/>
      <c r="BG841" s="508"/>
      <c r="BH841" s="509"/>
      <c r="BI841" s="509"/>
      <c r="BJ841" s="509"/>
      <c r="BK841" s="510"/>
      <c r="BL841" s="330"/>
      <c r="BM841" s="330"/>
      <c r="BN841" s="330"/>
      <c r="BO841" s="330"/>
      <c r="BP841" s="330"/>
      <c r="BQ841" s="330"/>
      <c r="BR841" s="330"/>
      <c r="BS841" s="330"/>
      <c r="BT841" s="330"/>
      <c r="BU841" s="330"/>
      <c r="BV841" s="330"/>
      <c r="BW841" s="330"/>
      <c r="BX841" s="330"/>
      <c r="BY841" s="330"/>
      <c r="BZ841" s="330"/>
      <c r="CA841" s="330"/>
    </row>
    <row r="842" spans="1:80" s="331" customFormat="1" ht="12.6" customHeight="1">
      <c r="BG842" s="243"/>
      <c r="BH842" s="243"/>
      <c r="BI842" s="243"/>
      <c r="BJ842" s="243"/>
      <c r="BK842" s="243"/>
      <c r="BL842" s="330"/>
      <c r="BM842" s="330"/>
      <c r="BN842" s="330"/>
      <c r="BO842" s="330"/>
      <c r="BP842" s="330"/>
      <c r="BQ842" s="330"/>
      <c r="BR842" s="330"/>
      <c r="BS842" s="330"/>
      <c r="BT842" s="330"/>
      <c r="BU842" s="330"/>
      <c r="BV842" s="330"/>
      <c r="BW842" s="330"/>
      <c r="BX842" s="330"/>
      <c r="BY842" s="330"/>
      <c r="BZ842" s="330"/>
      <c r="CA842" s="330"/>
    </row>
    <row r="843" spans="1:80" s="316" customFormat="1" ht="20.100000000000001" customHeight="1">
      <c r="A843" s="239" t="s">
        <v>710</v>
      </c>
      <c r="B843" s="329"/>
      <c r="C843" s="329"/>
      <c r="D843" s="298"/>
      <c r="E843" s="291"/>
      <c r="F843" s="291"/>
      <c r="G843" s="291"/>
      <c r="H843" s="291"/>
      <c r="I843" s="291"/>
      <c r="J843" s="291"/>
      <c r="K843" s="291"/>
      <c r="L843" s="291"/>
      <c r="M843" s="291"/>
      <c r="N843" s="291"/>
      <c r="O843" s="291"/>
      <c r="P843" s="291"/>
      <c r="Q843" s="291"/>
      <c r="R843" s="291"/>
      <c r="S843" s="291"/>
      <c r="T843" s="291"/>
      <c r="U843" s="291"/>
      <c r="V843" s="291"/>
      <c r="BG843" s="243"/>
      <c r="BH843" s="243"/>
      <c r="BI843" s="243"/>
      <c r="BJ843" s="243"/>
      <c r="BK843" s="243"/>
      <c r="BL843" s="345"/>
      <c r="BM843" s="345"/>
      <c r="BN843" s="345"/>
      <c r="BO843" s="345"/>
      <c r="BP843" s="345"/>
      <c r="BQ843" s="345"/>
      <c r="BR843" s="345"/>
      <c r="BS843" s="345"/>
      <c r="BT843" s="345"/>
      <c r="BU843" s="345"/>
      <c r="BV843" s="345"/>
      <c r="BW843" s="345"/>
      <c r="BX843" s="345"/>
      <c r="BY843" s="345"/>
      <c r="BZ843" s="345"/>
      <c r="CA843" s="345"/>
    </row>
    <row r="844" spans="1:80" s="331" customFormat="1" ht="12.6" customHeight="1">
      <c r="B844" s="495" t="s">
        <v>431</v>
      </c>
      <c r="C844" s="496"/>
      <c r="D844" s="497"/>
      <c r="E844" s="501" t="s">
        <v>711</v>
      </c>
      <c r="F844" s="502"/>
      <c r="G844" s="502"/>
      <c r="H844" s="502"/>
      <c r="I844" s="502"/>
      <c r="J844" s="502"/>
      <c r="K844" s="502"/>
      <c r="L844" s="502"/>
      <c r="M844" s="502"/>
      <c r="N844" s="502"/>
      <c r="O844" s="502"/>
      <c r="P844" s="502"/>
      <c r="Q844" s="502"/>
      <c r="R844" s="502"/>
      <c r="S844" s="502"/>
      <c r="T844" s="502"/>
      <c r="U844" s="502"/>
      <c r="V844" s="502"/>
      <c r="W844" s="502"/>
      <c r="X844" s="502"/>
      <c r="Y844" s="502"/>
      <c r="Z844" s="502"/>
      <c r="AA844" s="502"/>
      <c r="AB844" s="502"/>
      <c r="AC844" s="502"/>
      <c r="AD844" s="502"/>
      <c r="AE844" s="502"/>
      <c r="AF844" s="502"/>
      <c r="AG844" s="502"/>
      <c r="AH844" s="502"/>
      <c r="AI844" s="502"/>
      <c r="AJ844" s="502"/>
      <c r="AK844" s="502"/>
      <c r="AL844" s="502"/>
      <c r="AM844" s="502"/>
      <c r="AN844" s="502"/>
      <c r="AO844" s="502"/>
      <c r="AP844" s="502"/>
      <c r="AQ844" s="502"/>
      <c r="AR844" s="502"/>
      <c r="AS844" s="502"/>
      <c r="AT844" s="502"/>
      <c r="AU844" s="502"/>
      <c r="AV844" s="502"/>
      <c r="AW844" s="502"/>
      <c r="AX844" s="502"/>
      <c r="AY844" s="502"/>
      <c r="AZ844" s="502"/>
      <c r="BA844" s="502"/>
      <c r="BB844" s="502"/>
      <c r="BC844" s="502"/>
      <c r="BD844" s="502"/>
      <c r="BE844" s="502"/>
      <c r="BF844" s="502"/>
      <c r="BG844" s="505"/>
      <c r="BH844" s="506"/>
      <c r="BI844" s="506"/>
      <c r="BJ844" s="506"/>
      <c r="BK844" s="507"/>
      <c r="BL844" s="243"/>
      <c r="BM844" s="330"/>
      <c r="BN844" s="330"/>
      <c r="BO844" s="330"/>
      <c r="BP844" s="330"/>
      <c r="BQ844" s="330"/>
      <c r="BR844" s="330"/>
      <c r="BS844" s="330"/>
      <c r="BT844" s="330"/>
      <c r="BU844" s="330"/>
      <c r="BV844" s="330"/>
      <c r="BW844" s="330"/>
      <c r="BX844" s="330"/>
      <c r="BY844" s="330"/>
      <c r="BZ844" s="330"/>
      <c r="CA844" s="330"/>
      <c r="CB844" s="330"/>
    </row>
    <row r="845" spans="1:80" s="331" customFormat="1" ht="12.6" customHeight="1">
      <c r="B845" s="511"/>
      <c r="C845" s="512"/>
      <c r="D845" s="513"/>
      <c r="E845" s="514"/>
      <c r="F845" s="482"/>
      <c r="G845" s="482"/>
      <c r="H845" s="482"/>
      <c r="I845" s="482"/>
      <c r="J845" s="482"/>
      <c r="K845" s="482"/>
      <c r="L845" s="482"/>
      <c r="M845" s="482"/>
      <c r="N845" s="482"/>
      <c r="O845" s="482"/>
      <c r="P845" s="482"/>
      <c r="Q845" s="482"/>
      <c r="R845" s="482"/>
      <c r="S845" s="482"/>
      <c r="T845" s="482"/>
      <c r="U845" s="482"/>
      <c r="V845" s="482"/>
      <c r="W845" s="482"/>
      <c r="X845" s="482"/>
      <c r="Y845" s="482"/>
      <c r="Z845" s="482"/>
      <c r="AA845" s="482"/>
      <c r="AB845" s="482"/>
      <c r="AC845" s="482"/>
      <c r="AD845" s="482"/>
      <c r="AE845" s="482"/>
      <c r="AF845" s="482"/>
      <c r="AG845" s="482"/>
      <c r="AH845" s="482"/>
      <c r="AI845" s="482"/>
      <c r="AJ845" s="482"/>
      <c r="AK845" s="482"/>
      <c r="AL845" s="482"/>
      <c r="AM845" s="482"/>
      <c r="AN845" s="482"/>
      <c r="AO845" s="482"/>
      <c r="AP845" s="482"/>
      <c r="AQ845" s="482"/>
      <c r="AR845" s="482"/>
      <c r="AS845" s="482"/>
      <c r="AT845" s="482"/>
      <c r="AU845" s="482"/>
      <c r="AV845" s="482"/>
      <c r="AW845" s="482"/>
      <c r="AX845" s="482"/>
      <c r="AY845" s="482"/>
      <c r="AZ845" s="482"/>
      <c r="BA845" s="482"/>
      <c r="BB845" s="482"/>
      <c r="BC845" s="482"/>
      <c r="BD845" s="482"/>
      <c r="BE845" s="482"/>
      <c r="BF845" s="482"/>
      <c r="BG845" s="515"/>
      <c r="BH845" s="516"/>
      <c r="BI845" s="516"/>
      <c r="BJ845" s="516"/>
      <c r="BK845" s="517"/>
      <c r="BL845" s="243"/>
      <c r="BM845" s="330"/>
      <c r="BN845" s="330"/>
      <c r="BO845" s="330"/>
      <c r="BP845" s="330"/>
      <c r="BQ845" s="330"/>
      <c r="BR845" s="330"/>
      <c r="BS845" s="330"/>
      <c r="BT845" s="330"/>
      <c r="BU845" s="330"/>
      <c r="BV845" s="330"/>
      <c r="BW845" s="330"/>
      <c r="BX845" s="330"/>
      <c r="BY845" s="330"/>
      <c r="BZ845" s="330"/>
      <c r="CA845" s="330"/>
      <c r="CB845" s="330"/>
    </row>
    <row r="846" spans="1:80" s="331" customFormat="1" ht="12.6" customHeight="1">
      <c r="B846" s="511"/>
      <c r="C846" s="512"/>
      <c r="D846" s="513"/>
      <c r="E846" s="514"/>
      <c r="F846" s="482"/>
      <c r="G846" s="482"/>
      <c r="H846" s="482"/>
      <c r="I846" s="482"/>
      <c r="J846" s="482"/>
      <c r="K846" s="482"/>
      <c r="L846" s="482"/>
      <c r="M846" s="482"/>
      <c r="N846" s="482"/>
      <c r="O846" s="482"/>
      <c r="P846" s="482"/>
      <c r="Q846" s="482"/>
      <c r="R846" s="482"/>
      <c r="S846" s="482"/>
      <c r="T846" s="482"/>
      <c r="U846" s="482"/>
      <c r="V846" s="482"/>
      <c r="W846" s="482"/>
      <c r="X846" s="482"/>
      <c r="Y846" s="482"/>
      <c r="Z846" s="482"/>
      <c r="AA846" s="482"/>
      <c r="AB846" s="482"/>
      <c r="AC846" s="482"/>
      <c r="AD846" s="482"/>
      <c r="AE846" s="482"/>
      <c r="AF846" s="482"/>
      <c r="AG846" s="482"/>
      <c r="AH846" s="482"/>
      <c r="AI846" s="482"/>
      <c r="AJ846" s="482"/>
      <c r="AK846" s="482"/>
      <c r="AL846" s="482"/>
      <c r="AM846" s="482"/>
      <c r="AN846" s="482"/>
      <c r="AO846" s="482"/>
      <c r="AP846" s="482"/>
      <c r="AQ846" s="482"/>
      <c r="AR846" s="482"/>
      <c r="AS846" s="482"/>
      <c r="AT846" s="482"/>
      <c r="AU846" s="482"/>
      <c r="AV846" s="482"/>
      <c r="AW846" s="482"/>
      <c r="AX846" s="482"/>
      <c r="AY846" s="482"/>
      <c r="AZ846" s="482"/>
      <c r="BA846" s="482"/>
      <c r="BB846" s="482"/>
      <c r="BC846" s="482"/>
      <c r="BD846" s="482"/>
      <c r="BE846" s="482"/>
      <c r="BF846" s="482"/>
      <c r="BG846" s="515"/>
      <c r="BH846" s="516"/>
      <c r="BI846" s="516"/>
      <c r="BJ846" s="516"/>
      <c r="BK846" s="517"/>
      <c r="BL846" s="243"/>
      <c r="BM846" s="330"/>
      <c r="BN846" s="330"/>
      <c r="BO846" s="330"/>
      <c r="BP846" s="330"/>
      <c r="BQ846" s="330"/>
      <c r="BR846" s="330"/>
      <c r="BS846" s="330"/>
      <c r="BT846" s="330"/>
      <c r="BU846" s="330"/>
      <c r="BV846" s="330"/>
      <c r="BW846" s="330"/>
      <c r="BX846" s="330"/>
      <c r="BY846" s="330"/>
      <c r="BZ846" s="330"/>
      <c r="CA846" s="330"/>
      <c r="CB846" s="330"/>
    </row>
    <row r="847" spans="1:80" s="331" customFormat="1" ht="12.6" customHeight="1">
      <c r="B847" s="495" t="s">
        <v>436</v>
      </c>
      <c r="C847" s="496"/>
      <c r="D847" s="497"/>
      <c r="E847" s="501" t="s">
        <v>712</v>
      </c>
      <c r="F847" s="502"/>
      <c r="G847" s="502"/>
      <c r="H847" s="502"/>
      <c r="I847" s="502"/>
      <c r="J847" s="502"/>
      <c r="K847" s="502"/>
      <c r="L847" s="502"/>
      <c r="M847" s="502"/>
      <c r="N847" s="502"/>
      <c r="O847" s="502"/>
      <c r="P847" s="502"/>
      <c r="Q847" s="502"/>
      <c r="R847" s="502"/>
      <c r="S847" s="502"/>
      <c r="T847" s="502"/>
      <c r="U847" s="502"/>
      <c r="V847" s="502"/>
      <c r="W847" s="502"/>
      <c r="X847" s="502"/>
      <c r="Y847" s="502"/>
      <c r="Z847" s="502"/>
      <c r="AA847" s="502"/>
      <c r="AB847" s="502"/>
      <c r="AC847" s="502"/>
      <c r="AD847" s="502"/>
      <c r="AE847" s="502"/>
      <c r="AF847" s="502"/>
      <c r="AG847" s="502"/>
      <c r="AH847" s="502"/>
      <c r="AI847" s="502"/>
      <c r="AJ847" s="502"/>
      <c r="AK847" s="502"/>
      <c r="AL847" s="502"/>
      <c r="AM847" s="502"/>
      <c r="AN847" s="502"/>
      <c r="AO847" s="502"/>
      <c r="AP847" s="502"/>
      <c r="AQ847" s="502"/>
      <c r="AR847" s="502"/>
      <c r="AS847" s="502"/>
      <c r="AT847" s="502"/>
      <c r="AU847" s="502"/>
      <c r="AV847" s="502"/>
      <c r="AW847" s="502"/>
      <c r="AX847" s="502"/>
      <c r="AY847" s="502"/>
      <c r="AZ847" s="502"/>
      <c r="BA847" s="502"/>
      <c r="BB847" s="502"/>
      <c r="BC847" s="502"/>
      <c r="BD847" s="502"/>
      <c r="BE847" s="502"/>
      <c r="BF847" s="502"/>
      <c r="BG847" s="505"/>
      <c r="BH847" s="506"/>
      <c r="BI847" s="506"/>
      <c r="BJ847" s="506"/>
      <c r="BK847" s="507"/>
      <c r="BL847" s="243"/>
      <c r="BM847" s="330"/>
      <c r="BN847" s="330"/>
      <c r="BO847" s="330"/>
      <c r="BP847" s="330"/>
      <c r="BQ847" s="330"/>
      <c r="BR847" s="330"/>
      <c r="BS847" s="330"/>
      <c r="BT847" s="330"/>
      <c r="BU847" s="330"/>
      <c r="BV847" s="330"/>
      <c r="BW847" s="330"/>
      <c r="BX847" s="330"/>
      <c r="BY847" s="330"/>
      <c r="BZ847" s="330"/>
      <c r="CA847" s="330"/>
      <c r="CB847" s="330"/>
    </row>
    <row r="848" spans="1:80" s="331" customFormat="1" ht="12.6" customHeight="1">
      <c r="B848" s="498"/>
      <c r="C848" s="499"/>
      <c r="D848" s="500"/>
      <c r="E848" s="503"/>
      <c r="F848" s="504"/>
      <c r="G848" s="504"/>
      <c r="H848" s="504"/>
      <c r="I848" s="504"/>
      <c r="J848" s="504"/>
      <c r="K848" s="504"/>
      <c r="L848" s="504"/>
      <c r="M848" s="504"/>
      <c r="N848" s="504"/>
      <c r="O848" s="504"/>
      <c r="P848" s="504"/>
      <c r="Q848" s="504"/>
      <c r="R848" s="504"/>
      <c r="S848" s="504"/>
      <c r="T848" s="504"/>
      <c r="U848" s="504"/>
      <c r="V848" s="504"/>
      <c r="W848" s="504"/>
      <c r="X848" s="504"/>
      <c r="Y848" s="504"/>
      <c r="Z848" s="504"/>
      <c r="AA848" s="504"/>
      <c r="AB848" s="504"/>
      <c r="AC848" s="504"/>
      <c r="AD848" s="504"/>
      <c r="AE848" s="504"/>
      <c r="AF848" s="504"/>
      <c r="AG848" s="504"/>
      <c r="AH848" s="504"/>
      <c r="AI848" s="504"/>
      <c r="AJ848" s="504"/>
      <c r="AK848" s="504"/>
      <c r="AL848" s="504"/>
      <c r="AM848" s="504"/>
      <c r="AN848" s="504"/>
      <c r="AO848" s="504"/>
      <c r="AP848" s="504"/>
      <c r="AQ848" s="504"/>
      <c r="AR848" s="504"/>
      <c r="AS848" s="504"/>
      <c r="AT848" s="504"/>
      <c r="AU848" s="504"/>
      <c r="AV848" s="504"/>
      <c r="AW848" s="504"/>
      <c r="AX848" s="504"/>
      <c r="AY848" s="504"/>
      <c r="AZ848" s="504"/>
      <c r="BA848" s="504"/>
      <c r="BB848" s="504"/>
      <c r="BC848" s="504"/>
      <c r="BD848" s="504"/>
      <c r="BE848" s="504"/>
      <c r="BF848" s="504"/>
      <c r="BG848" s="508"/>
      <c r="BH848" s="509"/>
      <c r="BI848" s="509"/>
      <c r="BJ848" s="509"/>
      <c r="BK848" s="510"/>
      <c r="BL848" s="243"/>
      <c r="BM848" s="330"/>
      <c r="BN848" s="330"/>
      <c r="BO848" s="330"/>
      <c r="BP848" s="330"/>
      <c r="BQ848" s="330"/>
      <c r="BR848" s="330"/>
      <c r="BS848" s="330"/>
      <c r="BT848" s="330"/>
      <c r="BU848" s="330"/>
      <c r="BV848" s="330"/>
      <c r="BW848" s="330"/>
      <c r="BX848" s="330"/>
      <c r="BY848" s="330"/>
      <c r="BZ848" s="330"/>
      <c r="CA848" s="330"/>
      <c r="CB848" s="330"/>
    </row>
    <row r="849" spans="1:80" s="331" customFormat="1" ht="12.6" customHeight="1">
      <c r="B849" s="495" t="s">
        <v>450</v>
      </c>
      <c r="C849" s="496"/>
      <c r="D849" s="497"/>
      <c r="E849" s="501" t="s">
        <v>713</v>
      </c>
      <c r="F849" s="502"/>
      <c r="G849" s="502"/>
      <c r="H849" s="502"/>
      <c r="I849" s="502"/>
      <c r="J849" s="502"/>
      <c r="K849" s="502"/>
      <c r="L849" s="502"/>
      <c r="M849" s="502"/>
      <c r="N849" s="502"/>
      <c r="O849" s="502"/>
      <c r="P849" s="502"/>
      <c r="Q849" s="502"/>
      <c r="R849" s="502"/>
      <c r="S849" s="502"/>
      <c r="T849" s="502"/>
      <c r="U849" s="502"/>
      <c r="V849" s="502"/>
      <c r="W849" s="502"/>
      <c r="X849" s="502"/>
      <c r="Y849" s="502"/>
      <c r="Z849" s="502"/>
      <c r="AA849" s="502"/>
      <c r="AB849" s="502"/>
      <c r="AC849" s="502"/>
      <c r="AD849" s="502"/>
      <c r="AE849" s="502"/>
      <c r="AF849" s="502"/>
      <c r="AG849" s="502"/>
      <c r="AH849" s="502"/>
      <c r="AI849" s="502"/>
      <c r="AJ849" s="502"/>
      <c r="AK849" s="502"/>
      <c r="AL849" s="502"/>
      <c r="AM849" s="502"/>
      <c r="AN849" s="502"/>
      <c r="AO849" s="502"/>
      <c r="AP849" s="502"/>
      <c r="AQ849" s="502"/>
      <c r="AR849" s="502"/>
      <c r="AS849" s="502"/>
      <c r="AT849" s="502"/>
      <c r="AU849" s="502"/>
      <c r="AV849" s="502"/>
      <c r="AW849" s="502"/>
      <c r="AX849" s="502"/>
      <c r="AY849" s="502"/>
      <c r="AZ849" s="502"/>
      <c r="BA849" s="502"/>
      <c r="BB849" s="502"/>
      <c r="BC849" s="502"/>
      <c r="BD849" s="502"/>
      <c r="BE849" s="502"/>
      <c r="BF849" s="502"/>
      <c r="BG849" s="505"/>
      <c r="BH849" s="506"/>
      <c r="BI849" s="506"/>
      <c r="BJ849" s="506"/>
      <c r="BK849" s="507"/>
      <c r="BL849" s="243"/>
      <c r="BM849" s="330"/>
      <c r="BN849" s="330"/>
      <c r="BO849" s="330"/>
      <c r="BP849" s="330"/>
      <c r="BQ849" s="330"/>
      <c r="BR849" s="330"/>
      <c r="BS849" s="330"/>
      <c r="BT849" s="330"/>
      <c r="BU849" s="330"/>
      <c r="BV849" s="330"/>
      <c r="BW849" s="330"/>
      <c r="BX849" s="330"/>
      <c r="BY849" s="330"/>
      <c r="BZ849" s="330"/>
      <c r="CA849" s="330"/>
      <c r="CB849" s="330"/>
    </row>
    <row r="850" spans="1:80" s="331" customFormat="1" ht="12.6" customHeight="1">
      <c r="B850" s="511"/>
      <c r="C850" s="512"/>
      <c r="D850" s="513"/>
      <c r="E850" s="514"/>
      <c r="F850" s="482"/>
      <c r="G850" s="482"/>
      <c r="H850" s="482"/>
      <c r="I850" s="482"/>
      <c r="J850" s="482"/>
      <c r="K850" s="482"/>
      <c r="L850" s="482"/>
      <c r="M850" s="482"/>
      <c r="N850" s="482"/>
      <c r="O850" s="482"/>
      <c r="P850" s="482"/>
      <c r="Q850" s="482"/>
      <c r="R850" s="482"/>
      <c r="S850" s="482"/>
      <c r="T850" s="482"/>
      <c r="U850" s="482"/>
      <c r="V850" s="482"/>
      <c r="W850" s="482"/>
      <c r="X850" s="482"/>
      <c r="Y850" s="482"/>
      <c r="Z850" s="482"/>
      <c r="AA850" s="482"/>
      <c r="AB850" s="482"/>
      <c r="AC850" s="482"/>
      <c r="AD850" s="482"/>
      <c r="AE850" s="482"/>
      <c r="AF850" s="482"/>
      <c r="AG850" s="482"/>
      <c r="AH850" s="482"/>
      <c r="AI850" s="482"/>
      <c r="AJ850" s="482"/>
      <c r="AK850" s="482"/>
      <c r="AL850" s="482"/>
      <c r="AM850" s="482"/>
      <c r="AN850" s="482"/>
      <c r="AO850" s="482"/>
      <c r="AP850" s="482"/>
      <c r="AQ850" s="482"/>
      <c r="AR850" s="482"/>
      <c r="AS850" s="482"/>
      <c r="AT850" s="482"/>
      <c r="AU850" s="482"/>
      <c r="AV850" s="482"/>
      <c r="AW850" s="482"/>
      <c r="AX850" s="482"/>
      <c r="AY850" s="482"/>
      <c r="AZ850" s="482"/>
      <c r="BA850" s="482"/>
      <c r="BB850" s="482"/>
      <c r="BC850" s="482"/>
      <c r="BD850" s="482"/>
      <c r="BE850" s="482"/>
      <c r="BF850" s="482"/>
      <c r="BG850" s="515"/>
      <c r="BH850" s="516"/>
      <c r="BI850" s="516"/>
      <c r="BJ850" s="516"/>
      <c r="BK850" s="517"/>
      <c r="BL850" s="243"/>
      <c r="BM850" s="330"/>
      <c r="BN850" s="330"/>
      <c r="BO850" s="330"/>
      <c r="BP850" s="330"/>
      <c r="BQ850" s="330"/>
      <c r="BR850" s="330"/>
      <c r="BS850" s="330"/>
      <c r="BT850" s="330"/>
      <c r="BU850" s="330"/>
      <c r="BV850" s="330"/>
      <c r="BW850" s="330"/>
      <c r="BX850" s="330"/>
      <c r="BY850" s="330"/>
      <c r="BZ850" s="330"/>
      <c r="CA850" s="330"/>
      <c r="CB850" s="330"/>
    </row>
    <row r="851" spans="1:80" s="331" customFormat="1" ht="12.6" customHeight="1">
      <c r="B851" s="498"/>
      <c r="C851" s="499"/>
      <c r="D851" s="500"/>
      <c r="E851" s="503"/>
      <c r="F851" s="504"/>
      <c r="G851" s="504"/>
      <c r="H851" s="504"/>
      <c r="I851" s="504"/>
      <c r="J851" s="504"/>
      <c r="K851" s="504"/>
      <c r="L851" s="504"/>
      <c r="M851" s="504"/>
      <c r="N851" s="504"/>
      <c r="O851" s="504"/>
      <c r="P851" s="504"/>
      <c r="Q851" s="504"/>
      <c r="R851" s="504"/>
      <c r="S851" s="504"/>
      <c r="T851" s="504"/>
      <c r="U851" s="504"/>
      <c r="V851" s="504"/>
      <c r="W851" s="504"/>
      <c r="X851" s="504"/>
      <c r="Y851" s="504"/>
      <c r="Z851" s="504"/>
      <c r="AA851" s="504"/>
      <c r="AB851" s="504"/>
      <c r="AC851" s="504"/>
      <c r="AD851" s="504"/>
      <c r="AE851" s="504"/>
      <c r="AF851" s="504"/>
      <c r="AG851" s="504"/>
      <c r="AH851" s="504"/>
      <c r="AI851" s="504"/>
      <c r="AJ851" s="504"/>
      <c r="AK851" s="504"/>
      <c r="AL851" s="504"/>
      <c r="AM851" s="504"/>
      <c r="AN851" s="504"/>
      <c r="AO851" s="504"/>
      <c r="AP851" s="504"/>
      <c r="AQ851" s="504"/>
      <c r="AR851" s="504"/>
      <c r="AS851" s="504"/>
      <c r="AT851" s="504"/>
      <c r="AU851" s="504"/>
      <c r="AV851" s="504"/>
      <c r="AW851" s="504"/>
      <c r="AX851" s="504"/>
      <c r="AY851" s="504"/>
      <c r="AZ851" s="504"/>
      <c r="BA851" s="504"/>
      <c r="BB851" s="504"/>
      <c r="BC851" s="504"/>
      <c r="BD851" s="504"/>
      <c r="BE851" s="504"/>
      <c r="BF851" s="504"/>
      <c r="BG851" s="508"/>
      <c r="BH851" s="509"/>
      <c r="BI851" s="509"/>
      <c r="BJ851" s="509"/>
      <c r="BK851" s="510"/>
      <c r="BL851" s="243"/>
      <c r="BM851" s="330"/>
      <c r="BN851" s="330"/>
      <c r="BO851" s="330"/>
      <c r="BP851" s="330"/>
      <c r="BQ851" s="330"/>
      <c r="BR851" s="330"/>
      <c r="BS851" s="330"/>
      <c r="BT851" s="330"/>
      <c r="BU851" s="330"/>
      <c r="BV851" s="330"/>
      <c r="BW851" s="330"/>
      <c r="BX851" s="330"/>
      <c r="BY851" s="330"/>
      <c r="BZ851" s="330"/>
      <c r="CA851" s="330"/>
      <c r="CB851" s="330"/>
    </row>
    <row r="852" spans="1:80" s="331" customFormat="1" ht="12.6" customHeight="1">
      <c r="B852" s="495" t="s">
        <v>457</v>
      </c>
      <c r="C852" s="496"/>
      <c r="D852" s="497"/>
      <c r="E852" s="501" t="s">
        <v>714</v>
      </c>
      <c r="F852" s="502"/>
      <c r="G852" s="502"/>
      <c r="H852" s="502"/>
      <c r="I852" s="502"/>
      <c r="J852" s="502"/>
      <c r="K852" s="502"/>
      <c r="L852" s="502"/>
      <c r="M852" s="502"/>
      <c r="N852" s="502"/>
      <c r="O852" s="502"/>
      <c r="P852" s="502"/>
      <c r="Q852" s="502"/>
      <c r="R852" s="502"/>
      <c r="S852" s="502"/>
      <c r="T852" s="502"/>
      <c r="U852" s="502"/>
      <c r="V852" s="502"/>
      <c r="W852" s="502"/>
      <c r="X852" s="502"/>
      <c r="Y852" s="502"/>
      <c r="Z852" s="502"/>
      <c r="AA852" s="502"/>
      <c r="AB852" s="502"/>
      <c r="AC852" s="502"/>
      <c r="AD852" s="502"/>
      <c r="AE852" s="502"/>
      <c r="AF852" s="502"/>
      <c r="AG852" s="502"/>
      <c r="AH852" s="502"/>
      <c r="AI852" s="502"/>
      <c r="AJ852" s="502"/>
      <c r="AK852" s="502"/>
      <c r="AL852" s="502"/>
      <c r="AM852" s="502"/>
      <c r="AN852" s="502"/>
      <c r="AO852" s="502"/>
      <c r="AP852" s="502"/>
      <c r="AQ852" s="502"/>
      <c r="AR852" s="502"/>
      <c r="AS852" s="502"/>
      <c r="AT852" s="502"/>
      <c r="AU852" s="502"/>
      <c r="AV852" s="502"/>
      <c r="AW852" s="502"/>
      <c r="AX852" s="502"/>
      <c r="AY852" s="502"/>
      <c r="AZ852" s="502"/>
      <c r="BA852" s="502"/>
      <c r="BB852" s="502"/>
      <c r="BC852" s="502"/>
      <c r="BD852" s="502"/>
      <c r="BE852" s="502"/>
      <c r="BF852" s="502"/>
      <c r="BG852" s="505"/>
      <c r="BH852" s="506"/>
      <c r="BI852" s="506"/>
      <c r="BJ852" s="506"/>
      <c r="BK852" s="507"/>
      <c r="BL852" s="243"/>
      <c r="BM852" s="330"/>
      <c r="BN852" s="330"/>
      <c r="BO852" s="330"/>
      <c r="BP852" s="330"/>
      <c r="BQ852" s="330"/>
      <c r="BR852" s="330"/>
      <c r="BS852" s="330"/>
      <c r="BT852" s="330"/>
      <c r="BU852" s="330"/>
      <c r="BV852" s="330"/>
      <c r="BW852" s="330"/>
      <c r="BX852" s="330"/>
      <c r="BY852" s="330"/>
      <c r="BZ852" s="330"/>
      <c r="CA852" s="330"/>
      <c r="CB852" s="330"/>
    </row>
    <row r="853" spans="1:80" s="331" customFormat="1" ht="12.6" customHeight="1">
      <c r="B853" s="511"/>
      <c r="C853" s="512"/>
      <c r="D853" s="513"/>
      <c r="E853" s="514"/>
      <c r="F853" s="482"/>
      <c r="G853" s="482"/>
      <c r="H853" s="482"/>
      <c r="I853" s="482"/>
      <c r="J853" s="482"/>
      <c r="K853" s="482"/>
      <c r="L853" s="482"/>
      <c r="M853" s="482"/>
      <c r="N853" s="482"/>
      <c r="O853" s="482"/>
      <c r="P853" s="482"/>
      <c r="Q853" s="482"/>
      <c r="R853" s="482"/>
      <c r="S853" s="482"/>
      <c r="T853" s="482"/>
      <c r="U853" s="482"/>
      <c r="V853" s="482"/>
      <c r="W853" s="482"/>
      <c r="X853" s="482"/>
      <c r="Y853" s="482"/>
      <c r="Z853" s="482"/>
      <c r="AA853" s="482"/>
      <c r="AB853" s="482"/>
      <c r="AC853" s="482"/>
      <c r="AD853" s="482"/>
      <c r="AE853" s="482"/>
      <c r="AF853" s="482"/>
      <c r="AG853" s="482"/>
      <c r="AH853" s="482"/>
      <c r="AI853" s="482"/>
      <c r="AJ853" s="482"/>
      <c r="AK853" s="482"/>
      <c r="AL853" s="482"/>
      <c r="AM853" s="482"/>
      <c r="AN853" s="482"/>
      <c r="AO853" s="482"/>
      <c r="AP853" s="482"/>
      <c r="AQ853" s="482"/>
      <c r="AR853" s="482"/>
      <c r="AS853" s="482"/>
      <c r="AT853" s="482"/>
      <c r="AU853" s="482"/>
      <c r="AV853" s="482"/>
      <c r="AW853" s="482"/>
      <c r="AX853" s="482"/>
      <c r="AY853" s="482"/>
      <c r="AZ853" s="482"/>
      <c r="BA853" s="482"/>
      <c r="BB853" s="482"/>
      <c r="BC853" s="482"/>
      <c r="BD853" s="482"/>
      <c r="BE853" s="482"/>
      <c r="BF853" s="482"/>
      <c r="BG853" s="515"/>
      <c r="BH853" s="516"/>
      <c r="BI853" s="516"/>
      <c r="BJ853" s="516"/>
      <c r="BK853" s="517"/>
      <c r="BL853" s="243"/>
      <c r="BM853" s="330"/>
      <c r="BN853" s="330"/>
      <c r="BO853" s="330"/>
      <c r="BP853" s="330"/>
      <c r="BQ853" s="330"/>
      <c r="BR853" s="330"/>
      <c r="BS853" s="330"/>
      <c r="BT853" s="330"/>
      <c r="BU853" s="330"/>
      <c r="BV853" s="330"/>
      <c r="BW853" s="330"/>
      <c r="BX853" s="330"/>
      <c r="BY853" s="330"/>
      <c r="BZ853" s="330"/>
      <c r="CA853" s="330"/>
      <c r="CB853" s="330"/>
    </row>
    <row r="854" spans="1:80" s="331" customFormat="1" ht="12.6" customHeight="1">
      <c r="B854" s="498"/>
      <c r="C854" s="499"/>
      <c r="D854" s="500"/>
      <c r="E854" s="503"/>
      <c r="F854" s="504"/>
      <c r="G854" s="504"/>
      <c r="H854" s="504"/>
      <c r="I854" s="504"/>
      <c r="J854" s="504"/>
      <c r="K854" s="504"/>
      <c r="L854" s="504"/>
      <c r="M854" s="504"/>
      <c r="N854" s="504"/>
      <c r="O854" s="504"/>
      <c r="P854" s="504"/>
      <c r="Q854" s="504"/>
      <c r="R854" s="504"/>
      <c r="S854" s="504"/>
      <c r="T854" s="504"/>
      <c r="U854" s="504"/>
      <c r="V854" s="504"/>
      <c r="W854" s="504"/>
      <c r="X854" s="504"/>
      <c r="Y854" s="504"/>
      <c r="Z854" s="504"/>
      <c r="AA854" s="504"/>
      <c r="AB854" s="504"/>
      <c r="AC854" s="504"/>
      <c r="AD854" s="504"/>
      <c r="AE854" s="504"/>
      <c r="AF854" s="504"/>
      <c r="AG854" s="504"/>
      <c r="AH854" s="504"/>
      <c r="AI854" s="504"/>
      <c r="AJ854" s="504"/>
      <c r="AK854" s="504"/>
      <c r="AL854" s="504"/>
      <c r="AM854" s="504"/>
      <c r="AN854" s="504"/>
      <c r="AO854" s="504"/>
      <c r="AP854" s="504"/>
      <c r="AQ854" s="504"/>
      <c r="AR854" s="504"/>
      <c r="AS854" s="504"/>
      <c r="AT854" s="504"/>
      <c r="AU854" s="504"/>
      <c r="AV854" s="504"/>
      <c r="AW854" s="504"/>
      <c r="AX854" s="504"/>
      <c r="AY854" s="504"/>
      <c r="AZ854" s="504"/>
      <c r="BA854" s="504"/>
      <c r="BB854" s="504"/>
      <c r="BC854" s="504"/>
      <c r="BD854" s="504"/>
      <c r="BE854" s="504"/>
      <c r="BF854" s="504"/>
      <c r="BG854" s="508"/>
      <c r="BH854" s="509"/>
      <c r="BI854" s="509"/>
      <c r="BJ854" s="509"/>
      <c r="BK854" s="510"/>
      <c r="BL854" s="243"/>
      <c r="BM854" s="330"/>
      <c r="BN854" s="330"/>
      <c r="BO854" s="330"/>
      <c r="BP854" s="330"/>
      <c r="BQ854" s="330"/>
      <c r="BR854" s="330"/>
      <c r="BS854" s="330"/>
      <c r="BT854" s="330"/>
      <c r="BU854" s="330"/>
      <c r="BV854" s="330"/>
      <c r="BW854" s="330"/>
      <c r="BX854" s="330"/>
      <c r="BY854" s="330"/>
      <c r="BZ854" s="330"/>
      <c r="CA854" s="330"/>
      <c r="CB854" s="330"/>
    </row>
    <row r="855" spans="1:80" s="331" customFormat="1" ht="12.6" customHeight="1">
      <c r="B855" s="495" t="s">
        <v>461</v>
      </c>
      <c r="C855" s="496"/>
      <c r="D855" s="497"/>
      <c r="E855" s="501" t="s">
        <v>715</v>
      </c>
      <c r="F855" s="502"/>
      <c r="G855" s="502"/>
      <c r="H855" s="502"/>
      <c r="I855" s="502"/>
      <c r="J855" s="502"/>
      <c r="K855" s="502"/>
      <c r="L855" s="502"/>
      <c r="M855" s="502"/>
      <c r="N855" s="502"/>
      <c r="O855" s="502"/>
      <c r="P855" s="502"/>
      <c r="Q855" s="502"/>
      <c r="R855" s="502"/>
      <c r="S855" s="502"/>
      <c r="T855" s="502"/>
      <c r="U855" s="502"/>
      <c r="V855" s="502"/>
      <c r="W855" s="502"/>
      <c r="X855" s="502"/>
      <c r="Y855" s="502"/>
      <c r="Z855" s="502"/>
      <c r="AA855" s="502"/>
      <c r="AB855" s="502"/>
      <c r="AC855" s="502"/>
      <c r="AD855" s="502"/>
      <c r="AE855" s="502"/>
      <c r="AF855" s="502"/>
      <c r="AG855" s="502"/>
      <c r="AH855" s="502"/>
      <c r="AI855" s="502"/>
      <c r="AJ855" s="502"/>
      <c r="AK855" s="502"/>
      <c r="AL855" s="502"/>
      <c r="AM855" s="502"/>
      <c r="AN855" s="502"/>
      <c r="AO855" s="502"/>
      <c r="AP855" s="502"/>
      <c r="AQ855" s="502"/>
      <c r="AR855" s="502"/>
      <c r="AS855" s="502"/>
      <c r="AT855" s="502"/>
      <c r="AU855" s="502"/>
      <c r="AV855" s="502"/>
      <c r="AW855" s="502"/>
      <c r="AX855" s="502"/>
      <c r="AY855" s="502"/>
      <c r="AZ855" s="502"/>
      <c r="BA855" s="502"/>
      <c r="BB855" s="502"/>
      <c r="BC855" s="502"/>
      <c r="BD855" s="502"/>
      <c r="BE855" s="502"/>
      <c r="BF855" s="502"/>
      <c r="BG855" s="505"/>
      <c r="BH855" s="506"/>
      <c r="BI855" s="506"/>
      <c r="BJ855" s="506"/>
      <c r="BK855" s="507"/>
      <c r="BL855" s="243"/>
      <c r="BM855" s="330"/>
      <c r="BN855" s="330"/>
      <c r="BO855" s="330"/>
      <c r="BP855" s="330"/>
      <c r="BQ855" s="330"/>
      <c r="BR855" s="330"/>
      <c r="BS855" s="330"/>
      <c r="BT855" s="330"/>
      <c r="BU855" s="330"/>
      <c r="BV855" s="330"/>
      <c r="BW855" s="330"/>
      <c r="BX855" s="330"/>
      <c r="BY855" s="330"/>
      <c r="BZ855" s="330"/>
      <c r="CA855" s="330"/>
      <c r="CB855" s="330"/>
    </row>
    <row r="856" spans="1:80" s="331" customFormat="1" ht="12.6" customHeight="1">
      <c r="B856" s="511"/>
      <c r="C856" s="512"/>
      <c r="D856" s="513"/>
      <c r="E856" s="514"/>
      <c r="F856" s="482"/>
      <c r="G856" s="482"/>
      <c r="H856" s="482"/>
      <c r="I856" s="482"/>
      <c r="J856" s="482"/>
      <c r="K856" s="482"/>
      <c r="L856" s="482"/>
      <c r="M856" s="482"/>
      <c r="N856" s="482"/>
      <c r="O856" s="482"/>
      <c r="P856" s="482"/>
      <c r="Q856" s="482"/>
      <c r="R856" s="482"/>
      <c r="S856" s="482"/>
      <c r="T856" s="482"/>
      <c r="U856" s="482"/>
      <c r="V856" s="482"/>
      <c r="W856" s="482"/>
      <c r="X856" s="482"/>
      <c r="Y856" s="482"/>
      <c r="Z856" s="482"/>
      <c r="AA856" s="482"/>
      <c r="AB856" s="482"/>
      <c r="AC856" s="482"/>
      <c r="AD856" s="482"/>
      <c r="AE856" s="482"/>
      <c r="AF856" s="482"/>
      <c r="AG856" s="482"/>
      <c r="AH856" s="482"/>
      <c r="AI856" s="482"/>
      <c r="AJ856" s="482"/>
      <c r="AK856" s="482"/>
      <c r="AL856" s="482"/>
      <c r="AM856" s="482"/>
      <c r="AN856" s="482"/>
      <c r="AO856" s="482"/>
      <c r="AP856" s="482"/>
      <c r="AQ856" s="482"/>
      <c r="AR856" s="482"/>
      <c r="AS856" s="482"/>
      <c r="AT856" s="482"/>
      <c r="AU856" s="482"/>
      <c r="AV856" s="482"/>
      <c r="AW856" s="482"/>
      <c r="AX856" s="482"/>
      <c r="AY856" s="482"/>
      <c r="AZ856" s="482"/>
      <c r="BA856" s="482"/>
      <c r="BB856" s="482"/>
      <c r="BC856" s="482"/>
      <c r="BD856" s="482"/>
      <c r="BE856" s="482"/>
      <c r="BF856" s="482"/>
      <c r="BG856" s="515"/>
      <c r="BH856" s="516"/>
      <c r="BI856" s="516"/>
      <c r="BJ856" s="516"/>
      <c r="BK856" s="517"/>
      <c r="BL856" s="243"/>
      <c r="BM856" s="330"/>
      <c r="BN856" s="330"/>
      <c r="BO856" s="330"/>
      <c r="BP856" s="330"/>
      <c r="BQ856" s="330"/>
      <c r="BR856" s="330"/>
      <c r="BS856" s="330"/>
      <c r="BT856" s="330"/>
      <c r="BU856" s="330"/>
      <c r="BV856" s="330"/>
      <c r="BW856" s="330"/>
      <c r="BX856" s="330"/>
      <c r="BY856" s="330"/>
      <c r="BZ856" s="330"/>
      <c r="CA856" s="330"/>
      <c r="CB856" s="330"/>
    </row>
    <row r="857" spans="1:80" s="331" customFormat="1" ht="12.6" customHeight="1">
      <c r="B857" s="511"/>
      <c r="C857" s="512"/>
      <c r="D857" s="513"/>
      <c r="E857" s="514"/>
      <c r="F857" s="482"/>
      <c r="G857" s="482"/>
      <c r="H857" s="482"/>
      <c r="I857" s="482"/>
      <c r="J857" s="482"/>
      <c r="K857" s="482"/>
      <c r="L857" s="482"/>
      <c r="M857" s="482"/>
      <c r="N857" s="482"/>
      <c r="O857" s="482"/>
      <c r="P857" s="482"/>
      <c r="Q857" s="482"/>
      <c r="R857" s="482"/>
      <c r="S857" s="482"/>
      <c r="T857" s="482"/>
      <c r="U857" s="482"/>
      <c r="V857" s="482"/>
      <c r="W857" s="482"/>
      <c r="X857" s="482"/>
      <c r="Y857" s="482"/>
      <c r="Z857" s="482"/>
      <c r="AA857" s="482"/>
      <c r="AB857" s="482"/>
      <c r="AC857" s="482"/>
      <c r="AD857" s="482"/>
      <c r="AE857" s="482"/>
      <c r="AF857" s="482"/>
      <c r="AG857" s="482"/>
      <c r="AH857" s="482"/>
      <c r="AI857" s="482"/>
      <c r="AJ857" s="482"/>
      <c r="AK857" s="482"/>
      <c r="AL857" s="482"/>
      <c r="AM857" s="482"/>
      <c r="AN857" s="482"/>
      <c r="AO857" s="482"/>
      <c r="AP857" s="482"/>
      <c r="AQ857" s="482"/>
      <c r="AR857" s="482"/>
      <c r="AS857" s="482"/>
      <c r="AT857" s="482"/>
      <c r="AU857" s="482"/>
      <c r="AV857" s="482"/>
      <c r="AW857" s="482"/>
      <c r="AX857" s="482"/>
      <c r="AY857" s="482"/>
      <c r="AZ857" s="482"/>
      <c r="BA857" s="482"/>
      <c r="BB857" s="482"/>
      <c r="BC857" s="482"/>
      <c r="BD857" s="482"/>
      <c r="BE857" s="482"/>
      <c r="BF857" s="482"/>
      <c r="BG857" s="515"/>
      <c r="BH857" s="516"/>
      <c r="BI857" s="516"/>
      <c r="BJ857" s="516"/>
      <c r="BK857" s="517"/>
      <c r="BL857" s="243"/>
      <c r="BM857" s="330"/>
      <c r="BN857" s="330"/>
      <c r="BO857" s="330"/>
      <c r="BP857" s="330"/>
      <c r="BQ857" s="330"/>
      <c r="BR857" s="330"/>
      <c r="BS857" s="330"/>
      <c r="BT857" s="330"/>
      <c r="BU857" s="330"/>
      <c r="BV857" s="330"/>
      <c r="BW857" s="330"/>
      <c r="BX857" s="330"/>
      <c r="BY857" s="330"/>
      <c r="BZ857" s="330"/>
      <c r="CA857" s="330"/>
      <c r="CB857" s="330"/>
    </row>
    <row r="858" spans="1:80" s="331" customFormat="1" ht="12.6" customHeight="1">
      <c r="B858" s="498"/>
      <c r="C858" s="499"/>
      <c r="D858" s="500"/>
      <c r="E858" s="503"/>
      <c r="F858" s="504"/>
      <c r="G858" s="504"/>
      <c r="H858" s="504"/>
      <c r="I858" s="504"/>
      <c r="J858" s="504"/>
      <c r="K858" s="504"/>
      <c r="L858" s="504"/>
      <c r="M858" s="504"/>
      <c r="N858" s="504"/>
      <c r="O858" s="504"/>
      <c r="P858" s="504"/>
      <c r="Q858" s="504"/>
      <c r="R858" s="504"/>
      <c r="S858" s="504"/>
      <c r="T858" s="504"/>
      <c r="U858" s="504"/>
      <c r="V858" s="504"/>
      <c r="W858" s="504"/>
      <c r="X858" s="504"/>
      <c r="Y858" s="504"/>
      <c r="Z858" s="504"/>
      <c r="AA858" s="504"/>
      <c r="AB858" s="504"/>
      <c r="AC858" s="504"/>
      <c r="AD858" s="504"/>
      <c r="AE858" s="504"/>
      <c r="AF858" s="504"/>
      <c r="AG858" s="504"/>
      <c r="AH858" s="504"/>
      <c r="AI858" s="504"/>
      <c r="AJ858" s="504"/>
      <c r="AK858" s="504"/>
      <c r="AL858" s="504"/>
      <c r="AM858" s="504"/>
      <c r="AN858" s="504"/>
      <c r="AO858" s="504"/>
      <c r="AP858" s="504"/>
      <c r="AQ858" s="504"/>
      <c r="AR858" s="504"/>
      <c r="AS858" s="504"/>
      <c r="AT858" s="504"/>
      <c r="AU858" s="504"/>
      <c r="AV858" s="504"/>
      <c r="AW858" s="504"/>
      <c r="AX858" s="504"/>
      <c r="AY858" s="504"/>
      <c r="AZ858" s="504"/>
      <c r="BA858" s="504"/>
      <c r="BB858" s="504"/>
      <c r="BC858" s="504"/>
      <c r="BD858" s="504"/>
      <c r="BE858" s="504"/>
      <c r="BF858" s="504"/>
      <c r="BG858" s="508"/>
      <c r="BH858" s="509"/>
      <c r="BI858" s="509"/>
      <c r="BJ858" s="509"/>
      <c r="BK858" s="510"/>
      <c r="BL858" s="243"/>
      <c r="BM858" s="330"/>
      <c r="BN858" s="330"/>
      <c r="BO858" s="330"/>
      <c r="BP858" s="330"/>
      <c r="BQ858" s="330"/>
      <c r="BR858" s="330"/>
      <c r="BS858" s="330"/>
      <c r="BT858" s="330"/>
      <c r="BU858" s="330"/>
      <c r="BV858" s="330"/>
      <c r="BW858" s="330"/>
      <c r="BX858" s="330"/>
      <c r="BY858" s="330"/>
      <c r="BZ858" s="330"/>
      <c r="CA858" s="330"/>
      <c r="CB858" s="330"/>
    </row>
    <row r="859" spans="1:80" s="331" customFormat="1" ht="10.5" customHeight="1">
      <c r="BG859" s="243"/>
      <c r="BH859" s="243"/>
      <c r="BI859" s="243"/>
      <c r="BJ859" s="243"/>
      <c r="BK859" s="243"/>
      <c r="BL859" s="330"/>
      <c r="BM859" s="330"/>
      <c r="BN859" s="330"/>
      <c r="BO859" s="330"/>
      <c r="BP859" s="330"/>
      <c r="BQ859" s="330"/>
      <c r="BR859" s="330"/>
      <c r="BS859" s="330"/>
      <c r="BT859" s="330"/>
      <c r="BU859" s="330"/>
      <c r="BV859" s="330"/>
      <c r="BW859" s="330"/>
      <c r="BX859" s="330"/>
      <c r="BY859" s="330"/>
      <c r="BZ859" s="330"/>
      <c r="CA859" s="330"/>
    </row>
    <row r="860" spans="1:80" s="316" customFormat="1" ht="20.100000000000001" customHeight="1">
      <c r="A860" s="239" t="s">
        <v>716</v>
      </c>
      <c r="B860" s="329"/>
      <c r="C860" s="329"/>
      <c r="D860" s="298"/>
      <c r="E860" s="291"/>
      <c r="F860" s="291"/>
      <c r="G860" s="291"/>
      <c r="H860" s="291"/>
      <c r="I860" s="291"/>
      <c r="J860" s="291"/>
      <c r="K860" s="291"/>
      <c r="L860" s="291"/>
      <c r="M860" s="291"/>
      <c r="N860" s="291"/>
      <c r="O860" s="291"/>
      <c r="P860" s="291"/>
      <c r="Q860" s="291"/>
      <c r="R860" s="291"/>
      <c r="S860" s="291"/>
      <c r="T860" s="291"/>
      <c r="U860" s="291"/>
      <c r="V860" s="291"/>
      <c r="BG860" s="243"/>
      <c r="BH860" s="243"/>
      <c r="BI860" s="243"/>
      <c r="BJ860" s="243"/>
      <c r="BK860" s="243"/>
      <c r="BL860" s="345"/>
      <c r="BM860" s="345"/>
      <c r="BN860" s="345"/>
      <c r="BO860" s="345"/>
      <c r="BP860" s="345"/>
      <c r="BQ860" s="345"/>
      <c r="BR860" s="345"/>
      <c r="BS860" s="345"/>
      <c r="BT860" s="345"/>
      <c r="BU860" s="345"/>
      <c r="BV860" s="345"/>
      <c r="BW860" s="345"/>
      <c r="BX860" s="345"/>
      <c r="BY860" s="345"/>
      <c r="BZ860" s="345"/>
      <c r="CA860" s="345"/>
    </row>
    <row r="861" spans="1:80" s="331" customFormat="1" ht="12.6" customHeight="1">
      <c r="B861" s="495" t="s">
        <v>431</v>
      </c>
      <c r="C861" s="496"/>
      <c r="D861" s="497"/>
      <c r="E861" s="501" t="s">
        <v>717</v>
      </c>
      <c r="F861" s="502"/>
      <c r="G861" s="502"/>
      <c r="H861" s="502"/>
      <c r="I861" s="502"/>
      <c r="J861" s="502"/>
      <c r="K861" s="502"/>
      <c r="L861" s="502"/>
      <c r="M861" s="502"/>
      <c r="N861" s="502"/>
      <c r="O861" s="502"/>
      <c r="P861" s="502"/>
      <c r="Q861" s="502"/>
      <c r="R861" s="502"/>
      <c r="S861" s="502"/>
      <c r="T861" s="502"/>
      <c r="U861" s="502"/>
      <c r="V861" s="502"/>
      <c r="W861" s="502"/>
      <c r="X861" s="502"/>
      <c r="Y861" s="502"/>
      <c r="Z861" s="502"/>
      <c r="AA861" s="502"/>
      <c r="AB861" s="502"/>
      <c r="AC861" s="502"/>
      <c r="AD861" s="502"/>
      <c r="AE861" s="502"/>
      <c r="AF861" s="502"/>
      <c r="AG861" s="502"/>
      <c r="AH861" s="502"/>
      <c r="AI861" s="502"/>
      <c r="AJ861" s="502"/>
      <c r="AK861" s="502"/>
      <c r="AL861" s="502"/>
      <c r="AM861" s="502"/>
      <c r="AN861" s="502"/>
      <c r="AO861" s="502"/>
      <c r="AP861" s="502"/>
      <c r="AQ861" s="502"/>
      <c r="AR861" s="502"/>
      <c r="AS861" s="502"/>
      <c r="AT861" s="502"/>
      <c r="AU861" s="502"/>
      <c r="AV861" s="502"/>
      <c r="AW861" s="502"/>
      <c r="AX861" s="502"/>
      <c r="AY861" s="502"/>
      <c r="AZ861" s="502"/>
      <c r="BA861" s="502"/>
      <c r="BB861" s="502"/>
      <c r="BC861" s="502"/>
      <c r="BD861" s="502"/>
      <c r="BE861" s="502"/>
      <c r="BF861" s="502"/>
      <c r="BG861" s="505"/>
      <c r="BH861" s="506"/>
      <c r="BI861" s="506"/>
      <c r="BJ861" s="506"/>
      <c r="BK861" s="507"/>
      <c r="BL861" s="350"/>
      <c r="BM861" s="330"/>
      <c r="BN861" s="330"/>
      <c r="BO861" s="330"/>
      <c r="BP861" s="330"/>
      <c r="BQ861" s="330"/>
      <c r="BR861" s="330"/>
      <c r="BS861" s="330"/>
      <c r="BT861" s="330"/>
      <c r="BU861" s="330"/>
      <c r="BV861" s="330"/>
      <c r="BW861" s="330"/>
      <c r="BX861" s="330"/>
      <c r="BY861" s="330"/>
      <c r="BZ861" s="330"/>
      <c r="CA861" s="330"/>
      <c r="CB861" s="330"/>
    </row>
    <row r="862" spans="1:80" s="331" customFormat="1" ht="12.6" customHeight="1">
      <c r="B862" s="511"/>
      <c r="C862" s="512"/>
      <c r="D862" s="513"/>
      <c r="E862" s="514"/>
      <c r="F862" s="482"/>
      <c r="G862" s="482"/>
      <c r="H862" s="482"/>
      <c r="I862" s="482"/>
      <c r="J862" s="482"/>
      <c r="K862" s="482"/>
      <c r="L862" s="482"/>
      <c r="M862" s="482"/>
      <c r="N862" s="482"/>
      <c r="O862" s="482"/>
      <c r="P862" s="482"/>
      <c r="Q862" s="482"/>
      <c r="R862" s="482"/>
      <c r="S862" s="482"/>
      <c r="T862" s="482"/>
      <c r="U862" s="482"/>
      <c r="V862" s="482"/>
      <c r="W862" s="482"/>
      <c r="X862" s="482"/>
      <c r="Y862" s="482"/>
      <c r="Z862" s="482"/>
      <c r="AA862" s="482"/>
      <c r="AB862" s="482"/>
      <c r="AC862" s="482"/>
      <c r="AD862" s="482"/>
      <c r="AE862" s="482"/>
      <c r="AF862" s="482"/>
      <c r="AG862" s="482"/>
      <c r="AH862" s="482"/>
      <c r="AI862" s="482"/>
      <c r="AJ862" s="482"/>
      <c r="AK862" s="482"/>
      <c r="AL862" s="482"/>
      <c r="AM862" s="482"/>
      <c r="AN862" s="482"/>
      <c r="AO862" s="482"/>
      <c r="AP862" s="482"/>
      <c r="AQ862" s="482"/>
      <c r="AR862" s="482"/>
      <c r="AS862" s="482"/>
      <c r="AT862" s="482"/>
      <c r="AU862" s="482"/>
      <c r="AV862" s="482"/>
      <c r="AW862" s="482"/>
      <c r="AX862" s="482"/>
      <c r="AY862" s="482"/>
      <c r="AZ862" s="482"/>
      <c r="BA862" s="482"/>
      <c r="BB862" s="482"/>
      <c r="BC862" s="482"/>
      <c r="BD862" s="482"/>
      <c r="BE862" s="482"/>
      <c r="BF862" s="482"/>
      <c r="BG862" s="515"/>
      <c r="BH862" s="516"/>
      <c r="BI862" s="516"/>
      <c r="BJ862" s="516"/>
      <c r="BK862" s="517"/>
      <c r="BL862" s="350"/>
      <c r="BM862" s="330"/>
      <c r="BN862" s="330"/>
      <c r="BO862" s="330"/>
      <c r="BP862" s="330"/>
      <c r="BQ862" s="330"/>
      <c r="BR862" s="330"/>
      <c r="BS862" s="330"/>
      <c r="BT862" s="330"/>
      <c r="BU862" s="330"/>
      <c r="BV862" s="330"/>
      <c r="BW862" s="330"/>
      <c r="BX862" s="330"/>
      <c r="BY862" s="330"/>
      <c r="BZ862" s="330"/>
      <c r="CA862" s="330"/>
      <c r="CB862" s="330"/>
    </row>
    <row r="863" spans="1:80" s="331" customFormat="1" ht="12.6" customHeight="1">
      <c r="B863" s="498"/>
      <c r="C863" s="499"/>
      <c r="D863" s="500"/>
      <c r="E863" s="503"/>
      <c r="F863" s="504"/>
      <c r="G863" s="504"/>
      <c r="H863" s="504"/>
      <c r="I863" s="504"/>
      <c r="J863" s="504"/>
      <c r="K863" s="504"/>
      <c r="L863" s="504"/>
      <c r="M863" s="504"/>
      <c r="N863" s="504"/>
      <c r="O863" s="504"/>
      <c r="P863" s="504"/>
      <c r="Q863" s="504"/>
      <c r="R863" s="504"/>
      <c r="S863" s="504"/>
      <c r="T863" s="504"/>
      <c r="U863" s="504"/>
      <c r="V863" s="504"/>
      <c r="W863" s="504"/>
      <c r="X863" s="504"/>
      <c r="Y863" s="504"/>
      <c r="Z863" s="504"/>
      <c r="AA863" s="504"/>
      <c r="AB863" s="504"/>
      <c r="AC863" s="504"/>
      <c r="AD863" s="504"/>
      <c r="AE863" s="504"/>
      <c r="AF863" s="504"/>
      <c r="AG863" s="504"/>
      <c r="AH863" s="504"/>
      <c r="AI863" s="504"/>
      <c r="AJ863" s="504"/>
      <c r="AK863" s="504"/>
      <c r="AL863" s="504"/>
      <c r="AM863" s="504"/>
      <c r="AN863" s="504"/>
      <c r="AO863" s="504"/>
      <c r="AP863" s="504"/>
      <c r="AQ863" s="504"/>
      <c r="AR863" s="504"/>
      <c r="AS863" s="504"/>
      <c r="AT863" s="504"/>
      <c r="AU863" s="504"/>
      <c r="AV863" s="504"/>
      <c r="AW863" s="504"/>
      <c r="AX863" s="504"/>
      <c r="AY863" s="504"/>
      <c r="AZ863" s="504"/>
      <c r="BA863" s="504"/>
      <c r="BB863" s="504"/>
      <c r="BC863" s="504"/>
      <c r="BD863" s="504"/>
      <c r="BE863" s="504"/>
      <c r="BF863" s="504"/>
      <c r="BG863" s="508"/>
      <c r="BH863" s="509"/>
      <c r="BI863" s="509"/>
      <c r="BJ863" s="509"/>
      <c r="BK863" s="510"/>
      <c r="BL863" s="350"/>
      <c r="BM863" s="330"/>
      <c r="BN863" s="330"/>
      <c r="BO863" s="330"/>
      <c r="BP863" s="330"/>
      <c r="BQ863" s="330"/>
      <c r="BR863" s="330"/>
      <c r="BS863" s="330"/>
      <c r="BT863" s="330"/>
      <c r="BU863" s="330"/>
      <c r="BV863" s="330"/>
      <c r="BW863" s="330"/>
      <c r="BX863" s="330"/>
      <c r="BY863" s="330"/>
      <c r="BZ863" s="330"/>
      <c r="CA863" s="330"/>
      <c r="CB863" s="330"/>
    </row>
    <row r="864" spans="1:80" s="331" customFormat="1" ht="12.6" customHeight="1">
      <c r="B864" s="495" t="s">
        <v>436</v>
      </c>
      <c r="C864" s="496"/>
      <c r="D864" s="497"/>
      <c r="E864" s="501" t="s">
        <v>718</v>
      </c>
      <c r="F864" s="502"/>
      <c r="G864" s="502"/>
      <c r="H864" s="502"/>
      <c r="I864" s="502"/>
      <c r="J864" s="502"/>
      <c r="K864" s="502"/>
      <c r="L864" s="502"/>
      <c r="M864" s="502"/>
      <c r="N864" s="502"/>
      <c r="O864" s="502"/>
      <c r="P864" s="502"/>
      <c r="Q864" s="502"/>
      <c r="R864" s="502"/>
      <c r="S864" s="502"/>
      <c r="T864" s="502"/>
      <c r="U864" s="502"/>
      <c r="V864" s="502"/>
      <c r="W864" s="502"/>
      <c r="X864" s="502"/>
      <c r="Y864" s="502"/>
      <c r="Z864" s="502"/>
      <c r="AA864" s="502"/>
      <c r="AB864" s="502"/>
      <c r="AC864" s="502"/>
      <c r="AD864" s="502"/>
      <c r="AE864" s="502"/>
      <c r="AF864" s="502"/>
      <c r="AG864" s="502"/>
      <c r="AH864" s="502"/>
      <c r="AI864" s="502"/>
      <c r="AJ864" s="502"/>
      <c r="AK864" s="502"/>
      <c r="AL864" s="502"/>
      <c r="AM864" s="502"/>
      <c r="AN864" s="502"/>
      <c r="AO864" s="502"/>
      <c r="AP864" s="502"/>
      <c r="AQ864" s="502"/>
      <c r="AR864" s="502"/>
      <c r="AS864" s="502"/>
      <c r="AT864" s="502"/>
      <c r="AU864" s="502"/>
      <c r="AV864" s="502"/>
      <c r="AW864" s="502"/>
      <c r="AX864" s="502"/>
      <c r="AY864" s="502"/>
      <c r="AZ864" s="502"/>
      <c r="BA864" s="502"/>
      <c r="BB864" s="502"/>
      <c r="BC864" s="502"/>
      <c r="BD864" s="502"/>
      <c r="BE864" s="502"/>
      <c r="BF864" s="502"/>
      <c r="BG864" s="505"/>
      <c r="BH864" s="506"/>
      <c r="BI864" s="506"/>
      <c r="BJ864" s="506"/>
      <c r="BK864" s="507"/>
      <c r="BL864" s="350"/>
      <c r="BM864" s="330"/>
      <c r="BN864" s="330"/>
      <c r="BO864" s="330"/>
      <c r="BP864" s="330"/>
      <c r="BQ864" s="330"/>
      <c r="BR864" s="330"/>
      <c r="BS864" s="330"/>
      <c r="BT864" s="330"/>
      <c r="BU864" s="330"/>
      <c r="BV864" s="330"/>
      <c r="BW864" s="330"/>
      <c r="BX864" s="330"/>
      <c r="BY864" s="330"/>
      <c r="BZ864" s="330"/>
      <c r="CA864" s="330"/>
      <c r="CB864" s="330"/>
    </row>
    <row r="865" spans="1:80" s="331" customFormat="1" ht="12.6" customHeight="1">
      <c r="B865" s="511"/>
      <c r="C865" s="512"/>
      <c r="D865" s="513"/>
      <c r="E865" s="514"/>
      <c r="F865" s="482"/>
      <c r="G865" s="482"/>
      <c r="H865" s="482"/>
      <c r="I865" s="482"/>
      <c r="J865" s="482"/>
      <c r="K865" s="482"/>
      <c r="L865" s="482"/>
      <c r="M865" s="482"/>
      <c r="N865" s="482"/>
      <c r="O865" s="482"/>
      <c r="P865" s="482"/>
      <c r="Q865" s="482"/>
      <c r="R865" s="482"/>
      <c r="S865" s="482"/>
      <c r="T865" s="482"/>
      <c r="U865" s="482"/>
      <c r="V865" s="482"/>
      <c r="W865" s="482"/>
      <c r="X865" s="482"/>
      <c r="Y865" s="482"/>
      <c r="Z865" s="482"/>
      <c r="AA865" s="482"/>
      <c r="AB865" s="482"/>
      <c r="AC865" s="482"/>
      <c r="AD865" s="482"/>
      <c r="AE865" s="482"/>
      <c r="AF865" s="482"/>
      <c r="AG865" s="482"/>
      <c r="AH865" s="482"/>
      <c r="AI865" s="482"/>
      <c r="AJ865" s="482"/>
      <c r="AK865" s="482"/>
      <c r="AL865" s="482"/>
      <c r="AM865" s="482"/>
      <c r="AN865" s="482"/>
      <c r="AO865" s="482"/>
      <c r="AP865" s="482"/>
      <c r="AQ865" s="482"/>
      <c r="AR865" s="482"/>
      <c r="AS865" s="482"/>
      <c r="AT865" s="482"/>
      <c r="AU865" s="482"/>
      <c r="AV865" s="482"/>
      <c r="AW865" s="482"/>
      <c r="AX865" s="482"/>
      <c r="AY865" s="482"/>
      <c r="AZ865" s="482"/>
      <c r="BA865" s="482"/>
      <c r="BB865" s="482"/>
      <c r="BC865" s="482"/>
      <c r="BD865" s="482"/>
      <c r="BE865" s="482"/>
      <c r="BF865" s="482"/>
      <c r="BG865" s="515"/>
      <c r="BH865" s="516"/>
      <c r="BI865" s="516"/>
      <c r="BJ865" s="516"/>
      <c r="BK865" s="517"/>
      <c r="BL865" s="350"/>
      <c r="BM865" s="330"/>
      <c r="BN865" s="330"/>
      <c r="BO865" s="330"/>
      <c r="BP865" s="330"/>
      <c r="BQ865" s="330"/>
      <c r="BR865" s="330"/>
      <c r="BS865" s="330"/>
      <c r="BT865" s="330"/>
      <c r="BU865" s="330"/>
      <c r="BV865" s="330"/>
      <c r="BW865" s="330"/>
      <c r="BX865" s="330"/>
      <c r="BY865" s="330"/>
      <c r="BZ865" s="330"/>
      <c r="CA865" s="330"/>
      <c r="CB865" s="330"/>
    </row>
    <row r="866" spans="1:80" s="331" customFormat="1" ht="6" customHeight="1">
      <c r="B866" s="511"/>
      <c r="C866" s="512"/>
      <c r="D866" s="513"/>
      <c r="E866" s="514"/>
      <c r="F866" s="482"/>
      <c r="G866" s="482"/>
      <c r="H866" s="482"/>
      <c r="I866" s="482"/>
      <c r="J866" s="482"/>
      <c r="K866" s="482"/>
      <c r="L866" s="482"/>
      <c r="M866" s="482"/>
      <c r="N866" s="482"/>
      <c r="O866" s="482"/>
      <c r="P866" s="482"/>
      <c r="Q866" s="482"/>
      <c r="R866" s="482"/>
      <c r="S866" s="482"/>
      <c r="T866" s="482"/>
      <c r="U866" s="482"/>
      <c r="V866" s="482"/>
      <c r="W866" s="482"/>
      <c r="X866" s="482"/>
      <c r="Y866" s="482"/>
      <c r="Z866" s="482"/>
      <c r="AA866" s="482"/>
      <c r="AB866" s="482"/>
      <c r="AC866" s="482"/>
      <c r="AD866" s="482"/>
      <c r="AE866" s="482"/>
      <c r="AF866" s="482"/>
      <c r="AG866" s="482"/>
      <c r="AH866" s="482"/>
      <c r="AI866" s="482"/>
      <c r="AJ866" s="482"/>
      <c r="AK866" s="482"/>
      <c r="AL866" s="482"/>
      <c r="AM866" s="482"/>
      <c r="AN866" s="482"/>
      <c r="AO866" s="482"/>
      <c r="AP866" s="482"/>
      <c r="AQ866" s="482"/>
      <c r="AR866" s="482"/>
      <c r="AS866" s="482"/>
      <c r="AT866" s="482"/>
      <c r="AU866" s="482"/>
      <c r="AV866" s="482"/>
      <c r="AW866" s="482"/>
      <c r="AX866" s="482"/>
      <c r="AY866" s="482"/>
      <c r="AZ866" s="482"/>
      <c r="BA866" s="482"/>
      <c r="BB866" s="482"/>
      <c r="BC866" s="482"/>
      <c r="BD866" s="482"/>
      <c r="BE866" s="482"/>
      <c r="BF866" s="482"/>
      <c r="BG866" s="515"/>
      <c r="BH866" s="516"/>
      <c r="BI866" s="516"/>
      <c r="BJ866" s="516"/>
      <c r="BK866" s="517"/>
      <c r="BL866" s="350"/>
      <c r="BM866" s="330"/>
      <c r="BN866" s="330"/>
      <c r="BO866" s="330"/>
      <c r="BP866" s="330"/>
      <c r="BQ866" s="330"/>
      <c r="BR866" s="330"/>
      <c r="BS866" s="330"/>
      <c r="BT866" s="330"/>
      <c r="BU866" s="330"/>
      <c r="BV866" s="330"/>
      <c r="BW866" s="330"/>
      <c r="BX866" s="330"/>
      <c r="BY866" s="330"/>
      <c r="BZ866" s="330"/>
      <c r="CA866" s="330"/>
      <c r="CB866" s="330"/>
    </row>
    <row r="867" spans="1:80" s="331" customFormat="1" ht="12.6" customHeight="1">
      <c r="B867" s="511"/>
      <c r="C867" s="512"/>
      <c r="D867" s="513"/>
      <c r="E867" s="660" t="s">
        <v>434</v>
      </c>
      <c r="F867" s="661"/>
      <c r="G867" s="662" t="s">
        <v>719</v>
      </c>
      <c r="H867" s="662"/>
      <c r="I867" s="662"/>
      <c r="J867" s="662"/>
      <c r="K867" s="662"/>
      <c r="L867" s="662"/>
      <c r="M867" s="662"/>
      <c r="N867" s="662"/>
      <c r="O867" s="662"/>
      <c r="P867" s="662"/>
      <c r="Q867" s="662"/>
      <c r="R867" s="662"/>
      <c r="S867" s="662"/>
      <c r="T867" s="662"/>
      <c r="U867" s="662"/>
      <c r="V867" s="662"/>
      <c r="W867" s="662"/>
      <c r="X867" s="662"/>
      <c r="Y867" s="662"/>
      <c r="Z867" s="662"/>
      <c r="AA867" s="662"/>
      <c r="AB867" s="662"/>
      <c r="AC867" s="662"/>
      <c r="AD867" s="662"/>
      <c r="AE867" s="662"/>
      <c r="AF867" s="662"/>
      <c r="AG867" s="662"/>
      <c r="AH867" s="662"/>
      <c r="AI867" s="662"/>
      <c r="AJ867" s="662"/>
      <c r="AK867" s="662"/>
      <c r="AL867" s="662"/>
      <c r="AM867" s="662"/>
      <c r="AN867" s="662"/>
      <c r="AO867" s="662"/>
      <c r="AP867" s="662"/>
      <c r="AQ867" s="662"/>
      <c r="AR867" s="662"/>
      <c r="AS867" s="662"/>
      <c r="AT867" s="662"/>
      <c r="AU867" s="662"/>
      <c r="AV867" s="662"/>
      <c r="AW867" s="662"/>
      <c r="AX867" s="662"/>
      <c r="AY867" s="662"/>
      <c r="AZ867" s="662"/>
      <c r="BA867" s="662"/>
      <c r="BB867" s="662"/>
      <c r="BC867" s="662"/>
      <c r="BD867" s="662"/>
      <c r="BE867" s="662"/>
      <c r="BF867" s="662"/>
      <c r="BG867" s="515"/>
      <c r="BH867" s="516"/>
      <c r="BI867" s="516"/>
      <c r="BJ867" s="516"/>
      <c r="BK867" s="517"/>
      <c r="BL867" s="350"/>
      <c r="BM867" s="330"/>
      <c r="BN867" s="330"/>
      <c r="BO867" s="330"/>
      <c r="BP867" s="330"/>
      <c r="BQ867" s="330"/>
      <c r="BR867" s="330"/>
      <c r="BS867" s="330"/>
      <c r="BT867" s="330"/>
      <c r="BU867" s="330"/>
      <c r="BV867" s="330"/>
      <c r="BW867" s="330"/>
      <c r="BX867" s="330"/>
      <c r="BY867" s="330"/>
      <c r="BZ867" s="330"/>
      <c r="CA867" s="330"/>
      <c r="CB867" s="330"/>
    </row>
    <row r="868" spans="1:80" s="331" customFormat="1" ht="12.6" customHeight="1">
      <c r="B868" s="511"/>
      <c r="C868" s="512"/>
      <c r="D868" s="513"/>
      <c r="E868" s="467"/>
      <c r="F868" s="307"/>
      <c r="G868" s="662"/>
      <c r="H868" s="662"/>
      <c r="I868" s="662"/>
      <c r="J868" s="662"/>
      <c r="K868" s="662"/>
      <c r="L868" s="662"/>
      <c r="M868" s="662"/>
      <c r="N868" s="662"/>
      <c r="O868" s="662"/>
      <c r="P868" s="662"/>
      <c r="Q868" s="662"/>
      <c r="R868" s="662"/>
      <c r="S868" s="662"/>
      <c r="T868" s="662"/>
      <c r="U868" s="662"/>
      <c r="V868" s="662"/>
      <c r="W868" s="662"/>
      <c r="X868" s="662"/>
      <c r="Y868" s="662"/>
      <c r="Z868" s="662"/>
      <c r="AA868" s="662"/>
      <c r="AB868" s="662"/>
      <c r="AC868" s="662"/>
      <c r="AD868" s="662"/>
      <c r="AE868" s="662"/>
      <c r="AF868" s="662"/>
      <c r="AG868" s="662"/>
      <c r="AH868" s="662"/>
      <c r="AI868" s="662"/>
      <c r="AJ868" s="662"/>
      <c r="AK868" s="662"/>
      <c r="AL868" s="662"/>
      <c r="AM868" s="662"/>
      <c r="AN868" s="662"/>
      <c r="AO868" s="662"/>
      <c r="AP868" s="662"/>
      <c r="AQ868" s="662"/>
      <c r="AR868" s="662"/>
      <c r="AS868" s="662"/>
      <c r="AT868" s="662"/>
      <c r="AU868" s="662"/>
      <c r="AV868" s="662"/>
      <c r="AW868" s="662"/>
      <c r="AX868" s="662"/>
      <c r="AY868" s="662"/>
      <c r="AZ868" s="662"/>
      <c r="BA868" s="662"/>
      <c r="BB868" s="662"/>
      <c r="BC868" s="662"/>
      <c r="BD868" s="662"/>
      <c r="BE868" s="662"/>
      <c r="BF868" s="662"/>
      <c r="BG868" s="515"/>
      <c r="BH868" s="516"/>
      <c r="BI868" s="516"/>
      <c r="BJ868" s="516"/>
      <c r="BK868" s="517"/>
      <c r="BL868" s="350"/>
      <c r="BM868" s="330"/>
      <c r="BN868" s="330"/>
      <c r="BO868" s="330"/>
      <c r="BP868" s="330"/>
      <c r="BQ868" s="330"/>
      <c r="BR868" s="330"/>
      <c r="BS868" s="330"/>
      <c r="BT868" s="330"/>
      <c r="BU868" s="330"/>
      <c r="BV868" s="330"/>
      <c r="BW868" s="330"/>
      <c r="BX868" s="330"/>
      <c r="BY868" s="330"/>
      <c r="BZ868" s="330"/>
      <c r="CA868" s="330"/>
      <c r="CB868" s="330"/>
    </row>
    <row r="869" spans="1:80" s="331" customFormat="1" ht="5.25" customHeight="1">
      <c r="B869" s="498"/>
      <c r="C869" s="499"/>
      <c r="D869" s="500"/>
      <c r="E869" s="357"/>
      <c r="F869" s="358"/>
      <c r="G869" s="358"/>
      <c r="H869" s="358"/>
      <c r="I869" s="358"/>
      <c r="J869" s="358"/>
      <c r="K869" s="358"/>
      <c r="L869" s="358"/>
      <c r="M869" s="358"/>
      <c r="N869" s="358"/>
      <c r="O869" s="358"/>
      <c r="P869" s="358"/>
      <c r="Q869" s="358"/>
      <c r="R869" s="358"/>
      <c r="S869" s="358"/>
      <c r="T869" s="358"/>
      <c r="U869" s="358"/>
      <c r="V869" s="358"/>
      <c r="W869" s="358"/>
      <c r="X869" s="358"/>
      <c r="Y869" s="358"/>
      <c r="Z869" s="358"/>
      <c r="AA869" s="358"/>
      <c r="AB869" s="358"/>
      <c r="AC869" s="358"/>
      <c r="AD869" s="358"/>
      <c r="AE869" s="358"/>
      <c r="AF869" s="358"/>
      <c r="AG869" s="358"/>
      <c r="AH869" s="358"/>
      <c r="AI869" s="358"/>
      <c r="AJ869" s="358"/>
      <c r="AK869" s="358"/>
      <c r="AL869" s="358"/>
      <c r="AM869" s="358"/>
      <c r="AN869" s="358"/>
      <c r="AO869" s="358"/>
      <c r="AP869" s="358"/>
      <c r="AQ869" s="358"/>
      <c r="AR869" s="358"/>
      <c r="AS869" s="358"/>
      <c r="AT869" s="358"/>
      <c r="AU869" s="358"/>
      <c r="AV869" s="358"/>
      <c r="AW869" s="358"/>
      <c r="AX869" s="358"/>
      <c r="AY869" s="358"/>
      <c r="AZ869" s="358"/>
      <c r="BA869" s="358"/>
      <c r="BB869" s="358"/>
      <c r="BC869" s="358"/>
      <c r="BD869" s="358"/>
      <c r="BE869" s="358"/>
      <c r="BF869" s="358"/>
      <c r="BG869" s="508"/>
      <c r="BH869" s="509"/>
      <c r="BI869" s="509"/>
      <c r="BJ869" s="509"/>
      <c r="BK869" s="510"/>
      <c r="BL869" s="350"/>
      <c r="BM869" s="330"/>
      <c r="BN869" s="330"/>
      <c r="BO869" s="330"/>
      <c r="BP869" s="330"/>
      <c r="BQ869" s="330"/>
      <c r="BR869" s="330"/>
      <c r="BS869" s="330"/>
      <c r="BT869" s="330"/>
      <c r="BU869" s="330"/>
      <c r="BV869" s="330"/>
      <c r="BW869" s="330"/>
      <c r="BX869" s="330"/>
      <c r="BY869" s="330"/>
      <c r="BZ869" s="330"/>
      <c r="CA869" s="330"/>
      <c r="CB869" s="330"/>
    </row>
    <row r="870" spans="1:80" s="331" customFormat="1" ht="12.6" customHeight="1">
      <c r="BG870" s="243"/>
      <c r="BH870" s="243"/>
      <c r="BI870" s="243"/>
      <c r="BJ870" s="243"/>
      <c r="BK870" s="243"/>
      <c r="BL870" s="330"/>
      <c r="BM870" s="330"/>
      <c r="BN870" s="330"/>
      <c r="BO870" s="330"/>
      <c r="BP870" s="330"/>
      <c r="BQ870" s="330"/>
      <c r="BR870" s="330"/>
      <c r="BS870" s="330"/>
      <c r="BT870" s="330"/>
      <c r="BU870" s="330"/>
      <c r="BV870" s="330"/>
      <c r="BW870" s="330"/>
      <c r="BX870" s="330"/>
      <c r="BY870" s="330"/>
      <c r="BZ870" s="330"/>
      <c r="CA870" s="330"/>
    </row>
    <row r="871" spans="1:80" s="316" customFormat="1" ht="20.100000000000001" customHeight="1">
      <c r="A871" s="239" t="s">
        <v>720</v>
      </c>
      <c r="B871" s="329"/>
      <c r="C871" s="329"/>
      <c r="D871" s="298"/>
      <c r="E871" s="291"/>
      <c r="F871" s="291"/>
      <c r="G871" s="291"/>
      <c r="H871" s="291"/>
      <c r="I871" s="291"/>
      <c r="J871" s="291"/>
      <c r="K871" s="291"/>
      <c r="L871" s="291"/>
      <c r="M871" s="291"/>
      <c r="N871" s="291"/>
      <c r="O871" s="291"/>
      <c r="P871" s="291"/>
      <c r="Q871" s="291"/>
      <c r="R871" s="291"/>
      <c r="S871" s="291"/>
      <c r="T871" s="291"/>
      <c r="U871" s="291"/>
      <c r="V871" s="291"/>
      <c r="BG871" s="243"/>
      <c r="BH871" s="243"/>
      <c r="BI871" s="243"/>
      <c r="BJ871" s="243"/>
      <c r="BK871" s="243"/>
      <c r="BL871" s="345"/>
      <c r="BM871" s="345"/>
      <c r="BN871" s="345"/>
      <c r="BO871" s="345"/>
      <c r="BP871" s="345"/>
      <c r="BQ871" s="345"/>
      <c r="BR871" s="345"/>
      <c r="BS871" s="345"/>
      <c r="BT871" s="345"/>
      <c r="BU871" s="345"/>
      <c r="BV871" s="345"/>
      <c r="BW871" s="345"/>
      <c r="BX871" s="345"/>
      <c r="BY871" s="345"/>
      <c r="BZ871" s="345"/>
      <c r="CA871" s="345"/>
    </row>
    <row r="872" spans="1:80" s="331" customFormat="1" ht="12.6" customHeight="1">
      <c r="B872" s="495" t="s">
        <v>431</v>
      </c>
      <c r="C872" s="496"/>
      <c r="D872" s="497"/>
      <c r="E872" s="501" t="s">
        <v>721</v>
      </c>
      <c r="F872" s="502"/>
      <c r="G872" s="502"/>
      <c r="H872" s="502"/>
      <c r="I872" s="502"/>
      <c r="J872" s="502"/>
      <c r="K872" s="502"/>
      <c r="L872" s="502"/>
      <c r="M872" s="502"/>
      <c r="N872" s="502"/>
      <c r="O872" s="502"/>
      <c r="P872" s="502"/>
      <c r="Q872" s="502"/>
      <c r="R872" s="502"/>
      <c r="S872" s="502"/>
      <c r="T872" s="502"/>
      <c r="U872" s="502"/>
      <c r="V872" s="502"/>
      <c r="W872" s="502"/>
      <c r="X872" s="502"/>
      <c r="Y872" s="502"/>
      <c r="Z872" s="502"/>
      <c r="AA872" s="502"/>
      <c r="AB872" s="502"/>
      <c r="AC872" s="502"/>
      <c r="AD872" s="502"/>
      <c r="AE872" s="502"/>
      <c r="AF872" s="502"/>
      <c r="AG872" s="502"/>
      <c r="AH872" s="502"/>
      <c r="AI872" s="502"/>
      <c r="AJ872" s="502"/>
      <c r="AK872" s="502"/>
      <c r="AL872" s="502"/>
      <c r="AM872" s="502"/>
      <c r="AN872" s="502"/>
      <c r="AO872" s="502"/>
      <c r="AP872" s="502"/>
      <c r="AQ872" s="502"/>
      <c r="AR872" s="502"/>
      <c r="AS872" s="502"/>
      <c r="AT872" s="502"/>
      <c r="AU872" s="502"/>
      <c r="AV872" s="502"/>
      <c r="AW872" s="502"/>
      <c r="AX872" s="502"/>
      <c r="AY872" s="502"/>
      <c r="AZ872" s="502"/>
      <c r="BA872" s="502"/>
      <c r="BB872" s="502"/>
      <c r="BC872" s="502"/>
      <c r="BD872" s="502"/>
      <c r="BE872" s="502"/>
      <c r="BF872" s="502"/>
      <c r="BG872" s="505"/>
      <c r="BH872" s="506"/>
      <c r="BI872" s="506"/>
      <c r="BJ872" s="506"/>
      <c r="BK872" s="507"/>
      <c r="BL872" s="350"/>
      <c r="BM872" s="330"/>
      <c r="BN872" s="330"/>
      <c r="BO872" s="330"/>
      <c r="BP872" s="330"/>
      <c r="BQ872" s="330"/>
      <c r="BR872" s="330"/>
      <c r="BS872" s="330"/>
      <c r="BT872" s="330"/>
      <c r="BU872" s="330"/>
      <c r="BV872" s="330"/>
      <c r="BW872" s="330"/>
      <c r="BX872" s="330"/>
      <c r="BY872" s="330"/>
      <c r="BZ872" s="330"/>
      <c r="CA872" s="330"/>
      <c r="CB872" s="330"/>
    </row>
    <row r="873" spans="1:80" s="331" customFormat="1" ht="12.6" customHeight="1">
      <c r="B873" s="511"/>
      <c r="C873" s="512"/>
      <c r="D873" s="513"/>
      <c r="E873" s="514"/>
      <c r="F873" s="482"/>
      <c r="G873" s="482"/>
      <c r="H873" s="482"/>
      <c r="I873" s="482"/>
      <c r="J873" s="482"/>
      <c r="K873" s="482"/>
      <c r="L873" s="482"/>
      <c r="M873" s="482"/>
      <c r="N873" s="482"/>
      <c r="O873" s="482"/>
      <c r="P873" s="482"/>
      <c r="Q873" s="482"/>
      <c r="R873" s="482"/>
      <c r="S873" s="482"/>
      <c r="T873" s="482"/>
      <c r="U873" s="482"/>
      <c r="V873" s="482"/>
      <c r="W873" s="482"/>
      <c r="X873" s="482"/>
      <c r="Y873" s="482"/>
      <c r="Z873" s="482"/>
      <c r="AA873" s="482"/>
      <c r="AB873" s="482"/>
      <c r="AC873" s="482"/>
      <c r="AD873" s="482"/>
      <c r="AE873" s="482"/>
      <c r="AF873" s="482"/>
      <c r="AG873" s="482"/>
      <c r="AH873" s="482"/>
      <c r="AI873" s="482"/>
      <c r="AJ873" s="482"/>
      <c r="AK873" s="482"/>
      <c r="AL873" s="482"/>
      <c r="AM873" s="482"/>
      <c r="AN873" s="482"/>
      <c r="AO873" s="482"/>
      <c r="AP873" s="482"/>
      <c r="AQ873" s="482"/>
      <c r="AR873" s="482"/>
      <c r="AS873" s="482"/>
      <c r="AT873" s="482"/>
      <c r="AU873" s="482"/>
      <c r="AV873" s="482"/>
      <c r="AW873" s="482"/>
      <c r="AX873" s="482"/>
      <c r="AY873" s="482"/>
      <c r="AZ873" s="482"/>
      <c r="BA873" s="482"/>
      <c r="BB873" s="482"/>
      <c r="BC873" s="482"/>
      <c r="BD873" s="482"/>
      <c r="BE873" s="482"/>
      <c r="BF873" s="482"/>
      <c r="BG873" s="515"/>
      <c r="BH873" s="516"/>
      <c r="BI873" s="516"/>
      <c r="BJ873" s="516"/>
      <c r="BK873" s="517"/>
      <c r="BL873" s="350"/>
      <c r="BM873" s="330"/>
      <c r="BN873" s="330"/>
      <c r="BO873" s="330"/>
      <c r="BP873" s="330"/>
      <c r="BQ873" s="330"/>
      <c r="BR873" s="330"/>
      <c r="BS873" s="330"/>
      <c r="BT873" s="330"/>
      <c r="BU873" s="330"/>
      <c r="BV873" s="330"/>
      <c r="BW873" s="330"/>
      <c r="BX873" s="330"/>
      <c r="BY873" s="330"/>
      <c r="BZ873" s="330"/>
      <c r="CA873" s="330"/>
      <c r="CB873" s="330"/>
    </row>
    <row r="874" spans="1:80" s="331" customFormat="1" ht="12.6" customHeight="1">
      <c r="B874" s="498"/>
      <c r="C874" s="499"/>
      <c r="D874" s="500"/>
      <c r="E874" s="503"/>
      <c r="F874" s="504"/>
      <c r="G874" s="504"/>
      <c r="H874" s="504"/>
      <c r="I874" s="504"/>
      <c r="J874" s="504"/>
      <c r="K874" s="504"/>
      <c r="L874" s="504"/>
      <c r="M874" s="504"/>
      <c r="N874" s="504"/>
      <c r="O874" s="504"/>
      <c r="P874" s="504"/>
      <c r="Q874" s="504"/>
      <c r="R874" s="504"/>
      <c r="S874" s="504"/>
      <c r="T874" s="504"/>
      <c r="U874" s="504"/>
      <c r="V874" s="504"/>
      <c r="W874" s="504"/>
      <c r="X874" s="504"/>
      <c r="Y874" s="504"/>
      <c r="Z874" s="504"/>
      <c r="AA874" s="504"/>
      <c r="AB874" s="504"/>
      <c r="AC874" s="504"/>
      <c r="AD874" s="504"/>
      <c r="AE874" s="504"/>
      <c r="AF874" s="504"/>
      <c r="AG874" s="504"/>
      <c r="AH874" s="504"/>
      <c r="AI874" s="504"/>
      <c r="AJ874" s="504"/>
      <c r="AK874" s="504"/>
      <c r="AL874" s="504"/>
      <c r="AM874" s="504"/>
      <c r="AN874" s="504"/>
      <c r="AO874" s="504"/>
      <c r="AP874" s="504"/>
      <c r="AQ874" s="504"/>
      <c r="AR874" s="504"/>
      <c r="AS874" s="504"/>
      <c r="AT874" s="504"/>
      <c r="AU874" s="504"/>
      <c r="AV874" s="504"/>
      <c r="AW874" s="504"/>
      <c r="AX874" s="504"/>
      <c r="AY874" s="504"/>
      <c r="AZ874" s="504"/>
      <c r="BA874" s="504"/>
      <c r="BB874" s="504"/>
      <c r="BC874" s="504"/>
      <c r="BD874" s="504"/>
      <c r="BE874" s="504"/>
      <c r="BF874" s="504"/>
      <c r="BG874" s="508"/>
      <c r="BH874" s="509"/>
      <c r="BI874" s="509"/>
      <c r="BJ874" s="509"/>
      <c r="BK874" s="510"/>
      <c r="BL874" s="350"/>
      <c r="BM874" s="330"/>
      <c r="BN874" s="330"/>
      <c r="BO874" s="330"/>
      <c r="BP874" s="330"/>
      <c r="BQ874" s="330"/>
      <c r="BR874" s="330"/>
      <c r="BS874" s="330"/>
      <c r="BT874" s="330"/>
      <c r="BU874" s="330"/>
      <c r="BV874" s="330"/>
      <c r="BW874" s="330"/>
      <c r="BX874" s="330"/>
      <c r="BY874" s="330"/>
      <c r="BZ874" s="330"/>
      <c r="CA874" s="330"/>
      <c r="CB874" s="330"/>
    </row>
    <row r="875" spans="1:80" s="331" customFormat="1" ht="12.6" customHeight="1">
      <c r="B875" s="495" t="s">
        <v>436</v>
      </c>
      <c r="C875" s="496"/>
      <c r="D875" s="497"/>
      <c r="E875" s="501" t="s">
        <v>343</v>
      </c>
      <c r="F875" s="502"/>
      <c r="G875" s="502"/>
      <c r="H875" s="502"/>
      <c r="I875" s="502"/>
      <c r="J875" s="502"/>
      <c r="K875" s="502"/>
      <c r="L875" s="502"/>
      <c r="M875" s="502"/>
      <c r="N875" s="502"/>
      <c r="O875" s="502"/>
      <c r="P875" s="502"/>
      <c r="Q875" s="502"/>
      <c r="R875" s="502"/>
      <c r="S875" s="502"/>
      <c r="T875" s="502"/>
      <c r="U875" s="502"/>
      <c r="V875" s="502"/>
      <c r="W875" s="502"/>
      <c r="X875" s="502"/>
      <c r="Y875" s="502"/>
      <c r="Z875" s="502"/>
      <c r="AA875" s="502"/>
      <c r="AB875" s="502"/>
      <c r="AC875" s="502"/>
      <c r="AD875" s="502"/>
      <c r="AE875" s="502"/>
      <c r="AF875" s="502"/>
      <c r="AG875" s="502"/>
      <c r="AH875" s="502"/>
      <c r="AI875" s="502"/>
      <c r="AJ875" s="502"/>
      <c r="AK875" s="502"/>
      <c r="AL875" s="502"/>
      <c r="AM875" s="502"/>
      <c r="AN875" s="502"/>
      <c r="AO875" s="502"/>
      <c r="AP875" s="502"/>
      <c r="AQ875" s="502"/>
      <c r="AR875" s="502"/>
      <c r="AS875" s="502"/>
      <c r="AT875" s="502"/>
      <c r="AU875" s="502"/>
      <c r="AV875" s="502"/>
      <c r="AW875" s="502"/>
      <c r="AX875" s="502"/>
      <c r="AY875" s="502"/>
      <c r="AZ875" s="502"/>
      <c r="BA875" s="502"/>
      <c r="BB875" s="502"/>
      <c r="BC875" s="502"/>
      <c r="BD875" s="502"/>
      <c r="BE875" s="502"/>
      <c r="BF875" s="502"/>
      <c r="BG875" s="505"/>
      <c r="BH875" s="506"/>
      <c r="BI875" s="506"/>
      <c r="BJ875" s="506"/>
      <c r="BK875" s="507"/>
      <c r="BL875" s="350"/>
      <c r="BM875" s="330"/>
      <c r="BN875" s="330"/>
      <c r="BO875" s="330"/>
      <c r="BP875" s="330"/>
      <c r="BQ875" s="330"/>
      <c r="BR875" s="330"/>
      <c r="BS875" s="330"/>
      <c r="BT875" s="330"/>
      <c r="BU875" s="330"/>
      <c r="BV875" s="330"/>
      <c r="BW875" s="330"/>
      <c r="BX875" s="330"/>
      <c r="BY875" s="330"/>
      <c r="BZ875" s="330"/>
      <c r="CA875" s="330"/>
      <c r="CB875" s="330"/>
    </row>
    <row r="876" spans="1:80" s="331" customFormat="1" ht="12.6" customHeight="1">
      <c r="B876" s="498"/>
      <c r="C876" s="499"/>
      <c r="D876" s="500"/>
      <c r="E876" s="503"/>
      <c r="F876" s="504"/>
      <c r="G876" s="504"/>
      <c r="H876" s="504"/>
      <c r="I876" s="504"/>
      <c r="J876" s="504"/>
      <c r="K876" s="504"/>
      <c r="L876" s="504"/>
      <c r="M876" s="504"/>
      <c r="N876" s="504"/>
      <c r="O876" s="504"/>
      <c r="P876" s="504"/>
      <c r="Q876" s="504"/>
      <c r="R876" s="504"/>
      <c r="S876" s="504"/>
      <c r="T876" s="504"/>
      <c r="U876" s="504"/>
      <c r="V876" s="504"/>
      <c r="W876" s="504"/>
      <c r="X876" s="504"/>
      <c r="Y876" s="504"/>
      <c r="Z876" s="504"/>
      <c r="AA876" s="504"/>
      <c r="AB876" s="504"/>
      <c r="AC876" s="504"/>
      <c r="AD876" s="504"/>
      <c r="AE876" s="504"/>
      <c r="AF876" s="504"/>
      <c r="AG876" s="504"/>
      <c r="AH876" s="504"/>
      <c r="AI876" s="504"/>
      <c r="AJ876" s="504"/>
      <c r="AK876" s="504"/>
      <c r="AL876" s="504"/>
      <c r="AM876" s="504"/>
      <c r="AN876" s="504"/>
      <c r="AO876" s="504"/>
      <c r="AP876" s="504"/>
      <c r="AQ876" s="504"/>
      <c r="AR876" s="504"/>
      <c r="AS876" s="504"/>
      <c r="AT876" s="504"/>
      <c r="AU876" s="504"/>
      <c r="AV876" s="504"/>
      <c r="AW876" s="504"/>
      <c r="AX876" s="504"/>
      <c r="AY876" s="504"/>
      <c r="AZ876" s="504"/>
      <c r="BA876" s="504"/>
      <c r="BB876" s="504"/>
      <c r="BC876" s="504"/>
      <c r="BD876" s="504"/>
      <c r="BE876" s="504"/>
      <c r="BF876" s="504"/>
      <c r="BG876" s="508"/>
      <c r="BH876" s="509"/>
      <c r="BI876" s="509"/>
      <c r="BJ876" s="509"/>
      <c r="BK876" s="510"/>
      <c r="BL876" s="350"/>
      <c r="BM876" s="330"/>
      <c r="BN876" s="330"/>
      <c r="BO876" s="330"/>
      <c r="BP876" s="330"/>
      <c r="BQ876" s="330"/>
      <c r="BR876" s="330"/>
      <c r="BS876" s="330"/>
      <c r="BT876" s="330"/>
      <c r="BU876" s="330"/>
      <c r="BV876" s="330"/>
      <c r="BW876" s="330"/>
      <c r="BX876" s="330"/>
      <c r="BY876" s="330"/>
      <c r="BZ876" s="330"/>
      <c r="CA876" s="330"/>
      <c r="CB876" s="330"/>
    </row>
    <row r="877" spans="1:80" s="331" customFormat="1" ht="12.6" customHeight="1">
      <c r="B877" s="495" t="s">
        <v>450</v>
      </c>
      <c r="C877" s="496"/>
      <c r="D877" s="497"/>
      <c r="E877" s="501" t="s">
        <v>722</v>
      </c>
      <c r="F877" s="502"/>
      <c r="G877" s="502"/>
      <c r="H877" s="502"/>
      <c r="I877" s="502"/>
      <c r="J877" s="502"/>
      <c r="K877" s="502"/>
      <c r="L877" s="502"/>
      <c r="M877" s="502"/>
      <c r="N877" s="502"/>
      <c r="O877" s="502"/>
      <c r="P877" s="502"/>
      <c r="Q877" s="502"/>
      <c r="R877" s="502"/>
      <c r="S877" s="502"/>
      <c r="T877" s="502"/>
      <c r="U877" s="502"/>
      <c r="V877" s="502"/>
      <c r="W877" s="502"/>
      <c r="X877" s="502"/>
      <c r="Y877" s="502"/>
      <c r="Z877" s="502"/>
      <c r="AA877" s="502"/>
      <c r="AB877" s="502"/>
      <c r="AC877" s="502"/>
      <c r="AD877" s="502"/>
      <c r="AE877" s="502"/>
      <c r="AF877" s="502"/>
      <c r="AG877" s="502"/>
      <c r="AH877" s="502"/>
      <c r="AI877" s="502"/>
      <c r="AJ877" s="502"/>
      <c r="AK877" s="502"/>
      <c r="AL877" s="502"/>
      <c r="AM877" s="502"/>
      <c r="AN877" s="502"/>
      <c r="AO877" s="502"/>
      <c r="AP877" s="502"/>
      <c r="AQ877" s="502"/>
      <c r="AR877" s="502"/>
      <c r="AS877" s="502"/>
      <c r="AT877" s="502"/>
      <c r="AU877" s="502"/>
      <c r="AV877" s="502"/>
      <c r="AW877" s="502"/>
      <c r="AX877" s="502"/>
      <c r="AY877" s="502"/>
      <c r="AZ877" s="502"/>
      <c r="BA877" s="502"/>
      <c r="BB877" s="502"/>
      <c r="BC877" s="502"/>
      <c r="BD877" s="502"/>
      <c r="BE877" s="502"/>
      <c r="BF877" s="502"/>
      <c r="BG877" s="505"/>
      <c r="BH877" s="506"/>
      <c r="BI877" s="506"/>
      <c r="BJ877" s="506"/>
      <c r="BK877" s="507"/>
      <c r="BL877" s="350"/>
      <c r="BM877" s="330"/>
      <c r="BN877" s="330"/>
      <c r="BO877" s="330"/>
      <c r="BP877" s="330"/>
      <c r="BQ877" s="330"/>
      <c r="BR877" s="330"/>
      <c r="BS877" s="330"/>
      <c r="BT877" s="330"/>
      <c r="BU877" s="330"/>
      <c r="BV877" s="330"/>
      <c r="BW877" s="330"/>
      <c r="BX877" s="330"/>
      <c r="BY877" s="330"/>
      <c r="BZ877" s="330"/>
      <c r="CA877" s="330"/>
      <c r="CB877" s="330"/>
    </row>
    <row r="878" spans="1:80" s="331" customFormat="1" ht="12.6" customHeight="1">
      <c r="B878" s="511"/>
      <c r="C878" s="512"/>
      <c r="D878" s="513"/>
      <c r="E878" s="514"/>
      <c r="F878" s="482"/>
      <c r="G878" s="482"/>
      <c r="H878" s="482"/>
      <c r="I878" s="482"/>
      <c r="J878" s="482"/>
      <c r="K878" s="482"/>
      <c r="L878" s="482"/>
      <c r="M878" s="482"/>
      <c r="N878" s="482"/>
      <c r="O878" s="482"/>
      <c r="P878" s="482"/>
      <c r="Q878" s="482"/>
      <c r="R878" s="482"/>
      <c r="S878" s="482"/>
      <c r="T878" s="482"/>
      <c r="U878" s="482"/>
      <c r="V878" s="482"/>
      <c r="W878" s="482"/>
      <c r="X878" s="482"/>
      <c r="Y878" s="482"/>
      <c r="Z878" s="482"/>
      <c r="AA878" s="482"/>
      <c r="AB878" s="482"/>
      <c r="AC878" s="482"/>
      <c r="AD878" s="482"/>
      <c r="AE878" s="482"/>
      <c r="AF878" s="482"/>
      <c r="AG878" s="482"/>
      <c r="AH878" s="482"/>
      <c r="AI878" s="482"/>
      <c r="AJ878" s="482"/>
      <c r="AK878" s="482"/>
      <c r="AL878" s="482"/>
      <c r="AM878" s="482"/>
      <c r="AN878" s="482"/>
      <c r="AO878" s="482"/>
      <c r="AP878" s="482"/>
      <c r="AQ878" s="482"/>
      <c r="AR878" s="482"/>
      <c r="AS878" s="482"/>
      <c r="AT878" s="482"/>
      <c r="AU878" s="482"/>
      <c r="AV878" s="482"/>
      <c r="AW878" s="482"/>
      <c r="AX878" s="482"/>
      <c r="AY878" s="482"/>
      <c r="AZ878" s="482"/>
      <c r="BA878" s="482"/>
      <c r="BB878" s="482"/>
      <c r="BC878" s="482"/>
      <c r="BD878" s="482"/>
      <c r="BE878" s="482"/>
      <c r="BF878" s="482"/>
      <c r="BG878" s="515"/>
      <c r="BH878" s="516"/>
      <c r="BI878" s="516"/>
      <c r="BJ878" s="516"/>
      <c r="BK878" s="517"/>
      <c r="BL878" s="350"/>
      <c r="BM878" s="330"/>
      <c r="BN878" s="330"/>
      <c r="BO878" s="330"/>
      <c r="BP878" s="330"/>
      <c r="BQ878" s="330"/>
      <c r="BR878" s="330"/>
      <c r="BS878" s="330"/>
      <c r="BT878" s="330"/>
      <c r="BU878" s="330"/>
      <c r="BV878" s="330"/>
      <c r="BW878" s="330"/>
      <c r="BX878" s="330"/>
      <c r="BY878" s="330"/>
      <c r="BZ878" s="330"/>
      <c r="CA878" s="330"/>
      <c r="CB878" s="330"/>
    </row>
    <row r="879" spans="1:80" s="331" customFormat="1" ht="12.6" customHeight="1">
      <c r="B879" s="498"/>
      <c r="C879" s="499"/>
      <c r="D879" s="500"/>
      <c r="E879" s="503"/>
      <c r="F879" s="504"/>
      <c r="G879" s="504"/>
      <c r="H879" s="504"/>
      <c r="I879" s="504"/>
      <c r="J879" s="504"/>
      <c r="K879" s="504"/>
      <c r="L879" s="504"/>
      <c r="M879" s="504"/>
      <c r="N879" s="504"/>
      <c r="O879" s="504"/>
      <c r="P879" s="504"/>
      <c r="Q879" s="504"/>
      <c r="R879" s="504"/>
      <c r="S879" s="504"/>
      <c r="T879" s="504"/>
      <c r="U879" s="504"/>
      <c r="V879" s="504"/>
      <c r="W879" s="504"/>
      <c r="X879" s="504"/>
      <c r="Y879" s="504"/>
      <c r="Z879" s="504"/>
      <c r="AA879" s="504"/>
      <c r="AB879" s="504"/>
      <c r="AC879" s="504"/>
      <c r="AD879" s="504"/>
      <c r="AE879" s="504"/>
      <c r="AF879" s="504"/>
      <c r="AG879" s="504"/>
      <c r="AH879" s="504"/>
      <c r="AI879" s="504"/>
      <c r="AJ879" s="504"/>
      <c r="AK879" s="504"/>
      <c r="AL879" s="504"/>
      <c r="AM879" s="504"/>
      <c r="AN879" s="504"/>
      <c r="AO879" s="504"/>
      <c r="AP879" s="504"/>
      <c r="AQ879" s="504"/>
      <c r="AR879" s="504"/>
      <c r="AS879" s="504"/>
      <c r="AT879" s="504"/>
      <c r="AU879" s="504"/>
      <c r="AV879" s="504"/>
      <c r="AW879" s="504"/>
      <c r="AX879" s="504"/>
      <c r="AY879" s="504"/>
      <c r="AZ879" s="504"/>
      <c r="BA879" s="504"/>
      <c r="BB879" s="504"/>
      <c r="BC879" s="504"/>
      <c r="BD879" s="504"/>
      <c r="BE879" s="504"/>
      <c r="BF879" s="504"/>
      <c r="BG879" s="508"/>
      <c r="BH879" s="509"/>
      <c r="BI879" s="509"/>
      <c r="BJ879" s="509"/>
      <c r="BK879" s="510"/>
      <c r="BL879" s="350"/>
      <c r="BM879" s="330"/>
      <c r="BN879" s="330"/>
      <c r="BO879" s="330"/>
      <c r="BP879" s="330"/>
      <c r="BQ879" s="330"/>
      <c r="BR879" s="330"/>
      <c r="BS879" s="330"/>
      <c r="BT879" s="330"/>
      <c r="BU879" s="330"/>
      <c r="BV879" s="330"/>
      <c r="BW879" s="330"/>
      <c r="BX879" s="330"/>
      <c r="BY879" s="330"/>
      <c r="BZ879" s="330"/>
      <c r="CA879" s="330"/>
      <c r="CB879" s="330"/>
    </row>
    <row r="880" spans="1:80" s="331" customFormat="1" ht="18" customHeight="1">
      <c r="A880" s="239"/>
      <c r="B880" s="641" t="s">
        <v>439</v>
      </c>
      <c r="C880" s="642"/>
      <c r="D880" s="642"/>
      <c r="E880" s="642"/>
      <c r="F880" s="642"/>
      <c r="G880" s="642"/>
      <c r="H880" s="642"/>
      <c r="I880" s="642"/>
      <c r="J880" s="642"/>
      <c r="K880" s="642"/>
      <c r="L880" s="642"/>
      <c r="M880" s="642"/>
      <c r="N880" s="642"/>
      <c r="O880" s="642"/>
      <c r="P880" s="642"/>
      <c r="Q880" s="642"/>
      <c r="R880" s="642"/>
      <c r="S880" s="642"/>
      <c r="T880" s="642"/>
      <c r="U880" s="642"/>
      <c r="V880" s="642"/>
      <c r="W880" s="642"/>
      <c r="X880" s="642"/>
      <c r="Y880" s="642"/>
      <c r="Z880" s="642"/>
      <c r="AA880" s="642"/>
      <c r="AB880" s="642"/>
      <c r="AC880" s="642"/>
      <c r="AD880" s="642"/>
      <c r="AE880" s="642"/>
      <c r="AF880" s="642"/>
      <c r="AG880" s="642"/>
      <c r="AH880" s="642"/>
      <c r="AI880" s="642"/>
      <c r="AJ880" s="642"/>
      <c r="AK880" s="642"/>
      <c r="AL880" s="642"/>
      <c r="AM880" s="642"/>
      <c r="AN880" s="642"/>
      <c r="AO880" s="642"/>
      <c r="AP880" s="642"/>
      <c r="AQ880" s="642"/>
      <c r="AR880" s="642"/>
      <c r="AS880" s="642"/>
      <c r="AT880" s="642"/>
      <c r="AU880" s="642"/>
      <c r="AV880" s="642"/>
      <c r="AW880" s="642"/>
      <c r="AX880" s="642"/>
      <c r="AY880" s="642"/>
      <c r="AZ880" s="642"/>
      <c r="BA880" s="642"/>
      <c r="BB880" s="642"/>
      <c r="BC880" s="642"/>
      <c r="BD880" s="642"/>
      <c r="BE880" s="642"/>
      <c r="BF880" s="642"/>
      <c r="BG880" s="642"/>
      <c r="BH880" s="642"/>
      <c r="BI880" s="642"/>
      <c r="BJ880" s="642"/>
      <c r="BK880" s="643"/>
      <c r="BL880" s="330"/>
      <c r="BM880" s="330"/>
      <c r="BN880" s="330"/>
      <c r="BO880" s="330"/>
      <c r="BP880" s="330"/>
      <c r="BQ880" s="330"/>
      <c r="BR880" s="330"/>
      <c r="BS880" s="330"/>
      <c r="BT880" s="330"/>
    </row>
    <row r="881" spans="1:80" s="316" customFormat="1" ht="12.75" customHeight="1">
      <c r="A881" s="329"/>
      <c r="B881" s="495" t="s">
        <v>457</v>
      </c>
      <c r="C881" s="496"/>
      <c r="D881" s="497"/>
      <c r="E881" s="501" t="s">
        <v>723</v>
      </c>
      <c r="F881" s="502"/>
      <c r="G881" s="502"/>
      <c r="H881" s="502"/>
      <c r="I881" s="502"/>
      <c r="J881" s="502"/>
      <c r="K881" s="502"/>
      <c r="L881" s="502"/>
      <c r="M881" s="502"/>
      <c r="N881" s="502"/>
      <c r="O881" s="502"/>
      <c r="P881" s="502"/>
      <c r="Q881" s="502"/>
      <c r="R881" s="502"/>
      <c r="S881" s="502"/>
      <c r="T881" s="502"/>
      <c r="U881" s="502"/>
      <c r="V881" s="502"/>
      <c r="W881" s="502"/>
      <c r="X881" s="502"/>
      <c r="Y881" s="502"/>
      <c r="Z881" s="502"/>
      <c r="AA881" s="502"/>
      <c r="AB881" s="502"/>
      <c r="AC881" s="502"/>
      <c r="AD881" s="502"/>
      <c r="AE881" s="502"/>
      <c r="AF881" s="502"/>
      <c r="AG881" s="502"/>
      <c r="AH881" s="502"/>
      <c r="AI881" s="502"/>
      <c r="AJ881" s="502"/>
      <c r="AK881" s="502"/>
      <c r="AL881" s="502"/>
      <c r="AM881" s="502"/>
      <c r="AN881" s="502"/>
      <c r="AO881" s="502"/>
      <c r="AP881" s="502"/>
      <c r="AQ881" s="502"/>
      <c r="AR881" s="502"/>
      <c r="AS881" s="502"/>
      <c r="AT881" s="502"/>
      <c r="AU881" s="502"/>
      <c r="AV881" s="502"/>
      <c r="AW881" s="502"/>
      <c r="AX881" s="502"/>
      <c r="AY881" s="502"/>
      <c r="AZ881" s="502"/>
      <c r="BA881" s="502"/>
      <c r="BB881" s="502"/>
      <c r="BC881" s="502"/>
      <c r="BD881" s="502"/>
      <c r="BE881" s="502"/>
      <c r="BF881" s="502"/>
      <c r="BG881" s="505"/>
      <c r="BH881" s="506"/>
      <c r="BI881" s="506"/>
      <c r="BJ881" s="506"/>
      <c r="BK881" s="507"/>
      <c r="BL881" s="350"/>
      <c r="BM881" s="345"/>
      <c r="BN881" s="345"/>
      <c r="BO881" s="345"/>
      <c r="BP881" s="345"/>
      <c r="BQ881" s="345"/>
      <c r="BR881" s="345"/>
      <c r="BS881" s="345"/>
      <c r="BT881" s="345"/>
      <c r="BU881" s="345"/>
      <c r="BV881" s="345"/>
      <c r="BW881" s="345"/>
      <c r="BX881" s="345"/>
      <c r="BY881" s="345"/>
      <c r="BZ881" s="345"/>
      <c r="CA881" s="345"/>
      <c r="CB881" s="345"/>
    </row>
    <row r="882" spans="1:80" s="316" customFormat="1" ht="7.5" customHeight="1">
      <c r="A882" s="329"/>
      <c r="B882" s="511"/>
      <c r="C882" s="512"/>
      <c r="D882" s="513"/>
      <c r="E882" s="514"/>
      <c r="F882" s="482"/>
      <c r="G882" s="482"/>
      <c r="H882" s="482"/>
      <c r="I882" s="482"/>
      <c r="J882" s="482"/>
      <c r="K882" s="482"/>
      <c r="L882" s="482"/>
      <c r="M882" s="482"/>
      <c r="N882" s="482"/>
      <c r="O882" s="482"/>
      <c r="P882" s="482"/>
      <c r="Q882" s="482"/>
      <c r="R882" s="482"/>
      <c r="S882" s="482"/>
      <c r="T882" s="482"/>
      <c r="U882" s="482"/>
      <c r="V882" s="482"/>
      <c r="W882" s="482"/>
      <c r="X882" s="482"/>
      <c r="Y882" s="482"/>
      <c r="Z882" s="482"/>
      <c r="AA882" s="482"/>
      <c r="AB882" s="482"/>
      <c r="AC882" s="482"/>
      <c r="AD882" s="482"/>
      <c r="AE882" s="482"/>
      <c r="AF882" s="482"/>
      <c r="AG882" s="482"/>
      <c r="AH882" s="482"/>
      <c r="AI882" s="482"/>
      <c r="AJ882" s="482"/>
      <c r="AK882" s="482"/>
      <c r="AL882" s="482"/>
      <c r="AM882" s="482"/>
      <c r="AN882" s="482"/>
      <c r="AO882" s="482"/>
      <c r="AP882" s="482"/>
      <c r="AQ882" s="482"/>
      <c r="AR882" s="482"/>
      <c r="AS882" s="482"/>
      <c r="AT882" s="482"/>
      <c r="AU882" s="482"/>
      <c r="AV882" s="482"/>
      <c r="AW882" s="482"/>
      <c r="AX882" s="482"/>
      <c r="AY882" s="482"/>
      <c r="AZ882" s="482"/>
      <c r="BA882" s="482"/>
      <c r="BB882" s="482"/>
      <c r="BC882" s="482"/>
      <c r="BD882" s="482"/>
      <c r="BE882" s="482"/>
      <c r="BF882" s="482"/>
      <c r="BG882" s="515"/>
      <c r="BH882" s="516"/>
      <c r="BI882" s="516"/>
      <c r="BJ882" s="516"/>
      <c r="BK882" s="517"/>
      <c r="BL882" s="350"/>
      <c r="BM882" s="345"/>
      <c r="BN882" s="345"/>
      <c r="BO882" s="345"/>
      <c r="BP882" s="345"/>
      <c r="BQ882" s="345"/>
      <c r="BR882" s="345"/>
      <c r="BS882" s="345"/>
      <c r="BT882" s="345"/>
      <c r="BU882" s="345"/>
      <c r="BV882" s="345"/>
      <c r="BW882" s="345"/>
      <c r="BX882" s="345"/>
      <c r="BY882" s="345"/>
      <c r="BZ882" s="345"/>
      <c r="CA882" s="345"/>
      <c r="CB882" s="345"/>
    </row>
    <row r="883" spans="1:80" s="316" customFormat="1" ht="12.6" customHeight="1">
      <c r="A883" s="329"/>
      <c r="B883" s="495" t="s">
        <v>461</v>
      </c>
      <c r="C883" s="496"/>
      <c r="D883" s="497"/>
      <c r="E883" s="501" t="s">
        <v>724</v>
      </c>
      <c r="F883" s="502"/>
      <c r="G883" s="502"/>
      <c r="H883" s="502"/>
      <c r="I883" s="502"/>
      <c r="J883" s="502"/>
      <c r="K883" s="502"/>
      <c r="L883" s="502"/>
      <c r="M883" s="502"/>
      <c r="N883" s="502"/>
      <c r="O883" s="502"/>
      <c r="P883" s="502"/>
      <c r="Q883" s="502"/>
      <c r="R883" s="502"/>
      <c r="S883" s="502"/>
      <c r="T883" s="502"/>
      <c r="U883" s="502"/>
      <c r="V883" s="502"/>
      <c r="W883" s="502"/>
      <c r="X883" s="502"/>
      <c r="Y883" s="502"/>
      <c r="Z883" s="502"/>
      <c r="AA883" s="502"/>
      <c r="AB883" s="502"/>
      <c r="AC883" s="502"/>
      <c r="AD883" s="502"/>
      <c r="AE883" s="502"/>
      <c r="AF883" s="502"/>
      <c r="AG883" s="502"/>
      <c r="AH883" s="502"/>
      <c r="AI883" s="502"/>
      <c r="AJ883" s="502"/>
      <c r="AK883" s="502"/>
      <c r="AL883" s="502"/>
      <c r="AM883" s="502"/>
      <c r="AN883" s="502"/>
      <c r="AO883" s="502"/>
      <c r="AP883" s="502"/>
      <c r="AQ883" s="502"/>
      <c r="AR883" s="502"/>
      <c r="AS883" s="502"/>
      <c r="AT883" s="502"/>
      <c r="AU883" s="502"/>
      <c r="AV883" s="502"/>
      <c r="AW883" s="502"/>
      <c r="AX883" s="502"/>
      <c r="AY883" s="502"/>
      <c r="AZ883" s="502"/>
      <c r="BA883" s="502"/>
      <c r="BB883" s="502"/>
      <c r="BC883" s="502"/>
      <c r="BD883" s="502"/>
      <c r="BE883" s="502"/>
      <c r="BF883" s="502"/>
      <c r="BG883" s="505"/>
      <c r="BH883" s="506"/>
      <c r="BI883" s="506"/>
      <c r="BJ883" s="506"/>
      <c r="BK883" s="507"/>
      <c r="BL883" s="350"/>
      <c r="BM883" s="345"/>
      <c r="BN883" s="345"/>
      <c r="BO883" s="345"/>
      <c r="BP883" s="345"/>
      <c r="BQ883" s="345"/>
      <c r="BR883" s="345"/>
      <c r="BS883" s="345"/>
      <c r="BT883" s="345"/>
      <c r="BU883" s="345"/>
      <c r="BV883" s="345"/>
      <c r="BW883" s="345"/>
      <c r="BX883" s="345"/>
      <c r="BY883" s="345"/>
      <c r="BZ883" s="345"/>
      <c r="CA883" s="345"/>
      <c r="CB883" s="345"/>
    </row>
    <row r="884" spans="1:80" s="316" customFormat="1" ht="12.6" customHeight="1">
      <c r="A884" s="329"/>
      <c r="B884" s="511"/>
      <c r="C884" s="512"/>
      <c r="D884" s="513"/>
      <c r="E884" s="514"/>
      <c r="F884" s="482"/>
      <c r="G884" s="482"/>
      <c r="H884" s="482"/>
      <c r="I884" s="482"/>
      <c r="J884" s="482"/>
      <c r="K884" s="482"/>
      <c r="L884" s="482"/>
      <c r="M884" s="482"/>
      <c r="N884" s="482"/>
      <c r="O884" s="482"/>
      <c r="P884" s="482"/>
      <c r="Q884" s="482"/>
      <c r="R884" s="482"/>
      <c r="S884" s="482"/>
      <c r="T884" s="482"/>
      <c r="U884" s="482"/>
      <c r="V884" s="482"/>
      <c r="W884" s="482"/>
      <c r="X884" s="482"/>
      <c r="Y884" s="482"/>
      <c r="Z884" s="482"/>
      <c r="AA884" s="482"/>
      <c r="AB884" s="482"/>
      <c r="AC884" s="482"/>
      <c r="AD884" s="482"/>
      <c r="AE884" s="482"/>
      <c r="AF884" s="482"/>
      <c r="AG884" s="482"/>
      <c r="AH884" s="482"/>
      <c r="AI884" s="482"/>
      <c r="AJ884" s="482"/>
      <c r="AK884" s="482"/>
      <c r="AL884" s="482"/>
      <c r="AM884" s="482"/>
      <c r="AN884" s="482"/>
      <c r="AO884" s="482"/>
      <c r="AP884" s="482"/>
      <c r="AQ884" s="482"/>
      <c r="AR884" s="482"/>
      <c r="AS884" s="482"/>
      <c r="AT884" s="482"/>
      <c r="AU884" s="482"/>
      <c r="AV884" s="482"/>
      <c r="AW884" s="482"/>
      <c r="AX884" s="482"/>
      <c r="AY884" s="482"/>
      <c r="AZ884" s="482"/>
      <c r="BA884" s="482"/>
      <c r="BB884" s="482"/>
      <c r="BC884" s="482"/>
      <c r="BD884" s="482"/>
      <c r="BE884" s="482"/>
      <c r="BF884" s="482"/>
      <c r="BG884" s="515"/>
      <c r="BH884" s="516"/>
      <c r="BI884" s="516"/>
      <c r="BJ884" s="516"/>
      <c r="BK884" s="517"/>
      <c r="BL884" s="350"/>
      <c r="BM884" s="345"/>
      <c r="BN884" s="345"/>
      <c r="BO884" s="345"/>
      <c r="BP884" s="345"/>
      <c r="BQ884" s="345"/>
      <c r="BR884" s="345"/>
      <c r="BS884" s="345"/>
      <c r="BT884" s="345"/>
      <c r="BU884" s="345"/>
      <c r="BV884" s="345"/>
      <c r="BW884" s="345"/>
      <c r="BX884" s="345"/>
      <c r="BY884" s="345"/>
      <c r="BZ884" s="345"/>
      <c r="CA884" s="345"/>
      <c r="CB884" s="345"/>
    </row>
    <row r="885" spans="1:80" s="316" customFormat="1" ht="12.6" customHeight="1">
      <c r="A885" s="329"/>
      <c r="B885" s="511"/>
      <c r="C885" s="512"/>
      <c r="D885" s="513"/>
      <c r="E885" s="514"/>
      <c r="F885" s="482"/>
      <c r="G885" s="482"/>
      <c r="H885" s="482"/>
      <c r="I885" s="482"/>
      <c r="J885" s="482"/>
      <c r="K885" s="482"/>
      <c r="L885" s="482"/>
      <c r="M885" s="482"/>
      <c r="N885" s="482"/>
      <c r="O885" s="482"/>
      <c r="P885" s="482"/>
      <c r="Q885" s="482"/>
      <c r="R885" s="482"/>
      <c r="S885" s="482"/>
      <c r="T885" s="482"/>
      <c r="U885" s="482"/>
      <c r="V885" s="482"/>
      <c r="W885" s="482"/>
      <c r="X885" s="482"/>
      <c r="Y885" s="482"/>
      <c r="Z885" s="482"/>
      <c r="AA885" s="482"/>
      <c r="AB885" s="482"/>
      <c r="AC885" s="482"/>
      <c r="AD885" s="482"/>
      <c r="AE885" s="482"/>
      <c r="AF885" s="482"/>
      <c r="AG885" s="482"/>
      <c r="AH885" s="482"/>
      <c r="AI885" s="482"/>
      <c r="AJ885" s="482"/>
      <c r="AK885" s="482"/>
      <c r="AL885" s="482"/>
      <c r="AM885" s="482"/>
      <c r="AN885" s="482"/>
      <c r="AO885" s="482"/>
      <c r="AP885" s="482"/>
      <c r="AQ885" s="482"/>
      <c r="AR885" s="482"/>
      <c r="AS885" s="482"/>
      <c r="AT885" s="482"/>
      <c r="AU885" s="482"/>
      <c r="AV885" s="482"/>
      <c r="AW885" s="482"/>
      <c r="AX885" s="482"/>
      <c r="AY885" s="482"/>
      <c r="AZ885" s="482"/>
      <c r="BA885" s="482"/>
      <c r="BB885" s="482"/>
      <c r="BC885" s="482"/>
      <c r="BD885" s="482"/>
      <c r="BE885" s="482"/>
      <c r="BF885" s="482"/>
      <c r="BG885" s="515"/>
      <c r="BH885" s="516"/>
      <c r="BI885" s="516"/>
      <c r="BJ885" s="516"/>
      <c r="BK885" s="517"/>
      <c r="BL885" s="350"/>
      <c r="BM885" s="345"/>
      <c r="BN885" s="345"/>
      <c r="BO885" s="345"/>
      <c r="BP885" s="345"/>
      <c r="BQ885" s="345"/>
      <c r="BR885" s="345"/>
      <c r="BS885" s="345"/>
      <c r="BT885" s="345"/>
      <c r="BU885" s="345"/>
      <c r="BV885" s="345"/>
      <c r="BW885" s="345"/>
      <c r="BX885" s="345"/>
      <c r="BY885" s="345"/>
      <c r="BZ885" s="345"/>
      <c r="CA885" s="345"/>
      <c r="CB885" s="345"/>
    </row>
    <row r="886" spans="1:80" s="316" customFormat="1" ht="12.6" customHeight="1">
      <c r="A886" s="329"/>
      <c r="B886" s="495" t="s">
        <v>463</v>
      </c>
      <c r="C886" s="496"/>
      <c r="D886" s="497"/>
      <c r="E886" s="501" t="s">
        <v>725</v>
      </c>
      <c r="F886" s="502"/>
      <c r="G886" s="502"/>
      <c r="H886" s="502"/>
      <c r="I886" s="502"/>
      <c r="J886" s="502"/>
      <c r="K886" s="502"/>
      <c r="L886" s="502"/>
      <c r="M886" s="502"/>
      <c r="N886" s="502"/>
      <c r="O886" s="502"/>
      <c r="P886" s="502"/>
      <c r="Q886" s="502"/>
      <c r="R886" s="502"/>
      <c r="S886" s="502"/>
      <c r="T886" s="502"/>
      <c r="U886" s="502"/>
      <c r="V886" s="502"/>
      <c r="W886" s="502"/>
      <c r="X886" s="502"/>
      <c r="Y886" s="502"/>
      <c r="Z886" s="502"/>
      <c r="AA886" s="502"/>
      <c r="AB886" s="502"/>
      <c r="AC886" s="502"/>
      <c r="AD886" s="502"/>
      <c r="AE886" s="502"/>
      <c r="AF886" s="502"/>
      <c r="AG886" s="502"/>
      <c r="AH886" s="502"/>
      <c r="AI886" s="502"/>
      <c r="AJ886" s="502"/>
      <c r="AK886" s="502"/>
      <c r="AL886" s="502"/>
      <c r="AM886" s="502"/>
      <c r="AN886" s="502"/>
      <c r="AO886" s="502"/>
      <c r="AP886" s="502"/>
      <c r="AQ886" s="502"/>
      <c r="AR886" s="502"/>
      <c r="AS886" s="502"/>
      <c r="AT886" s="502"/>
      <c r="AU886" s="502"/>
      <c r="AV886" s="502"/>
      <c r="AW886" s="502"/>
      <c r="AX886" s="502"/>
      <c r="AY886" s="502"/>
      <c r="AZ886" s="502"/>
      <c r="BA886" s="502"/>
      <c r="BB886" s="502"/>
      <c r="BC886" s="502"/>
      <c r="BD886" s="502"/>
      <c r="BE886" s="502"/>
      <c r="BF886" s="502"/>
      <c r="BG886" s="505"/>
      <c r="BH886" s="506"/>
      <c r="BI886" s="506"/>
      <c r="BJ886" s="506"/>
      <c r="BK886" s="507"/>
      <c r="BL886" s="350"/>
      <c r="BM886" s="345"/>
      <c r="BN886" s="345"/>
      <c r="BO886" s="345"/>
      <c r="BP886" s="345"/>
      <c r="BQ886" s="345"/>
      <c r="BR886" s="345"/>
      <c r="BS886" s="345"/>
      <c r="BT886" s="345"/>
      <c r="BU886" s="345"/>
      <c r="BV886" s="345"/>
      <c r="BW886" s="345"/>
      <c r="BX886" s="345"/>
      <c r="BY886" s="345"/>
      <c r="BZ886" s="345"/>
      <c r="CA886" s="345"/>
      <c r="CB886" s="345"/>
    </row>
    <row r="887" spans="1:80" s="316" customFormat="1" ht="12.6" customHeight="1">
      <c r="A887" s="329"/>
      <c r="B887" s="511"/>
      <c r="C887" s="666"/>
      <c r="D887" s="513"/>
      <c r="E887" s="514"/>
      <c r="F887" s="671"/>
      <c r="G887" s="671"/>
      <c r="H887" s="671"/>
      <c r="I887" s="671"/>
      <c r="J887" s="671"/>
      <c r="K887" s="671"/>
      <c r="L887" s="671"/>
      <c r="M887" s="671"/>
      <c r="N887" s="671"/>
      <c r="O887" s="671"/>
      <c r="P887" s="671"/>
      <c r="Q887" s="671"/>
      <c r="R887" s="671"/>
      <c r="S887" s="671"/>
      <c r="T887" s="671"/>
      <c r="U887" s="671"/>
      <c r="V887" s="671"/>
      <c r="W887" s="671"/>
      <c r="X887" s="671"/>
      <c r="Y887" s="671"/>
      <c r="Z887" s="671"/>
      <c r="AA887" s="671"/>
      <c r="AB887" s="671"/>
      <c r="AC887" s="671"/>
      <c r="AD887" s="671"/>
      <c r="AE887" s="671"/>
      <c r="AF887" s="671"/>
      <c r="AG887" s="671"/>
      <c r="AH887" s="671"/>
      <c r="AI887" s="671"/>
      <c r="AJ887" s="671"/>
      <c r="AK887" s="671"/>
      <c r="AL887" s="671"/>
      <c r="AM887" s="671"/>
      <c r="AN887" s="671"/>
      <c r="AO887" s="671"/>
      <c r="AP887" s="671"/>
      <c r="AQ887" s="671"/>
      <c r="AR887" s="671"/>
      <c r="AS887" s="671"/>
      <c r="AT887" s="671"/>
      <c r="AU887" s="671"/>
      <c r="AV887" s="671"/>
      <c r="AW887" s="671"/>
      <c r="AX887" s="671"/>
      <c r="AY887" s="671"/>
      <c r="AZ887" s="671"/>
      <c r="BA887" s="671"/>
      <c r="BB887" s="671"/>
      <c r="BC887" s="671"/>
      <c r="BD887" s="671"/>
      <c r="BE887" s="671"/>
      <c r="BF887" s="671"/>
      <c r="BG887" s="515"/>
      <c r="BH887" s="668"/>
      <c r="BI887" s="668"/>
      <c r="BJ887" s="668"/>
      <c r="BK887" s="517"/>
      <c r="BL887" s="350"/>
      <c r="BM887" s="345"/>
      <c r="BN887" s="345"/>
      <c r="BO887" s="345"/>
      <c r="BP887" s="345"/>
      <c r="BQ887" s="345"/>
      <c r="BR887" s="345"/>
      <c r="BS887" s="345"/>
      <c r="BT887" s="345"/>
      <c r="BU887" s="345"/>
      <c r="BV887" s="345"/>
      <c r="BW887" s="345"/>
      <c r="BX887" s="345"/>
      <c r="BY887" s="345"/>
      <c r="BZ887" s="345"/>
      <c r="CA887" s="345"/>
      <c r="CB887" s="345"/>
    </row>
    <row r="888" spans="1:80" s="316" customFormat="1" ht="12.6" customHeight="1">
      <c r="A888" s="329"/>
      <c r="B888" s="511"/>
      <c r="C888" s="512"/>
      <c r="D888" s="513"/>
      <c r="E888" s="514"/>
      <c r="F888" s="482"/>
      <c r="G888" s="482"/>
      <c r="H888" s="482"/>
      <c r="I888" s="482"/>
      <c r="J888" s="482"/>
      <c r="K888" s="482"/>
      <c r="L888" s="482"/>
      <c r="M888" s="482"/>
      <c r="N888" s="482"/>
      <c r="O888" s="482"/>
      <c r="P888" s="482"/>
      <c r="Q888" s="482"/>
      <c r="R888" s="482"/>
      <c r="S888" s="482"/>
      <c r="T888" s="482"/>
      <c r="U888" s="482"/>
      <c r="V888" s="482"/>
      <c r="W888" s="482"/>
      <c r="X888" s="482"/>
      <c r="Y888" s="482"/>
      <c r="Z888" s="482"/>
      <c r="AA888" s="482"/>
      <c r="AB888" s="482"/>
      <c r="AC888" s="482"/>
      <c r="AD888" s="482"/>
      <c r="AE888" s="482"/>
      <c r="AF888" s="482"/>
      <c r="AG888" s="482"/>
      <c r="AH888" s="482"/>
      <c r="AI888" s="482"/>
      <c r="AJ888" s="482"/>
      <c r="AK888" s="482"/>
      <c r="AL888" s="482"/>
      <c r="AM888" s="482"/>
      <c r="AN888" s="482"/>
      <c r="AO888" s="482"/>
      <c r="AP888" s="482"/>
      <c r="AQ888" s="482"/>
      <c r="AR888" s="482"/>
      <c r="AS888" s="482"/>
      <c r="AT888" s="482"/>
      <c r="AU888" s="482"/>
      <c r="AV888" s="482"/>
      <c r="AW888" s="482"/>
      <c r="AX888" s="482"/>
      <c r="AY888" s="482"/>
      <c r="AZ888" s="482"/>
      <c r="BA888" s="482"/>
      <c r="BB888" s="482"/>
      <c r="BC888" s="482"/>
      <c r="BD888" s="482"/>
      <c r="BE888" s="482"/>
      <c r="BF888" s="482"/>
      <c r="BG888" s="515"/>
      <c r="BH888" s="516"/>
      <c r="BI888" s="516"/>
      <c r="BJ888" s="516"/>
      <c r="BK888" s="517"/>
      <c r="BL888" s="350"/>
      <c r="BM888" s="345"/>
      <c r="BN888" s="345"/>
      <c r="BO888" s="345"/>
      <c r="BP888" s="345"/>
      <c r="BQ888" s="345"/>
      <c r="BR888" s="345"/>
      <c r="BS888" s="345"/>
      <c r="BT888" s="345"/>
      <c r="BU888" s="345"/>
      <c r="BV888" s="345"/>
      <c r="BW888" s="345"/>
      <c r="BX888" s="345"/>
      <c r="BY888" s="345"/>
      <c r="BZ888" s="345"/>
      <c r="CA888" s="345"/>
      <c r="CB888" s="345"/>
    </row>
    <row r="889" spans="1:80" s="316" customFormat="1" ht="12.6" customHeight="1">
      <c r="A889" s="329"/>
      <c r="B889" s="495" t="s">
        <v>465</v>
      </c>
      <c r="C889" s="496"/>
      <c r="D889" s="497"/>
      <c r="E889" s="501" t="s">
        <v>726</v>
      </c>
      <c r="F889" s="502"/>
      <c r="G889" s="502"/>
      <c r="H889" s="502"/>
      <c r="I889" s="502"/>
      <c r="J889" s="502"/>
      <c r="K889" s="502"/>
      <c r="L889" s="502"/>
      <c r="M889" s="502"/>
      <c r="N889" s="502"/>
      <c r="O889" s="502"/>
      <c r="P889" s="502"/>
      <c r="Q889" s="502"/>
      <c r="R889" s="502"/>
      <c r="S889" s="502"/>
      <c r="T889" s="502"/>
      <c r="U889" s="502"/>
      <c r="V889" s="502"/>
      <c r="W889" s="502"/>
      <c r="X889" s="502"/>
      <c r="Y889" s="502"/>
      <c r="Z889" s="502"/>
      <c r="AA889" s="502"/>
      <c r="AB889" s="502"/>
      <c r="AC889" s="502"/>
      <c r="AD889" s="502"/>
      <c r="AE889" s="502"/>
      <c r="AF889" s="502"/>
      <c r="AG889" s="502"/>
      <c r="AH889" s="502"/>
      <c r="AI889" s="502"/>
      <c r="AJ889" s="502"/>
      <c r="AK889" s="502"/>
      <c r="AL889" s="502"/>
      <c r="AM889" s="502"/>
      <c r="AN889" s="502"/>
      <c r="AO889" s="502"/>
      <c r="AP889" s="502"/>
      <c r="AQ889" s="502"/>
      <c r="AR889" s="502"/>
      <c r="AS889" s="502"/>
      <c r="AT889" s="502"/>
      <c r="AU889" s="502"/>
      <c r="AV889" s="502"/>
      <c r="AW889" s="502"/>
      <c r="AX889" s="502"/>
      <c r="AY889" s="502"/>
      <c r="AZ889" s="502"/>
      <c r="BA889" s="502"/>
      <c r="BB889" s="502"/>
      <c r="BC889" s="502"/>
      <c r="BD889" s="502"/>
      <c r="BE889" s="502"/>
      <c r="BF889" s="502"/>
      <c r="BG889" s="505"/>
      <c r="BH889" s="506"/>
      <c r="BI889" s="506"/>
      <c r="BJ889" s="506"/>
      <c r="BK889" s="507"/>
      <c r="BL889" s="350"/>
      <c r="BM889" s="345"/>
      <c r="BN889" s="345"/>
      <c r="BO889" s="345"/>
      <c r="BP889" s="345"/>
      <c r="BQ889" s="345"/>
      <c r="BR889" s="345"/>
      <c r="BS889" s="345"/>
      <c r="BT889" s="345"/>
      <c r="BU889" s="345"/>
      <c r="BV889" s="345"/>
      <c r="BW889" s="345"/>
      <c r="BX889" s="345"/>
      <c r="BY889" s="345"/>
      <c r="BZ889" s="345"/>
      <c r="CA889" s="345"/>
      <c r="CB889" s="345"/>
    </row>
    <row r="890" spans="1:80" s="316" customFormat="1" ht="12.6" customHeight="1">
      <c r="A890" s="329"/>
      <c r="B890" s="498"/>
      <c r="C890" s="499"/>
      <c r="D890" s="500"/>
      <c r="E890" s="503"/>
      <c r="F890" s="504"/>
      <c r="G890" s="504"/>
      <c r="H890" s="504"/>
      <c r="I890" s="504"/>
      <c r="J890" s="504"/>
      <c r="K890" s="504"/>
      <c r="L890" s="504"/>
      <c r="M890" s="504"/>
      <c r="N890" s="504"/>
      <c r="O890" s="504"/>
      <c r="P890" s="504"/>
      <c r="Q890" s="504"/>
      <c r="R890" s="504"/>
      <c r="S890" s="504"/>
      <c r="T890" s="504"/>
      <c r="U890" s="504"/>
      <c r="V890" s="504"/>
      <c r="W890" s="504"/>
      <c r="X890" s="504"/>
      <c r="Y890" s="504"/>
      <c r="Z890" s="504"/>
      <c r="AA890" s="504"/>
      <c r="AB890" s="504"/>
      <c r="AC890" s="504"/>
      <c r="AD890" s="504"/>
      <c r="AE890" s="504"/>
      <c r="AF890" s="504"/>
      <c r="AG890" s="504"/>
      <c r="AH890" s="504"/>
      <c r="AI890" s="504"/>
      <c r="AJ890" s="504"/>
      <c r="AK890" s="504"/>
      <c r="AL890" s="504"/>
      <c r="AM890" s="504"/>
      <c r="AN890" s="504"/>
      <c r="AO890" s="504"/>
      <c r="AP890" s="504"/>
      <c r="AQ890" s="504"/>
      <c r="AR890" s="504"/>
      <c r="AS890" s="504"/>
      <c r="AT890" s="504"/>
      <c r="AU890" s="504"/>
      <c r="AV890" s="504"/>
      <c r="AW890" s="504"/>
      <c r="AX890" s="504"/>
      <c r="AY890" s="504"/>
      <c r="AZ890" s="504"/>
      <c r="BA890" s="504"/>
      <c r="BB890" s="504"/>
      <c r="BC890" s="504"/>
      <c r="BD890" s="504"/>
      <c r="BE890" s="504"/>
      <c r="BF890" s="504"/>
      <c r="BG890" s="508"/>
      <c r="BH890" s="509"/>
      <c r="BI890" s="509"/>
      <c r="BJ890" s="509"/>
      <c r="BK890" s="510"/>
      <c r="BL890" s="350"/>
      <c r="BM890" s="345"/>
      <c r="BN890" s="345"/>
      <c r="BO890" s="345"/>
      <c r="BP890" s="345"/>
      <c r="BQ890" s="345"/>
      <c r="BR890" s="345"/>
      <c r="BS890" s="345"/>
      <c r="BT890" s="345"/>
      <c r="BU890" s="345"/>
      <c r="BV890" s="345"/>
      <c r="BW890" s="345"/>
      <c r="BX890" s="345"/>
      <c r="BY890" s="345"/>
      <c r="BZ890" s="345"/>
      <c r="CA890" s="345"/>
      <c r="CB890" s="345"/>
    </row>
    <row r="891" spans="1:80" s="316" customFormat="1" ht="12.6" customHeight="1">
      <c r="A891" s="329"/>
      <c r="B891" s="495" t="s">
        <v>500</v>
      </c>
      <c r="C891" s="496"/>
      <c r="D891" s="497"/>
      <c r="E891" s="501" t="s">
        <v>727</v>
      </c>
      <c r="F891" s="502"/>
      <c r="G891" s="502"/>
      <c r="H891" s="502"/>
      <c r="I891" s="502"/>
      <c r="J891" s="502"/>
      <c r="K891" s="502"/>
      <c r="L891" s="502"/>
      <c r="M891" s="502"/>
      <c r="N891" s="502"/>
      <c r="O891" s="502"/>
      <c r="P891" s="502"/>
      <c r="Q891" s="502"/>
      <c r="R891" s="502"/>
      <c r="S891" s="502"/>
      <c r="T891" s="502"/>
      <c r="U891" s="502"/>
      <c r="V891" s="502"/>
      <c r="W891" s="502"/>
      <c r="X891" s="502"/>
      <c r="Y891" s="502"/>
      <c r="Z891" s="502"/>
      <c r="AA891" s="502"/>
      <c r="AB891" s="502"/>
      <c r="AC891" s="502"/>
      <c r="AD891" s="502"/>
      <c r="AE891" s="502"/>
      <c r="AF891" s="502"/>
      <c r="AG891" s="502"/>
      <c r="AH891" s="502"/>
      <c r="AI891" s="502"/>
      <c r="AJ891" s="502"/>
      <c r="AK891" s="502"/>
      <c r="AL891" s="502"/>
      <c r="AM891" s="502"/>
      <c r="AN891" s="502"/>
      <c r="AO891" s="502"/>
      <c r="AP891" s="502"/>
      <c r="AQ891" s="502"/>
      <c r="AR891" s="502"/>
      <c r="AS891" s="502"/>
      <c r="AT891" s="502"/>
      <c r="AU891" s="502"/>
      <c r="AV891" s="502"/>
      <c r="AW891" s="502"/>
      <c r="AX891" s="502"/>
      <c r="AY891" s="502"/>
      <c r="AZ891" s="502"/>
      <c r="BA891" s="502"/>
      <c r="BB891" s="502"/>
      <c r="BC891" s="502"/>
      <c r="BD891" s="502"/>
      <c r="BE891" s="502"/>
      <c r="BF891" s="502"/>
      <c r="BG891" s="505"/>
      <c r="BH891" s="506"/>
      <c r="BI891" s="506"/>
      <c r="BJ891" s="506"/>
      <c r="BK891" s="507"/>
      <c r="BL891" s="350"/>
      <c r="BM891" s="345"/>
      <c r="BN891" s="345"/>
      <c r="BO891" s="345"/>
      <c r="BP891" s="345"/>
      <c r="BQ891" s="345"/>
      <c r="BR891" s="345"/>
      <c r="BS891" s="345"/>
      <c r="BT891" s="345"/>
      <c r="BU891" s="345"/>
      <c r="BV891" s="345"/>
      <c r="BW891" s="345"/>
      <c r="BX891" s="345"/>
      <c r="BY891" s="345"/>
      <c r="BZ891" s="345"/>
      <c r="CA891" s="345"/>
      <c r="CB891" s="345"/>
    </row>
    <row r="892" spans="1:80" s="316" customFormat="1" ht="12.6" customHeight="1">
      <c r="A892" s="329"/>
      <c r="B892" s="511"/>
      <c r="C892" s="512"/>
      <c r="D892" s="513"/>
      <c r="E892" s="514"/>
      <c r="F892" s="482"/>
      <c r="G892" s="482"/>
      <c r="H892" s="482"/>
      <c r="I892" s="482"/>
      <c r="J892" s="482"/>
      <c r="K892" s="482"/>
      <c r="L892" s="482"/>
      <c r="M892" s="482"/>
      <c r="N892" s="482"/>
      <c r="O892" s="482"/>
      <c r="P892" s="482"/>
      <c r="Q892" s="482"/>
      <c r="R892" s="482"/>
      <c r="S892" s="482"/>
      <c r="T892" s="482"/>
      <c r="U892" s="482"/>
      <c r="V892" s="482"/>
      <c r="W892" s="482"/>
      <c r="X892" s="482"/>
      <c r="Y892" s="482"/>
      <c r="Z892" s="482"/>
      <c r="AA892" s="482"/>
      <c r="AB892" s="482"/>
      <c r="AC892" s="482"/>
      <c r="AD892" s="482"/>
      <c r="AE892" s="482"/>
      <c r="AF892" s="482"/>
      <c r="AG892" s="482"/>
      <c r="AH892" s="482"/>
      <c r="AI892" s="482"/>
      <c r="AJ892" s="482"/>
      <c r="AK892" s="482"/>
      <c r="AL892" s="482"/>
      <c r="AM892" s="482"/>
      <c r="AN892" s="482"/>
      <c r="AO892" s="482"/>
      <c r="AP892" s="482"/>
      <c r="AQ892" s="482"/>
      <c r="AR892" s="482"/>
      <c r="AS892" s="482"/>
      <c r="AT892" s="482"/>
      <c r="AU892" s="482"/>
      <c r="AV892" s="482"/>
      <c r="AW892" s="482"/>
      <c r="AX892" s="482"/>
      <c r="AY892" s="482"/>
      <c r="AZ892" s="482"/>
      <c r="BA892" s="482"/>
      <c r="BB892" s="482"/>
      <c r="BC892" s="482"/>
      <c r="BD892" s="482"/>
      <c r="BE892" s="482"/>
      <c r="BF892" s="482"/>
      <c r="BG892" s="515"/>
      <c r="BH892" s="516"/>
      <c r="BI892" s="516"/>
      <c r="BJ892" s="516"/>
      <c r="BK892" s="517"/>
      <c r="BL892" s="350"/>
      <c r="BM892" s="345"/>
      <c r="BN892" s="345"/>
      <c r="BO892" s="345"/>
      <c r="BP892" s="345"/>
      <c r="BQ892" s="345"/>
      <c r="BR892" s="345"/>
      <c r="BS892" s="345"/>
      <c r="BT892" s="345"/>
      <c r="BU892" s="345"/>
      <c r="BV892" s="345"/>
      <c r="BW892" s="345"/>
      <c r="BX892" s="345"/>
      <c r="BY892" s="345"/>
      <c r="BZ892" s="345"/>
      <c r="CA892" s="345"/>
      <c r="CB892" s="345"/>
    </row>
    <row r="893" spans="1:80" s="331" customFormat="1" ht="18" customHeight="1">
      <c r="A893" s="239"/>
      <c r="B893" s="641" t="s">
        <v>440</v>
      </c>
      <c r="C893" s="642"/>
      <c r="D893" s="642"/>
      <c r="E893" s="642"/>
      <c r="F893" s="642"/>
      <c r="G893" s="642"/>
      <c r="H893" s="642"/>
      <c r="I893" s="642"/>
      <c r="J893" s="642"/>
      <c r="K893" s="642"/>
      <c r="L893" s="642"/>
      <c r="M893" s="642"/>
      <c r="N893" s="642"/>
      <c r="O893" s="642"/>
      <c r="P893" s="642"/>
      <c r="Q893" s="642"/>
      <c r="R893" s="642"/>
      <c r="S893" s="642"/>
      <c r="T893" s="642"/>
      <c r="U893" s="642"/>
      <c r="V893" s="642"/>
      <c r="W893" s="642"/>
      <c r="X893" s="642"/>
      <c r="Y893" s="642"/>
      <c r="Z893" s="642"/>
      <c r="AA893" s="642"/>
      <c r="AB893" s="642"/>
      <c r="AC893" s="642"/>
      <c r="AD893" s="642"/>
      <c r="AE893" s="642"/>
      <c r="AF893" s="642"/>
      <c r="AG893" s="642"/>
      <c r="AH893" s="642"/>
      <c r="AI893" s="642"/>
      <c r="AJ893" s="642"/>
      <c r="AK893" s="642"/>
      <c r="AL893" s="642"/>
      <c r="AM893" s="642"/>
      <c r="AN893" s="642"/>
      <c r="AO893" s="642"/>
      <c r="AP893" s="642"/>
      <c r="AQ893" s="642"/>
      <c r="AR893" s="642"/>
      <c r="AS893" s="642"/>
      <c r="AT893" s="642"/>
      <c r="AU893" s="642"/>
      <c r="AV893" s="642"/>
      <c r="AW893" s="642"/>
      <c r="AX893" s="642"/>
      <c r="AY893" s="642"/>
      <c r="AZ893" s="642"/>
      <c r="BA893" s="642"/>
      <c r="BB893" s="642"/>
      <c r="BC893" s="642"/>
      <c r="BD893" s="642"/>
      <c r="BE893" s="642"/>
      <c r="BF893" s="642"/>
      <c r="BG893" s="642"/>
      <c r="BH893" s="642"/>
      <c r="BI893" s="642"/>
      <c r="BJ893" s="642"/>
      <c r="BK893" s="643"/>
      <c r="BL893" s="330"/>
      <c r="BM893" s="330"/>
      <c r="BN893" s="330"/>
      <c r="BO893" s="330"/>
      <c r="BP893" s="330"/>
      <c r="BQ893" s="330"/>
      <c r="BR893" s="330"/>
      <c r="BS893" s="330"/>
      <c r="BT893" s="330"/>
    </row>
    <row r="894" spans="1:80" s="316" customFormat="1" ht="12.6" customHeight="1">
      <c r="A894" s="329"/>
      <c r="B894" s="495" t="s">
        <v>502</v>
      </c>
      <c r="C894" s="496"/>
      <c r="D894" s="497"/>
      <c r="E894" s="501" t="s">
        <v>728</v>
      </c>
      <c r="F894" s="502"/>
      <c r="G894" s="502"/>
      <c r="H894" s="502"/>
      <c r="I894" s="502"/>
      <c r="J894" s="502"/>
      <c r="K894" s="502"/>
      <c r="L894" s="502"/>
      <c r="M894" s="502"/>
      <c r="N894" s="502"/>
      <c r="O894" s="502"/>
      <c r="P894" s="502"/>
      <c r="Q894" s="502"/>
      <c r="R894" s="502"/>
      <c r="S894" s="502"/>
      <c r="T894" s="502"/>
      <c r="U894" s="502"/>
      <c r="V894" s="502"/>
      <c r="W894" s="502"/>
      <c r="X894" s="502"/>
      <c r="Y894" s="502"/>
      <c r="Z894" s="502"/>
      <c r="AA894" s="502"/>
      <c r="AB894" s="502"/>
      <c r="AC894" s="502"/>
      <c r="AD894" s="502"/>
      <c r="AE894" s="502"/>
      <c r="AF894" s="502"/>
      <c r="AG894" s="502"/>
      <c r="AH894" s="502"/>
      <c r="AI894" s="502"/>
      <c r="AJ894" s="502"/>
      <c r="AK894" s="502"/>
      <c r="AL894" s="502"/>
      <c r="AM894" s="502"/>
      <c r="AN894" s="502"/>
      <c r="AO894" s="502"/>
      <c r="AP894" s="502"/>
      <c r="AQ894" s="502"/>
      <c r="AR894" s="502"/>
      <c r="AS894" s="502"/>
      <c r="AT894" s="502"/>
      <c r="AU894" s="502"/>
      <c r="AV894" s="502"/>
      <c r="AW894" s="502"/>
      <c r="AX894" s="502"/>
      <c r="AY894" s="502"/>
      <c r="AZ894" s="502"/>
      <c r="BA894" s="502"/>
      <c r="BB894" s="502"/>
      <c r="BC894" s="502"/>
      <c r="BD894" s="502"/>
      <c r="BE894" s="502"/>
      <c r="BF894" s="502"/>
      <c r="BG894" s="505"/>
      <c r="BH894" s="506"/>
      <c r="BI894" s="506"/>
      <c r="BJ894" s="506"/>
      <c r="BK894" s="507"/>
      <c r="BL894" s="350"/>
      <c r="BM894" s="345"/>
      <c r="BN894" s="345"/>
      <c r="BO894" s="345"/>
      <c r="BP894" s="345"/>
      <c r="BQ894" s="345"/>
      <c r="BR894" s="345"/>
      <c r="BS894" s="345"/>
      <c r="BT894" s="345"/>
      <c r="BU894" s="345"/>
      <c r="BV894" s="345"/>
      <c r="BW894" s="345"/>
      <c r="BX894" s="345"/>
      <c r="BY894" s="345"/>
      <c r="BZ894" s="345"/>
      <c r="CA894" s="345"/>
      <c r="CB894" s="345"/>
    </row>
    <row r="895" spans="1:80" s="316" customFormat="1" ht="12.6" customHeight="1">
      <c r="A895" s="329"/>
      <c r="B895" s="511"/>
      <c r="C895" s="512"/>
      <c r="D895" s="513"/>
      <c r="E895" s="514"/>
      <c r="F895" s="482"/>
      <c r="G895" s="482"/>
      <c r="H895" s="482"/>
      <c r="I895" s="482"/>
      <c r="J895" s="482"/>
      <c r="K895" s="482"/>
      <c r="L895" s="482"/>
      <c r="M895" s="482"/>
      <c r="N895" s="482"/>
      <c r="O895" s="482"/>
      <c r="P895" s="482"/>
      <c r="Q895" s="482"/>
      <c r="R895" s="482"/>
      <c r="S895" s="482"/>
      <c r="T895" s="482"/>
      <c r="U895" s="482"/>
      <c r="V895" s="482"/>
      <c r="W895" s="482"/>
      <c r="X895" s="482"/>
      <c r="Y895" s="482"/>
      <c r="Z895" s="482"/>
      <c r="AA895" s="482"/>
      <c r="AB895" s="482"/>
      <c r="AC895" s="482"/>
      <c r="AD895" s="482"/>
      <c r="AE895" s="482"/>
      <c r="AF895" s="482"/>
      <c r="AG895" s="482"/>
      <c r="AH895" s="482"/>
      <c r="AI895" s="482"/>
      <c r="AJ895" s="482"/>
      <c r="AK895" s="482"/>
      <c r="AL895" s="482"/>
      <c r="AM895" s="482"/>
      <c r="AN895" s="482"/>
      <c r="AO895" s="482"/>
      <c r="AP895" s="482"/>
      <c r="AQ895" s="482"/>
      <c r="AR895" s="482"/>
      <c r="AS895" s="482"/>
      <c r="AT895" s="482"/>
      <c r="AU895" s="482"/>
      <c r="AV895" s="482"/>
      <c r="AW895" s="482"/>
      <c r="AX895" s="482"/>
      <c r="AY895" s="482"/>
      <c r="AZ895" s="482"/>
      <c r="BA895" s="482"/>
      <c r="BB895" s="482"/>
      <c r="BC895" s="482"/>
      <c r="BD895" s="482"/>
      <c r="BE895" s="482"/>
      <c r="BF895" s="482"/>
      <c r="BG895" s="515"/>
      <c r="BH895" s="516"/>
      <c r="BI895" s="516"/>
      <c r="BJ895" s="516"/>
      <c r="BK895" s="517"/>
      <c r="BL895" s="350"/>
      <c r="BM895" s="345"/>
      <c r="BN895" s="345"/>
      <c r="BO895" s="345"/>
      <c r="BP895" s="345"/>
      <c r="BQ895" s="345"/>
      <c r="BR895" s="345"/>
      <c r="BS895" s="345"/>
      <c r="BT895" s="345"/>
      <c r="BU895" s="345"/>
      <c r="BV895" s="345"/>
      <c r="BW895" s="345"/>
      <c r="BX895" s="345"/>
      <c r="BY895" s="345"/>
      <c r="BZ895" s="345"/>
      <c r="CA895" s="345"/>
      <c r="CB895" s="345"/>
    </row>
    <row r="896" spans="1:80" s="331" customFormat="1" ht="12.6" customHeight="1">
      <c r="B896" s="511"/>
      <c r="C896" s="512"/>
      <c r="D896" s="513"/>
      <c r="E896" s="698" t="s">
        <v>434</v>
      </c>
      <c r="F896" s="699"/>
      <c r="G896" s="635" t="s">
        <v>729</v>
      </c>
      <c r="H896" s="635"/>
      <c r="I896" s="635"/>
      <c r="J896" s="635"/>
      <c r="K896" s="635"/>
      <c r="L896" s="635"/>
      <c r="M896" s="635"/>
      <c r="N896" s="635"/>
      <c r="O896" s="635"/>
      <c r="P896" s="635"/>
      <c r="Q896" s="635"/>
      <c r="R896" s="635"/>
      <c r="S896" s="635"/>
      <c r="T896" s="635"/>
      <c r="U896" s="635"/>
      <c r="V896" s="635"/>
      <c r="W896" s="635"/>
      <c r="X896" s="635"/>
      <c r="Y896" s="635"/>
      <c r="Z896" s="635"/>
      <c r="AA896" s="635"/>
      <c r="AB896" s="635"/>
      <c r="AC896" s="635"/>
      <c r="AD896" s="635"/>
      <c r="AE896" s="635"/>
      <c r="AF896" s="635"/>
      <c r="AG896" s="635"/>
      <c r="AH896" s="635"/>
      <c r="AI896" s="635"/>
      <c r="AJ896" s="635"/>
      <c r="AK896" s="635"/>
      <c r="AL896" s="635"/>
      <c r="AM896" s="635"/>
      <c r="AN896" s="635"/>
      <c r="AO896" s="635"/>
      <c r="AP896" s="635"/>
      <c r="AQ896" s="635"/>
      <c r="AR896" s="635"/>
      <c r="AS896" s="635"/>
      <c r="AT896" s="635"/>
      <c r="AU896" s="635"/>
      <c r="AV896" s="635"/>
      <c r="AW896" s="635"/>
      <c r="AX896" s="635"/>
      <c r="AY896" s="635"/>
      <c r="AZ896" s="635"/>
      <c r="BA896" s="635"/>
      <c r="BB896" s="635"/>
      <c r="BC896" s="635"/>
      <c r="BD896" s="635"/>
      <c r="BE896" s="635"/>
      <c r="BF896" s="635"/>
      <c r="BG896" s="515"/>
      <c r="BH896" s="516"/>
      <c r="BI896" s="516"/>
      <c r="BJ896" s="516"/>
      <c r="BK896" s="517"/>
      <c r="BL896" s="243"/>
      <c r="BM896" s="330"/>
      <c r="BN896" s="330"/>
      <c r="BO896" s="330"/>
      <c r="BP896" s="330"/>
      <c r="BQ896" s="330"/>
      <c r="BR896" s="330"/>
      <c r="BS896" s="330"/>
      <c r="BT896" s="330"/>
      <c r="BU896" s="330"/>
      <c r="BV896" s="330"/>
      <c r="BW896" s="330"/>
      <c r="BX896" s="330"/>
      <c r="BY896" s="330"/>
      <c r="BZ896" s="330"/>
      <c r="CA896" s="330"/>
      <c r="CB896" s="330"/>
    </row>
    <row r="897" spans="1:80" s="331" customFormat="1" ht="2.25" customHeight="1">
      <c r="B897" s="498"/>
      <c r="C897" s="499"/>
      <c r="D897" s="500"/>
      <c r="E897" s="343"/>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c r="AE897" s="344"/>
      <c r="AF897" s="344"/>
      <c r="AG897" s="344"/>
      <c r="AH897" s="344"/>
      <c r="AI897" s="344"/>
      <c r="AJ897" s="344"/>
      <c r="AK897" s="344"/>
      <c r="AL897" s="344"/>
      <c r="AM897" s="344"/>
      <c r="AN897" s="344"/>
      <c r="AO897" s="344"/>
      <c r="AP897" s="344"/>
      <c r="AQ897" s="344"/>
      <c r="AR897" s="344"/>
      <c r="AS897" s="344"/>
      <c r="AT897" s="344"/>
      <c r="AU897" s="344"/>
      <c r="AV897" s="344"/>
      <c r="AW897" s="344"/>
      <c r="AX897" s="344"/>
      <c r="AY897" s="344"/>
      <c r="AZ897" s="344"/>
      <c r="BA897" s="344"/>
      <c r="BB897" s="344"/>
      <c r="BC897" s="344"/>
      <c r="BD897" s="344"/>
      <c r="BE897" s="344"/>
      <c r="BF897" s="344"/>
      <c r="BG897" s="508"/>
      <c r="BH897" s="509"/>
      <c r="BI897" s="509"/>
      <c r="BJ897" s="509"/>
      <c r="BK897" s="510"/>
      <c r="BL897" s="350"/>
      <c r="BM897" s="330"/>
      <c r="BN897" s="330"/>
      <c r="BO897" s="330"/>
      <c r="BP897" s="330"/>
      <c r="BQ897" s="330"/>
      <c r="BR897" s="330"/>
      <c r="BS897" s="330"/>
      <c r="BT897" s="330"/>
      <c r="BU897" s="330"/>
      <c r="BV897" s="330"/>
      <c r="BW897" s="330"/>
      <c r="BX897" s="330"/>
      <c r="BY897" s="330"/>
      <c r="BZ897" s="330"/>
      <c r="CA897" s="330"/>
      <c r="CB897" s="330"/>
    </row>
    <row r="898" spans="1:80" s="316" customFormat="1" ht="12.6" customHeight="1">
      <c r="A898" s="329"/>
      <c r="B898" s="495" t="s">
        <v>544</v>
      </c>
      <c r="C898" s="496"/>
      <c r="D898" s="497"/>
      <c r="E898" s="501" t="s">
        <v>730</v>
      </c>
      <c r="F898" s="502"/>
      <c r="G898" s="502"/>
      <c r="H898" s="502"/>
      <c r="I898" s="502"/>
      <c r="J898" s="502"/>
      <c r="K898" s="502"/>
      <c r="L898" s="502"/>
      <c r="M898" s="502"/>
      <c r="N898" s="502"/>
      <c r="O898" s="502"/>
      <c r="P898" s="502"/>
      <c r="Q898" s="502"/>
      <c r="R898" s="502"/>
      <c r="S898" s="502"/>
      <c r="T898" s="502"/>
      <c r="U898" s="502"/>
      <c r="V898" s="502"/>
      <c r="W898" s="502"/>
      <c r="X898" s="502"/>
      <c r="Y898" s="502"/>
      <c r="Z898" s="502"/>
      <c r="AA898" s="502"/>
      <c r="AB898" s="502"/>
      <c r="AC898" s="502"/>
      <c r="AD898" s="502"/>
      <c r="AE898" s="502"/>
      <c r="AF898" s="502"/>
      <c r="AG898" s="502"/>
      <c r="AH898" s="502"/>
      <c r="AI898" s="502"/>
      <c r="AJ898" s="502"/>
      <c r="AK898" s="502"/>
      <c r="AL898" s="502"/>
      <c r="AM898" s="502"/>
      <c r="AN898" s="502"/>
      <c r="AO898" s="502"/>
      <c r="AP898" s="502"/>
      <c r="AQ898" s="502"/>
      <c r="AR898" s="502"/>
      <c r="AS898" s="502"/>
      <c r="AT898" s="502"/>
      <c r="AU898" s="502"/>
      <c r="AV898" s="502"/>
      <c r="AW898" s="502"/>
      <c r="AX898" s="502"/>
      <c r="AY898" s="502"/>
      <c r="AZ898" s="502"/>
      <c r="BA898" s="502"/>
      <c r="BB898" s="502"/>
      <c r="BC898" s="502"/>
      <c r="BD898" s="502"/>
      <c r="BE898" s="502"/>
      <c r="BF898" s="502"/>
      <c r="BG898" s="505"/>
      <c r="BH898" s="506"/>
      <c r="BI898" s="506"/>
      <c r="BJ898" s="506"/>
      <c r="BK898" s="507"/>
      <c r="BL898" s="350"/>
      <c r="BM898" s="345"/>
      <c r="BN898" s="345"/>
      <c r="BO898" s="345"/>
      <c r="BP898" s="345"/>
      <c r="BQ898" s="345"/>
      <c r="BR898" s="345"/>
      <c r="BS898" s="345"/>
      <c r="BT898" s="345"/>
      <c r="BU898" s="345"/>
      <c r="BV898" s="345"/>
      <c r="BW898" s="345"/>
      <c r="BX898" s="345"/>
      <c r="BY898" s="345"/>
      <c r="BZ898" s="345"/>
      <c r="CA898" s="345"/>
      <c r="CB898" s="345"/>
    </row>
    <row r="899" spans="1:80" s="316" customFormat="1" ht="12.6" customHeight="1">
      <c r="A899" s="329"/>
      <c r="B899" s="498"/>
      <c r="C899" s="499"/>
      <c r="D899" s="500"/>
      <c r="E899" s="503"/>
      <c r="F899" s="504"/>
      <c r="G899" s="504"/>
      <c r="H899" s="504"/>
      <c r="I899" s="504"/>
      <c r="J899" s="504"/>
      <c r="K899" s="504"/>
      <c r="L899" s="504"/>
      <c r="M899" s="504"/>
      <c r="N899" s="504"/>
      <c r="O899" s="504"/>
      <c r="P899" s="504"/>
      <c r="Q899" s="504"/>
      <c r="R899" s="504"/>
      <c r="S899" s="504"/>
      <c r="T899" s="504"/>
      <c r="U899" s="504"/>
      <c r="V899" s="504"/>
      <c r="W899" s="504"/>
      <c r="X899" s="504"/>
      <c r="Y899" s="504"/>
      <c r="Z899" s="504"/>
      <c r="AA899" s="504"/>
      <c r="AB899" s="504"/>
      <c r="AC899" s="504"/>
      <c r="AD899" s="504"/>
      <c r="AE899" s="504"/>
      <c r="AF899" s="504"/>
      <c r="AG899" s="504"/>
      <c r="AH899" s="504"/>
      <c r="AI899" s="504"/>
      <c r="AJ899" s="504"/>
      <c r="AK899" s="504"/>
      <c r="AL899" s="504"/>
      <c r="AM899" s="504"/>
      <c r="AN899" s="504"/>
      <c r="AO899" s="504"/>
      <c r="AP899" s="504"/>
      <c r="AQ899" s="504"/>
      <c r="AR899" s="504"/>
      <c r="AS899" s="504"/>
      <c r="AT899" s="504"/>
      <c r="AU899" s="504"/>
      <c r="AV899" s="504"/>
      <c r="AW899" s="504"/>
      <c r="AX899" s="504"/>
      <c r="AY899" s="504"/>
      <c r="AZ899" s="504"/>
      <c r="BA899" s="504"/>
      <c r="BB899" s="504"/>
      <c r="BC899" s="504"/>
      <c r="BD899" s="504"/>
      <c r="BE899" s="504"/>
      <c r="BF899" s="504"/>
      <c r="BG899" s="508"/>
      <c r="BH899" s="509"/>
      <c r="BI899" s="509"/>
      <c r="BJ899" s="509"/>
      <c r="BK899" s="510"/>
      <c r="BL899" s="350"/>
      <c r="BM899" s="345"/>
      <c r="BN899" s="345"/>
      <c r="BO899" s="345"/>
      <c r="BP899" s="345"/>
      <c r="BQ899" s="345"/>
      <c r="BR899" s="345"/>
      <c r="BS899" s="345"/>
      <c r="BT899" s="345"/>
      <c r="BU899" s="345"/>
      <c r="BV899" s="345"/>
      <c r="BW899" s="345"/>
      <c r="BX899" s="345"/>
      <c r="BY899" s="345"/>
      <c r="BZ899" s="345"/>
      <c r="CA899" s="345"/>
      <c r="CB899" s="345"/>
    </row>
    <row r="900" spans="1:80" s="331" customFormat="1" ht="12.6" customHeight="1">
      <c r="BG900" s="243"/>
      <c r="BH900" s="243"/>
      <c r="BI900" s="243"/>
      <c r="BJ900" s="243"/>
      <c r="BK900" s="243"/>
      <c r="BL900" s="330"/>
      <c r="BM900" s="330"/>
      <c r="BN900" s="330"/>
      <c r="BO900" s="330"/>
      <c r="BP900" s="330"/>
      <c r="BQ900" s="330"/>
      <c r="BR900" s="330"/>
      <c r="BS900" s="330"/>
      <c r="BT900" s="330"/>
      <c r="BU900" s="330"/>
      <c r="BV900" s="330"/>
      <c r="BW900" s="330"/>
      <c r="BX900" s="330"/>
      <c r="BY900" s="330"/>
      <c r="BZ900" s="330"/>
      <c r="CA900" s="330"/>
    </row>
    <row r="901" spans="1:80" s="316" customFormat="1" ht="20.100000000000001" customHeight="1">
      <c r="A901" s="239" t="s">
        <v>731</v>
      </c>
      <c r="B901" s="329"/>
      <c r="C901" s="329"/>
      <c r="D901" s="298"/>
      <c r="E901" s="291"/>
      <c r="F901" s="291"/>
      <c r="G901" s="291"/>
      <c r="H901" s="291"/>
      <c r="I901" s="291"/>
      <c r="J901" s="291"/>
      <c r="K901" s="291"/>
      <c r="L901" s="291"/>
      <c r="M901" s="291"/>
      <c r="N901" s="291"/>
      <c r="O901" s="291"/>
      <c r="P901" s="291"/>
      <c r="Q901" s="291"/>
      <c r="R901" s="291"/>
      <c r="S901" s="291"/>
      <c r="T901" s="291"/>
      <c r="U901" s="291"/>
      <c r="V901" s="291"/>
      <c r="BG901" s="243"/>
      <c r="BH901" s="243"/>
      <c r="BI901" s="243"/>
      <c r="BJ901" s="243"/>
      <c r="BK901" s="243"/>
      <c r="BL901" s="345"/>
      <c r="BM901" s="345"/>
      <c r="BN901" s="345"/>
      <c r="BO901" s="345"/>
      <c r="BP901" s="345"/>
      <c r="BQ901" s="345"/>
      <c r="BR901" s="345"/>
      <c r="BS901" s="345"/>
      <c r="BT901" s="345"/>
      <c r="BU901" s="345"/>
      <c r="BV901" s="345"/>
      <c r="BW901" s="345"/>
      <c r="BX901" s="345"/>
      <c r="BY901" s="345"/>
      <c r="BZ901" s="345"/>
      <c r="CA901" s="345"/>
    </row>
    <row r="902" spans="1:80" s="331" customFormat="1" ht="12.6" customHeight="1">
      <c r="B902" s="495" t="s">
        <v>431</v>
      </c>
      <c r="C902" s="496"/>
      <c r="D902" s="497"/>
      <c r="E902" s="501" t="s">
        <v>732</v>
      </c>
      <c r="F902" s="502"/>
      <c r="G902" s="502"/>
      <c r="H902" s="502"/>
      <c r="I902" s="502"/>
      <c r="J902" s="502"/>
      <c r="K902" s="502"/>
      <c r="L902" s="502"/>
      <c r="M902" s="502"/>
      <c r="N902" s="502"/>
      <c r="O902" s="502"/>
      <c r="P902" s="502"/>
      <c r="Q902" s="502"/>
      <c r="R902" s="502"/>
      <c r="S902" s="502"/>
      <c r="T902" s="502"/>
      <c r="U902" s="502"/>
      <c r="V902" s="502"/>
      <c r="W902" s="502"/>
      <c r="X902" s="502"/>
      <c r="Y902" s="502"/>
      <c r="Z902" s="502"/>
      <c r="AA902" s="502"/>
      <c r="AB902" s="502"/>
      <c r="AC902" s="502"/>
      <c r="AD902" s="502"/>
      <c r="AE902" s="502"/>
      <c r="AF902" s="502"/>
      <c r="AG902" s="502"/>
      <c r="AH902" s="502"/>
      <c r="AI902" s="502"/>
      <c r="AJ902" s="502"/>
      <c r="AK902" s="502"/>
      <c r="AL902" s="502"/>
      <c r="AM902" s="502"/>
      <c r="AN902" s="502"/>
      <c r="AO902" s="502"/>
      <c r="AP902" s="502"/>
      <c r="AQ902" s="502"/>
      <c r="AR902" s="502"/>
      <c r="AS902" s="502"/>
      <c r="AT902" s="502"/>
      <c r="AU902" s="502"/>
      <c r="AV902" s="502"/>
      <c r="AW902" s="502"/>
      <c r="AX902" s="502"/>
      <c r="AY902" s="502"/>
      <c r="AZ902" s="502"/>
      <c r="BA902" s="502"/>
      <c r="BB902" s="502"/>
      <c r="BC902" s="502"/>
      <c r="BD902" s="502"/>
      <c r="BE902" s="502"/>
      <c r="BF902" s="502"/>
      <c r="BG902" s="505"/>
      <c r="BH902" s="506"/>
      <c r="BI902" s="506"/>
      <c r="BJ902" s="506"/>
      <c r="BK902" s="507"/>
      <c r="BL902" s="350"/>
      <c r="BM902" s="330"/>
      <c r="BN902" s="330"/>
      <c r="BO902" s="330"/>
      <c r="BP902" s="330"/>
      <c r="BQ902" s="330"/>
      <c r="BR902" s="330"/>
      <c r="BS902" s="330"/>
      <c r="BT902" s="330"/>
      <c r="BU902" s="330"/>
      <c r="BV902" s="330"/>
      <c r="BW902" s="330"/>
      <c r="BX902" s="330"/>
      <c r="BY902" s="330"/>
      <c r="BZ902" s="330"/>
      <c r="CA902" s="330"/>
      <c r="CB902" s="330"/>
    </row>
    <row r="903" spans="1:80" s="331" customFormat="1" ht="12.6" customHeight="1">
      <c r="B903" s="511"/>
      <c r="C903" s="512"/>
      <c r="D903" s="513"/>
      <c r="E903" s="514"/>
      <c r="F903" s="482"/>
      <c r="G903" s="482"/>
      <c r="H903" s="482"/>
      <c r="I903" s="482"/>
      <c r="J903" s="482"/>
      <c r="K903" s="482"/>
      <c r="L903" s="482"/>
      <c r="M903" s="482"/>
      <c r="N903" s="482"/>
      <c r="O903" s="482"/>
      <c r="P903" s="482"/>
      <c r="Q903" s="482"/>
      <c r="R903" s="482"/>
      <c r="S903" s="482"/>
      <c r="T903" s="482"/>
      <c r="U903" s="482"/>
      <c r="V903" s="482"/>
      <c r="W903" s="482"/>
      <c r="X903" s="482"/>
      <c r="Y903" s="482"/>
      <c r="Z903" s="482"/>
      <c r="AA903" s="482"/>
      <c r="AB903" s="482"/>
      <c r="AC903" s="482"/>
      <c r="AD903" s="482"/>
      <c r="AE903" s="482"/>
      <c r="AF903" s="482"/>
      <c r="AG903" s="482"/>
      <c r="AH903" s="482"/>
      <c r="AI903" s="482"/>
      <c r="AJ903" s="482"/>
      <c r="AK903" s="482"/>
      <c r="AL903" s="482"/>
      <c r="AM903" s="482"/>
      <c r="AN903" s="482"/>
      <c r="AO903" s="482"/>
      <c r="AP903" s="482"/>
      <c r="AQ903" s="482"/>
      <c r="AR903" s="482"/>
      <c r="AS903" s="482"/>
      <c r="AT903" s="482"/>
      <c r="AU903" s="482"/>
      <c r="AV903" s="482"/>
      <c r="AW903" s="482"/>
      <c r="AX903" s="482"/>
      <c r="AY903" s="482"/>
      <c r="AZ903" s="482"/>
      <c r="BA903" s="482"/>
      <c r="BB903" s="482"/>
      <c r="BC903" s="482"/>
      <c r="BD903" s="482"/>
      <c r="BE903" s="482"/>
      <c r="BF903" s="482"/>
      <c r="BG903" s="515"/>
      <c r="BH903" s="516"/>
      <c r="BI903" s="516"/>
      <c r="BJ903" s="516"/>
      <c r="BK903" s="517"/>
      <c r="BL903" s="350"/>
      <c r="BM903" s="330"/>
      <c r="BN903" s="330"/>
      <c r="BO903" s="330"/>
      <c r="BP903" s="330"/>
      <c r="BQ903" s="330"/>
      <c r="BR903" s="330"/>
      <c r="BS903" s="330"/>
      <c r="BT903" s="330"/>
      <c r="BU903" s="330"/>
      <c r="BV903" s="330"/>
      <c r="BW903" s="330"/>
      <c r="BX903" s="330"/>
      <c r="BY903" s="330"/>
      <c r="BZ903" s="330"/>
      <c r="CA903" s="330"/>
      <c r="CB903" s="330"/>
    </row>
    <row r="904" spans="1:80" s="331" customFormat="1" ht="12.6" customHeight="1">
      <c r="B904" s="498"/>
      <c r="C904" s="499"/>
      <c r="D904" s="500"/>
      <c r="E904" s="503"/>
      <c r="F904" s="504"/>
      <c r="G904" s="504"/>
      <c r="H904" s="504"/>
      <c r="I904" s="504"/>
      <c r="J904" s="504"/>
      <c r="K904" s="504"/>
      <c r="L904" s="504"/>
      <c r="M904" s="504"/>
      <c r="N904" s="504"/>
      <c r="O904" s="504"/>
      <c r="P904" s="504"/>
      <c r="Q904" s="504"/>
      <c r="R904" s="504"/>
      <c r="S904" s="504"/>
      <c r="T904" s="504"/>
      <c r="U904" s="504"/>
      <c r="V904" s="504"/>
      <c r="W904" s="504"/>
      <c r="X904" s="504"/>
      <c r="Y904" s="504"/>
      <c r="Z904" s="504"/>
      <c r="AA904" s="504"/>
      <c r="AB904" s="504"/>
      <c r="AC904" s="504"/>
      <c r="AD904" s="504"/>
      <c r="AE904" s="504"/>
      <c r="AF904" s="504"/>
      <c r="AG904" s="504"/>
      <c r="AH904" s="504"/>
      <c r="AI904" s="504"/>
      <c r="AJ904" s="504"/>
      <c r="AK904" s="504"/>
      <c r="AL904" s="504"/>
      <c r="AM904" s="504"/>
      <c r="AN904" s="504"/>
      <c r="AO904" s="504"/>
      <c r="AP904" s="504"/>
      <c r="AQ904" s="504"/>
      <c r="AR904" s="504"/>
      <c r="AS904" s="504"/>
      <c r="AT904" s="504"/>
      <c r="AU904" s="504"/>
      <c r="AV904" s="504"/>
      <c r="AW904" s="504"/>
      <c r="AX904" s="504"/>
      <c r="AY904" s="504"/>
      <c r="AZ904" s="504"/>
      <c r="BA904" s="504"/>
      <c r="BB904" s="504"/>
      <c r="BC904" s="504"/>
      <c r="BD904" s="504"/>
      <c r="BE904" s="504"/>
      <c r="BF904" s="504"/>
      <c r="BG904" s="508"/>
      <c r="BH904" s="509"/>
      <c r="BI904" s="509"/>
      <c r="BJ904" s="509"/>
      <c r="BK904" s="510"/>
      <c r="BL904" s="350"/>
      <c r="BM904" s="330"/>
      <c r="BN904" s="330"/>
      <c r="BO904" s="330"/>
      <c r="BP904" s="330"/>
      <c r="BQ904" s="330"/>
      <c r="BR904" s="330"/>
      <c r="BS904" s="330"/>
      <c r="BT904" s="330"/>
      <c r="BU904" s="330"/>
      <c r="BV904" s="330"/>
      <c r="BW904" s="330"/>
      <c r="BX904" s="330"/>
      <c r="BY904" s="330"/>
      <c r="BZ904" s="330"/>
      <c r="CA904" s="330"/>
      <c r="CB904" s="330"/>
    </row>
    <row r="905" spans="1:80" s="331" customFormat="1" ht="12.6" customHeight="1">
      <c r="B905" s="495" t="s">
        <v>436</v>
      </c>
      <c r="C905" s="496"/>
      <c r="D905" s="497"/>
      <c r="E905" s="501" t="s">
        <v>733</v>
      </c>
      <c r="F905" s="502"/>
      <c r="G905" s="502"/>
      <c r="H905" s="502"/>
      <c r="I905" s="502"/>
      <c r="J905" s="502"/>
      <c r="K905" s="502"/>
      <c r="L905" s="502"/>
      <c r="M905" s="502"/>
      <c r="N905" s="502"/>
      <c r="O905" s="502"/>
      <c r="P905" s="502"/>
      <c r="Q905" s="502"/>
      <c r="R905" s="502"/>
      <c r="S905" s="502"/>
      <c r="T905" s="502"/>
      <c r="U905" s="502"/>
      <c r="V905" s="502"/>
      <c r="W905" s="502"/>
      <c r="X905" s="502"/>
      <c r="Y905" s="502"/>
      <c r="Z905" s="502"/>
      <c r="AA905" s="502"/>
      <c r="AB905" s="502"/>
      <c r="AC905" s="502"/>
      <c r="AD905" s="502"/>
      <c r="AE905" s="502"/>
      <c r="AF905" s="502"/>
      <c r="AG905" s="502"/>
      <c r="AH905" s="502"/>
      <c r="AI905" s="502"/>
      <c r="AJ905" s="502"/>
      <c r="AK905" s="502"/>
      <c r="AL905" s="502"/>
      <c r="AM905" s="502"/>
      <c r="AN905" s="502"/>
      <c r="AO905" s="502"/>
      <c r="AP905" s="502"/>
      <c r="AQ905" s="502"/>
      <c r="AR905" s="502"/>
      <c r="AS905" s="502"/>
      <c r="AT905" s="502"/>
      <c r="AU905" s="502"/>
      <c r="AV905" s="502"/>
      <c r="AW905" s="502"/>
      <c r="AX905" s="502"/>
      <c r="AY905" s="502"/>
      <c r="AZ905" s="502"/>
      <c r="BA905" s="502"/>
      <c r="BB905" s="502"/>
      <c r="BC905" s="502"/>
      <c r="BD905" s="502"/>
      <c r="BE905" s="502"/>
      <c r="BF905" s="502"/>
      <c r="BG905" s="505"/>
      <c r="BH905" s="506"/>
      <c r="BI905" s="506"/>
      <c r="BJ905" s="506"/>
      <c r="BK905" s="507"/>
      <c r="BL905" s="350"/>
      <c r="BM905" s="330"/>
      <c r="BN905" s="330"/>
      <c r="BO905" s="330"/>
      <c r="BP905" s="330"/>
      <c r="BQ905" s="330"/>
      <c r="BR905" s="330"/>
      <c r="BS905" s="330"/>
      <c r="BT905" s="330"/>
      <c r="BU905" s="330"/>
      <c r="BV905" s="330"/>
      <c r="BW905" s="330"/>
      <c r="BX905" s="330"/>
      <c r="BY905" s="330"/>
      <c r="BZ905" s="330"/>
      <c r="CA905" s="330"/>
      <c r="CB905" s="330"/>
    </row>
    <row r="906" spans="1:80" s="331" customFormat="1" ht="12.6" customHeight="1">
      <c r="B906" s="498"/>
      <c r="C906" s="499"/>
      <c r="D906" s="500"/>
      <c r="E906" s="503"/>
      <c r="F906" s="504"/>
      <c r="G906" s="504"/>
      <c r="H906" s="504"/>
      <c r="I906" s="504"/>
      <c r="J906" s="504"/>
      <c r="K906" s="504"/>
      <c r="L906" s="504"/>
      <c r="M906" s="504"/>
      <c r="N906" s="504"/>
      <c r="O906" s="504"/>
      <c r="P906" s="504"/>
      <c r="Q906" s="504"/>
      <c r="R906" s="504"/>
      <c r="S906" s="504"/>
      <c r="T906" s="504"/>
      <c r="U906" s="504"/>
      <c r="V906" s="504"/>
      <c r="W906" s="504"/>
      <c r="X906" s="504"/>
      <c r="Y906" s="504"/>
      <c r="Z906" s="504"/>
      <c r="AA906" s="504"/>
      <c r="AB906" s="504"/>
      <c r="AC906" s="504"/>
      <c r="AD906" s="504"/>
      <c r="AE906" s="504"/>
      <c r="AF906" s="504"/>
      <c r="AG906" s="504"/>
      <c r="AH906" s="504"/>
      <c r="AI906" s="504"/>
      <c r="AJ906" s="504"/>
      <c r="AK906" s="504"/>
      <c r="AL906" s="504"/>
      <c r="AM906" s="504"/>
      <c r="AN906" s="504"/>
      <c r="AO906" s="504"/>
      <c r="AP906" s="504"/>
      <c r="AQ906" s="504"/>
      <c r="AR906" s="504"/>
      <c r="AS906" s="504"/>
      <c r="AT906" s="504"/>
      <c r="AU906" s="504"/>
      <c r="AV906" s="504"/>
      <c r="AW906" s="504"/>
      <c r="AX906" s="504"/>
      <c r="AY906" s="504"/>
      <c r="AZ906" s="504"/>
      <c r="BA906" s="504"/>
      <c r="BB906" s="504"/>
      <c r="BC906" s="504"/>
      <c r="BD906" s="504"/>
      <c r="BE906" s="504"/>
      <c r="BF906" s="504"/>
      <c r="BG906" s="508"/>
      <c r="BH906" s="509"/>
      <c r="BI906" s="509"/>
      <c r="BJ906" s="509"/>
      <c r="BK906" s="510"/>
      <c r="BL906" s="350"/>
      <c r="BM906" s="330"/>
      <c r="BN906" s="330"/>
      <c r="BO906" s="330"/>
      <c r="BP906" s="330"/>
      <c r="BQ906" s="330"/>
      <c r="BR906" s="330"/>
      <c r="BS906" s="330"/>
      <c r="BT906" s="330"/>
      <c r="BU906" s="330"/>
      <c r="BV906" s="330"/>
      <c r="BW906" s="330"/>
      <c r="BX906" s="330"/>
      <c r="BY906" s="330"/>
      <c r="BZ906" s="330"/>
      <c r="CA906" s="330"/>
      <c r="CB906" s="330"/>
    </row>
    <row r="907" spans="1:80" s="331" customFormat="1" ht="12.6" customHeight="1">
      <c r="B907" s="495" t="s">
        <v>450</v>
      </c>
      <c r="C907" s="496"/>
      <c r="D907" s="497"/>
      <c r="E907" s="501" t="s">
        <v>734</v>
      </c>
      <c r="F907" s="502"/>
      <c r="G907" s="502"/>
      <c r="H907" s="502"/>
      <c r="I907" s="502"/>
      <c r="J907" s="502"/>
      <c r="K907" s="502"/>
      <c r="L907" s="502"/>
      <c r="M907" s="502"/>
      <c r="N907" s="502"/>
      <c r="O907" s="502"/>
      <c r="P907" s="502"/>
      <c r="Q907" s="502"/>
      <c r="R907" s="502"/>
      <c r="S907" s="502"/>
      <c r="T907" s="502"/>
      <c r="U907" s="502"/>
      <c r="V907" s="502"/>
      <c r="W907" s="502"/>
      <c r="X907" s="502"/>
      <c r="Y907" s="502"/>
      <c r="Z907" s="502"/>
      <c r="AA907" s="502"/>
      <c r="AB907" s="502"/>
      <c r="AC907" s="502"/>
      <c r="AD907" s="502"/>
      <c r="AE907" s="502"/>
      <c r="AF907" s="502"/>
      <c r="AG907" s="502"/>
      <c r="AH907" s="502"/>
      <c r="AI907" s="502"/>
      <c r="AJ907" s="502"/>
      <c r="AK907" s="502"/>
      <c r="AL907" s="502"/>
      <c r="AM907" s="502"/>
      <c r="AN907" s="502"/>
      <c r="AO907" s="502"/>
      <c r="AP907" s="502"/>
      <c r="AQ907" s="502"/>
      <c r="AR907" s="502"/>
      <c r="AS907" s="502"/>
      <c r="AT907" s="502"/>
      <c r="AU907" s="502"/>
      <c r="AV907" s="502"/>
      <c r="AW907" s="502"/>
      <c r="AX907" s="502"/>
      <c r="AY907" s="502"/>
      <c r="AZ907" s="502"/>
      <c r="BA907" s="502"/>
      <c r="BB907" s="502"/>
      <c r="BC907" s="502"/>
      <c r="BD907" s="502"/>
      <c r="BE907" s="502"/>
      <c r="BF907" s="502"/>
      <c r="BG907" s="505"/>
      <c r="BH907" s="506"/>
      <c r="BI907" s="506"/>
      <c r="BJ907" s="506"/>
      <c r="BK907" s="507"/>
      <c r="BL907" s="350"/>
      <c r="BM907" s="330"/>
      <c r="BN907" s="330"/>
      <c r="BO907" s="330"/>
      <c r="BP907" s="330"/>
      <c r="BQ907" s="330"/>
      <c r="BR907" s="330"/>
      <c r="BS907" s="330"/>
      <c r="BT907" s="330"/>
      <c r="BU907" s="330"/>
      <c r="BV907" s="330"/>
      <c r="BW907" s="330"/>
      <c r="BX907" s="330"/>
      <c r="BY907" s="330"/>
      <c r="BZ907" s="330"/>
      <c r="CA907" s="330"/>
      <c r="CB907" s="330"/>
    </row>
    <row r="908" spans="1:80" s="331" customFormat="1" ht="12.6" customHeight="1">
      <c r="B908" s="511"/>
      <c r="C908" s="512"/>
      <c r="D908" s="513"/>
      <c r="E908" s="514"/>
      <c r="F908" s="482"/>
      <c r="G908" s="482"/>
      <c r="H908" s="482"/>
      <c r="I908" s="482"/>
      <c r="J908" s="482"/>
      <c r="K908" s="482"/>
      <c r="L908" s="482"/>
      <c r="M908" s="482"/>
      <c r="N908" s="482"/>
      <c r="O908" s="482"/>
      <c r="P908" s="482"/>
      <c r="Q908" s="482"/>
      <c r="R908" s="482"/>
      <c r="S908" s="482"/>
      <c r="T908" s="482"/>
      <c r="U908" s="482"/>
      <c r="V908" s="482"/>
      <c r="W908" s="482"/>
      <c r="X908" s="482"/>
      <c r="Y908" s="482"/>
      <c r="Z908" s="482"/>
      <c r="AA908" s="482"/>
      <c r="AB908" s="482"/>
      <c r="AC908" s="482"/>
      <c r="AD908" s="482"/>
      <c r="AE908" s="482"/>
      <c r="AF908" s="482"/>
      <c r="AG908" s="482"/>
      <c r="AH908" s="482"/>
      <c r="AI908" s="482"/>
      <c r="AJ908" s="482"/>
      <c r="AK908" s="482"/>
      <c r="AL908" s="482"/>
      <c r="AM908" s="482"/>
      <c r="AN908" s="482"/>
      <c r="AO908" s="482"/>
      <c r="AP908" s="482"/>
      <c r="AQ908" s="482"/>
      <c r="AR908" s="482"/>
      <c r="AS908" s="482"/>
      <c r="AT908" s="482"/>
      <c r="AU908" s="482"/>
      <c r="AV908" s="482"/>
      <c r="AW908" s="482"/>
      <c r="AX908" s="482"/>
      <c r="AY908" s="482"/>
      <c r="AZ908" s="482"/>
      <c r="BA908" s="482"/>
      <c r="BB908" s="482"/>
      <c r="BC908" s="482"/>
      <c r="BD908" s="482"/>
      <c r="BE908" s="482"/>
      <c r="BF908" s="482"/>
      <c r="BG908" s="515"/>
      <c r="BH908" s="516"/>
      <c r="BI908" s="516"/>
      <c r="BJ908" s="516"/>
      <c r="BK908" s="517"/>
      <c r="BL908" s="350"/>
      <c r="BM908" s="330"/>
      <c r="BN908" s="330"/>
      <c r="BO908" s="330"/>
      <c r="BP908" s="330"/>
      <c r="BQ908" s="330"/>
      <c r="BR908" s="330"/>
      <c r="BS908" s="330"/>
      <c r="BT908" s="330"/>
      <c r="BU908" s="330"/>
      <c r="BV908" s="330"/>
      <c r="BW908" s="330"/>
      <c r="BX908" s="330"/>
      <c r="BY908" s="330"/>
      <c r="BZ908" s="330"/>
      <c r="CA908" s="330"/>
      <c r="CB908" s="330"/>
    </row>
    <row r="909" spans="1:80" s="331" customFormat="1" ht="12.6" customHeight="1">
      <c r="B909" s="498"/>
      <c r="C909" s="499"/>
      <c r="D909" s="500"/>
      <c r="E909" s="503"/>
      <c r="F909" s="504"/>
      <c r="G909" s="504"/>
      <c r="H909" s="504"/>
      <c r="I909" s="504"/>
      <c r="J909" s="504"/>
      <c r="K909" s="504"/>
      <c r="L909" s="504"/>
      <c r="M909" s="504"/>
      <c r="N909" s="504"/>
      <c r="O909" s="504"/>
      <c r="P909" s="504"/>
      <c r="Q909" s="504"/>
      <c r="R909" s="504"/>
      <c r="S909" s="504"/>
      <c r="T909" s="504"/>
      <c r="U909" s="504"/>
      <c r="V909" s="504"/>
      <c r="W909" s="504"/>
      <c r="X909" s="504"/>
      <c r="Y909" s="504"/>
      <c r="Z909" s="504"/>
      <c r="AA909" s="504"/>
      <c r="AB909" s="504"/>
      <c r="AC909" s="504"/>
      <c r="AD909" s="504"/>
      <c r="AE909" s="504"/>
      <c r="AF909" s="504"/>
      <c r="AG909" s="504"/>
      <c r="AH909" s="504"/>
      <c r="AI909" s="504"/>
      <c r="AJ909" s="504"/>
      <c r="AK909" s="504"/>
      <c r="AL909" s="504"/>
      <c r="AM909" s="504"/>
      <c r="AN909" s="504"/>
      <c r="AO909" s="504"/>
      <c r="AP909" s="504"/>
      <c r="AQ909" s="504"/>
      <c r="AR909" s="504"/>
      <c r="AS909" s="504"/>
      <c r="AT909" s="504"/>
      <c r="AU909" s="504"/>
      <c r="AV909" s="504"/>
      <c r="AW909" s="504"/>
      <c r="AX909" s="504"/>
      <c r="AY909" s="504"/>
      <c r="AZ909" s="504"/>
      <c r="BA909" s="504"/>
      <c r="BB909" s="504"/>
      <c r="BC909" s="504"/>
      <c r="BD909" s="504"/>
      <c r="BE909" s="504"/>
      <c r="BF909" s="504"/>
      <c r="BG909" s="508"/>
      <c r="BH909" s="509"/>
      <c r="BI909" s="509"/>
      <c r="BJ909" s="509"/>
      <c r="BK909" s="510"/>
      <c r="BL909" s="350"/>
      <c r="BM909" s="330"/>
      <c r="BN909" s="330"/>
      <c r="BO909" s="330"/>
      <c r="BP909" s="330"/>
      <c r="BQ909" s="330"/>
      <c r="BR909" s="330"/>
      <c r="BS909" s="330"/>
      <c r="BT909" s="330"/>
      <c r="BU909" s="330"/>
      <c r="BV909" s="330"/>
      <c r="BW909" s="330"/>
      <c r="BX909" s="330"/>
      <c r="BY909" s="330"/>
      <c r="BZ909" s="330"/>
      <c r="CA909" s="330"/>
      <c r="CB909" s="330"/>
    </row>
    <row r="910" spans="1:80" s="316" customFormat="1" ht="12.6" customHeight="1">
      <c r="A910" s="329"/>
      <c r="B910" s="495" t="s">
        <v>457</v>
      </c>
      <c r="C910" s="496"/>
      <c r="D910" s="497"/>
      <c r="E910" s="501" t="s">
        <v>735</v>
      </c>
      <c r="F910" s="502"/>
      <c r="G910" s="502"/>
      <c r="H910" s="502"/>
      <c r="I910" s="502"/>
      <c r="J910" s="502"/>
      <c r="K910" s="502"/>
      <c r="L910" s="502"/>
      <c r="M910" s="502"/>
      <c r="N910" s="502"/>
      <c r="O910" s="502"/>
      <c r="P910" s="502"/>
      <c r="Q910" s="502"/>
      <c r="R910" s="502"/>
      <c r="S910" s="502"/>
      <c r="T910" s="502"/>
      <c r="U910" s="502"/>
      <c r="V910" s="502"/>
      <c r="W910" s="502"/>
      <c r="X910" s="502"/>
      <c r="Y910" s="502"/>
      <c r="Z910" s="502"/>
      <c r="AA910" s="502"/>
      <c r="AB910" s="502"/>
      <c r="AC910" s="502"/>
      <c r="AD910" s="502"/>
      <c r="AE910" s="502"/>
      <c r="AF910" s="502"/>
      <c r="AG910" s="502"/>
      <c r="AH910" s="502"/>
      <c r="AI910" s="502"/>
      <c r="AJ910" s="502"/>
      <c r="AK910" s="502"/>
      <c r="AL910" s="502"/>
      <c r="AM910" s="502"/>
      <c r="AN910" s="502"/>
      <c r="AO910" s="502"/>
      <c r="AP910" s="502"/>
      <c r="AQ910" s="502"/>
      <c r="AR910" s="502"/>
      <c r="AS910" s="502"/>
      <c r="AT910" s="502"/>
      <c r="AU910" s="502"/>
      <c r="AV910" s="502"/>
      <c r="AW910" s="502"/>
      <c r="AX910" s="502"/>
      <c r="AY910" s="502"/>
      <c r="AZ910" s="502"/>
      <c r="BA910" s="502"/>
      <c r="BB910" s="502"/>
      <c r="BC910" s="502"/>
      <c r="BD910" s="502"/>
      <c r="BE910" s="502"/>
      <c r="BF910" s="502"/>
      <c r="BG910" s="505"/>
      <c r="BH910" s="506"/>
      <c r="BI910" s="506"/>
      <c r="BJ910" s="506"/>
      <c r="BK910" s="507"/>
      <c r="BL910" s="350"/>
      <c r="BM910" s="345"/>
      <c r="BN910" s="345"/>
      <c r="BO910" s="345"/>
      <c r="BP910" s="345"/>
      <c r="BQ910" s="345"/>
      <c r="BR910" s="345"/>
      <c r="BS910" s="345"/>
      <c r="BT910" s="345"/>
      <c r="BU910" s="345"/>
      <c r="BV910" s="345"/>
      <c r="BW910" s="345"/>
      <c r="BX910" s="345"/>
      <c r="BY910" s="345"/>
      <c r="BZ910" s="345"/>
      <c r="CA910" s="345"/>
      <c r="CB910" s="345"/>
    </row>
    <row r="911" spans="1:80" s="316" customFormat="1" ht="12.6" customHeight="1">
      <c r="A911" s="329"/>
      <c r="B911" s="498"/>
      <c r="C911" s="499"/>
      <c r="D911" s="500"/>
      <c r="E911" s="503"/>
      <c r="F911" s="504"/>
      <c r="G911" s="504"/>
      <c r="H911" s="504"/>
      <c r="I911" s="504"/>
      <c r="J911" s="504"/>
      <c r="K911" s="504"/>
      <c r="L911" s="504"/>
      <c r="M911" s="504"/>
      <c r="N911" s="504"/>
      <c r="O911" s="504"/>
      <c r="P911" s="504"/>
      <c r="Q911" s="504"/>
      <c r="R911" s="504"/>
      <c r="S911" s="504"/>
      <c r="T911" s="504"/>
      <c r="U911" s="504"/>
      <c r="V911" s="504"/>
      <c r="W911" s="504"/>
      <c r="X911" s="504"/>
      <c r="Y911" s="504"/>
      <c r="Z911" s="504"/>
      <c r="AA911" s="504"/>
      <c r="AB911" s="504"/>
      <c r="AC911" s="504"/>
      <c r="AD911" s="504"/>
      <c r="AE911" s="504"/>
      <c r="AF911" s="504"/>
      <c r="AG911" s="504"/>
      <c r="AH911" s="504"/>
      <c r="AI911" s="504"/>
      <c r="AJ911" s="504"/>
      <c r="AK911" s="504"/>
      <c r="AL911" s="504"/>
      <c r="AM911" s="504"/>
      <c r="AN911" s="504"/>
      <c r="AO911" s="504"/>
      <c r="AP911" s="504"/>
      <c r="AQ911" s="504"/>
      <c r="AR911" s="504"/>
      <c r="AS911" s="504"/>
      <c r="AT911" s="504"/>
      <c r="AU911" s="504"/>
      <c r="AV911" s="504"/>
      <c r="AW911" s="504"/>
      <c r="AX911" s="504"/>
      <c r="AY911" s="504"/>
      <c r="AZ911" s="504"/>
      <c r="BA911" s="504"/>
      <c r="BB911" s="504"/>
      <c r="BC911" s="504"/>
      <c r="BD911" s="504"/>
      <c r="BE911" s="504"/>
      <c r="BF911" s="504"/>
      <c r="BG911" s="508"/>
      <c r="BH911" s="509"/>
      <c r="BI911" s="509"/>
      <c r="BJ911" s="509"/>
      <c r="BK911" s="510"/>
      <c r="BL911" s="350"/>
      <c r="BM911" s="345"/>
      <c r="BN911" s="345"/>
      <c r="BO911" s="345"/>
      <c r="BP911" s="345"/>
      <c r="BQ911" s="345"/>
      <c r="BR911" s="345"/>
      <c r="BS911" s="345"/>
      <c r="BT911" s="345"/>
      <c r="BU911" s="345"/>
      <c r="BV911" s="345"/>
      <c r="BW911" s="345"/>
      <c r="BX911" s="345"/>
      <c r="BY911" s="345"/>
      <c r="BZ911" s="345"/>
      <c r="CA911" s="345"/>
      <c r="CB911" s="345"/>
    </row>
    <row r="912" spans="1:80" s="331" customFormat="1" ht="12.6" customHeight="1">
      <c r="BG912" s="243"/>
      <c r="BH912" s="243"/>
      <c r="BI912" s="243"/>
      <c r="BJ912" s="243"/>
      <c r="BK912" s="243"/>
      <c r="BL912" s="330"/>
      <c r="BM912" s="330"/>
      <c r="BN912" s="330"/>
      <c r="BO912" s="330"/>
      <c r="BP912" s="330"/>
      <c r="BQ912" s="330"/>
      <c r="BR912" s="330"/>
      <c r="BS912" s="330"/>
      <c r="BT912" s="330"/>
      <c r="BU912" s="330"/>
      <c r="BV912" s="330"/>
      <c r="BW912" s="330"/>
      <c r="BX912" s="330"/>
      <c r="BY912" s="330"/>
      <c r="BZ912" s="330"/>
      <c r="CA912" s="330"/>
    </row>
    <row r="913" spans="1:80" s="331" customFormat="1" ht="12.6" customHeight="1">
      <c r="A913" s="759" t="s">
        <v>736</v>
      </c>
      <c r="B913" s="759"/>
      <c r="C913" s="759"/>
      <c r="D913" s="759"/>
      <c r="E913" s="759"/>
      <c r="F913" s="759"/>
      <c r="G913" s="759"/>
      <c r="H913" s="759"/>
      <c r="I913" s="759"/>
      <c r="J913" s="759"/>
      <c r="K913" s="759"/>
      <c r="L913" s="759"/>
      <c r="M913" s="759"/>
      <c r="N913" s="759"/>
      <c r="O913" s="759"/>
      <c r="P913" s="759"/>
      <c r="Q913" s="759"/>
      <c r="R913" s="759"/>
      <c r="S913" s="759"/>
      <c r="T913" s="759"/>
      <c r="U913" s="759"/>
      <c r="V913" s="759"/>
      <c r="W913" s="759"/>
      <c r="X913" s="759"/>
      <c r="Y913" s="759"/>
      <c r="Z913" s="759"/>
      <c r="AA913" s="759"/>
      <c r="AB913" s="759"/>
      <c r="AC913" s="759"/>
      <c r="AD913" s="759"/>
      <c r="AE913" s="759"/>
      <c r="AF913" s="759"/>
      <c r="AG913" s="759"/>
      <c r="AH913" s="759"/>
      <c r="AI913" s="759"/>
      <c r="AJ913" s="759"/>
      <c r="AK913" s="759"/>
      <c r="AL913" s="759"/>
      <c r="AM913" s="759"/>
      <c r="AN913" s="759"/>
      <c r="AO913" s="759"/>
      <c r="AP913" s="759"/>
      <c r="AQ913" s="759"/>
      <c r="AR913" s="759"/>
      <c r="AS913" s="759"/>
      <c r="AT913" s="759"/>
      <c r="AU913" s="759"/>
      <c r="AV913" s="759"/>
      <c r="AW913" s="759"/>
      <c r="AX913" s="759"/>
      <c r="AY913" s="759"/>
      <c r="AZ913" s="759"/>
      <c r="BA913" s="759"/>
      <c r="BB913" s="759"/>
      <c r="BC913" s="759"/>
      <c r="BD913" s="759"/>
      <c r="BE913" s="759"/>
      <c r="BF913" s="759"/>
      <c r="BG913" s="759"/>
      <c r="BH913" s="759"/>
      <c r="BI913" s="759"/>
      <c r="BJ913" s="759"/>
      <c r="BK913" s="759"/>
      <c r="BL913" s="330"/>
      <c r="BM913" s="330"/>
      <c r="BN913" s="330"/>
      <c r="BO913" s="330"/>
      <c r="BP913" s="330"/>
      <c r="BQ913" s="330"/>
      <c r="BR913" s="330"/>
      <c r="BS913" s="330"/>
      <c r="BT913" s="330"/>
      <c r="BU913" s="330"/>
      <c r="BV913" s="330"/>
      <c r="BW913" s="330"/>
      <c r="BX913" s="330"/>
      <c r="BY913" s="330"/>
      <c r="BZ913" s="330"/>
      <c r="CA913" s="330"/>
    </row>
    <row r="914" spans="1:80" s="316" customFormat="1" ht="20.100000000000001" customHeight="1">
      <c r="A914" s="759"/>
      <c r="B914" s="759"/>
      <c r="C914" s="759"/>
      <c r="D914" s="759"/>
      <c r="E914" s="759"/>
      <c r="F914" s="759"/>
      <c r="G914" s="759"/>
      <c r="H914" s="759"/>
      <c r="I914" s="759"/>
      <c r="J914" s="759"/>
      <c r="K914" s="759"/>
      <c r="L914" s="759"/>
      <c r="M914" s="759"/>
      <c r="N914" s="759"/>
      <c r="O914" s="759"/>
      <c r="P914" s="759"/>
      <c r="Q914" s="759"/>
      <c r="R914" s="759"/>
      <c r="S914" s="759"/>
      <c r="T914" s="759"/>
      <c r="U914" s="759"/>
      <c r="V914" s="759"/>
      <c r="W914" s="759"/>
      <c r="X914" s="759"/>
      <c r="Y914" s="759"/>
      <c r="Z914" s="759"/>
      <c r="AA914" s="759"/>
      <c r="AB914" s="759"/>
      <c r="AC914" s="759"/>
      <c r="AD914" s="759"/>
      <c r="AE914" s="759"/>
      <c r="AF914" s="759"/>
      <c r="AG914" s="759"/>
      <c r="AH914" s="759"/>
      <c r="AI914" s="759"/>
      <c r="AJ914" s="759"/>
      <c r="AK914" s="759"/>
      <c r="AL914" s="759"/>
      <c r="AM914" s="759"/>
      <c r="AN914" s="759"/>
      <c r="AO914" s="759"/>
      <c r="AP914" s="759"/>
      <c r="AQ914" s="759"/>
      <c r="AR914" s="759"/>
      <c r="AS914" s="759"/>
      <c r="AT914" s="759"/>
      <c r="AU914" s="759"/>
      <c r="AV914" s="759"/>
      <c r="AW914" s="759"/>
      <c r="AX914" s="759"/>
      <c r="AY914" s="759"/>
      <c r="AZ914" s="759"/>
      <c r="BA914" s="759"/>
      <c r="BB914" s="759"/>
      <c r="BC914" s="759"/>
      <c r="BD914" s="759"/>
      <c r="BE914" s="759"/>
      <c r="BF914" s="759"/>
      <c r="BG914" s="759"/>
      <c r="BH914" s="759"/>
      <c r="BI914" s="759"/>
      <c r="BJ914" s="759"/>
      <c r="BK914" s="759"/>
      <c r="BL914" s="345"/>
      <c r="BM914" s="345"/>
      <c r="BN914" s="345"/>
      <c r="BO914" s="345"/>
      <c r="BP914" s="345"/>
      <c r="BQ914" s="345"/>
      <c r="BR914" s="345"/>
      <c r="BS914" s="345"/>
      <c r="BT914" s="345"/>
      <c r="BU914" s="345"/>
      <c r="BV914" s="345"/>
      <c r="BW914" s="345"/>
      <c r="BX914" s="345"/>
      <c r="BY914" s="345"/>
      <c r="BZ914" s="345"/>
      <c r="CA914" s="345"/>
    </row>
    <row r="915" spans="1:80" s="331" customFormat="1" ht="12.6" customHeight="1">
      <c r="B915" s="495" t="s">
        <v>431</v>
      </c>
      <c r="C915" s="496"/>
      <c r="D915" s="496"/>
      <c r="E915" s="501" t="s">
        <v>1289</v>
      </c>
      <c r="F915" s="502"/>
      <c r="G915" s="502"/>
      <c r="H915" s="502"/>
      <c r="I915" s="502"/>
      <c r="J915" s="502"/>
      <c r="K915" s="502"/>
      <c r="L915" s="502"/>
      <c r="M915" s="502"/>
      <c r="N915" s="502"/>
      <c r="O915" s="502"/>
      <c r="P915" s="502"/>
      <c r="Q915" s="502"/>
      <c r="R915" s="502"/>
      <c r="S915" s="502"/>
      <c r="T915" s="502"/>
      <c r="U915" s="502"/>
      <c r="V915" s="502"/>
      <c r="W915" s="502"/>
      <c r="X915" s="502"/>
      <c r="Y915" s="502"/>
      <c r="Z915" s="502"/>
      <c r="AA915" s="502"/>
      <c r="AB915" s="502"/>
      <c r="AC915" s="502"/>
      <c r="AD915" s="502"/>
      <c r="AE915" s="502"/>
      <c r="AF915" s="502"/>
      <c r="AG915" s="502"/>
      <c r="AH915" s="502"/>
      <c r="AI915" s="502"/>
      <c r="AJ915" s="502"/>
      <c r="AK915" s="502"/>
      <c r="AL915" s="502"/>
      <c r="AM915" s="502"/>
      <c r="AN915" s="502"/>
      <c r="AO915" s="502"/>
      <c r="AP915" s="502"/>
      <c r="AQ915" s="502"/>
      <c r="AR915" s="502"/>
      <c r="AS915" s="502"/>
      <c r="AT915" s="502"/>
      <c r="AU915" s="502"/>
      <c r="AV915" s="502"/>
      <c r="AW915" s="502"/>
      <c r="AX915" s="502"/>
      <c r="AY915" s="502"/>
      <c r="AZ915" s="502"/>
      <c r="BA915" s="502"/>
      <c r="BB915" s="502"/>
      <c r="BC915" s="502"/>
      <c r="BD915" s="502"/>
      <c r="BE915" s="502"/>
      <c r="BF915" s="502"/>
      <c r="BG915" s="505"/>
      <c r="BH915" s="506"/>
      <c r="BI915" s="506"/>
      <c r="BJ915" s="506"/>
      <c r="BK915" s="507"/>
      <c r="BL915" s="330"/>
      <c r="BM915" s="330"/>
      <c r="BN915" s="330"/>
      <c r="BO915" s="330"/>
      <c r="BP915" s="330"/>
      <c r="BQ915" s="330"/>
      <c r="BR915" s="330"/>
      <c r="BS915" s="330"/>
      <c r="BT915" s="330"/>
      <c r="BU915" s="330"/>
      <c r="BV915" s="330"/>
      <c r="BW915" s="330"/>
      <c r="BX915" s="330"/>
      <c r="BY915" s="330"/>
      <c r="BZ915" s="330"/>
      <c r="CA915" s="330"/>
    </row>
    <row r="916" spans="1:80" s="331" customFormat="1" ht="12.6" customHeight="1">
      <c r="B916" s="511"/>
      <c r="C916" s="512"/>
      <c r="D916" s="512"/>
      <c r="E916" s="514"/>
      <c r="F916" s="482"/>
      <c r="G916" s="482"/>
      <c r="H916" s="482"/>
      <c r="I916" s="482"/>
      <c r="J916" s="482"/>
      <c r="K916" s="482"/>
      <c r="L916" s="482"/>
      <c r="M916" s="482"/>
      <c r="N916" s="482"/>
      <c r="O916" s="482"/>
      <c r="P916" s="482"/>
      <c r="Q916" s="482"/>
      <c r="R916" s="482"/>
      <c r="S916" s="482"/>
      <c r="T916" s="482"/>
      <c r="U916" s="482"/>
      <c r="V916" s="482"/>
      <c r="W916" s="482"/>
      <c r="X916" s="482"/>
      <c r="Y916" s="482"/>
      <c r="Z916" s="482"/>
      <c r="AA916" s="482"/>
      <c r="AB916" s="482"/>
      <c r="AC916" s="482"/>
      <c r="AD916" s="482"/>
      <c r="AE916" s="482"/>
      <c r="AF916" s="482"/>
      <c r="AG916" s="482"/>
      <c r="AH916" s="482"/>
      <c r="AI916" s="482"/>
      <c r="AJ916" s="482"/>
      <c r="AK916" s="482"/>
      <c r="AL916" s="482"/>
      <c r="AM916" s="482"/>
      <c r="AN916" s="482"/>
      <c r="AO916" s="482"/>
      <c r="AP916" s="482"/>
      <c r="AQ916" s="482"/>
      <c r="AR916" s="482"/>
      <c r="AS916" s="482"/>
      <c r="AT916" s="482"/>
      <c r="AU916" s="482"/>
      <c r="AV916" s="482"/>
      <c r="AW916" s="482"/>
      <c r="AX916" s="482"/>
      <c r="AY916" s="482"/>
      <c r="AZ916" s="482"/>
      <c r="BA916" s="482"/>
      <c r="BB916" s="482"/>
      <c r="BC916" s="482"/>
      <c r="BD916" s="482"/>
      <c r="BE916" s="482"/>
      <c r="BF916" s="482"/>
      <c r="BG916" s="515"/>
      <c r="BH916" s="516"/>
      <c r="BI916" s="516"/>
      <c r="BJ916" s="516"/>
      <c r="BK916" s="517"/>
      <c r="BL916" s="330"/>
      <c r="BM916" s="330"/>
      <c r="BN916" s="330"/>
      <c r="BO916" s="330"/>
      <c r="BP916" s="330"/>
      <c r="BQ916" s="330"/>
      <c r="BR916" s="330"/>
      <c r="BS916" s="330"/>
      <c r="BT916" s="330"/>
      <c r="BU916" s="330"/>
      <c r="BV916" s="330"/>
      <c r="BW916" s="330"/>
      <c r="BX916" s="330"/>
      <c r="BY916" s="330"/>
      <c r="BZ916" s="330"/>
      <c r="CA916" s="330"/>
    </row>
    <row r="917" spans="1:80" s="331" customFormat="1" ht="12.6" customHeight="1">
      <c r="B917" s="511"/>
      <c r="C917" s="512"/>
      <c r="D917" s="512"/>
      <c r="E917" s="514"/>
      <c r="F917" s="482"/>
      <c r="G917" s="482"/>
      <c r="H917" s="482"/>
      <c r="I917" s="482"/>
      <c r="J917" s="482"/>
      <c r="K917" s="482"/>
      <c r="L917" s="482"/>
      <c r="M917" s="482"/>
      <c r="N917" s="482"/>
      <c r="O917" s="482"/>
      <c r="P917" s="482"/>
      <c r="Q917" s="482"/>
      <c r="R917" s="482"/>
      <c r="S917" s="482"/>
      <c r="T917" s="482"/>
      <c r="U917" s="482"/>
      <c r="V917" s="482"/>
      <c r="W917" s="482"/>
      <c r="X917" s="482"/>
      <c r="Y917" s="482"/>
      <c r="Z917" s="482"/>
      <c r="AA917" s="482"/>
      <c r="AB917" s="482"/>
      <c r="AC917" s="482"/>
      <c r="AD917" s="482"/>
      <c r="AE917" s="482"/>
      <c r="AF917" s="482"/>
      <c r="AG917" s="482"/>
      <c r="AH917" s="482"/>
      <c r="AI917" s="482"/>
      <c r="AJ917" s="482"/>
      <c r="AK917" s="482"/>
      <c r="AL917" s="482"/>
      <c r="AM917" s="482"/>
      <c r="AN917" s="482"/>
      <c r="AO917" s="482"/>
      <c r="AP917" s="482"/>
      <c r="AQ917" s="482"/>
      <c r="AR917" s="482"/>
      <c r="AS917" s="482"/>
      <c r="AT917" s="482"/>
      <c r="AU917" s="482"/>
      <c r="AV917" s="482"/>
      <c r="AW917" s="482"/>
      <c r="AX917" s="482"/>
      <c r="AY917" s="482"/>
      <c r="AZ917" s="482"/>
      <c r="BA917" s="482"/>
      <c r="BB917" s="482"/>
      <c r="BC917" s="482"/>
      <c r="BD917" s="482"/>
      <c r="BE917" s="482"/>
      <c r="BF917" s="482"/>
      <c r="BG917" s="515"/>
      <c r="BH917" s="516"/>
      <c r="BI917" s="516"/>
      <c r="BJ917" s="516"/>
      <c r="BK917" s="517"/>
      <c r="BL917" s="330"/>
      <c r="BM917" s="330"/>
      <c r="BN917" s="330"/>
      <c r="BO917" s="330"/>
      <c r="BP917" s="330"/>
      <c r="BQ917" s="330"/>
      <c r="BR917" s="330"/>
      <c r="BS917" s="330"/>
      <c r="BT917" s="330"/>
      <c r="BU917" s="330"/>
      <c r="BV917" s="330"/>
      <c r="BW917" s="330"/>
      <c r="BX917" s="330"/>
      <c r="BY917" s="330"/>
      <c r="BZ917" s="330"/>
      <c r="CA917" s="330"/>
    </row>
    <row r="918" spans="1:80" s="331" customFormat="1" ht="12.6" customHeight="1">
      <c r="B918" s="760"/>
      <c r="C918" s="609"/>
      <c r="D918" s="609"/>
      <c r="E918" s="660" t="s">
        <v>434</v>
      </c>
      <c r="F918" s="661"/>
      <c r="G918" s="662" t="s">
        <v>737</v>
      </c>
      <c r="H918" s="662"/>
      <c r="I918" s="662"/>
      <c r="J918" s="662"/>
      <c r="K918" s="662"/>
      <c r="L918" s="662"/>
      <c r="M918" s="662"/>
      <c r="N918" s="662"/>
      <c r="O918" s="662"/>
      <c r="P918" s="662"/>
      <c r="Q918" s="662"/>
      <c r="R918" s="662"/>
      <c r="S918" s="662"/>
      <c r="T918" s="662"/>
      <c r="U918" s="662"/>
      <c r="V918" s="662"/>
      <c r="W918" s="662"/>
      <c r="X918" s="662"/>
      <c r="Y918" s="662"/>
      <c r="Z918" s="662"/>
      <c r="AA918" s="662"/>
      <c r="AB918" s="662"/>
      <c r="AC918" s="662"/>
      <c r="AD918" s="662"/>
      <c r="AE918" s="662"/>
      <c r="AF918" s="662"/>
      <c r="AG918" s="662"/>
      <c r="AH918" s="662"/>
      <c r="AI918" s="662"/>
      <c r="AJ918" s="662"/>
      <c r="AK918" s="662"/>
      <c r="AL918" s="662"/>
      <c r="AM918" s="662"/>
      <c r="AN918" s="662"/>
      <c r="AO918" s="662"/>
      <c r="AP918" s="662"/>
      <c r="AQ918" s="662"/>
      <c r="AR918" s="662"/>
      <c r="AS918" s="662"/>
      <c r="AT918" s="662"/>
      <c r="AU918" s="662"/>
      <c r="AV918" s="662"/>
      <c r="AW918" s="662"/>
      <c r="AX918" s="662"/>
      <c r="AY918" s="662"/>
      <c r="AZ918" s="662"/>
      <c r="BA918" s="662"/>
      <c r="BB918" s="662"/>
      <c r="BC918" s="662"/>
      <c r="BD918" s="662"/>
      <c r="BE918" s="662"/>
      <c r="BF918" s="662"/>
      <c r="BG918" s="760"/>
      <c r="BH918" s="609"/>
      <c r="BI918" s="609"/>
      <c r="BJ918" s="609"/>
      <c r="BK918" s="762"/>
      <c r="BL918" s="350"/>
      <c r="BM918" s="330"/>
      <c r="BN918" s="330"/>
      <c r="BO918" s="330"/>
      <c r="BP918" s="330"/>
      <c r="BQ918" s="330"/>
      <c r="BR918" s="330"/>
      <c r="BS918" s="330"/>
      <c r="BT918" s="330"/>
      <c r="BU918" s="330"/>
      <c r="BV918" s="330"/>
      <c r="BW918" s="330"/>
      <c r="BX918" s="330"/>
      <c r="BY918" s="330"/>
      <c r="BZ918" s="330"/>
      <c r="CA918" s="330"/>
      <c r="CB918" s="330"/>
    </row>
    <row r="919" spans="1:80" s="331" customFormat="1" ht="12.6" customHeight="1">
      <c r="B919" s="760"/>
      <c r="C919" s="609"/>
      <c r="D919" s="609"/>
      <c r="E919" s="467"/>
      <c r="F919" s="307"/>
      <c r="G919" s="662"/>
      <c r="H919" s="662"/>
      <c r="I919" s="662"/>
      <c r="J919" s="662"/>
      <c r="K919" s="662"/>
      <c r="L919" s="662"/>
      <c r="M919" s="662"/>
      <c r="N919" s="662"/>
      <c r="O919" s="662"/>
      <c r="P919" s="662"/>
      <c r="Q919" s="662"/>
      <c r="R919" s="662"/>
      <c r="S919" s="662"/>
      <c r="T919" s="662"/>
      <c r="U919" s="662"/>
      <c r="V919" s="662"/>
      <c r="W919" s="662"/>
      <c r="X919" s="662"/>
      <c r="Y919" s="662"/>
      <c r="Z919" s="662"/>
      <c r="AA919" s="662"/>
      <c r="AB919" s="662"/>
      <c r="AC919" s="662"/>
      <c r="AD919" s="662"/>
      <c r="AE919" s="662"/>
      <c r="AF919" s="662"/>
      <c r="AG919" s="662"/>
      <c r="AH919" s="662"/>
      <c r="AI919" s="662"/>
      <c r="AJ919" s="662"/>
      <c r="AK919" s="662"/>
      <c r="AL919" s="662"/>
      <c r="AM919" s="662"/>
      <c r="AN919" s="662"/>
      <c r="AO919" s="662"/>
      <c r="AP919" s="662"/>
      <c r="AQ919" s="662"/>
      <c r="AR919" s="662"/>
      <c r="AS919" s="662"/>
      <c r="AT919" s="662"/>
      <c r="AU919" s="662"/>
      <c r="AV919" s="662"/>
      <c r="AW919" s="662"/>
      <c r="AX919" s="662"/>
      <c r="AY919" s="662"/>
      <c r="AZ919" s="662"/>
      <c r="BA919" s="662"/>
      <c r="BB919" s="662"/>
      <c r="BC919" s="662"/>
      <c r="BD919" s="662"/>
      <c r="BE919" s="662"/>
      <c r="BF919" s="662"/>
      <c r="BG919" s="760"/>
      <c r="BH919" s="609"/>
      <c r="BI919" s="609"/>
      <c r="BJ919" s="609"/>
      <c r="BK919" s="762"/>
      <c r="BL919" s="350"/>
      <c r="BM919" s="330"/>
      <c r="BN919" s="330"/>
      <c r="BO919" s="330"/>
      <c r="BP919" s="330"/>
      <c r="BQ919" s="330"/>
      <c r="BR919" s="330"/>
      <c r="BS919" s="330"/>
      <c r="BT919" s="330"/>
      <c r="BU919" s="330"/>
      <c r="BV919" s="330"/>
      <c r="BW919" s="330"/>
      <c r="BX919" s="330"/>
      <c r="BY919" s="330"/>
      <c r="BZ919" s="330"/>
      <c r="CA919" s="330"/>
      <c r="CB919" s="330"/>
    </row>
    <row r="920" spans="1:80" s="331" customFormat="1" ht="5.25" customHeight="1">
      <c r="B920" s="761"/>
      <c r="C920" s="595"/>
      <c r="D920" s="595"/>
      <c r="E920" s="357"/>
      <c r="F920" s="358"/>
      <c r="G920" s="358"/>
      <c r="H920" s="358"/>
      <c r="I920" s="358"/>
      <c r="J920" s="358"/>
      <c r="K920" s="358"/>
      <c r="L920" s="358"/>
      <c r="M920" s="358"/>
      <c r="N920" s="358"/>
      <c r="O920" s="358"/>
      <c r="P920" s="358"/>
      <c r="Q920" s="358"/>
      <c r="R920" s="358"/>
      <c r="S920" s="358"/>
      <c r="T920" s="358"/>
      <c r="U920" s="358"/>
      <c r="V920" s="358"/>
      <c r="W920" s="358"/>
      <c r="X920" s="358"/>
      <c r="Y920" s="358"/>
      <c r="Z920" s="358"/>
      <c r="AA920" s="358"/>
      <c r="AB920" s="358"/>
      <c r="AC920" s="358"/>
      <c r="AD920" s="358"/>
      <c r="AE920" s="358"/>
      <c r="AF920" s="358"/>
      <c r="AG920" s="358"/>
      <c r="AH920" s="358"/>
      <c r="AI920" s="358"/>
      <c r="AJ920" s="358"/>
      <c r="AK920" s="358"/>
      <c r="AL920" s="358"/>
      <c r="AM920" s="358"/>
      <c r="AN920" s="358"/>
      <c r="AO920" s="358"/>
      <c r="AP920" s="358"/>
      <c r="AQ920" s="358"/>
      <c r="AR920" s="358"/>
      <c r="AS920" s="358"/>
      <c r="AT920" s="358"/>
      <c r="AU920" s="358"/>
      <c r="AV920" s="358"/>
      <c r="AW920" s="358"/>
      <c r="AX920" s="358"/>
      <c r="AY920" s="358"/>
      <c r="AZ920" s="358"/>
      <c r="BA920" s="358"/>
      <c r="BB920" s="358"/>
      <c r="BC920" s="358"/>
      <c r="BD920" s="358"/>
      <c r="BE920" s="358"/>
      <c r="BF920" s="358"/>
      <c r="BG920" s="761"/>
      <c r="BH920" s="595"/>
      <c r="BI920" s="595"/>
      <c r="BJ920" s="595"/>
      <c r="BK920" s="763"/>
      <c r="BL920" s="350"/>
      <c r="BM920" s="330"/>
      <c r="BN920" s="330"/>
      <c r="BO920" s="330"/>
      <c r="BP920" s="330"/>
      <c r="BQ920" s="330"/>
      <c r="BR920" s="330"/>
      <c r="BS920" s="330"/>
      <c r="BT920" s="330"/>
      <c r="BU920" s="330"/>
      <c r="BV920" s="330"/>
      <c r="BW920" s="330"/>
      <c r="BX920" s="330"/>
      <c r="BY920" s="330"/>
      <c r="BZ920" s="330"/>
      <c r="CA920" s="330"/>
      <c r="CB920" s="330"/>
    </row>
    <row r="921" spans="1:80" s="331" customFormat="1" ht="12.6" customHeight="1">
      <c r="BG921" s="243"/>
      <c r="BH921" s="243"/>
      <c r="BI921" s="243"/>
      <c r="BJ921" s="243"/>
      <c r="BK921" s="243"/>
      <c r="BL921" s="330"/>
      <c r="BM921" s="330"/>
      <c r="BN921" s="330"/>
      <c r="BO921" s="330"/>
      <c r="BP921" s="330"/>
      <c r="BQ921" s="330"/>
      <c r="BR921" s="330"/>
      <c r="BS921" s="330"/>
      <c r="BT921" s="330"/>
      <c r="BU921" s="330"/>
      <c r="BV921" s="330"/>
      <c r="BW921" s="330"/>
      <c r="BX921" s="330"/>
      <c r="BY921" s="330"/>
      <c r="BZ921" s="330"/>
      <c r="CA921" s="330"/>
    </row>
    <row r="922" spans="1:80" s="316" customFormat="1" ht="20.100000000000001" customHeight="1">
      <c r="A922" s="239" t="s">
        <v>738</v>
      </c>
      <c r="B922" s="329"/>
      <c r="C922" s="329"/>
      <c r="D922" s="298"/>
      <c r="E922" s="291"/>
      <c r="F922" s="291"/>
      <c r="G922" s="291"/>
      <c r="H922" s="291"/>
      <c r="I922" s="291"/>
      <c r="J922" s="291"/>
      <c r="K922" s="291"/>
      <c r="L922" s="291"/>
      <c r="M922" s="291"/>
      <c r="N922" s="291"/>
      <c r="O922" s="291"/>
      <c r="P922" s="291"/>
      <c r="Q922" s="291"/>
      <c r="R922" s="291"/>
      <c r="S922" s="291"/>
      <c r="T922" s="291"/>
      <c r="U922" s="291"/>
      <c r="V922" s="291"/>
      <c r="BG922" s="243"/>
      <c r="BH922" s="243"/>
      <c r="BI922" s="243"/>
      <c r="BJ922" s="243"/>
      <c r="BK922" s="243"/>
      <c r="BL922" s="345"/>
      <c r="BM922" s="345"/>
      <c r="BN922" s="345"/>
      <c r="BO922" s="345"/>
      <c r="BP922" s="345"/>
      <c r="BQ922" s="345"/>
      <c r="BR922" s="345"/>
      <c r="BS922" s="345"/>
      <c r="BT922" s="345"/>
      <c r="BU922" s="345"/>
      <c r="BV922" s="345"/>
      <c r="BW922" s="345"/>
      <c r="BX922" s="345"/>
      <c r="BY922" s="345"/>
      <c r="BZ922" s="345"/>
      <c r="CA922" s="345"/>
    </row>
    <row r="923" spans="1:80" s="331" customFormat="1" ht="12.6" customHeight="1">
      <c r="B923" s="495" t="s">
        <v>431</v>
      </c>
      <c r="C923" s="496"/>
      <c r="D923" s="497"/>
      <c r="E923" s="501" t="s">
        <v>739</v>
      </c>
      <c r="F923" s="502"/>
      <c r="G923" s="502"/>
      <c r="H923" s="502"/>
      <c r="I923" s="502"/>
      <c r="J923" s="502"/>
      <c r="K923" s="502"/>
      <c r="L923" s="502"/>
      <c r="M923" s="502"/>
      <c r="N923" s="502"/>
      <c r="O923" s="502"/>
      <c r="P923" s="502"/>
      <c r="Q923" s="502"/>
      <c r="R923" s="502"/>
      <c r="S923" s="502"/>
      <c r="T923" s="502"/>
      <c r="U923" s="502"/>
      <c r="V923" s="502"/>
      <c r="W923" s="502"/>
      <c r="X923" s="502"/>
      <c r="Y923" s="502"/>
      <c r="Z923" s="502"/>
      <c r="AA923" s="502"/>
      <c r="AB923" s="502"/>
      <c r="AC923" s="502"/>
      <c r="AD923" s="502"/>
      <c r="AE923" s="502"/>
      <c r="AF923" s="502"/>
      <c r="AG923" s="502"/>
      <c r="AH923" s="502"/>
      <c r="AI923" s="502"/>
      <c r="AJ923" s="502"/>
      <c r="AK923" s="502"/>
      <c r="AL923" s="502"/>
      <c r="AM923" s="502"/>
      <c r="AN923" s="502"/>
      <c r="AO923" s="502"/>
      <c r="AP923" s="502"/>
      <c r="AQ923" s="502"/>
      <c r="AR923" s="502"/>
      <c r="AS923" s="502"/>
      <c r="AT923" s="502"/>
      <c r="AU923" s="502"/>
      <c r="AV923" s="502"/>
      <c r="AW923" s="502"/>
      <c r="AX923" s="502"/>
      <c r="AY923" s="502"/>
      <c r="AZ923" s="502"/>
      <c r="BA923" s="502"/>
      <c r="BB923" s="502"/>
      <c r="BC923" s="502"/>
      <c r="BD923" s="502"/>
      <c r="BE923" s="502"/>
      <c r="BF923" s="502"/>
      <c r="BG923" s="505"/>
      <c r="BH923" s="506"/>
      <c r="BI923" s="506"/>
      <c r="BJ923" s="506"/>
      <c r="BK923" s="507"/>
      <c r="BL923" s="330"/>
      <c r="BM923" s="330"/>
      <c r="BN923" s="330"/>
      <c r="BO923" s="330"/>
      <c r="BP923" s="330"/>
      <c r="BQ923" s="330"/>
      <c r="BR923" s="330"/>
      <c r="BS923" s="330"/>
      <c r="BT923" s="330"/>
      <c r="BU923" s="330"/>
      <c r="BV923" s="330"/>
      <c r="BW923" s="330"/>
      <c r="BX923" s="330"/>
      <c r="BY923" s="330"/>
      <c r="BZ923" s="330"/>
      <c r="CA923" s="330"/>
    </row>
    <row r="924" spans="1:80" s="331" customFormat="1" ht="12.6" customHeight="1">
      <c r="B924" s="498"/>
      <c r="C924" s="499"/>
      <c r="D924" s="500"/>
      <c r="E924" s="503"/>
      <c r="F924" s="504"/>
      <c r="G924" s="504"/>
      <c r="H924" s="504"/>
      <c r="I924" s="504"/>
      <c r="J924" s="504"/>
      <c r="K924" s="504"/>
      <c r="L924" s="504"/>
      <c r="M924" s="504"/>
      <c r="N924" s="504"/>
      <c r="O924" s="504"/>
      <c r="P924" s="504"/>
      <c r="Q924" s="504"/>
      <c r="R924" s="504"/>
      <c r="S924" s="504"/>
      <c r="T924" s="504"/>
      <c r="U924" s="504"/>
      <c r="V924" s="504"/>
      <c r="W924" s="504"/>
      <c r="X924" s="504"/>
      <c r="Y924" s="504"/>
      <c r="Z924" s="504"/>
      <c r="AA924" s="504"/>
      <c r="AB924" s="504"/>
      <c r="AC924" s="504"/>
      <c r="AD924" s="504"/>
      <c r="AE924" s="504"/>
      <c r="AF924" s="504"/>
      <c r="AG924" s="504"/>
      <c r="AH924" s="504"/>
      <c r="AI924" s="504"/>
      <c r="AJ924" s="504"/>
      <c r="AK924" s="504"/>
      <c r="AL924" s="504"/>
      <c r="AM924" s="504"/>
      <c r="AN924" s="504"/>
      <c r="AO924" s="504"/>
      <c r="AP924" s="504"/>
      <c r="AQ924" s="504"/>
      <c r="AR924" s="504"/>
      <c r="AS924" s="504"/>
      <c r="AT924" s="504"/>
      <c r="AU924" s="504"/>
      <c r="AV924" s="504"/>
      <c r="AW924" s="504"/>
      <c r="AX924" s="504"/>
      <c r="AY924" s="504"/>
      <c r="AZ924" s="504"/>
      <c r="BA924" s="504"/>
      <c r="BB924" s="504"/>
      <c r="BC924" s="504"/>
      <c r="BD924" s="504"/>
      <c r="BE924" s="504"/>
      <c r="BF924" s="504"/>
      <c r="BG924" s="508"/>
      <c r="BH924" s="509"/>
      <c r="BI924" s="509"/>
      <c r="BJ924" s="509"/>
      <c r="BK924" s="510"/>
      <c r="BL924" s="330"/>
      <c r="BM924" s="330"/>
      <c r="BN924" s="330"/>
      <c r="BO924" s="330"/>
      <c r="BP924" s="330"/>
      <c r="BQ924" s="330"/>
      <c r="BR924" s="330"/>
      <c r="BS924" s="330"/>
      <c r="BT924" s="330"/>
      <c r="BU924" s="330"/>
      <c r="BV924" s="330"/>
      <c r="BW924" s="330"/>
      <c r="BX924" s="330"/>
      <c r="BY924" s="330"/>
      <c r="BZ924" s="330"/>
      <c r="CA924" s="330"/>
    </row>
    <row r="925" spans="1:80" s="331" customFormat="1" ht="12.6" customHeight="1">
      <c r="BG925" s="243"/>
      <c r="BH925" s="243"/>
      <c r="BI925" s="243"/>
      <c r="BJ925" s="243"/>
      <c r="BK925" s="243"/>
      <c r="BL925" s="330"/>
      <c r="BM925" s="330"/>
      <c r="BN925" s="330"/>
      <c r="BO925" s="330"/>
      <c r="BP925" s="330"/>
      <c r="BQ925" s="330"/>
      <c r="BR925" s="330"/>
      <c r="BS925" s="330"/>
      <c r="BT925" s="330"/>
      <c r="BU925" s="330"/>
      <c r="BV925" s="330"/>
      <c r="BW925" s="330"/>
      <c r="BX925" s="330"/>
      <c r="BY925" s="330"/>
      <c r="BZ925" s="330"/>
      <c r="CA925" s="330"/>
    </row>
    <row r="926" spans="1:80" s="316" customFormat="1" ht="20.100000000000001" customHeight="1">
      <c r="A926" s="239" t="s">
        <v>740</v>
      </c>
      <c r="B926" s="239"/>
      <c r="C926" s="329"/>
      <c r="D926" s="298"/>
      <c r="E926" s="291"/>
      <c r="F926" s="291"/>
      <c r="G926" s="291"/>
      <c r="H926" s="291"/>
      <c r="I926" s="291"/>
      <c r="J926" s="291"/>
      <c r="K926" s="291"/>
      <c r="L926" s="291"/>
      <c r="M926" s="291"/>
      <c r="N926" s="291"/>
      <c r="O926" s="291"/>
      <c r="P926" s="291"/>
      <c r="Q926" s="291"/>
      <c r="R926" s="291"/>
      <c r="S926" s="291"/>
      <c r="T926" s="291"/>
      <c r="U926" s="291"/>
      <c r="V926" s="291"/>
      <c r="BG926" s="243"/>
      <c r="BH926" s="243"/>
      <c r="BI926" s="243"/>
      <c r="BJ926" s="243"/>
      <c r="BK926" s="243"/>
      <c r="BL926" s="345"/>
      <c r="BM926" s="345"/>
      <c r="BN926" s="345"/>
      <c r="BO926" s="345"/>
      <c r="BP926" s="345"/>
      <c r="BQ926" s="345"/>
      <c r="BR926" s="345"/>
      <c r="BS926" s="345"/>
      <c r="BT926" s="345"/>
      <c r="BU926" s="345"/>
      <c r="BV926" s="345"/>
      <c r="BW926" s="345"/>
      <c r="BX926" s="345"/>
      <c r="BY926" s="345"/>
      <c r="BZ926" s="345"/>
      <c r="CA926" s="345"/>
    </row>
    <row r="927" spans="1:80" s="316" customFormat="1" ht="12.6" customHeight="1">
      <c r="A927" s="329"/>
      <c r="B927" s="495" t="s">
        <v>431</v>
      </c>
      <c r="C927" s="496"/>
      <c r="D927" s="497"/>
      <c r="E927" s="644" t="s">
        <v>344</v>
      </c>
      <c r="F927" s="645"/>
      <c r="G927" s="645"/>
      <c r="H927" s="645"/>
      <c r="I927" s="645"/>
      <c r="J927" s="645"/>
      <c r="K927" s="645"/>
      <c r="L927" s="645"/>
      <c r="M927" s="645"/>
      <c r="N927" s="645"/>
      <c r="O927" s="645"/>
      <c r="P927" s="645"/>
      <c r="Q927" s="645"/>
      <c r="R927" s="645"/>
      <c r="S927" s="645"/>
      <c r="T927" s="645"/>
      <c r="U927" s="645"/>
      <c r="V927" s="645"/>
      <c r="W927" s="645"/>
      <c r="X927" s="645"/>
      <c r="Y927" s="645"/>
      <c r="Z927" s="645"/>
      <c r="AA927" s="645"/>
      <c r="AB927" s="645"/>
      <c r="AC927" s="645"/>
      <c r="AD927" s="645"/>
      <c r="AE927" s="645"/>
      <c r="AF927" s="645"/>
      <c r="AG927" s="645"/>
      <c r="AH927" s="645"/>
      <c r="AI927" s="645"/>
      <c r="AJ927" s="645"/>
      <c r="AK927" s="645"/>
      <c r="AL927" s="645"/>
      <c r="AM927" s="645"/>
      <c r="AN927" s="645"/>
      <c r="AO927" s="645"/>
      <c r="AP927" s="645"/>
      <c r="AQ927" s="645"/>
      <c r="AR927" s="645"/>
      <c r="AS927" s="645"/>
      <c r="AT927" s="645"/>
      <c r="AU927" s="645"/>
      <c r="AV927" s="645"/>
      <c r="AW927" s="645"/>
      <c r="AX927" s="645"/>
      <c r="AY927" s="645"/>
      <c r="AZ927" s="645"/>
      <c r="BA927" s="645"/>
      <c r="BB927" s="645"/>
      <c r="BC927" s="645"/>
      <c r="BD927" s="645"/>
      <c r="BE927" s="645"/>
      <c r="BF927" s="645"/>
      <c r="BG927" s="505"/>
      <c r="BH927" s="506"/>
      <c r="BI927" s="506"/>
      <c r="BJ927" s="506"/>
      <c r="BK927" s="507"/>
      <c r="BL927" s="345"/>
      <c r="BM927" s="345"/>
      <c r="BN927" s="345"/>
      <c r="BO927" s="345"/>
      <c r="BP927" s="345"/>
      <c r="BQ927" s="345"/>
      <c r="BR927" s="345"/>
      <c r="BS927" s="345"/>
      <c r="BT927" s="345"/>
      <c r="BU927" s="345"/>
      <c r="BV927" s="345"/>
      <c r="BW927" s="345"/>
      <c r="BX927" s="345"/>
      <c r="BY927" s="345"/>
      <c r="BZ927" s="345"/>
      <c r="CA927" s="345"/>
    </row>
    <row r="928" spans="1:80" s="316" customFormat="1" ht="12.6" customHeight="1">
      <c r="A928" s="329"/>
      <c r="B928" s="498"/>
      <c r="C928" s="499"/>
      <c r="D928" s="500"/>
      <c r="E928" s="646"/>
      <c r="F928" s="647"/>
      <c r="G928" s="647"/>
      <c r="H928" s="647"/>
      <c r="I928" s="647"/>
      <c r="J928" s="647"/>
      <c r="K928" s="647"/>
      <c r="L928" s="647"/>
      <c r="M928" s="647"/>
      <c r="N928" s="647"/>
      <c r="O928" s="647"/>
      <c r="P928" s="647"/>
      <c r="Q928" s="647"/>
      <c r="R928" s="647"/>
      <c r="S928" s="647"/>
      <c r="T928" s="647"/>
      <c r="U928" s="647"/>
      <c r="V928" s="647"/>
      <c r="W928" s="647"/>
      <c r="X928" s="647"/>
      <c r="Y928" s="647"/>
      <c r="Z928" s="647"/>
      <c r="AA928" s="647"/>
      <c r="AB928" s="647"/>
      <c r="AC928" s="647"/>
      <c r="AD928" s="647"/>
      <c r="AE928" s="647"/>
      <c r="AF928" s="647"/>
      <c r="AG928" s="647"/>
      <c r="AH928" s="647"/>
      <c r="AI928" s="647"/>
      <c r="AJ928" s="647"/>
      <c r="AK928" s="647"/>
      <c r="AL928" s="647"/>
      <c r="AM928" s="647"/>
      <c r="AN928" s="647"/>
      <c r="AO928" s="647"/>
      <c r="AP928" s="647"/>
      <c r="AQ928" s="647"/>
      <c r="AR928" s="647"/>
      <c r="AS928" s="647"/>
      <c r="AT928" s="647"/>
      <c r="AU928" s="647"/>
      <c r="AV928" s="647"/>
      <c r="AW928" s="647"/>
      <c r="AX928" s="647"/>
      <c r="AY928" s="647"/>
      <c r="AZ928" s="647"/>
      <c r="BA928" s="647"/>
      <c r="BB928" s="647"/>
      <c r="BC928" s="647"/>
      <c r="BD928" s="647"/>
      <c r="BE928" s="647"/>
      <c r="BF928" s="647"/>
      <c r="BG928" s="508"/>
      <c r="BH928" s="509"/>
      <c r="BI928" s="509"/>
      <c r="BJ928" s="509"/>
      <c r="BK928" s="510"/>
      <c r="BL928" s="345"/>
      <c r="BM928" s="345"/>
      <c r="BN928" s="345"/>
      <c r="BO928" s="345"/>
      <c r="BP928" s="345"/>
      <c r="BQ928" s="345"/>
      <c r="BR928" s="345"/>
      <c r="BS928" s="345"/>
      <c r="BT928" s="345"/>
      <c r="BU928" s="345"/>
      <c r="BV928" s="345"/>
      <c r="BW928" s="345"/>
      <c r="BX928" s="345"/>
      <c r="BY928" s="345"/>
      <c r="BZ928" s="345"/>
      <c r="CA928" s="345"/>
    </row>
    <row r="929" spans="1:140" s="316" customFormat="1" ht="12.6" customHeight="1">
      <c r="A929" s="329"/>
      <c r="B929" s="495" t="s">
        <v>436</v>
      </c>
      <c r="C929" s="496"/>
      <c r="D929" s="497"/>
      <c r="E929" s="644" t="s">
        <v>741</v>
      </c>
      <c r="F929" s="645"/>
      <c r="G929" s="645"/>
      <c r="H929" s="645"/>
      <c r="I929" s="645"/>
      <c r="J929" s="645"/>
      <c r="K929" s="645"/>
      <c r="L929" s="645"/>
      <c r="M929" s="645"/>
      <c r="N929" s="645"/>
      <c r="O929" s="645"/>
      <c r="P929" s="645"/>
      <c r="Q929" s="645"/>
      <c r="R929" s="645"/>
      <c r="S929" s="645"/>
      <c r="T929" s="645"/>
      <c r="U929" s="645"/>
      <c r="V929" s="645"/>
      <c r="W929" s="645"/>
      <c r="X929" s="645"/>
      <c r="Y929" s="645"/>
      <c r="Z929" s="645"/>
      <c r="AA929" s="645"/>
      <c r="AB929" s="645"/>
      <c r="AC929" s="645"/>
      <c r="AD929" s="645"/>
      <c r="AE929" s="645"/>
      <c r="AF929" s="645"/>
      <c r="AG929" s="645"/>
      <c r="AH929" s="645"/>
      <c r="AI929" s="645"/>
      <c r="AJ929" s="645"/>
      <c r="AK929" s="645"/>
      <c r="AL929" s="645"/>
      <c r="AM929" s="645"/>
      <c r="AN929" s="645"/>
      <c r="AO929" s="645"/>
      <c r="AP929" s="645"/>
      <c r="AQ929" s="645"/>
      <c r="AR929" s="645"/>
      <c r="AS929" s="645"/>
      <c r="AT929" s="645"/>
      <c r="AU929" s="645"/>
      <c r="AV929" s="645"/>
      <c r="AW929" s="645"/>
      <c r="AX929" s="645"/>
      <c r="AY929" s="645"/>
      <c r="AZ929" s="645"/>
      <c r="BA929" s="645"/>
      <c r="BB929" s="645"/>
      <c r="BC929" s="645"/>
      <c r="BD929" s="645"/>
      <c r="BE929" s="645"/>
      <c r="BF929" s="645"/>
      <c r="BG929" s="505"/>
      <c r="BH929" s="506"/>
      <c r="BI929" s="506"/>
      <c r="BJ929" s="506"/>
      <c r="BK929" s="507"/>
      <c r="BL929" s="345"/>
      <c r="BM929" s="345"/>
      <c r="BN929" s="345"/>
      <c r="BO929" s="345"/>
      <c r="BP929" s="345"/>
      <c r="BQ929" s="345"/>
      <c r="BR929" s="345"/>
      <c r="BS929" s="345"/>
      <c r="BT929" s="345"/>
      <c r="BU929" s="345"/>
      <c r="BV929" s="345"/>
      <c r="BW929" s="345"/>
      <c r="BX929" s="345"/>
      <c r="BY929" s="345"/>
      <c r="BZ929" s="345"/>
      <c r="CA929" s="345"/>
    </row>
    <row r="930" spans="1:140" s="316" customFormat="1" ht="12.6" customHeight="1">
      <c r="A930" s="329"/>
      <c r="B930" s="511"/>
      <c r="C930" s="512"/>
      <c r="D930" s="513"/>
      <c r="E930" s="658"/>
      <c r="F930" s="659"/>
      <c r="G930" s="659"/>
      <c r="H930" s="659"/>
      <c r="I930" s="659"/>
      <c r="J930" s="659"/>
      <c r="K930" s="659"/>
      <c r="L930" s="659"/>
      <c r="M930" s="659"/>
      <c r="N930" s="659"/>
      <c r="O930" s="659"/>
      <c r="P930" s="659"/>
      <c r="Q930" s="659"/>
      <c r="R930" s="659"/>
      <c r="S930" s="659"/>
      <c r="T930" s="659"/>
      <c r="U930" s="659"/>
      <c r="V930" s="659"/>
      <c r="W930" s="659"/>
      <c r="X930" s="659"/>
      <c r="Y930" s="659"/>
      <c r="Z930" s="659"/>
      <c r="AA930" s="659"/>
      <c r="AB930" s="659"/>
      <c r="AC930" s="659"/>
      <c r="AD930" s="659"/>
      <c r="AE930" s="659"/>
      <c r="AF930" s="659"/>
      <c r="AG930" s="659"/>
      <c r="AH930" s="659"/>
      <c r="AI930" s="659"/>
      <c r="AJ930" s="659"/>
      <c r="AK930" s="659"/>
      <c r="AL930" s="659"/>
      <c r="AM930" s="659"/>
      <c r="AN930" s="659"/>
      <c r="AO930" s="659"/>
      <c r="AP930" s="659"/>
      <c r="AQ930" s="659"/>
      <c r="AR930" s="659"/>
      <c r="AS930" s="659"/>
      <c r="AT930" s="659"/>
      <c r="AU930" s="659"/>
      <c r="AV930" s="659"/>
      <c r="AW930" s="659"/>
      <c r="AX930" s="659"/>
      <c r="AY930" s="659"/>
      <c r="AZ930" s="659"/>
      <c r="BA930" s="659"/>
      <c r="BB930" s="659"/>
      <c r="BC930" s="659"/>
      <c r="BD930" s="659"/>
      <c r="BE930" s="659"/>
      <c r="BF930" s="659"/>
      <c r="BG930" s="515"/>
      <c r="BH930" s="516"/>
      <c r="BI930" s="516"/>
      <c r="BJ930" s="516"/>
      <c r="BK930" s="517"/>
      <c r="BL930" s="345"/>
      <c r="BM930" s="345"/>
      <c r="BN930" s="345"/>
      <c r="BO930" s="345"/>
      <c r="BP930" s="345"/>
      <c r="BQ930" s="345"/>
      <c r="BR930" s="345"/>
      <c r="BS930" s="345"/>
      <c r="BT930" s="345"/>
      <c r="BU930" s="345"/>
      <c r="BV930" s="345"/>
      <c r="BW930" s="345"/>
      <c r="BX930" s="345"/>
      <c r="BY930" s="345"/>
      <c r="BZ930" s="345"/>
      <c r="CA930" s="345"/>
    </row>
    <row r="931" spans="1:140" s="228" customFormat="1" ht="12.6" customHeight="1">
      <c r="A931" s="321"/>
      <c r="B931" s="511"/>
      <c r="C931" s="512"/>
      <c r="D931" s="513"/>
      <c r="E931" s="766" t="s">
        <v>516</v>
      </c>
      <c r="F931" s="767"/>
      <c r="G931" s="768" t="s">
        <v>742</v>
      </c>
      <c r="H931" s="768"/>
      <c r="I931" s="768"/>
      <c r="J931" s="768"/>
      <c r="K931" s="768"/>
      <c r="L931" s="768"/>
      <c r="M931" s="768"/>
      <c r="N931" s="768"/>
      <c r="O931" s="768"/>
      <c r="P931" s="768"/>
      <c r="Q931" s="768"/>
      <c r="R931" s="768"/>
      <c r="S931" s="768"/>
      <c r="T931" s="768"/>
      <c r="U931" s="768"/>
      <c r="V931" s="768"/>
      <c r="W931" s="768"/>
      <c r="X931" s="768"/>
      <c r="Y931" s="768"/>
      <c r="Z931" s="768"/>
      <c r="AA931" s="768"/>
      <c r="AB931" s="768"/>
      <c r="AC931" s="768"/>
      <c r="AD931" s="768"/>
      <c r="AE931" s="768"/>
      <c r="AF931" s="768"/>
      <c r="AG931" s="768"/>
      <c r="AH931" s="768"/>
      <c r="AI931" s="768"/>
      <c r="AJ931" s="768"/>
      <c r="AK931" s="768"/>
      <c r="AL931" s="768"/>
      <c r="AM931" s="768"/>
      <c r="AN931" s="768"/>
      <c r="AO931" s="768"/>
      <c r="AP931" s="768"/>
      <c r="AQ931" s="768"/>
      <c r="AR931" s="768"/>
      <c r="AS931" s="768"/>
      <c r="AT931" s="768"/>
      <c r="AU931" s="768"/>
      <c r="AV931" s="768"/>
      <c r="AW931" s="768"/>
      <c r="AX931" s="768"/>
      <c r="AY931" s="768"/>
      <c r="AZ931" s="768"/>
      <c r="BA931" s="768"/>
      <c r="BB931" s="768"/>
      <c r="BC931" s="768"/>
      <c r="BD931" s="768"/>
      <c r="BE931" s="768"/>
      <c r="BF931" s="768"/>
      <c r="BG931" s="515"/>
      <c r="BH931" s="516"/>
      <c r="BI931" s="516"/>
      <c r="BJ931" s="516"/>
      <c r="BK931" s="517"/>
      <c r="BL931" s="350"/>
      <c r="CC931" s="225"/>
      <c r="CD931" s="225"/>
      <c r="CE931" s="225"/>
      <c r="CF931" s="225"/>
      <c r="CG931" s="225"/>
      <c r="CH931" s="225"/>
      <c r="CI931" s="225"/>
      <c r="CJ931" s="225"/>
      <c r="CK931" s="225"/>
      <c r="CL931" s="225"/>
      <c r="CM931" s="225"/>
      <c r="CN931" s="225"/>
      <c r="CO931" s="225"/>
      <c r="CP931" s="225"/>
      <c r="CQ931" s="225"/>
      <c r="CR931" s="225"/>
      <c r="CS931" s="225"/>
      <c r="CT931" s="225"/>
      <c r="CU931" s="225"/>
      <c r="CV931" s="225"/>
      <c r="CW931" s="225"/>
      <c r="CX931" s="225"/>
      <c r="CY931" s="225"/>
      <c r="CZ931" s="225"/>
      <c r="DA931" s="225"/>
      <c r="DB931" s="225"/>
      <c r="DC931" s="225"/>
      <c r="DD931" s="225"/>
      <c r="DE931" s="225"/>
      <c r="DF931" s="225"/>
      <c r="DG931" s="225"/>
      <c r="DH931" s="225"/>
      <c r="DI931" s="225"/>
      <c r="DJ931" s="225"/>
      <c r="DK931" s="225"/>
      <c r="DL931" s="225"/>
      <c r="DM931" s="225"/>
      <c r="DN931" s="225"/>
      <c r="DO931" s="225"/>
      <c r="DP931" s="225"/>
      <c r="DQ931" s="225"/>
      <c r="DR931" s="225"/>
      <c r="DS931" s="225"/>
      <c r="DT931" s="225"/>
      <c r="DU931" s="225"/>
      <c r="DV931" s="225"/>
      <c r="DW931" s="225"/>
      <c r="DX931" s="225"/>
      <c r="DY931" s="225"/>
      <c r="DZ931" s="225"/>
      <c r="EA931" s="225"/>
      <c r="EB931" s="225"/>
      <c r="EC931" s="225"/>
      <c r="ED931" s="225"/>
      <c r="EE931" s="225"/>
      <c r="EF931" s="225"/>
      <c r="EG931" s="225"/>
      <c r="EH931" s="225"/>
      <c r="EI931" s="225"/>
      <c r="EJ931" s="225"/>
    </row>
    <row r="932" spans="1:140" s="228" customFormat="1" ht="12.6" customHeight="1">
      <c r="A932" s="321"/>
      <c r="B932" s="511"/>
      <c r="C932" s="512"/>
      <c r="D932" s="513"/>
      <c r="E932" s="766" t="s">
        <v>518</v>
      </c>
      <c r="F932" s="767"/>
      <c r="G932" s="768" t="s">
        <v>743</v>
      </c>
      <c r="H932" s="768"/>
      <c r="I932" s="768"/>
      <c r="J932" s="768"/>
      <c r="K932" s="768"/>
      <c r="L932" s="768"/>
      <c r="M932" s="768"/>
      <c r="N932" s="768"/>
      <c r="O932" s="768"/>
      <c r="P932" s="768"/>
      <c r="Q932" s="768"/>
      <c r="R932" s="768"/>
      <c r="S932" s="768"/>
      <c r="T932" s="768"/>
      <c r="U932" s="768"/>
      <c r="V932" s="768"/>
      <c r="W932" s="768"/>
      <c r="X932" s="768"/>
      <c r="Y932" s="768"/>
      <c r="Z932" s="768"/>
      <c r="AA932" s="768"/>
      <c r="AB932" s="768"/>
      <c r="AC932" s="768"/>
      <c r="AD932" s="768"/>
      <c r="AE932" s="768"/>
      <c r="AF932" s="768"/>
      <c r="AG932" s="768"/>
      <c r="AH932" s="768"/>
      <c r="AI932" s="768"/>
      <c r="AJ932" s="768"/>
      <c r="AK932" s="768"/>
      <c r="AL932" s="768"/>
      <c r="AM932" s="768"/>
      <c r="AN932" s="768"/>
      <c r="AO932" s="768"/>
      <c r="AP932" s="768"/>
      <c r="AQ932" s="768"/>
      <c r="AR932" s="768"/>
      <c r="AS932" s="768"/>
      <c r="AT932" s="768"/>
      <c r="AU932" s="768"/>
      <c r="AV932" s="768"/>
      <c r="AW932" s="768"/>
      <c r="AX932" s="768"/>
      <c r="AY932" s="768"/>
      <c r="AZ932" s="768"/>
      <c r="BA932" s="768"/>
      <c r="BB932" s="768"/>
      <c r="BC932" s="768"/>
      <c r="BD932" s="768"/>
      <c r="BE932" s="768"/>
      <c r="BF932" s="768"/>
      <c r="BG932" s="515"/>
      <c r="BH932" s="516"/>
      <c r="BI932" s="516"/>
      <c r="BJ932" s="516"/>
      <c r="BK932" s="517"/>
      <c r="BL932" s="350"/>
      <c r="CC932" s="225"/>
      <c r="CD932" s="225"/>
      <c r="CE932" s="225"/>
      <c r="CF932" s="225"/>
      <c r="CG932" s="225"/>
      <c r="CH932" s="225"/>
      <c r="CI932" s="225"/>
      <c r="CJ932" s="225"/>
      <c r="CK932" s="225"/>
      <c r="CL932" s="225"/>
      <c r="CM932" s="225"/>
      <c r="CN932" s="225"/>
      <c r="CO932" s="225"/>
      <c r="CP932" s="225"/>
      <c r="CQ932" s="225"/>
      <c r="CR932" s="225"/>
      <c r="CS932" s="225"/>
      <c r="CT932" s="225"/>
      <c r="CU932" s="225"/>
      <c r="CV932" s="225"/>
      <c r="CW932" s="225"/>
      <c r="CX932" s="225"/>
      <c r="CY932" s="225"/>
      <c r="CZ932" s="225"/>
      <c r="DA932" s="225"/>
      <c r="DB932" s="225"/>
      <c r="DC932" s="225"/>
      <c r="DD932" s="225"/>
      <c r="DE932" s="225"/>
      <c r="DF932" s="225"/>
      <c r="DG932" s="225"/>
      <c r="DH932" s="225"/>
      <c r="DI932" s="225"/>
      <c r="DJ932" s="225"/>
      <c r="DK932" s="225"/>
      <c r="DL932" s="225"/>
      <c r="DM932" s="225"/>
      <c r="DN932" s="225"/>
      <c r="DO932" s="225"/>
      <c r="DP932" s="225"/>
      <c r="DQ932" s="225"/>
      <c r="DR932" s="225"/>
      <c r="DS932" s="225"/>
      <c r="DT932" s="225"/>
      <c r="DU932" s="225"/>
      <c r="DV932" s="225"/>
      <c r="DW932" s="225"/>
      <c r="DX932" s="225"/>
      <c r="DY932" s="225"/>
      <c r="DZ932" s="225"/>
      <c r="EA932" s="225"/>
      <c r="EB932" s="225"/>
      <c r="EC932" s="225"/>
      <c r="ED932" s="225"/>
      <c r="EE932" s="225"/>
      <c r="EF932" s="225"/>
      <c r="EG932" s="225"/>
      <c r="EH932" s="225"/>
      <c r="EI932" s="225"/>
      <c r="EJ932" s="225"/>
    </row>
    <row r="933" spans="1:140" s="228" customFormat="1" ht="12.6" customHeight="1">
      <c r="A933" s="321"/>
      <c r="B933" s="511"/>
      <c r="C933" s="512"/>
      <c r="D933" s="513"/>
      <c r="E933" s="664" t="s">
        <v>520</v>
      </c>
      <c r="F933" s="665"/>
      <c r="G933" s="654" t="s">
        <v>744</v>
      </c>
      <c r="H933" s="654"/>
      <c r="I933" s="654"/>
      <c r="J933" s="654"/>
      <c r="K933" s="654"/>
      <c r="L933" s="654"/>
      <c r="M933" s="654"/>
      <c r="N933" s="654"/>
      <c r="O933" s="654"/>
      <c r="P933" s="654"/>
      <c r="Q933" s="654"/>
      <c r="R933" s="654"/>
      <c r="S933" s="654"/>
      <c r="T933" s="654"/>
      <c r="U933" s="654"/>
      <c r="V933" s="654"/>
      <c r="W933" s="654"/>
      <c r="X933" s="654"/>
      <c r="Y933" s="654"/>
      <c r="Z933" s="654"/>
      <c r="AA933" s="654"/>
      <c r="AB933" s="654"/>
      <c r="AC933" s="654"/>
      <c r="AD933" s="654"/>
      <c r="AE933" s="654"/>
      <c r="AF933" s="654"/>
      <c r="AG933" s="654"/>
      <c r="AH933" s="654"/>
      <c r="AI933" s="654"/>
      <c r="AJ933" s="654"/>
      <c r="AK933" s="654"/>
      <c r="AL933" s="654"/>
      <c r="AM933" s="654"/>
      <c r="AN933" s="654"/>
      <c r="AO933" s="654"/>
      <c r="AP933" s="654"/>
      <c r="AQ933" s="654"/>
      <c r="AR933" s="654"/>
      <c r="AS933" s="654"/>
      <c r="AT933" s="654"/>
      <c r="AU933" s="654"/>
      <c r="AV933" s="654"/>
      <c r="AW933" s="654"/>
      <c r="AX933" s="654"/>
      <c r="AY933" s="654"/>
      <c r="AZ933" s="654"/>
      <c r="BA933" s="654"/>
      <c r="BB933" s="654"/>
      <c r="BC933" s="654"/>
      <c r="BD933" s="654"/>
      <c r="BE933" s="654"/>
      <c r="BF933" s="654"/>
      <c r="BG933" s="515"/>
      <c r="BH933" s="516"/>
      <c r="BI933" s="516"/>
      <c r="BJ933" s="516"/>
      <c r="BK933" s="517"/>
      <c r="BL933" s="350"/>
      <c r="CC933" s="225"/>
      <c r="CD933" s="225"/>
      <c r="CE933" s="225"/>
      <c r="CF933" s="225"/>
      <c r="CG933" s="225"/>
      <c r="CH933" s="225"/>
      <c r="CI933" s="225"/>
      <c r="CJ933" s="225"/>
      <c r="CK933" s="225"/>
      <c r="CL933" s="225"/>
      <c r="CM933" s="225"/>
      <c r="CN933" s="225"/>
      <c r="CO933" s="225"/>
      <c r="CP933" s="225"/>
      <c r="CQ933" s="225"/>
      <c r="CR933" s="225"/>
      <c r="CS933" s="225"/>
      <c r="CT933" s="225"/>
      <c r="CU933" s="225"/>
      <c r="CV933" s="225"/>
      <c r="CW933" s="225"/>
      <c r="CX933" s="225"/>
      <c r="CY933" s="225"/>
      <c r="CZ933" s="225"/>
      <c r="DA933" s="225"/>
      <c r="DB933" s="225"/>
      <c r="DC933" s="225"/>
      <c r="DD933" s="225"/>
      <c r="DE933" s="225"/>
      <c r="DF933" s="225"/>
      <c r="DG933" s="225"/>
      <c r="DH933" s="225"/>
      <c r="DI933" s="225"/>
      <c r="DJ933" s="225"/>
      <c r="DK933" s="225"/>
      <c r="DL933" s="225"/>
      <c r="DM933" s="225"/>
      <c r="DN933" s="225"/>
      <c r="DO933" s="225"/>
      <c r="DP933" s="225"/>
      <c r="DQ933" s="225"/>
      <c r="DR933" s="225"/>
      <c r="DS933" s="225"/>
      <c r="DT933" s="225"/>
      <c r="DU933" s="225"/>
      <c r="DV933" s="225"/>
      <c r="DW933" s="225"/>
      <c r="DX933" s="225"/>
      <c r="DY933" s="225"/>
      <c r="DZ933" s="225"/>
      <c r="EA933" s="225"/>
      <c r="EB933" s="225"/>
      <c r="EC933" s="225"/>
      <c r="ED933" s="225"/>
      <c r="EE933" s="225"/>
      <c r="EF933" s="225"/>
      <c r="EG933" s="225"/>
      <c r="EH933" s="225"/>
      <c r="EI933" s="225"/>
      <c r="EJ933" s="225"/>
    </row>
    <row r="934" spans="1:140" s="228" customFormat="1" ht="12.6" customHeight="1">
      <c r="A934" s="321"/>
      <c r="B934" s="511"/>
      <c r="C934" s="512"/>
      <c r="D934" s="513"/>
      <c r="E934" s="664" t="s">
        <v>522</v>
      </c>
      <c r="F934" s="665"/>
      <c r="G934" s="654" t="s">
        <v>745</v>
      </c>
      <c r="H934" s="654"/>
      <c r="I934" s="654"/>
      <c r="J934" s="654"/>
      <c r="K934" s="654"/>
      <c r="L934" s="654"/>
      <c r="M934" s="654"/>
      <c r="N934" s="654"/>
      <c r="O934" s="654"/>
      <c r="P934" s="654"/>
      <c r="Q934" s="654"/>
      <c r="R934" s="654"/>
      <c r="S934" s="654"/>
      <c r="T934" s="654"/>
      <c r="U934" s="654"/>
      <c r="V934" s="654"/>
      <c r="W934" s="654"/>
      <c r="X934" s="654"/>
      <c r="Y934" s="654"/>
      <c r="Z934" s="654"/>
      <c r="AA934" s="654"/>
      <c r="AB934" s="654"/>
      <c r="AC934" s="654"/>
      <c r="AD934" s="654"/>
      <c r="AE934" s="654"/>
      <c r="AF934" s="654"/>
      <c r="AG934" s="654"/>
      <c r="AH934" s="654"/>
      <c r="AI934" s="654"/>
      <c r="AJ934" s="654"/>
      <c r="AK934" s="654"/>
      <c r="AL934" s="654"/>
      <c r="AM934" s="654"/>
      <c r="AN934" s="654"/>
      <c r="AO934" s="654"/>
      <c r="AP934" s="654"/>
      <c r="AQ934" s="654"/>
      <c r="AR934" s="654"/>
      <c r="AS934" s="654"/>
      <c r="AT934" s="654"/>
      <c r="AU934" s="654"/>
      <c r="AV934" s="654"/>
      <c r="AW934" s="654"/>
      <c r="AX934" s="654"/>
      <c r="AY934" s="654"/>
      <c r="AZ934" s="654"/>
      <c r="BA934" s="654"/>
      <c r="BB934" s="654"/>
      <c r="BC934" s="654"/>
      <c r="BD934" s="654"/>
      <c r="BE934" s="654"/>
      <c r="BF934" s="654"/>
      <c r="BG934" s="515"/>
      <c r="BH934" s="516"/>
      <c r="BI934" s="516"/>
      <c r="BJ934" s="516"/>
      <c r="BK934" s="517"/>
      <c r="BL934" s="350"/>
      <c r="CC934" s="225"/>
      <c r="CD934" s="225"/>
      <c r="CE934" s="225"/>
      <c r="CF934" s="225"/>
      <c r="CG934" s="225"/>
      <c r="CH934" s="225"/>
      <c r="CI934" s="225"/>
      <c r="CJ934" s="225"/>
      <c r="CK934" s="225"/>
      <c r="CL934" s="225"/>
      <c r="CM934" s="225"/>
      <c r="CN934" s="225"/>
      <c r="CO934" s="225"/>
      <c r="CP934" s="225"/>
      <c r="CQ934" s="225"/>
      <c r="CR934" s="225"/>
      <c r="CS934" s="225"/>
      <c r="CT934" s="225"/>
      <c r="CU934" s="225"/>
      <c r="CV934" s="225"/>
      <c r="CW934" s="225"/>
      <c r="CX934" s="225"/>
      <c r="CY934" s="225"/>
      <c r="CZ934" s="225"/>
      <c r="DA934" s="225"/>
      <c r="DB934" s="225"/>
      <c r="DC934" s="225"/>
      <c r="DD934" s="225"/>
      <c r="DE934" s="225"/>
      <c r="DF934" s="225"/>
      <c r="DG934" s="225"/>
      <c r="DH934" s="225"/>
      <c r="DI934" s="225"/>
      <c r="DJ934" s="225"/>
      <c r="DK934" s="225"/>
      <c r="DL934" s="225"/>
      <c r="DM934" s="225"/>
      <c r="DN934" s="225"/>
      <c r="DO934" s="225"/>
      <c r="DP934" s="225"/>
      <c r="DQ934" s="225"/>
      <c r="DR934" s="225"/>
      <c r="DS934" s="225"/>
      <c r="DT934" s="225"/>
      <c r="DU934" s="225"/>
      <c r="DV934" s="225"/>
      <c r="DW934" s="225"/>
      <c r="DX934" s="225"/>
      <c r="DY934" s="225"/>
      <c r="DZ934" s="225"/>
      <c r="EA934" s="225"/>
      <c r="EB934" s="225"/>
      <c r="EC934" s="225"/>
      <c r="ED934" s="225"/>
      <c r="EE934" s="225"/>
      <c r="EF934" s="225"/>
      <c r="EG934" s="225"/>
      <c r="EH934" s="225"/>
      <c r="EI934" s="225"/>
      <c r="EJ934" s="225"/>
    </row>
    <row r="935" spans="1:140" s="228" customFormat="1" ht="12.6" customHeight="1">
      <c r="A935" s="321"/>
      <c r="B935" s="511"/>
      <c r="C935" s="512"/>
      <c r="D935" s="513"/>
      <c r="E935" s="766" t="s">
        <v>524</v>
      </c>
      <c r="F935" s="767"/>
      <c r="G935" s="768" t="s">
        <v>746</v>
      </c>
      <c r="H935" s="768"/>
      <c r="I935" s="768"/>
      <c r="J935" s="768"/>
      <c r="K935" s="768"/>
      <c r="L935" s="768"/>
      <c r="M935" s="768"/>
      <c r="N935" s="768"/>
      <c r="O935" s="768"/>
      <c r="P935" s="768"/>
      <c r="Q935" s="768"/>
      <c r="R935" s="768"/>
      <c r="S935" s="768"/>
      <c r="T935" s="768"/>
      <c r="U935" s="768"/>
      <c r="V935" s="768"/>
      <c r="W935" s="768"/>
      <c r="X935" s="768"/>
      <c r="Y935" s="768"/>
      <c r="Z935" s="768"/>
      <c r="AA935" s="768"/>
      <c r="AB935" s="768"/>
      <c r="AC935" s="768"/>
      <c r="AD935" s="768"/>
      <c r="AE935" s="768"/>
      <c r="AF935" s="768"/>
      <c r="AG935" s="768"/>
      <c r="AH935" s="768"/>
      <c r="AI935" s="768"/>
      <c r="AJ935" s="768"/>
      <c r="AK935" s="768"/>
      <c r="AL935" s="768"/>
      <c r="AM935" s="768"/>
      <c r="AN935" s="768"/>
      <c r="AO935" s="768"/>
      <c r="AP935" s="768"/>
      <c r="AQ935" s="768"/>
      <c r="AR935" s="768"/>
      <c r="AS935" s="768"/>
      <c r="AT935" s="768"/>
      <c r="AU935" s="768"/>
      <c r="AV935" s="768"/>
      <c r="AW935" s="768"/>
      <c r="AX935" s="768"/>
      <c r="AY935" s="768"/>
      <c r="AZ935" s="768"/>
      <c r="BA935" s="768"/>
      <c r="BB935" s="768"/>
      <c r="BC935" s="768"/>
      <c r="BD935" s="768"/>
      <c r="BE935" s="768"/>
      <c r="BF935" s="768"/>
      <c r="BG935" s="515"/>
      <c r="BH935" s="516"/>
      <c r="BI935" s="516"/>
      <c r="BJ935" s="516"/>
      <c r="BK935" s="517"/>
      <c r="BL935" s="350"/>
      <c r="CC935" s="225"/>
      <c r="CD935" s="225"/>
      <c r="CE935" s="225"/>
      <c r="CF935" s="225"/>
      <c r="CG935" s="225"/>
      <c r="CH935" s="225"/>
      <c r="CI935" s="225"/>
      <c r="CJ935" s="225"/>
      <c r="CK935" s="225"/>
      <c r="CL935" s="225"/>
      <c r="CM935" s="225"/>
      <c r="CN935" s="225"/>
      <c r="CO935" s="225"/>
      <c r="CP935" s="225"/>
      <c r="CQ935" s="225"/>
      <c r="CR935" s="225"/>
      <c r="CS935" s="225"/>
      <c r="CT935" s="225"/>
      <c r="CU935" s="225"/>
      <c r="CV935" s="225"/>
      <c r="CW935" s="225"/>
      <c r="CX935" s="225"/>
      <c r="CY935" s="225"/>
      <c r="CZ935" s="225"/>
      <c r="DA935" s="225"/>
      <c r="DB935" s="225"/>
      <c r="DC935" s="225"/>
      <c r="DD935" s="225"/>
      <c r="DE935" s="225"/>
      <c r="DF935" s="225"/>
      <c r="DG935" s="225"/>
      <c r="DH935" s="225"/>
      <c r="DI935" s="225"/>
      <c r="DJ935" s="225"/>
      <c r="DK935" s="225"/>
      <c r="DL935" s="225"/>
      <c r="DM935" s="225"/>
      <c r="DN935" s="225"/>
      <c r="DO935" s="225"/>
      <c r="DP935" s="225"/>
      <c r="DQ935" s="225"/>
      <c r="DR935" s="225"/>
      <c r="DS935" s="225"/>
      <c r="DT935" s="225"/>
      <c r="DU935" s="225"/>
      <c r="DV935" s="225"/>
      <c r="DW935" s="225"/>
      <c r="DX935" s="225"/>
      <c r="DY935" s="225"/>
      <c r="DZ935" s="225"/>
      <c r="EA935" s="225"/>
      <c r="EB935" s="225"/>
      <c r="EC935" s="225"/>
      <c r="ED935" s="225"/>
      <c r="EE935" s="225"/>
      <c r="EF935" s="225"/>
      <c r="EG935" s="225"/>
      <c r="EH935" s="225"/>
      <c r="EI935" s="225"/>
      <c r="EJ935" s="225"/>
    </row>
    <row r="936" spans="1:140" s="228" customFormat="1" ht="12.6" customHeight="1">
      <c r="A936" s="321"/>
      <c r="B936" s="511"/>
      <c r="C936" s="512"/>
      <c r="D936" s="513"/>
      <c r="E936" s="766" t="s">
        <v>526</v>
      </c>
      <c r="F936" s="767"/>
      <c r="G936" s="768" t="s">
        <v>747</v>
      </c>
      <c r="H936" s="768"/>
      <c r="I936" s="768"/>
      <c r="J936" s="768"/>
      <c r="K936" s="768"/>
      <c r="L936" s="768"/>
      <c r="M936" s="768"/>
      <c r="N936" s="768"/>
      <c r="O936" s="768"/>
      <c r="P936" s="768"/>
      <c r="Q936" s="768"/>
      <c r="R936" s="768"/>
      <c r="S936" s="768"/>
      <c r="T936" s="768"/>
      <c r="U936" s="768"/>
      <c r="V936" s="768"/>
      <c r="W936" s="768"/>
      <c r="X936" s="768"/>
      <c r="Y936" s="768"/>
      <c r="Z936" s="768"/>
      <c r="AA936" s="768"/>
      <c r="AB936" s="768"/>
      <c r="AC936" s="768"/>
      <c r="AD936" s="768"/>
      <c r="AE936" s="768"/>
      <c r="AF936" s="768"/>
      <c r="AG936" s="768"/>
      <c r="AH936" s="768"/>
      <c r="AI936" s="768"/>
      <c r="AJ936" s="768"/>
      <c r="AK936" s="768"/>
      <c r="AL936" s="768"/>
      <c r="AM936" s="768"/>
      <c r="AN936" s="768"/>
      <c r="AO936" s="768"/>
      <c r="AP936" s="768"/>
      <c r="AQ936" s="768"/>
      <c r="AR936" s="768"/>
      <c r="AS936" s="768"/>
      <c r="AT936" s="768"/>
      <c r="AU936" s="768"/>
      <c r="AV936" s="768"/>
      <c r="AW936" s="768"/>
      <c r="AX936" s="768"/>
      <c r="AY936" s="768"/>
      <c r="AZ936" s="768"/>
      <c r="BA936" s="768"/>
      <c r="BB936" s="768"/>
      <c r="BC936" s="768"/>
      <c r="BD936" s="768"/>
      <c r="BE936" s="768"/>
      <c r="BF936" s="768"/>
      <c r="BG936" s="515"/>
      <c r="BH936" s="516"/>
      <c r="BI936" s="516"/>
      <c r="BJ936" s="516"/>
      <c r="BK936" s="517"/>
      <c r="BL936" s="350"/>
      <c r="CC936" s="225"/>
      <c r="CD936" s="225"/>
      <c r="CE936" s="225"/>
      <c r="CF936" s="225"/>
      <c r="CG936" s="225"/>
      <c r="CH936" s="225"/>
      <c r="CI936" s="225"/>
      <c r="CJ936" s="225"/>
      <c r="CK936" s="225"/>
      <c r="CL936" s="225"/>
      <c r="CM936" s="225"/>
      <c r="CN936" s="225"/>
      <c r="CO936" s="225"/>
      <c r="CP936" s="225"/>
      <c r="CQ936" s="225"/>
      <c r="CR936" s="225"/>
      <c r="CS936" s="225"/>
      <c r="CT936" s="225"/>
      <c r="CU936" s="225"/>
      <c r="CV936" s="225"/>
      <c r="CW936" s="225"/>
      <c r="CX936" s="225"/>
      <c r="CY936" s="225"/>
      <c r="CZ936" s="225"/>
      <c r="DA936" s="225"/>
      <c r="DB936" s="225"/>
      <c r="DC936" s="225"/>
      <c r="DD936" s="225"/>
      <c r="DE936" s="225"/>
      <c r="DF936" s="225"/>
      <c r="DG936" s="225"/>
      <c r="DH936" s="225"/>
      <c r="DI936" s="225"/>
      <c r="DJ936" s="225"/>
      <c r="DK936" s="225"/>
      <c r="DL936" s="225"/>
      <c r="DM936" s="225"/>
      <c r="DN936" s="225"/>
      <c r="DO936" s="225"/>
      <c r="DP936" s="225"/>
      <c r="DQ936" s="225"/>
      <c r="DR936" s="225"/>
      <c r="DS936" s="225"/>
      <c r="DT936" s="225"/>
      <c r="DU936" s="225"/>
      <c r="DV936" s="225"/>
      <c r="DW936" s="225"/>
      <c r="DX936" s="225"/>
      <c r="DY936" s="225"/>
      <c r="DZ936" s="225"/>
      <c r="EA936" s="225"/>
      <c r="EB936" s="225"/>
      <c r="EC936" s="225"/>
      <c r="ED936" s="225"/>
      <c r="EE936" s="225"/>
      <c r="EF936" s="225"/>
      <c r="EG936" s="225"/>
      <c r="EH936" s="225"/>
      <c r="EI936" s="225"/>
      <c r="EJ936" s="225"/>
    </row>
    <row r="937" spans="1:140" s="228" customFormat="1" ht="12.6" customHeight="1">
      <c r="A937" s="321"/>
      <c r="B937" s="511"/>
      <c r="C937" s="512"/>
      <c r="D937" s="513"/>
      <c r="E937" s="766" t="s">
        <v>528</v>
      </c>
      <c r="F937" s="767"/>
      <c r="G937" s="768" t="s">
        <v>748</v>
      </c>
      <c r="H937" s="768"/>
      <c r="I937" s="768"/>
      <c r="J937" s="768"/>
      <c r="K937" s="768"/>
      <c r="L937" s="768"/>
      <c r="M937" s="768"/>
      <c r="N937" s="768"/>
      <c r="O937" s="768"/>
      <c r="P937" s="768"/>
      <c r="Q937" s="768"/>
      <c r="R937" s="768"/>
      <c r="S937" s="768"/>
      <c r="T937" s="768"/>
      <c r="U937" s="768"/>
      <c r="V937" s="768"/>
      <c r="W937" s="768"/>
      <c r="X937" s="768"/>
      <c r="Y937" s="768"/>
      <c r="Z937" s="768"/>
      <c r="AA937" s="768"/>
      <c r="AB937" s="768"/>
      <c r="AC937" s="768"/>
      <c r="AD937" s="768"/>
      <c r="AE937" s="768"/>
      <c r="AF937" s="768"/>
      <c r="AG937" s="768"/>
      <c r="AH937" s="768"/>
      <c r="AI937" s="768"/>
      <c r="AJ937" s="768"/>
      <c r="AK937" s="768"/>
      <c r="AL937" s="768"/>
      <c r="AM937" s="768"/>
      <c r="AN937" s="768"/>
      <c r="AO937" s="768"/>
      <c r="AP937" s="768"/>
      <c r="AQ937" s="768"/>
      <c r="AR937" s="768"/>
      <c r="AS937" s="768"/>
      <c r="AT937" s="768"/>
      <c r="AU937" s="768"/>
      <c r="AV937" s="768"/>
      <c r="AW937" s="768"/>
      <c r="AX937" s="768"/>
      <c r="AY937" s="768"/>
      <c r="AZ937" s="768"/>
      <c r="BA937" s="768"/>
      <c r="BB937" s="768"/>
      <c r="BC937" s="768"/>
      <c r="BD937" s="768"/>
      <c r="BE937" s="768"/>
      <c r="BF937" s="768"/>
      <c r="BG937" s="515"/>
      <c r="BH937" s="516"/>
      <c r="BI937" s="516"/>
      <c r="BJ937" s="516"/>
      <c r="BK937" s="517"/>
      <c r="BL937" s="350"/>
      <c r="CC937" s="225"/>
      <c r="CD937" s="225"/>
      <c r="CE937" s="225"/>
      <c r="CF937" s="225"/>
      <c r="CG937" s="225"/>
      <c r="CH937" s="225"/>
      <c r="CI937" s="225"/>
      <c r="CJ937" s="225"/>
      <c r="CK937" s="225"/>
      <c r="CL937" s="225"/>
      <c r="CM937" s="225"/>
      <c r="CN937" s="225"/>
      <c r="CO937" s="225"/>
      <c r="CP937" s="225"/>
      <c r="CQ937" s="225"/>
      <c r="CR937" s="225"/>
      <c r="CS937" s="225"/>
      <c r="CT937" s="225"/>
      <c r="CU937" s="225"/>
      <c r="CV937" s="225"/>
      <c r="CW937" s="225"/>
      <c r="CX937" s="225"/>
      <c r="CY937" s="225"/>
      <c r="CZ937" s="225"/>
      <c r="DA937" s="225"/>
      <c r="DB937" s="225"/>
      <c r="DC937" s="225"/>
      <c r="DD937" s="225"/>
      <c r="DE937" s="225"/>
      <c r="DF937" s="225"/>
      <c r="DG937" s="225"/>
      <c r="DH937" s="225"/>
      <c r="DI937" s="225"/>
      <c r="DJ937" s="225"/>
      <c r="DK937" s="225"/>
      <c r="DL937" s="225"/>
      <c r="DM937" s="225"/>
      <c r="DN937" s="225"/>
      <c r="DO937" s="225"/>
      <c r="DP937" s="225"/>
      <c r="DQ937" s="225"/>
      <c r="DR937" s="225"/>
      <c r="DS937" s="225"/>
      <c r="DT937" s="225"/>
      <c r="DU937" s="225"/>
      <c r="DV937" s="225"/>
      <c r="DW937" s="225"/>
      <c r="DX937" s="225"/>
      <c r="DY937" s="225"/>
      <c r="DZ937" s="225"/>
      <c r="EA937" s="225"/>
      <c r="EB937" s="225"/>
      <c r="EC937" s="225"/>
      <c r="ED937" s="225"/>
      <c r="EE937" s="225"/>
      <c r="EF937" s="225"/>
      <c r="EG937" s="225"/>
      <c r="EH937" s="225"/>
      <c r="EI937" s="225"/>
      <c r="EJ937" s="225"/>
    </row>
    <row r="938" spans="1:140" s="331" customFormat="1" ht="5.25" customHeight="1">
      <c r="B938" s="498"/>
      <c r="C938" s="499"/>
      <c r="D938" s="500"/>
      <c r="E938" s="503"/>
      <c r="F938" s="504"/>
      <c r="G938" s="504"/>
      <c r="H938" s="504"/>
      <c r="I938" s="504"/>
      <c r="J938" s="504"/>
      <c r="K938" s="504"/>
      <c r="L938" s="504"/>
      <c r="M938" s="504"/>
      <c r="N938" s="504"/>
      <c r="O938" s="504"/>
      <c r="P938" s="504"/>
      <c r="Q938" s="504"/>
      <c r="R938" s="504"/>
      <c r="S938" s="504"/>
      <c r="T938" s="504"/>
      <c r="U938" s="504"/>
      <c r="V938" s="504"/>
      <c r="W938" s="504"/>
      <c r="X938" s="504"/>
      <c r="Y938" s="504"/>
      <c r="Z938" s="504"/>
      <c r="AA938" s="504"/>
      <c r="AB938" s="504"/>
      <c r="AC938" s="504"/>
      <c r="AD938" s="504"/>
      <c r="AE938" s="504"/>
      <c r="AF938" s="504"/>
      <c r="AG938" s="504"/>
      <c r="AH938" s="504"/>
      <c r="AI938" s="504"/>
      <c r="AJ938" s="504"/>
      <c r="AK938" s="504"/>
      <c r="AL938" s="504"/>
      <c r="AM938" s="504"/>
      <c r="AN938" s="504"/>
      <c r="AO938" s="504"/>
      <c r="AP938" s="504"/>
      <c r="AQ938" s="504"/>
      <c r="AR938" s="504"/>
      <c r="AS938" s="504"/>
      <c r="AT938" s="504"/>
      <c r="AU938" s="504"/>
      <c r="AV938" s="504"/>
      <c r="AW938" s="504"/>
      <c r="AX938" s="504"/>
      <c r="AY938" s="504"/>
      <c r="AZ938" s="504"/>
      <c r="BA938" s="504"/>
      <c r="BB938" s="504"/>
      <c r="BC938" s="504"/>
      <c r="BD938" s="504"/>
      <c r="BE938" s="504"/>
      <c r="BF938" s="504"/>
      <c r="BG938" s="508"/>
      <c r="BH938" s="509"/>
      <c r="BI938" s="509"/>
      <c r="BJ938" s="509"/>
      <c r="BK938" s="510"/>
      <c r="BL938" s="330"/>
      <c r="BM938" s="330"/>
      <c r="BN938" s="330"/>
      <c r="BO938" s="330"/>
      <c r="BP938" s="330"/>
      <c r="BQ938" s="330"/>
      <c r="BR938" s="330"/>
      <c r="BS938" s="330"/>
      <c r="BT938" s="330"/>
      <c r="BU938" s="330"/>
      <c r="BV938" s="330"/>
      <c r="BW938" s="330"/>
      <c r="BX938" s="330"/>
      <c r="BY938" s="330"/>
      <c r="BZ938" s="330"/>
      <c r="CA938" s="330"/>
    </row>
    <row r="939" spans="1:140" s="331" customFormat="1" ht="12.6" customHeight="1">
      <c r="D939" s="286"/>
      <c r="E939" s="355"/>
      <c r="F939" s="355"/>
      <c r="G939" s="355"/>
      <c r="H939" s="355"/>
      <c r="I939" s="355"/>
      <c r="J939" s="355"/>
      <c r="K939" s="355"/>
      <c r="L939" s="355"/>
      <c r="M939" s="355"/>
      <c r="N939" s="355"/>
      <c r="O939" s="355"/>
      <c r="P939" s="355"/>
      <c r="Q939" s="355"/>
      <c r="R939" s="355"/>
      <c r="S939" s="355"/>
      <c r="T939" s="355"/>
      <c r="U939" s="355"/>
      <c r="V939" s="355"/>
      <c r="W939" s="355"/>
      <c r="X939" s="355"/>
      <c r="Y939" s="355"/>
      <c r="Z939" s="355"/>
      <c r="AA939" s="355"/>
      <c r="AB939" s="355"/>
      <c r="AC939" s="355"/>
      <c r="AD939" s="355"/>
      <c r="AE939" s="355"/>
      <c r="AF939" s="355"/>
      <c r="AG939" s="355"/>
      <c r="AH939" s="355"/>
      <c r="AI939" s="355"/>
      <c r="AJ939" s="355"/>
      <c r="AK939" s="355"/>
      <c r="AL939" s="355"/>
      <c r="AM939" s="355"/>
      <c r="AN939" s="355"/>
      <c r="AO939" s="355"/>
      <c r="AP939" s="355"/>
      <c r="AQ939" s="355"/>
      <c r="AR939" s="355"/>
      <c r="AS939" s="355"/>
      <c r="AT939" s="355"/>
      <c r="AU939" s="355"/>
      <c r="AV939" s="355"/>
      <c r="AW939" s="355"/>
      <c r="AX939" s="355"/>
      <c r="AY939" s="355"/>
      <c r="AZ939" s="355"/>
      <c r="BA939" s="355"/>
      <c r="BB939" s="355"/>
      <c r="BC939" s="355"/>
      <c r="BD939" s="355"/>
      <c r="BE939" s="355"/>
      <c r="BF939" s="355"/>
      <c r="BG939" s="292"/>
      <c r="BH939" s="292"/>
      <c r="BI939" s="292"/>
      <c r="BJ939" s="292"/>
      <c r="BK939" s="292"/>
      <c r="BL939" s="330"/>
      <c r="BM939" s="330"/>
      <c r="BN939" s="330"/>
      <c r="BO939" s="330"/>
      <c r="BP939" s="330"/>
      <c r="BQ939" s="330"/>
      <c r="BR939" s="330"/>
      <c r="BS939" s="330"/>
      <c r="BT939" s="330"/>
      <c r="BU939" s="330"/>
      <c r="BV939" s="330"/>
      <c r="BW939" s="330"/>
      <c r="BX939" s="330"/>
      <c r="BY939" s="330"/>
      <c r="BZ939" s="330"/>
      <c r="CA939" s="330"/>
    </row>
    <row r="940" spans="1:140" s="331" customFormat="1" ht="20.100000000000001" customHeight="1">
      <c r="A940" s="239" t="s">
        <v>749</v>
      </c>
      <c r="B940" s="329"/>
      <c r="C940" s="329"/>
      <c r="D940" s="286"/>
      <c r="E940" s="355"/>
      <c r="F940" s="355"/>
      <c r="G940" s="355"/>
      <c r="H940" s="355"/>
      <c r="I940" s="355"/>
      <c r="J940" s="355"/>
      <c r="K940" s="355"/>
      <c r="L940" s="355"/>
      <c r="M940" s="355"/>
      <c r="N940" s="355"/>
      <c r="O940" s="355"/>
      <c r="P940" s="355"/>
      <c r="Q940" s="355"/>
      <c r="R940" s="355"/>
      <c r="S940" s="355"/>
      <c r="T940" s="355"/>
      <c r="U940" s="355"/>
      <c r="V940" s="355"/>
      <c r="W940" s="355"/>
      <c r="X940" s="355"/>
      <c r="Y940" s="355"/>
      <c r="Z940" s="355"/>
      <c r="AA940" s="355"/>
      <c r="AB940" s="355"/>
      <c r="AC940" s="355"/>
      <c r="AD940" s="355"/>
      <c r="AE940" s="355"/>
      <c r="AF940" s="355"/>
      <c r="AG940" s="355"/>
      <c r="AH940" s="355"/>
      <c r="AI940" s="355"/>
      <c r="AJ940" s="355"/>
      <c r="AK940" s="355"/>
      <c r="AL940" s="355"/>
      <c r="AM940" s="355"/>
      <c r="AN940" s="355"/>
      <c r="AO940" s="355"/>
      <c r="AP940" s="355"/>
      <c r="AQ940" s="355"/>
      <c r="AR940" s="355"/>
      <c r="AS940" s="355"/>
      <c r="AT940" s="355"/>
      <c r="AU940" s="355"/>
      <c r="AV940" s="355"/>
      <c r="AW940" s="355"/>
      <c r="AX940" s="355"/>
      <c r="AY940" s="355"/>
      <c r="AZ940" s="355"/>
      <c r="BA940" s="355"/>
      <c r="BB940" s="355"/>
      <c r="BC940" s="355"/>
      <c r="BD940" s="355"/>
      <c r="BE940" s="355"/>
      <c r="BF940" s="355"/>
      <c r="BG940" s="292"/>
      <c r="BH940" s="292"/>
      <c r="BI940" s="292"/>
      <c r="BJ940" s="292"/>
      <c r="BK940" s="292"/>
      <c r="BL940" s="330"/>
      <c r="BM940" s="330"/>
      <c r="BN940" s="330"/>
      <c r="BO940" s="330"/>
      <c r="BP940" s="330"/>
      <c r="BQ940" s="330"/>
      <c r="BR940" s="330"/>
      <c r="BS940" s="330"/>
      <c r="BT940" s="330"/>
      <c r="BU940" s="330"/>
      <c r="BV940" s="330"/>
      <c r="BW940" s="330"/>
      <c r="BX940" s="330"/>
      <c r="BY940" s="330"/>
      <c r="BZ940" s="330"/>
      <c r="CA940" s="330"/>
    </row>
    <row r="941" spans="1:140" s="316" customFormat="1" ht="12.6" customHeight="1">
      <c r="A941" s="329"/>
      <c r="B941" s="495" t="s">
        <v>431</v>
      </c>
      <c r="C941" s="496"/>
      <c r="D941" s="497"/>
      <c r="E941" s="501" t="s">
        <v>1302</v>
      </c>
      <c r="F941" s="502"/>
      <c r="G941" s="502"/>
      <c r="H941" s="502"/>
      <c r="I941" s="502"/>
      <c r="J941" s="502"/>
      <c r="K941" s="502"/>
      <c r="L941" s="502"/>
      <c r="M941" s="502"/>
      <c r="N941" s="502"/>
      <c r="O941" s="502"/>
      <c r="P941" s="502"/>
      <c r="Q941" s="502"/>
      <c r="R941" s="502"/>
      <c r="S941" s="502"/>
      <c r="T941" s="502"/>
      <c r="U941" s="502"/>
      <c r="V941" s="502"/>
      <c r="W941" s="502"/>
      <c r="X941" s="502"/>
      <c r="Y941" s="502"/>
      <c r="Z941" s="502"/>
      <c r="AA941" s="502"/>
      <c r="AB941" s="502"/>
      <c r="AC941" s="502"/>
      <c r="AD941" s="502"/>
      <c r="AE941" s="502"/>
      <c r="AF941" s="502"/>
      <c r="AG941" s="502"/>
      <c r="AH941" s="502"/>
      <c r="AI941" s="502"/>
      <c r="AJ941" s="502"/>
      <c r="AK941" s="502"/>
      <c r="AL941" s="502"/>
      <c r="AM941" s="502"/>
      <c r="AN941" s="502"/>
      <c r="AO941" s="502"/>
      <c r="AP941" s="502"/>
      <c r="AQ941" s="502"/>
      <c r="AR941" s="502"/>
      <c r="AS941" s="502"/>
      <c r="AT941" s="502"/>
      <c r="AU941" s="502"/>
      <c r="AV941" s="502"/>
      <c r="AW941" s="502"/>
      <c r="AX941" s="502"/>
      <c r="AY941" s="502"/>
      <c r="AZ941" s="502"/>
      <c r="BA941" s="502"/>
      <c r="BB941" s="502"/>
      <c r="BC941" s="502"/>
      <c r="BD941" s="502"/>
      <c r="BE941" s="502"/>
      <c r="BF941" s="502"/>
      <c r="BG941" s="505"/>
      <c r="BH941" s="506"/>
      <c r="BI941" s="506"/>
      <c r="BJ941" s="506"/>
      <c r="BK941" s="507"/>
      <c r="BL941" s="350"/>
      <c r="BM941" s="345"/>
      <c r="BN941" s="345"/>
      <c r="BO941" s="345"/>
      <c r="BP941" s="345"/>
      <c r="BQ941" s="345"/>
      <c r="BR941" s="345"/>
      <c r="BS941" s="345"/>
      <c r="BT941" s="345"/>
      <c r="BU941" s="345"/>
      <c r="BV941" s="345"/>
      <c r="BW941" s="345"/>
      <c r="BX941" s="345"/>
      <c r="BY941" s="345"/>
      <c r="BZ941" s="345"/>
      <c r="CA941" s="345"/>
      <c r="CB941" s="345"/>
    </row>
    <row r="942" spans="1:140" s="316" customFormat="1" ht="12.6" customHeight="1">
      <c r="A942" s="329"/>
      <c r="B942" s="511"/>
      <c r="C942" s="512"/>
      <c r="D942" s="513"/>
      <c r="E942" s="514"/>
      <c r="F942" s="482"/>
      <c r="G942" s="482"/>
      <c r="H942" s="482"/>
      <c r="I942" s="482"/>
      <c r="J942" s="482"/>
      <c r="K942" s="482"/>
      <c r="L942" s="482"/>
      <c r="M942" s="482"/>
      <c r="N942" s="482"/>
      <c r="O942" s="482"/>
      <c r="P942" s="482"/>
      <c r="Q942" s="482"/>
      <c r="R942" s="482"/>
      <c r="S942" s="482"/>
      <c r="T942" s="482"/>
      <c r="U942" s="482"/>
      <c r="V942" s="482"/>
      <c r="W942" s="482"/>
      <c r="X942" s="482"/>
      <c r="Y942" s="482"/>
      <c r="Z942" s="482"/>
      <c r="AA942" s="482"/>
      <c r="AB942" s="482"/>
      <c r="AC942" s="482"/>
      <c r="AD942" s="482"/>
      <c r="AE942" s="482"/>
      <c r="AF942" s="482"/>
      <c r="AG942" s="482"/>
      <c r="AH942" s="482"/>
      <c r="AI942" s="482"/>
      <c r="AJ942" s="482"/>
      <c r="AK942" s="482"/>
      <c r="AL942" s="482"/>
      <c r="AM942" s="482"/>
      <c r="AN942" s="482"/>
      <c r="AO942" s="482"/>
      <c r="AP942" s="482"/>
      <c r="AQ942" s="482"/>
      <c r="AR942" s="482"/>
      <c r="AS942" s="482"/>
      <c r="AT942" s="482"/>
      <c r="AU942" s="482"/>
      <c r="AV942" s="482"/>
      <c r="AW942" s="482"/>
      <c r="AX942" s="482"/>
      <c r="AY942" s="482"/>
      <c r="AZ942" s="482"/>
      <c r="BA942" s="482"/>
      <c r="BB942" s="482"/>
      <c r="BC942" s="482"/>
      <c r="BD942" s="482"/>
      <c r="BE942" s="482"/>
      <c r="BF942" s="482"/>
      <c r="BG942" s="515"/>
      <c r="BH942" s="516"/>
      <c r="BI942" s="516"/>
      <c r="BJ942" s="516"/>
      <c r="BK942" s="517"/>
      <c r="BL942" s="350"/>
      <c r="BM942" s="345"/>
      <c r="BN942" s="345"/>
      <c r="BO942" s="345"/>
      <c r="BP942" s="345"/>
      <c r="BQ942" s="345"/>
      <c r="BR942" s="345"/>
      <c r="BS942" s="345"/>
      <c r="BT942" s="345"/>
      <c r="BU942" s="345"/>
      <c r="BV942" s="345"/>
      <c r="BW942" s="345"/>
      <c r="BX942" s="345"/>
      <c r="BY942" s="345"/>
      <c r="BZ942" s="345"/>
      <c r="CA942" s="345"/>
      <c r="CB942" s="345"/>
    </row>
    <row r="943" spans="1:140" s="331" customFormat="1" ht="12.6" customHeight="1">
      <c r="B943" s="511"/>
      <c r="C943" s="512"/>
      <c r="D943" s="513"/>
      <c r="E943" s="769"/>
      <c r="F943" s="770"/>
      <c r="G943" s="482" t="s">
        <v>1301</v>
      </c>
      <c r="H943" s="482"/>
      <c r="I943" s="482"/>
      <c r="J943" s="482"/>
      <c r="K943" s="482"/>
      <c r="L943" s="482"/>
      <c r="M943" s="482"/>
      <c r="N943" s="482"/>
      <c r="O943" s="482"/>
      <c r="P943" s="482"/>
      <c r="Q943" s="482"/>
      <c r="R943" s="482"/>
      <c r="S943" s="482"/>
      <c r="T943" s="482"/>
      <c r="U943" s="482"/>
      <c r="V943" s="482"/>
      <c r="W943" s="482"/>
      <c r="X943" s="482"/>
      <c r="Y943" s="482"/>
      <c r="Z943" s="482"/>
      <c r="AA943" s="482"/>
      <c r="AB943" s="482"/>
      <c r="AC943" s="482"/>
      <c r="AD943" s="482"/>
      <c r="AE943" s="482"/>
      <c r="AF943" s="482"/>
      <c r="AG943" s="482"/>
      <c r="AH943" s="482"/>
      <c r="AI943" s="482"/>
      <c r="AJ943" s="482"/>
      <c r="AK943" s="482"/>
      <c r="AL943" s="482"/>
      <c r="AM943" s="482"/>
      <c r="AN943" s="482"/>
      <c r="AO943" s="482"/>
      <c r="AP943" s="482"/>
      <c r="AQ943" s="482"/>
      <c r="AR943" s="482"/>
      <c r="AS943" s="482"/>
      <c r="AT943" s="482"/>
      <c r="AU943" s="482"/>
      <c r="AV943" s="482"/>
      <c r="AW943" s="482"/>
      <c r="AX943" s="482"/>
      <c r="AY943" s="482"/>
      <c r="AZ943" s="482"/>
      <c r="BA943" s="482"/>
      <c r="BB943" s="482"/>
      <c r="BC943" s="482"/>
      <c r="BD943" s="482"/>
      <c r="BE943" s="482"/>
      <c r="BF943" s="482"/>
      <c r="BG943" s="515"/>
      <c r="BH943" s="516"/>
      <c r="BI943" s="516"/>
      <c r="BJ943" s="516"/>
      <c r="BK943" s="517"/>
      <c r="BL943" s="243"/>
      <c r="BM943" s="330"/>
      <c r="BN943" s="330"/>
      <c r="BO943" s="330"/>
      <c r="BP943" s="330"/>
      <c r="BQ943" s="330"/>
      <c r="BR943" s="330"/>
      <c r="BS943" s="330"/>
      <c r="BT943" s="330"/>
      <c r="BU943" s="330"/>
      <c r="BV943" s="330"/>
      <c r="BW943" s="330"/>
      <c r="BX943" s="330"/>
      <c r="BY943" s="330"/>
      <c r="BZ943" s="330"/>
      <c r="CA943" s="330"/>
      <c r="CB943" s="330"/>
    </row>
    <row r="944" spans="1:140" s="331" customFormat="1" ht="12.6" customHeight="1">
      <c r="B944" s="511"/>
      <c r="C944" s="512"/>
      <c r="D944" s="513"/>
      <c r="E944" s="769"/>
      <c r="F944" s="770"/>
      <c r="G944" s="482" t="s">
        <v>1303</v>
      </c>
      <c r="H944" s="482"/>
      <c r="I944" s="482"/>
      <c r="J944" s="482"/>
      <c r="K944" s="482"/>
      <c r="L944" s="482"/>
      <c r="M944" s="482"/>
      <c r="N944" s="482"/>
      <c r="O944" s="482"/>
      <c r="P944" s="482"/>
      <c r="Q944" s="482"/>
      <c r="R944" s="482"/>
      <c r="S944" s="482"/>
      <c r="T944" s="482"/>
      <c r="U944" s="482"/>
      <c r="V944" s="482"/>
      <c r="W944" s="482"/>
      <c r="X944" s="482"/>
      <c r="Y944" s="482"/>
      <c r="Z944" s="482"/>
      <c r="AA944" s="482"/>
      <c r="AB944" s="482"/>
      <c r="AC944" s="482"/>
      <c r="AD944" s="482"/>
      <c r="AE944" s="482"/>
      <c r="AF944" s="482"/>
      <c r="AG944" s="482"/>
      <c r="AH944" s="482"/>
      <c r="AI944" s="482"/>
      <c r="AJ944" s="482"/>
      <c r="AK944" s="482"/>
      <c r="AL944" s="482"/>
      <c r="AM944" s="482"/>
      <c r="AN944" s="482"/>
      <c r="AO944" s="482"/>
      <c r="AP944" s="482"/>
      <c r="AQ944" s="482"/>
      <c r="AR944" s="482"/>
      <c r="AS944" s="482"/>
      <c r="AT944" s="482"/>
      <c r="AU944" s="482"/>
      <c r="AV944" s="482"/>
      <c r="AW944" s="482"/>
      <c r="AX944" s="482"/>
      <c r="AY944" s="482"/>
      <c r="AZ944" s="482"/>
      <c r="BA944" s="482"/>
      <c r="BB944" s="482"/>
      <c r="BC944" s="482"/>
      <c r="BD944" s="482"/>
      <c r="BE944" s="482"/>
      <c r="BF944" s="482"/>
      <c r="BG944" s="515"/>
      <c r="BH944" s="516"/>
      <c r="BI944" s="516"/>
      <c r="BJ944" s="516"/>
      <c r="BK944" s="517"/>
      <c r="BL944" s="243"/>
      <c r="BM944" s="330"/>
      <c r="BN944" s="330"/>
      <c r="BO944" s="330"/>
      <c r="BP944" s="330"/>
      <c r="BQ944" s="330"/>
      <c r="BR944" s="330"/>
      <c r="BS944" s="330"/>
      <c r="BT944" s="330"/>
      <c r="BU944" s="330"/>
      <c r="BV944" s="330"/>
      <c r="BW944" s="330"/>
      <c r="BX944" s="330"/>
      <c r="BY944" s="330"/>
      <c r="BZ944" s="330"/>
      <c r="CA944" s="330"/>
      <c r="CB944" s="330"/>
    </row>
    <row r="945" spans="1:80" s="331" customFormat="1" ht="5.25" customHeight="1">
      <c r="B945" s="498"/>
      <c r="C945" s="499"/>
      <c r="D945" s="500"/>
      <c r="E945" s="343"/>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c r="AE945" s="344"/>
      <c r="AF945" s="344"/>
      <c r="AG945" s="344"/>
      <c r="AH945" s="344"/>
      <c r="AI945" s="344"/>
      <c r="AJ945" s="344"/>
      <c r="AK945" s="344"/>
      <c r="AL945" s="344"/>
      <c r="AM945" s="344"/>
      <c r="AN945" s="344"/>
      <c r="AO945" s="344"/>
      <c r="AP945" s="344"/>
      <c r="AQ945" s="344"/>
      <c r="AR945" s="344"/>
      <c r="AS945" s="344"/>
      <c r="AT945" s="344"/>
      <c r="AU945" s="344"/>
      <c r="AV945" s="344"/>
      <c r="AW945" s="344"/>
      <c r="AX945" s="344"/>
      <c r="AY945" s="344"/>
      <c r="AZ945" s="344"/>
      <c r="BA945" s="344"/>
      <c r="BB945" s="344"/>
      <c r="BC945" s="344"/>
      <c r="BD945" s="344"/>
      <c r="BE945" s="344"/>
      <c r="BF945" s="344"/>
      <c r="BG945" s="508"/>
      <c r="BH945" s="509"/>
      <c r="BI945" s="509"/>
      <c r="BJ945" s="509"/>
      <c r="BK945" s="510"/>
      <c r="BL945" s="350"/>
      <c r="BM945" s="330"/>
      <c r="BN945" s="330"/>
      <c r="BO945" s="330"/>
      <c r="BP945" s="330"/>
      <c r="BQ945" s="330"/>
      <c r="BR945" s="330"/>
      <c r="BS945" s="330"/>
      <c r="BT945" s="330"/>
      <c r="BU945" s="330"/>
      <c r="BV945" s="330"/>
      <c r="BW945" s="330"/>
      <c r="BX945" s="330"/>
      <c r="BY945" s="330"/>
      <c r="BZ945" s="330"/>
      <c r="CA945" s="330"/>
      <c r="CB945" s="330"/>
    </row>
    <row r="946" spans="1:80" s="331" customFormat="1" ht="12.6" customHeight="1">
      <c r="B946" s="495" t="s">
        <v>436</v>
      </c>
      <c r="C946" s="496"/>
      <c r="D946" s="497"/>
      <c r="E946" s="501" t="s">
        <v>1304</v>
      </c>
      <c r="F946" s="502"/>
      <c r="G946" s="502"/>
      <c r="H946" s="502"/>
      <c r="I946" s="502"/>
      <c r="J946" s="502"/>
      <c r="K946" s="502"/>
      <c r="L946" s="502"/>
      <c r="M946" s="502"/>
      <c r="N946" s="502"/>
      <c r="O946" s="502"/>
      <c r="P946" s="502"/>
      <c r="Q946" s="502"/>
      <c r="R946" s="502"/>
      <c r="S946" s="502"/>
      <c r="T946" s="502"/>
      <c r="U946" s="502"/>
      <c r="V946" s="502"/>
      <c r="W946" s="502"/>
      <c r="X946" s="502"/>
      <c r="Y946" s="502"/>
      <c r="Z946" s="502"/>
      <c r="AA946" s="502"/>
      <c r="AB946" s="502"/>
      <c r="AC946" s="502"/>
      <c r="AD946" s="502"/>
      <c r="AE946" s="502"/>
      <c r="AF946" s="502"/>
      <c r="AG946" s="502"/>
      <c r="AH946" s="502"/>
      <c r="AI946" s="502"/>
      <c r="AJ946" s="502"/>
      <c r="AK946" s="502"/>
      <c r="AL946" s="502"/>
      <c r="AM946" s="502"/>
      <c r="AN946" s="502"/>
      <c r="AO946" s="502"/>
      <c r="AP946" s="502"/>
      <c r="AQ946" s="502"/>
      <c r="AR946" s="502"/>
      <c r="AS946" s="502"/>
      <c r="AT946" s="502"/>
      <c r="AU946" s="502"/>
      <c r="AV946" s="502"/>
      <c r="AW946" s="502"/>
      <c r="AX946" s="502"/>
      <c r="AY946" s="502"/>
      <c r="AZ946" s="502"/>
      <c r="BA946" s="502"/>
      <c r="BB946" s="502"/>
      <c r="BC946" s="502"/>
      <c r="BD946" s="502"/>
      <c r="BE946" s="502"/>
      <c r="BF946" s="502"/>
      <c r="BG946" s="505"/>
      <c r="BH946" s="506"/>
      <c r="BI946" s="506"/>
      <c r="BJ946" s="506"/>
      <c r="BK946" s="507"/>
      <c r="BL946" s="330"/>
      <c r="BM946" s="330"/>
      <c r="BN946" s="330"/>
      <c r="BO946" s="330"/>
      <c r="BP946" s="330"/>
      <c r="BQ946" s="330"/>
      <c r="BR946" s="330"/>
      <c r="BS946" s="330"/>
      <c r="BT946" s="330"/>
      <c r="BU946" s="330"/>
      <c r="BV946" s="330"/>
      <c r="BW946" s="330"/>
      <c r="BX946" s="330"/>
      <c r="BY946" s="330"/>
      <c r="BZ946" s="330"/>
      <c r="CA946" s="330"/>
    </row>
    <row r="947" spans="1:80" s="331" customFormat="1" ht="12.6" customHeight="1">
      <c r="B947" s="498"/>
      <c r="C947" s="499"/>
      <c r="D947" s="500"/>
      <c r="E947" s="503"/>
      <c r="F947" s="504"/>
      <c r="G947" s="504"/>
      <c r="H947" s="504"/>
      <c r="I947" s="504"/>
      <c r="J947" s="504"/>
      <c r="K947" s="504"/>
      <c r="L947" s="504"/>
      <c r="M947" s="504"/>
      <c r="N947" s="504"/>
      <c r="O947" s="504"/>
      <c r="P947" s="504"/>
      <c r="Q947" s="504"/>
      <c r="R947" s="504"/>
      <c r="S947" s="504"/>
      <c r="T947" s="504"/>
      <c r="U947" s="504"/>
      <c r="V947" s="504"/>
      <c r="W947" s="504"/>
      <c r="X947" s="504"/>
      <c r="Y947" s="504"/>
      <c r="Z947" s="504"/>
      <c r="AA947" s="504"/>
      <c r="AB947" s="504"/>
      <c r="AC947" s="504"/>
      <c r="AD947" s="504"/>
      <c r="AE947" s="504"/>
      <c r="AF947" s="504"/>
      <c r="AG947" s="504"/>
      <c r="AH947" s="504"/>
      <c r="AI947" s="504"/>
      <c r="AJ947" s="504"/>
      <c r="AK947" s="504"/>
      <c r="AL947" s="504"/>
      <c r="AM947" s="504"/>
      <c r="AN947" s="504"/>
      <c r="AO947" s="504"/>
      <c r="AP947" s="504"/>
      <c r="AQ947" s="504"/>
      <c r="AR947" s="504"/>
      <c r="AS947" s="504"/>
      <c r="AT947" s="504"/>
      <c r="AU947" s="504"/>
      <c r="AV947" s="504"/>
      <c r="AW947" s="504"/>
      <c r="AX947" s="504"/>
      <c r="AY947" s="504"/>
      <c r="AZ947" s="504"/>
      <c r="BA947" s="504"/>
      <c r="BB947" s="504"/>
      <c r="BC947" s="504"/>
      <c r="BD947" s="504"/>
      <c r="BE947" s="504"/>
      <c r="BF947" s="504"/>
      <c r="BG947" s="508"/>
      <c r="BH947" s="509"/>
      <c r="BI947" s="509"/>
      <c r="BJ947" s="509"/>
      <c r="BK947" s="510"/>
      <c r="BL947" s="330"/>
      <c r="BM947" s="330"/>
      <c r="BN947" s="330"/>
      <c r="BO947" s="330"/>
      <c r="BP947" s="330"/>
      <c r="BQ947" s="330"/>
      <c r="BR947" s="330"/>
      <c r="BS947" s="330"/>
      <c r="BT947" s="330"/>
      <c r="BU947" s="330"/>
      <c r="BV947" s="330"/>
      <c r="BW947" s="330"/>
      <c r="BX947" s="330"/>
      <c r="BY947" s="330"/>
      <c r="BZ947" s="330"/>
      <c r="CA947" s="330"/>
    </row>
    <row r="948" spans="1:80" s="331" customFormat="1" ht="12.6" customHeight="1">
      <c r="B948" s="495" t="s">
        <v>450</v>
      </c>
      <c r="C948" s="496"/>
      <c r="D948" s="497"/>
      <c r="E948" s="501" t="s">
        <v>1305</v>
      </c>
      <c r="F948" s="502"/>
      <c r="G948" s="502"/>
      <c r="H948" s="502"/>
      <c r="I948" s="502"/>
      <c r="J948" s="502"/>
      <c r="K948" s="502"/>
      <c r="L948" s="502"/>
      <c r="M948" s="502"/>
      <c r="N948" s="502"/>
      <c r="O948" s="502"/>
      <c r="P948" s="502"/>
      <c r="Q948" s="502"/>
      <c r="R948" s="502"/>
      <c r="S948" s="502"/>
      <c r="T948" s="502"/>
      <c r="U948" s="502"/>
      <c r="V948" s="502"/>
      <c r="W948" s="502"/>
      <c r="X948" s="502"/>
      <c r="Y948" s="502"/>
      <c r="Z948" s="502"/>
      <c r="AA948" s="502"/>
      <c r="AB948" s="502"/>
      <c r="AC948" s="502"/>
      <c r="AD948" s="502"/>
      <c r="AE948" s="502"/>
      <c r="AF948" s="502"/>
      <c r="AG948" s="502"/>
      <c r="AH948" s="502"/>
      <c r="AI948" s="502"/>
      <c r="AJ948" s="502"/>
      <c r="AK948" s="502"/>
      <c r="AL948" s="502"/>
      <c r="AM948" s="502"/>
      <c r="AN948" s="502"/>
      <c r="AO948" s="502"/>
      <c r="AP948" s="502"/>
      <c r="AQ948" s="502"/>
      <c r="AR948" s="502"/>
      <c r="AS948" s="502"/>
      <c r="AT948" s="502"/>
      <c r="AU948" s="502"/>
      <c r="AV948" s="502"/>
      <c r="AW948" s="502"/>
      <c r="AX948" s="502"/>
      <c r="AY948" s="502"/>
      <c r="AZ948" s="502"/>
      <c r="BA948" s="502"/>
      <c r="BB948" s="502"/>
      <c r="BC948" s="502"/>
      <c r="BD948" s="502"/>
      <c r="BE948" s="502"/>
      <c r="BF948" s="502"/>
      <c r="BG948" s="505"/>
      <c r="BH948" s="506"/>
      <c r="BI948" s="506"/>
      <c r="BJ948" s="506"/>
      <c r="BK948" s="507"/>
      <c r="BL948" s="330"/>
      <c r="BM948" s="330"/>
      <c r="BN948" s="330"/>
      <c r="BO948" s="330"/>
      <c r="BP948" s="330"/>
      <c r="BQ948" s="330"/>
      <c r="BR948" s="330"/>
      <c r="BS948" s="330"/>
      <c r="BT948" s="330"/>
      <c r="BU948" s="330"/>
      <c r="BV948" s="330"/>
      <c r="BW948" s="330"/>
      <c r="BX948" s="330"/>
      <c r="BY948" s="330"/>
      <c r="BZ948" s="330"/>
      <c r="CA948" s="330"/>
    </row>
    <row r="949" spans="1:80" s="331" customFormat="1" ht="12.6" customHeight="1">
      <c r="B949" s="511"/>
      <c r="C949" s="512"/>
      <c r="D949" s="513"/>
      <c r="E949" s="514"/>
      <c r="F949" s="482"/>
      <c r="G949" s="482"/>
      <c r="H949" s="482"/>
      <c r="I949" s="482"/>
      <c r="J949" s="482"/>
      <c r="K949" s="482"/>
      <c r="L949" s="482"/>
      <c r="M949" s="482"/>
      <c r="N949" s="482"/>
      <c r="O949" s="482"/>
      <c r="P949" s="482"/>
      <c r="Q949" s="482"/>
      <c r="R949" s="482"/>
      <c r="S949" s="482"/>
      <c r="T949" s="482"/>
      <c r="U949" s="482"/>
      <c r="V949" s="482"/>
      <c r="W949" s="482"/>
      <c r="X949" s="482"/>
      <c r="Y949" s="482"/>
      <c r="Z949" s="482"/>
      <c r="AA949" s="482"/>
      <c r="AB949" s="482"/>
      <c r="AC949" s="482"/>
      <c r="AD949" s="482"/>
      <c r="AE949" s="482"/>
      <c r="AF949" s="482"/>
      <c r="AG949" s="482"/>
      <c r="AH949" s="482"/>
      <c r="AI949" s="482"/>
      <c r="AJ949" s="482"/>
      <c r="AK949" s="482"/>
      <c r="AL949" s="482"/>
      <c r="AM949" s="482"/>
      <c r="AN949" s="482"/>
      <c r="AO949" s="482"/>
      <c r="AP949" s="482"/>
      <c r="AQ949" s="482"/>
      <c r="AR949" s="482"/>
      <c r="AS949" s="482"/>
      <c r="AT949" s="482"/>
      <c r="AU949" s="482"/>
      <c r="AV949" s="482"/>
      <c r="AW949" s="482"/>
      <c r="AX949" s="482"/>
      <c r="AY949" s="482"/>
      <c r="AZ949" s="482"/>
      <c r="BA949" s="482"/>
      <c r="BB949" s="482"/>
      <c r="BC949" s="482"/>
      <c r="BD949" s="482"/>
      <c r="BE949" s="482"/>
      <c r="BF949" s="482"/>
      <c r="BG949" s="515"/>
      <c r="BH949" s="516"/>
      <c r="BI949" s="516"/>
      <c r="BJ949" s="516"/>
      <c r="BK949" s="517"/>
      <c r="BL949" s="330"/>
      <c r="BM949" s="330"/>
      <c r="BN949" s="330"/>
      <c r="BO949" s="330"/>
      <c r="BP949" s="330"/>
      <c r="BQ949" s="330"/>
      <c r="BR949" s="330"/>
      <c r="BS949" s="330"/>
      <c r="BT949" s="330"/>
      <c r="BU949" s="330"/>
      <c r="BV949" s="330"/>
      <c r="BW949" s="330"/>
      <c r="BX949" s="330"/>
      <c r="BY949" s="330"/>
      <c r="BZ949" s="330"/>
      <c r="CA949" s="330"/>
    </row>
    <row r="950" spans="1:80" s="331" customFormat="1" ht="12.6" customHeight="1">
      <c r="B950" s="498"/>
      <c r="C950" s="499"/>
      <c r="D950" s="500"/>
      <c r="E950" s="503"/>
      <c r="F950" s="504"/>
      <c r="G950" s="504"/>
      <c r="H950" s="504"/>
      <c r="I950" s="504"/>
      <c r="J950" s="504"/>
      <c r="K950" s="504"/>
      <c r="L950" s="504"/>
      <c r="M950" s="504"/>
      <c r="N950" s="504"/>
      <c r="O950" s="504"/>
      <c r="P950" s="504"/>
      <c r="Q950" s="504"/>
      <c r="R950" s="504"/>
      <c r="S950" s="504"/>
      <c r="T950" s="504"/>
      <c r="U950" s="504"/>
      <c r="V950" s="504"/>
      <c r="W950" s="504"/>
      <c r="X950" s="504"/>
      <c r="Y950" s="504"/>
      <c r="Z950" s="504"/>
      <c r="AA950" s="504"/>
      <c r="AB950" s="504"/>
      <c r="AC950" s="504"/>
      <c r="AD950" s="504"/>
      <c r="AE950" s="504"/>
      <c r="AF950" s="504"/>
      <c r="AG950" s="504"/>
      <c r="AH950" s="504"/>
      <c r="AI950" s="504"/>
      <c r="AJ950" s="504"/>
      <c r="AK950" s="504"/>
      <c r="AL950" s="504"/>
      <c r="AM950" s="504"/>
      <c r="AN950" s="504"/>
      <c r="AO950" s="504"/>
      <c r="AP950" s="504"/>
      <c r="AQ950" s="504"/>
      <c r="AR950" s="504"/>
      <c r="AS950" s="504"/>
      <c r="AT950" s="504"/>
      <c r="AU950" s="504"/>
      <c r="AV950" s="504"/>
      <c r="AW950" s="504"/>
      <c r="AX950" s="504"/>
      <c r="AY950" s="504"/>
      <c r="AZ950" s="504"/>
      <c r="BA950" s="504"/>
      <c r="BB950" s="504"/>
      <c r="BC950" s="504"/>
      <c r="BD950" s="504"/>
      <c r="BE950" s="504"/>
      <c r="BF950" s="504"/>
      <c r="BG950" s="508"/>
      <c r="BH950" s="509"/>
      <c r="BI950" s="509"/>
      <c r="BJ950" s="509"/>
      <c r="BK950" s="510"/>
      <c r="BL950" s="330"/>
      <c r="BM950" s="330"/>
      <c r="BN950" s="330"/>
      <c r="BO950" s="330"/>
      <c r="BP950" s="330"/>
      <c r="BQ950" s="330"/>
      <c r="BR950" s="330"/>
      <c r="BS950" s="330"/>
      <c r="BT950" s="330"/>
      <c r="BU950" s="330"/>
      <c r="BV950" s="330"/>
      <c r="BW950" s="330"/>
      <c r="BX950" s="330"/>
      <c r="BY950" s="330"/>
      <c r="BZ950" s="330"/>
      <c r="CA950" s="330"/>
    </row>
    <row r="951" spans="1:80" s="331" customFormat="1" ht="12.6" customHeight="1">
      <c r="B951" s="495" t="s">
        <v>457</v>
      </c>
      <c r="C951" s="496"/>
      <c r="D951" s="497"/>
      <c r="E951" s="501" t="s">
        <v>1330</v>
      </c>
      <c r="F951" s="502"/>
      <c r="G951" s="502"/>
      <c r="H951" s="502"/>
      <c r="I951" s="502"/>
      <c r="J951" s="502"/>
      <c r="K951" s="502"/>
      <c r="L951" s="502"/>
      <c r="M951" s="502"/>
      <c r="N951" s="502"/>
      <c r="O951" s="502"/>
      <c r="P951" s="502"/>
      <c r="Q951" s="502"/>
      <c r="R951" s="502"/>
      <c r="S951" s="502"/>
      <c r="T951" s="502"/>
      <c r="U951" s="502"/>
      <c r="V951" s="502"/>
      <c r="W951" s="502"/>
      <c r="X951" s="502"/>
      <c r="Y951" s="502"/>
      <c r="Z951" s="502"/>
      <c r="AA951" s="502"/>
      <c r="AB951" s="502"/>
      <c r="AC951" s="502"/>
      <c r="AD951" s="502"/>
      <c r="AE951" s="502"/>
      <c r="AF951" s="502"/>
      <c r="AG951" s="502"/>
      <c r="AH951" s="502"/>
      <c r="AI951" s="502"/>
      <c r="AJ951" s="502"/>
      <c r="AK951" s="502"/>
      <c r="AL951" s="502"/>
      <c r="AM951" s="502"/>
      <c r="AN951" s="502"/>
      <c r="AO951" s="502"/>
      <c r="AP951" s="502"/>
      <c r="AQ951" s="502"/>
      <c r="AR951" s="502"/>
      <c r="AS951" s="502"/>
      <c r="AT951" s="502"/>
      <c r="AU951" s="502"/>
      <c r="AV951" s="502"/>
      <c r="AW951" s="502"/>
      <c r="AX951" s="502"/>
      <c r="AY951" s="502"/>
      <c r="AZ951" s="502"/>
      <c r="BA951" s="502"/>
      <c r="BB951" s="502"/>
      <c r="BC951" s="502"/>
      <c r="BD951" s="502"/>
      <c r="BE951" s="502"/>
      <c r="BF951" s="502"/>
      <c r="BG951" s="505"/>
      <c r="BH951" s="506"/>
      <c r="BI951" s="506"/>
      <c r="BJ951" s="506"/>
      <c r="BK951" s="507"/>
      <c r="BL951" s="330"/>
      <c r="BM951" s="330"/>
      <c r="BN951" s="330"/>
      <c r="BO951" s="330"/>
      <c r="BP951" s="330"/>
      <c r="BQ951" s="330"/>
      <c r="BR951" s="330"/>
      <c r="BS951" s="330"/>
      <c r="BT951" s="330"/>
      <c r="BU951" s="330"/>
      <c r="BV951" s="330"/>
      <c r="BW951" s="330"/>
      <c r="BX951" s="330"/>
      <c r="BY951" s="330"/>
      <c r="BZ951" s="330"/>
      <c r="CA951" s="330"/>
    </row>
    <row r="952" spans="1:80" s="331" customFormat="1" ht="12.6" customHeight="1">
      <c r="B952" s="498"/>
      <c r="C952" s="499"/>
      <c r="D952" s="500"/>
      <c r="E952" s="503"/>
      <c r="F952" s="504"/>
      <c r="G952" s="504"/>
      <c r="H952" s="504"/>
      <c r="I952" s="504"/>
      <c r="J952" s="504"/>
      <c r="K952" s="504"/>
      <c r="L952" s="504"/>
      <c r="M952" s="504"/>
      <c r="N952" s="504"/>
      <c r="O952" s="504"/>
      <c r="P952" s="504"/>
      <c r="Q952" s="504"/>
      <c r="R952" s="504"/>
      <c r="S952" s="504"/>
      <c r="T952" s="504"/>
      <c r="U952" s="504"/>
      <c r="V952" s="504"/>
      <c r="W952" s="504"/>
      <c r="X952" s="504"/>
      <c r="Y952" s="504"/>
      <c r="Z952" s="504"/>
      <c r="AA952" s="504"/>
      <c r="AB952" s="504"/>
      <c r="AC952" s="504"/>
      <c r="AD952" s="504"/>
      <c r="AE952" s="504"/>
      <c r="AF952" s="504"/>
      <c r="AG952" s="504"/>
      <c r="AH952" s="504"/>
      <c r="AI952" s="504"/>
      <c r="AJ952" s="504"/>
      <c r="AK952" s="504"/>
      <c r="AL952" s="504"/>
      <c r="AM952" s="504"/>
      <c r="AN952" s="504"/>
      <c r="AO952" s="504"/>
      <c r="AP952" s="504"/>
      <c r="AQ952" s="504"/>
      <c r="AR952" s="504"/>
      <c r="AS952" s="504"/>
      <c r="AT952" s="504"/>
      <c r="AU952" s="504"/>
      <c r="AV952" s="504"/>
      <c r="AW952" s="504"/>
      <c r="AX952" s="504"/>
      <c r="AY952" s="504"/>
      <c r="AZ952" s="504"/>
      <c r="BA952" s="504"/>
      <c r="BB952" s="504"/>
      <c r="BC952" s="504"/>
      <c r="BD952" s="504"/>
      <c r="BE952" s="504"/>
      <c r="BF952" s="504"/>
      <c r="BG952" s="508"/>
      <c r="BH952" s="509"/>
      <c r="BI952" s="509"/>
      <c r="BJ952" s="509"/>
      <c r="BK952" s="510"/>
      <c r="BL952" s="330"/>
      <c r="BM952" s="330"/>
      <c r="BN952" s="330"/>
      <c r="BO952" s="330"/>
      <c r="BP952" s="330"/>
      <c r="BQ952" s="330"/>
      <c r="BR952" s="330"/>
      <c r="BS952" s="330"/>
      <c r="BT952" s="330"/>
      <c r="BU952" s="330"/>
      <c r="BV952" s="330"/>
      <c r="BW952" s="330"/>
      <c r="BX952" s="330"/>
      <c r="BY952" s="330"/>
      <c r="BZ952" s="330"/>
      <c r="CA952" s="330"/>
    </row>
    <row r="953" spans="1:80" s="331" customFormat="1" ht="12.6" customHeight="1">
      <c r="D953" s="286"/>
      <c r="E953" s="355"/>
      <c r="F953" s="355"/>
      <c r="G953" s="355"/>
      <c r="H953" s="355"/>
      <c r="I953" s="355"/>
      <c r="J953" s="355"/>
      <c r="K953" s="355"/>
      <c r="L953" s="355"/>
      <c r="M953" s="355"/>
      <c r="N953" s="355"/>
      <c r="O953" s="355"/>
      <c r="P953" s="355"/>
      <c r="Q953" s="355"/>
      <c r="R953" s="355"/>
      <c r="S953" s="355"/>
      <c r="T953" s="355"/>
      <c r="U953" s="355"/>
      <c r="V953" s="355"/>
      <c r="W953" s="355"/>
      <c r="X953" s="355"/>
      <c r="Y953" s="355"/>
      <c r="Z953" s="355"/>
      <c r="AA953" s="355"/>
      <c r="AB953" s="355"/>
      <c r="AC953" s="355"/>
      <c r="AD953" s="355"/>
      <c r="AE953" s="355"/>
      <c r="AF953" s="355"/>
      <c r="AG953" s="355"/>
      <c r="AH953" s="355"/>
      <c r="AI953" s="355"/>
      <c r="AJ953" s="355"/>
      <c r="AK953" s="355"/>
      <c r="AL953" s="355"/>
      <c r="AM953" s="355"/>
      <c r="AN953" s="355"/>
      <c r="AO953" s="355"/>
      <c r="AP953" s="355"/>
      <c r="AQ953" s="355"/>
      <c r="AR953" s="355"/>
      <c r="AS953" s="355"/>
      <c r="AT953" s="355"/>
      <c r="AU953" s="355"/>
      <c r="AV953" s="355"/>
      <c r="AW953" s="355"/>
      <c r="AX953" s="355"/>
      <c r="AY953" s="355"/>
      <c r="AZ953" s="355"/>
      <c r="BA953" s="355"/>
      <c r="BB953" s="355"/>
      <c r="BC953" s="355"/>
      <c r="BD953" s="355"/>
      <c r="BE953" s="355"/>
      <c r="BF953" s="355"/>
      <c r="BG953" s="292"/>
      <c r="BH953" s="292"/>
      <c r="BI953" s="292"/>
      <c r="BJ953" s="292"/>
      <c r="BK953" s="292"/>
      <c r="BL953" s="330"/>
      <c r="BM953" s="330"/>
      <c r="BN953" s="330"/>
      <c r="BO953" s="330"/>
      <c r="BP953" s="330"/>
      <c r="BQ953" s="330"/>
      <c r="BR953" s="330"/>
      <c r="BS953" s="330"/>
      <c r="BT953" s="330"/>
      <c r="BU953" s="330"/>
      <c r="BV953" s="330"/>
      <c r="BW953" s="330"/>
      <c r="BX953" s="330"/>
      <c r="BY953" s="330"/>
      <c r="BZ953" s="330"/>
      <c r="CA953" s="330"/>
    </row>
    <row r="954" spans="1:80" s="331" customFormat="1" ht="12.6" customHeight="1">
      <c r="D954" s="376"/>
      <c r="E954" s="355"/>
      <c r="F954" s="355"/>
      <c r="G954" s="355"/>
      <c r="H954" s="355"/>
      <c r="I954" s="355"/>
      <c r="J954" s="355"/>
      <c r="K954" s="355"/>
      <c r="L954" s="355"/>
      <c r="M954" s="355"/>
      <c r="N954" s="355"/>
      <c r="O954" s="355"/>
      <c r="P954" s="355"/>
      <c r="Q954" s="355"/>
      <c r="R954" s="355"/>
      <c r="S954" s="355"/>
      <c r="T954" s="355"/>
      <c r="U954" s="355"/>
      <c r="V954" s="355"/>
      <c r="W954" s="355"/>
      <c r="X954" s="355"/>
      <c r="Y954" s="355"/>
      <c r="Z954" s="355"/>
      <c r="AA954" s="355"/>
      <c r="AB954" s="355"/>
      <c r="AC954" s="355"/>
      <c r="AD954" s="355"/>
      <c r="AE954" s="355"/>
      <c r="AF954" s="355"/>
      <c r="AG954" s="355"/>
      <c r="AH954" s="355"/>
      <c r="AI954" s="355"/>
      <c r="AJ954" s="355"/>
      <c r="AK954" s="355"/>
      <c r="AL954" s="355"/>
      <c r="AM954" s="355"/>
      <c r="AN954" s="355"/>
      <c r="AO954" s="355"/>
      <c r="AP954" s="355"/>
      <c r="AQ954" s="355"/>
      <c r="AR954" s="355"/>
      <c r="AS954" s="355"/>
      <c r="AT954" s="355"/>
      <c r="AU954" s="355"/>
      <c r="AV954" s="355"/>
      <c r="AW954" s="355"/>
      <c r="AX954" s="355"/>
      <c r="AY954" s="355"/>
      <c r="AZ954" s="355"/>
      <c r="BA954" s="355"/>
      <c r="BB954" s="355"/>
      <c r="BC954" s="355"/>
      <c r="BD954" s="355"/>
      <c r="BE954" s="355"/>
      <c r="BF954" s="355"/>
      <c r="BG954" s="292"/>
      <c r="BH954" s="292"/>
      <c r="BI954" s="292"/>
      <c r="BJ954" s="292"/>
      <c r="BK954" s="292"/>
      <c r="BL954" s="330"/>
      <c r="BM954" s="330"/>
      <c r="BN954" s="330"/>
      <c r="BO954" s="330"/>
      <c r="BP954" s="330"/>
      <c r="BQ954" s="330"/>
      <c r="BR954" s="330"/>
      <c r="BS954" s="330"/>
      <c r="BT954" s="330"/>
      <c r="BU954" s="330"/>
      <c r="BV954" s="330"/>
      <c r="BW954" s="330"/>
      <c r="BX954" s="330"/>
      <c r="BY954" s="330"/>
      <c r="BZ954" s="330"/>
      <c r="CA954" s="330"/>
    </row>
    <row r="955" spans="1:80" s="331" customFormat="1" ht="12.6" customHeight="1">
      <c r="BG955" s="243"/>
      <c r="BH955" s="243"/>
      <c r="BI955" s="243"/>
      <c r="BJ955" s="243"/>
      <c r="BK955" s="243"/>
      <c r="BL955" s="330"/>
      <c r="BM955" s="330"/>
      <c r="BN955" s="330"/>
      <c r="BO955" s="330"/>
      <c r="BP955" s="330"/>
      <c r="BQ955" s="330"/>
      <c r="BR955" s="330"/>
      <c r="BS955" s="330"/>
      <c r="BT955" s="330"/>
      <c r="BU955" s="330"/>
      <c r="BV955" s="330"/>
      <c r="BW955" s="330"/>
      <c r="BX955" s="330"/>
      <c r="BY955" s="330"/>
      <c r="BZ955" s="330"/>
      <c r="CA955" s="330"/>
    </row>
    <row r="956" spans="1:80" ht="12.75" customHeight="1">
      <c r="A956" s="650" t="s">
        <v>750</v>
      </c>
      <c r="B956" s="650"/>
      <c r="C956" s="650"/>
      <c r="D956" s="650"/>
      <c r="E956" s="650"/>
      <c r="F956" s="650"/>
      <c r="G956" s="650"/>
      <c r="H956" s="650"/>
      <c r="I956" s="650"/>
      <c r="J956" s="650"/>
      <c r="K956" s="650"/>
      <c r="L956" s="650"/>
      <c r="M956" s="650"/>
      <c r="N956" s="650"/>
      <c r="O956" s="650"/>
      <c r="P956" s="650"/>
      <c r="Q956" s="650"/>
      <c r="R956" s="650"/>
      <c r="S956" s="650"/>
      <c r="T956" s="650"/>
      <c r="U956" s="650"/>
      <c r="V956" s="650"/>
      <c r="W956" s="650"/>
      <c r="X956" s="650"/>
      <c r="Y956" s="650"/>
      <c r="Z956" s="650"/>
      <c r="AA956" s="650"/>
      <c r="AB956" s="650"/>
      <c r="AC956" s="650"/>
      <c r="AD956" s="650"/>
      <c r="AE956" s="650"/>
      <c r="AF956" s="650"/>
      <c r="AG956" s="650"/>
      <c r="AH956" s="650"/>
      <c r="AI956" s="650"/>
      <c r="AJ956" s="650"/>
      <c r="AK956" s="650"/>
      <c r="AL956" s="650"/>
      <c r="AM956" s="650"/>
      <c r="AN956" s="650"/>
      <c r="AO956" s="650"/>
      <c r="AP956" s="650"/>
      <c r="AQ956" s="650"/>
      <c r="AR956" s="650"/>
      <c r="AS956" s="650"/>
      <c r="AT956" s="650"/>
      <c r="AU956" s="650"/>
      <c r="AV956" s="650"/>
      <c r="AW956" s="650"/>
      <c r="AX956" s="650"/>
      <c r="AY956" s="650"/>
      <c r="AZ956" s="650"/>
      <c r="BA956" s="650"/>
      <c r="BB956" s="650"/>
      <c r="BC956" s="650"/>
      <c r="BD956" s="650"/>
      <c r="BE956" s="650"/>
      <c r="BF956" s="650"/>
      <c r="BG956" s="650"/>
      <c r="BH956" s="650"/>
      <c r="BI956" s="650"/>
      <c r="BJ956" s="650"/>
      <c r="BK956" s="650"/>
    </row>
    <row r="957" spans="1:80" ht="12.75" customHeight="1">
      <c r="A957" s="650"/>
      <c r="B957" s="650"/>
      <c r="C957" s="650"/>
      <c r="D957" s="650"/>
      <c r="E957" s="650"/>
      <c r="F957" s="650"/>
      <c r="G957" s="650"/>
      <c r="H957" s="650"/>
      <c r="I957" s="650"/>
      <c r="J957" s="650"/>
      <c r="K957" s="650"/>
      <c r="L957" s="650"/>
      <c r="M957" s="650"/>
      <c r="N957" s="650"/>
      <c r="O957" s="650"/>
      <c r="P957" s="650"/>
      <c r="Q957" s="650"/>
      <c r="R957" s="650"/>
      <c r="S957" s="650"/>
      <c r="T957" s="650"/>
      <c r="U957" s="650"/>
      <c r="V957" s="650"/>
      <c r="W957" s="650"/>
      <c r="X957" s="650"/>
      <c r="Y957" s="650"/>
      <c r="Z957" s="650"/>
      <c r="AA957" s="650"/>
      <c r="AB957" s="650"/>
      <c r="AC957" s="650"/>
      <c r="AD957" s="650"/>
      <c r="AE957" s="650"/>
      <c r="AF957" s="650"/>
      <c r="AG957" s="650"/>
      <c r="AH957" s="650"/>
      <c r="AI957" s="650"/>
      <c r="AJ957" s="650"/>
      <c r="AK957" s="650"/>
      <c r="AL957" s="650"/>
      <c r="AM957" s="650"/>
      <c r="AN957" s="650"/>
      <c r="AO957" s="650"/>
      <c r="AP957" s="650"/>
      <c r="AQ957" s="650"/>
      <c r="AR957" s="650"/>
      <c r="AS957" s="650"/>
      <c r="AT957" s="650"/>
      <c r="AU957" s="650"/>
      <c r="AV957" s="650"/>
      <c r="AW957" s="650"/>
      <c r="AX957" s="650"/>
      <c r="AY957" s="650"/>
      <c r="AZ957" s="650"/>
      <c r="BA957" s="650"/>
      <c r="BB957" s="650"/>
      <c r="BC957" s="650"/>
      <c r="BD957" s="650"/>
      <c r="BE957" s="650"/>
      <c r="BF957" s="650"/>
      <c r="BG957" s="650"/>
      <c r="BH957" s="650"/>
      <c r="BI957" s="650"/>
      <c r="BJ957" s="650"/>
      <c r="BK957" s="650"/>
    </row>
    <row r="958" spans="1:80" s="379" customFormat="1" ht="30" customHeight="1">
      <c r="A958" s="377" t="s">
        <v>751</v>
      </c>
      <c r="B958" s="377"/>
      <c r="C958" s="377"/>
      <c r="D958" s="378"/>
      <c r="E958" s="378"/>
      <c r="F958" s="378"/>
      <c r="G958" s="378"/>
      <c r="H958" s="378"/>
      <c r="I958" s="378"/>
      <c r="BG958" s="378"/>
      <c r="BH958" s="380"/>
      <c r="BI958" s="380"/>
      <c r="BJ958" s="380"/>
      <c r="BK958" s="380"/>
      <c r="BL958" s="381"/>
      <c r="BM958" s="225" t="s">
        <v>433</v>
      </c>
    </row>
    <row r="959" spans="1:80" s="316" customFormat="1" ht="20.100000000000001" customHeight="1">
      <c r="A959" s="239" t="s">
        <v>752</v>
      </c>
      <c r="B959" s="239"/>
      <c r="C959" s="239"/>
      <c r="D959" s="298"/>
      <c r="E959" s="291"/>
      <c r="F959" s="291"/>
      <c r="G959" s="291"/>
      <c r="H959" s="291"/>
      <c r="I959" s="291"/>
      <c r="J959" s="291"/>
      <c r="K959" s="291"/>
      <c r="L959" s="291"/>
      <c r="M959" s="291"/>
      <c r="N959" s="291"/>
      <c r="O959" s="291"/>
      <c r="P959" s="291"/>
      <c r="Q959" s="291"/>
      <c r="R959" s="291"/>
      <c r="S959" s="291"/>
      <c r="T959" s="291"/>
      <c r="U959" s="291"/>
      <c r="V959" s="291"/>
      <c r="AN959" s="773"/>
      <c r="AO959" s="774"/>
      <c r="AP959" s="774"/>
      <c r="AQ959" s="774"/>
      <c r="AR959" s="774"/>
      <c r="AS959" s="774"/>
      <c r="AT959" s="774"/>
      <c r="AU959" s="774"/>
      <c r="AV959" s="774"/>
      <c r="AW959" s="774"/>
      <c r="AX959" s="774"/>
      <c r="AY959" s="774"/>
      <c r="AZ959" s="774"/>
      <c r="BA959" s="774"/>
      <c r="BB959" s="774"/>
      <c r="BC959" s="774"/>
      <c r="BD959" s="774"/>
      <c r="BE959" s="774"/>
      <c r="BF959" s="774"/>
      <c r="BG959" s="775" t="s">
        <v>430</v>
      </c>
      <c r="BH959" s="775"/>
      <c r="BI959" s="775"/>
      <c r="BJ959" s="775"/>
      <c r="BK959" s="775"/>
    </row>
    <row r="960" spans="1:80" s="331" customFormat="1" ht="12.6" customHeight="1">
      <c r="B960" s="495" t="s">
        <v>431</v>
      </c>
      <c r="C960" s="496"/>
      <c r="D960" s="497"/>
      <c r="E960" s="501" t="s">
        <v>1334</v>
      </c>
      <c r="F960" s="502"/>
      <c r="G960" s="502"/>
      <c r="H960" s="502"/>
      <c r="I960" s="502"/>
      <c r="J960" s="502"/>
      <c r="K960" s="502"/>
      <c r="L960" s="502"/>
      <c r="M960" s="502"/>
      <c r="N960" s="502"/>
      <c r="O960" s="502"/>
      <c r="P960" s="502"/>
      <c r="Q960" s="502"/>
      <c r="R960" s="502"/>
      <c r="S960" s="502"/>
      <c r="T960" s="502"/>
      <c r="U960" s="502"/>
      <c r="V960" s="502"/>
      <c r="W960" s="502"/>
      <c r="X960" s="502"/>
      <c r="Y960" s="502"/>
      <c r="Z960" s="502"/>
      <c r="AA960" s="502"/>
      <c r="AB960" s="502"/>
      <c r="AC960" s="502"/>
      <c r="AD960" s="502"/>
      <c r="AE960" s="502"/>
      <c r="AF960" s="502"/>
      <c r="AG960" s="502"/>
      <c r="AH960" s="502"/>
      <c r="AI960" s="502"/>
      <c r="AJ960" s="502"/>
      <c r="AK960" s="502"/>
      <c r="AL960" s="502"/>
      <c r="AM960" s="502"/>
      <c r="AN960" s="502"/>
      <c r="AO960" s="502"/>
      <c r="AP960" s="502"/>
      <c r="AQ960" s="502"/>
      <c r="AR960" s="502"/>
      <c r="AS960" s="502"/>
      <c r="AT960" s="502"/>
      <c r="AU960" s="502"/>
      <c r="AV960" s="502"/>
      <c r="AW960" s="502"/>
      <c r="AX960" s="502"/>
      <c r="AY960" s="502"/>
      <c r="AZ960" s="502"/>
      <c r="BA960" s="502"/>
      <c r="BB960" s="502"/>
      <c r="BC960" s="502"/>
      <c r="BD960" s="502"/>
      <c r="BE960" s="502"/>
      <c r="BF960" s="502"/>
      <c r="BG960" s="505"/>
      <c r="BH960" s="506"/>
      <c r="BI960" s="506"/>
      <c r="BJ960" s="506"/>
      <c r="BK960" s="507"/>
      <c r="BM960" s="225" t="s">
        <v>433</v>
      </c>
    </row>
    <row r="961" spans="2:79" s="331" customFormat="1" ht="12.6" customHeight="1">
      <c r="B961" s="511"/>
      <c r="C961" s="512"/>
      <c r="D961" s="513"/>
      <c r="E961" s="514"/>
      <c r="F961" s="482"/>
      <c r="G961" s="482"/>
      <c r="H961" s="482"/>
      <c r="I961" s="482"/>
      <c r="J961" s="482"/>
      <c r="K961" s="482"/>
      <c r="L961" s="482"/>
      <c r="M961" s="482"/>
      <c r="N961" s="482"/>
      <c r="O961" s="482"/>
      <c r="P961" s="482"/>
      <c r="Q961" s="482"/>
      <c r="R961" s="482"/>
      <c r="S961" s="482"/>
      <c r="T961" s="482"/>
      <c r="U961" s="482"/>
      <c r="V961" s="482"/>
      <c r="W961" s="482"/>
      <c r="X961" s="482"/>
      <c r="Y961" s="482"/>
      <c r="Z961" s="482"/>
      <c r="AA961" s="482"/>
      <c r="AB961" s="482"/>
      <c r="AC961" s="482"/>
      <c r="AD961" s="482"/>
      <c r="AE961" s="482"/>
      <c r="AF961" s="482"/>
      <c r="AG961" s="482"/>
      <c r="AH961" s="482"/>
      <c r="AI961" s="482"/>
      <c r="AJ961" s="482"/>
      <c r="AK961" s="482"/>
      <c r="AL961" s="482"/>
      <c r="AM961" s="482"/>
      <c r="AN961" s="482"/>
      <c r="AO961" s="482"/>
      <c r="AP961" s="482"/>
      <c r="AQ961" s="482"/>
      <c r="AR961" s="482"/>
      <c r="AS961" s="482"/>
      <c r="AT961" s="482"/>
      <c r="AU961" s="482"/>
      <c r="AV961" s="482"/>
      <c r="AW961" s="482"/>
      <c r="AX961" s="482"/>
      <c r="AY961" s="482"/>
      <c r="AZ961" s="482"/>
      <c r="BA961" s="482"/>
      <c r="BB961" s="482"/>
      <c r="BC961" s="482"/>
      <c r="BD961" s="482"/>
      <c r="BE961" s="482"/>
      <c r="BF961" s="482"/>
      <c r="BG961" s="515"/>
      <c r="BH961" s="516"/>
      <c r="BI961" s="516"/>
      <c r="BJ961" s="516"/>
      <c r="BK961" s="517"/>
      <c r="BM961" s="225"/>
      <c r="BN961" s="225"/>
      <c r="BO961" s="225"/>
      <c r="BP961" s="225"/>
      <c r="BQ961" s="225"/>
    </row>
    <row r="962" spans="2:79" s="331" customFormat="1" ht="12.6" customHeight="1">
      <c r="B962" s="511"/>
      <c r="C962" s="512"/>
      <c r="D962" s="513"/>
      <c r="E962" s="514"/>
      <c r="F962" s="482"/>
      <c r="G962" s="482"/>
      <c r="H962" s="482"/>
      <c r="I962" s="482"/>
      <c r="J962" s="482"/>
      <c r="K962" s="482"/>
      <c r="L962" s="482"/>
      <c r="M962" s="482"/>
      <c r="N962" s="482"/>
      <c r="O962" s="482"/>
      <c r="P962" s="482"/>
      <c r="Q962" s="482"/>
      <c r="R962" s="482"/>
      <c r="S962" s="482"/>
      <c r="T962" s="482"/>
      <c r="U962" s="482"/>
      <c r="V962" s="482"/>
      <c r="W962" s="482"/>
      <c r="X962" s="482"/>
      <c r="Y962" s="482"/>
      <c r="Z962" s="482"/>
      <c r="AA962" s="482"/>
      <c r="AB962" s="482"/>
      <c r="AC962" s="482"/>
      <c r="AD962" s="482"/>
      <c r="AE962" s="482"/>
      <c r="AF962" s="482"/>
      <c r="AG962" s="482"/>
      <c r="AH962" s="482"/>
      <c r="AI962" s="482"/>
      <c r="AJ962" s="482"/>
      <c r="AK962" s="482"/>
      <c r="AL962" s="482"/>
      <c r="AM962" s="482"/>
      <c r="AN962" s="482"/>
      <c r="AO962" s="482"/>
      <c r="AP962" s="482"/>
      <c r="AQ962" s="482"/>
      <c r="AR962" s="482"/>
      <c r="AS962" s="482"/>
      <c r="AT962" s="482"/>
      <c r="AU962" s="482"/>
      <c r="AV962" s="482"/>
      <c r="AW962" s="482"/>
      <c r="AX962" s="482"/>
      <c r="AY962" s="482"/>
      <c r="AZ962" s="482"/>
      <c r="BA962" s="482"/>
      <c r="BB962" s="482"/>
      <c r="BC962" s="482"/>
      <c r="BD962" s="482"/>
      <c r="BE962" s="482"/>
      <c r="BF962" s="482"/>
      <c r="BG962" s="515"/>
      <c r="BH962" s="516"/>
      <c r="BI962" s="516"/>
      <c r="BJ962" s="516"/>
      <c r="BK962" s="517"/>
      <c r="BL962" s="225"/>
    </row>
    <row r="963" spans="2:79" s="331" customFormat="1" ht="12.6" customHeight="1">
      <c r="B963" s="511"/>
      <c r="C963" s="512"/>
      <c r="D963" s="513"/>
      <c r="E963" s="474" t="s">
        <v>516</v>
      </c>
      <c r="F963" s="475"/>
      <c r="G963" s="715" t="s">
        <v>753</v>
      </c>
      <c r="H963" s="715"/>
      <c r="I963" s="715"/>
      <c r="J963" s="715"/>
      <c r="K963" s="715"/>
      <c r="L963" s="715"/>
      <c r="M963" s="715"/>
      <c r="N963" s="715"/>
      <c r="O963" s="715"/>
      <c r="P963" s="715"/>
      <c r="Q963" s="715"/>
      <c r="R963" s="715"/>
      <c r="S963" s="715"/>
      <c r="T963" s="715"/>
      <c r="U963" s="715"/>
      <c r="V963" s="715"/>
      <c r="W963" s="715"/>
      <c r="X963" s="715"/>
      <c r="Y963" s="715"/>
      <c r="Z963" s="715"/>
      <c r="AA963" s="715"/>
      <c r="AB963" s="715"/>
      <c r="AC963" s="715"/>
      <c r="AD963" s="715"/>
      <c r="AE963" s="715"/>
      <c r="AF963" s="715"/>
      <c r="AG963" s="715"/>
      <c r="AH963" s="715"/>
      <c r="AI963" s="715"/>
      <c r="AJ963" s="715"/>
      <c r="AK963" s="715"/>
      <c r="AL963" s="715"/>
      <c r="AM963" s="715"/>
      <c r="AN963" s="715"/>
      <c r="AO963" s="715"/>
      <c r="AP963" s="715"/>
      <c r="AQ963" s="715"/>
      <c r="AR963" s="715"/>
      <c r="AS963" s="715"/>
      <c r="AT963" s="715"/>
      <c r="AU963" s="715"/>
      <c r="AV963" s="715"/>
      <c r="AW963" s="715"/>
      <c r="AX963" s="715"/>
      <c r="AY963" s="715"/>
      <c r="AZ963" s="715"/>
      <c r="BA963" s="715"/>
      <c r="BB963" s="715"/>
      <c r="BC963" s="715"/>
      <c r="BD963" s="715"/>
      <c r="BE963" s="715"/>
      <c r="BF963" s="715"/>
      <c r="BG963" s="515"/>
      <c r="BH963" s="516"/>
      <c r="BI963" s="516"/>
      <c r="BJ963" s="516"/>
      <c r="BK963" s="517"/>
      <c r="BL963" s="258"/>
      <c r="BM963" s="330"/>
      <c r="BN963" s="330"/>
      <c r="BO963" s="330"/>
      <c r="BP963" s="330"/>
      <c r="BQ963" s="330"/>
      <c r="BR963" s="330"/>
      <c r="BS963" s="330"/>
      <c r="BT963" s="330"/>
      <c r="BU963" s="330"/>
      <c r="BV963" s="330"/>
      <c r="BW963" s="330"/>
      <c r="BX963" s="330"/>
      <c r="BY963" s="330"/>
      <c r="BZ963" s="330"/>
      <c r="CA963" s="330"/>
    </row>
    <row r="964" spans="2:79" s="331" customFormat="1" ht="12.6" customHeight="1">
      <c r="B964" s="511"/>
      <c r="C964" s="512"/>
      <c r="D964" s="513"/>
      <c r="E964" s="764"/>
      <c r="F964" s="765"/>
      <c r="G964" s="776"/>
      <c r="H964" s="776"/>
      <c r="I964" s="776"/>
      <c r="J964" s="776"/>
      <c r="K964" s="776"/>
      <c r="L964" s="776"/>
      <c r="M964" s="776"/>
      <c r="N964" s="776"/>
      <c r="O964" s="776"/>
      <c r="P964" s="776"/>
      <c r="Q964" s="776"/>
      <c r="R964" s="776"/>
      <c r="S964" s="776"/>
      <c r="T964" s="776"/>
      <c r="U964" s="776"/>
      <c r="V964" s="776"/>
      <c r="W964" s="776"/>
      <c r="X964" s="776"/>
      <c r="Y964" s="776"/>
      <c r="Z964" s="776"/>
      <c r="AA964" s="776"/>
      <c r="AB964" s="776"/>
      <c r="AC964" s="776"/>
      <c r="AD964" s="776"/>
      <c r="AE964" s="776"/>
      <c r="AF964" s="776"/>
      <c r="AG964" s="776"/>
      <c r="AH964" s="776"/>
      <c r="AI964" s="776"/>
      <c r="AJ964" s="776"/>
      <c r="AK964" s="776"/>
      <c r="AL964" s="776"/>
      <c r="AM964" s="776"/>
      <c r="AN964" s="776"/>
      <c r="AO964" s="776"/>
      <c r="AP964" s="776"/>
      <c r="AQ964" s="776"/>
      <c r="AR964" s="776"/>
      <c r="AS964" s="776"/>
      <c r="AT964" s="776"/>
      <c r="AU964" s="776"/>
      <c r="AV964" s="776"/>
      <c r="AW964" s="776"/>
      <c r="AX964" s="776"/>
      <c r="AY964" s="776"/>
      <c r="AZ964" s="776"/>
      <c r="BA964" s="776"/>
      <c r="BB964" s="776"/>
      <c r="BC964" s="776"/>
      <c r="BD964" s="776"/>
      <c r="BE964" s="776"/>
      <c r="BF964" s="776"/>
      <c r="BG964" s="515"/>
      <c r="BH964" s="516"/>
      <c r="BI964" s="516"/>
      <c r="BJ964" s="516"/>
      <c r="BK964" s="517"/>
      <c r="BL964" s="258"/>
      <c r="BM964" s="330"/>
      <c r="BN964" s="330"/>
      <c r="BO964" s="330"/>
      <c r="BP964" s="330"/>
      <c r="BQ964" s="330"/>
      <c r="BR964" s="330"/>
      <c r="BS964" s="330"/>
      <c r="BT964" s="330"/>
      <c r="BU964" s="330"/>
      <c r="BV964" s="330"/>
      <c r="BW964" s="330"/>
      <c r="BX964" s="330"/>
      <c r="BY964" s="330"/>
      <c r="BZ964" s="330"/>
      <c r="CA964" s="330"/>
    </row>
    <row r="965" spans="2:79" s="331" customFormat="1" ht="12.6" customHeight="1">
      <c r="B965" s="511"/>
      <c r="C965" s="512"/>
      <c r="D965" s="513"/>
      <c r="E965" s="474" t="s">
        <v>518</v>
      </c>
      <c r="F965" s="475"/>
      <c r="G965" s="715" t="s">
        <v>754</v>
      </c>
      <c r="H965" s="715"/>
      <c r="I965" s="715"/>
      <c r="J965" s="715"/>
      <c r="K965" s="715"/>
      <c r="L965" s="715"/>
      <c r="M965" s="715"/>
      <c r="N965" s="715"/>
      <c r="O965" s="715"/>
      <c r="P965" s="715"/>
      <c r="Q965" s="715"/>
      <c r="R965" s="715"/>
      <c r="S965" s="715"/>
      <c r="T965" s="715"/>
      <c r="U965" s="715"/>
      <c r="V965" s="715"/>
      <c r="W965" s="715"/>
      <c r="X965" s="715"/>
      <c r="Y965" s="715"/>
      <c r="Z965" s="715"/>
      <c r="AA965" s="715"/>
      <c r="AB965" s="715"/>
      <c r="AC965" s="715"/>
      <c r="AD965" s="715"/>
      <c r="AE965" s="715"/>
      <c r="AF965" s="715"/>
      <c r="AG965" s="715"/>
      <c r="AH965" s="715"/>
      <c r="AI965" s="715"/>
      <c r="AJ965" s="715"/>
      <c r="AK965" s="715"/>
      <c r="AL965" s="715"/>
      <c r="AM965" s="715"/>
      <c r="AN965" s="715"/>
      <c r="AO965" s="715"/>
      <c r="AP965" s="715"/>
      <c r="AQ965" s="715"/>
      <c r="AR965" s="715"/>
      <c r="AS965" s="715"/>
      <c r="AT965" s="715"/>
      <c r="AU965" s="715"/>
      <c r="AV965" s="715"/>
      <c r="AW965" s="715"/>
      <c r="AX965" s="715"/>
      <c r="AY965" s="715"/>
      <c r="AZ965" s="715"/>
      <c r="BA965" s="715"/>
      <c r="BB965" s="715"/>
      <c r="BC965" s="715"/>
      <c r="BD965" s="715"/>
      <c r="BE965" s="715"/>
      <c r="BF965" s="715"/>
      <c r="BG965" s="515"/>
      <c r="BH965" s="516"/>
      <c r="BI965" s="516"/>
      <c r="BJ965" s="516"/>
      <c r="BK965" s="517"/>
      <c r="BL965" s="258"/>
      <c r="BM965" s="330"/>
      <c r="BN965" s="330"/>
      <c r="BO965" s="330"/>
      <c r="BP965" s="330"/>
      <c r="BQ965" s="330"/>
      <c r="BR965" s="330"/>
      <c r="BS965" s="330"/>
      <c r="BT965" s="330"/>
      <c r="BU965" s="330"/>
      <c r="BV965" s="330"/>
      <c r="BW965" s="330"/>
      <c r="BX965" s="330"/>
      <c r="BY965" s="330"/>
      <c r="BZ965" s="330"/>
      <c r="CA965" s="330"/>
    </row>
    <row r="966" spans="2:79" s="331" customFormat="1" ht="12.6" customHeight="1">
      <c r="B966" s="511"/>
      <c r="C966" s="512"/>
      <c r="D966" s="513"/>
      <c r="E966" s="478"/>
      <c r="F966" s="771"/>
      <c r="G966" s="671"/>
      <c r="H966" s="671"/>
      <c r="I966" s="671"/>
      <c r="J966" s="671"/>
      <c r="K966" s="671"/>
      <c r="L966" s="671"/>
      <c r="M966" s="671"/>
      <c r="N966" s="671"/>
      <c r="O966" s="671"/>
      <c r="P966" s="671"/>
      <c r="Q966" s="671"/>
      <c r="R966" s="671"/>
      <c r="S966" s="671"/>
      <c r="T966" s="671"/>
      <c r="U966" s="671"/>
      <c r="V966" s="671"/>
      <c r="W966" s="671"/>
      <c r="X966" s="671"/>
      <c r="Y966" s="671"/>
      <c r="Z966" s="671"/>
      <c r="AA966" s="671"/>
      <c r="AB966" s="671"/>
      <c r="AC966" s="671"/>
      <c r="AD966" s="671"/>
      <c r="AE966" s="671"/>
      <c r="AF966" s="671"/>
      <c r="AG966" s="671"/>
      <c r="AH966" s="671"/>
      <c r="AI966" s="671"/>
      <c r="AJ966" s="671"/>
      <c r="AK966" s="671"/>
      <c r="AL966" s="671"/>
      <c r="AM966" s="671"/>
      <c r="AN966" s="671"/>
      <c r="AO966" s="671"/>
      <c r="AP966" s="671"/>
      <c r="AQ966" s="671"/>
      <c r="AR966" s="671"/>
      <c r="AS966" s="671"/>
      <c r="AT966" s="671"/>
      <c r="AU966" s="671"/>
      <c r="AV966" s="671"/>
      <c r="AW966" s="671"/>
      <c r="AX966" s="671"/>
      <c r="AY966" s="671"/>
      <c r="AZ966" s="671"/>
      <c r="BA966" s="671"/>
      <c r="BB966" s="671"/>
      <c r="BC966" s="671"/>
      <c r="BD966" s="671"/>
      <c r="BE966" s="671"/>
      <c r="BF966" s="671"/>
      <c r="BG966" s="515"/>
      <c r="BH966" s="516"/>
      <c r="BI966" s="516"/>
      <c r="BJ966" s="516"/>
      <c r="BK966" s="517"/>
      <c r="BL966" s="258"/>
      <c r="BM966" s="330"/>
      <c r="BN966" s="330"/>
      <c r="BO966" s="330"/>
      <c r="BP966" s="330"/>
      <c r="BQ966" s="330"/>
      <c r="BR966" s="330"/>
      <c r="BS966" s="330"/>
      <c r="BT966" s="330"/>
      <c r="BU966" s="330"/>
      <c r="BV966" s="330"/>
      <c r="BW966" s="330"/>
      <c r="BX966" s="330"/>
      <c r="BY966" s="330"/>
      <c r="BZ966" s="330"/>
      <c r="CA966" s="330"/>
    </row>
    <row r="967" spans="2:79" s="331" customFormat="1" ht="12.6" customHeight="1">
      <c r="B967" s="511"/>
      <c r="C967" s="512"/>
      <c r="D967" s="513"/>
      <c r="E967" s="764"/>
      <c r="F967" s="765"/>
      <c r="G967" s="776"/>
      <c r="H967" s="776"/>
      <c r="I967" s="776"/>
      <c r="J967" s="776"/>
      <c r="K967" s="776"/>
      <c r="L967" s="776"/>
      <c r="M967" s="776"/>
      <c r="N967" s="776"/>
      <c r="O967" s="776"/>
      <c r="P967" s="776"/>
      <c r="Q967" s="776"/>
      <c r="R967" s="776"/>
      <c r="S967" s="776"/>
      <c r="T967" s="776"/>
      <c r="U967" s="776"/>
      <c r="V967" s="776"/>
      <c r="W967" s="776"/>
      <c r="X967" s="776"/>
      <c r="Y967" s="776"/>
      <c r="Z967" s="776"/>
      <c r="AA967" s="776"/>
      <c r="AB967" s="776"/>
      <c r="AC967" s="776"/>
      <c r="AD967" s="776"/>
      <c r="AE967" s="776"/>
      <c r="AF967" s="776"/>
      <c r="AG967" s="776"/>
      <c r="AH967" s="776"/>
      <c r="AI967" s="776"/>
      <c r="AJ967" s="776"/>
      <c r="AK967" s="776"/>
      <c r="AL967" s="776"/>
      <c r="AM967" s="776"/>
      <c r="AN967" s="776"/>
      <c r="AO967" s="776"/>
      <c r="AP967" s="776"/>
      <c r="AQ967" s="776"/>
      <c r="AR967" s="776"/>
      <c r="AS967" s="776"/>
      <c r="AT967" s="776"/>
      <c r="AU967" s="776"/>
      <c r="AV967" s="776"/>
      <c r="AW967" s="776"/>
      <c r="AX967" s="776"/>
      <c r="AY967" s="776"/>
      <c r="AZ967" s="776"/>
      <c r="BA967" s="776"/>
      <c r="BB967" s="776"/>
      <c r="BC967" s="776"/>
      <c r="BD967" s="776"/>
      <c r="BE967" s="776"/>
      <c r="BF967" s="776"/>
      <c r="BG967" s="515"/>
      <c r="BH967" s="516"/>
      <c r="BI967" s="516"/>
      <c r="BJ967" s="516"/>
      <c r="BK967" s="517"/>
      <c r="BL967" s="258"/>
      <c r="BM967" s="330"/>
      <c r="BN967" s="330"/>
      <c r="BO967" s="330"/>
      <c r="BP967" s="330"/>
      <c r="BQ967" s="330"/>
      <c r="BR967" s="330"/>
      <c r="BS967" s="330"/>
      <c r="BT967" s="330"/>
      <c r="BU967" s="330"/>
      <c r="BV967" s="330"/>
      <c r="BW967" s="330"/>
      <c r="BX967" s="330"/>
      <c r="BY967" s="330"/>
      <c r="BZ967" s="330"/>
      <c r="CA967" s="330"/>
    </row>
    <row r="968" spans="2:79" s="331" customFormat="1" ht="12.6" customHeight="1">
      <c r="B968" s="511"/>
      <c r="C968" s="512"/>
      <c r="D968" s="513"/>
      <c r="E968" s="478" t="s">
        <v>520</v>
      </c>
      <c r="F968" s="771"/>
      <c r="G968" s="482" t="s">
        <v>755</v>
      </c>
      <c r="H968" s="482"/>
      <c r="I968" s="482"/>
      <c r="J968" s="482"/>
      <c r="K968" s="482"/>
      <c r="L968" s="482"/>
      <c r="M968" s="482"/>
      <c r="N968" s="482"/>
      <c r="O968" s="482"/>
      <c r="P968" s="482"/>
      <c r="Q968" s="482"/>
      <c r="R968" s="482"/>
      <c r="S968" s="482"/>
      <c r="T968" s="482"/>
      <c r="U968" s="482"/>
      <c r="V968" s="482"/>
      <c r="W968" s="482"/>
      <c r="X968" s="482"/>
      <c r="Y968" s="482"/>
      <c r="Z968" s="482"/>
      <c r="AA968" s="482"/>
      <c r="AB968" s="482"/>
      <c r="AC968" s="482"/>
      <c r="AD968" s="482"/>
      <c r="AE968" s="482"/>
      <c r="AF968" s="482"/>
      <c r="AG968" s="482"/>
      <c r="AH968" s="482"/>
      <c r="AI968" s="482"/>
      <c r="AJ968" s="482"/>
      <c r="AK968" s="482"/>
      <c r="AL968" s="482"/>
      <c r="AM968" s="482"/>
      <c r="AN968" s="482"/>
      <c r="AO968" s="482"/>
      <c r="AP968" s="482"/>
      <c r="AQ968" s="482"/>
      <c r="AR968" s="482"/>
      <c r="AS968" s="482"/>
      <c r="AT968" s="482"/>
      <c r="AU968" s="482"/>
      <c r="AV968" s="482"/>
      <c r="AW968" s="482"/>
      <c r="AX968" s="482"/>
      <c r="AY968" s="482"/>
      <c r="AZ968" s="482"/>
      <c r="BA968" s="482"/>
      <c r="BB968" s="482"/>
      <c r="BC968" s="482"/>
      <c r="BD968" s="482"/>
      <c r="BE968" s="482"/>
      <c r="BF968" s="482"/>
      <c r="BG968" s="515"/>
      <c r="BH968" s="516"/>
      <c r="BI968" s="516"/>
      <c r="BJ968" s="516"/>
      <c r="BK968" s="517"/>
      <c r="BL968" s="330"/>
      <c r="BM968" s="330"/>
      <c r="BN968" s="330"/>
      <c r="BO968" s="330"/>
      <c r="BP968" s="330"/>
      <c r="BQ968" s="330"/>
      <c r="BR968" s="330"/>
      <c r="BS968" s="330"/>
      <c r="BT968" s="330"/>
      <c r="BU968" s="330"/>
      <c r="BV968" s="330"/>
      <c r="BW968" s="330"/>
      <c r="BX968" s="330"/>
      <c r="BY968" s="330"/>
      <c r="BZ968" s="330"/>
      <c r="CA968" s="330"/>
    </row>
    <row r="969" spans="2:79" s="331" customFormat="1" ht="12.6" customHeight="1">
      <c r="B969" s="511"/>
      <c r="C969" s="512"/>
      <c r="D969" s="513"/>
      <c r="E969" s="478"/>
      <c r="F969" s="771"/>
      <c r="G969" s="482"/>
      <c r="H969" s="482"/>
      <c r="I969" s="482"/>
      <c r="J969" s="482"/>
      <c r="K969" s="482"/>
      <c r="L969" s="482"/>
      <c r="M969" s="482"/>
      <c r="N969" s="482"/>
      <c r="O969" s="482"/>
      <c r="P969" s="482"/>
      <c r="Q969" s="482"/>
      <c r="R969" s="482"/>
      <c r="S969" s="482"/>
      <c r="T969" s="482"/>
      <c r="U969" s="482"/>
      <c r="V969" s="482"/>
      <c r="W969" s="482"/>
      <c r="X969" s="482"/>
      <c r="Y969" s="482"/>
      <c r="Z969" s="482"/>
      <c r="AA969" s="482"/>
      <c r="AB969" s="482"/>
      <c r="AC969" s="482"/>
      <c r="AD969" s="482"/>
      <c r="AE969" s="482"/>
      <c r="AF969" s="482"/>
      <c r="AG969" s="482"/>
      <c r="AH969" s="482"/>
      <c r="AI969" s="482"/>
      <c r="AJ969" s="482"/>
      <c r="AK969" s="482"/>
      <c r="AL969" s="482"/>
      <c r="AM969" s="482"/>
      <c r="AN969" s="482"/>
      <c r="AO969" s="482"/>
      <c r="AP969" s="482"/>
      <c r="AQ969" s="482"/>
      <c r="AR969" s="482"/>
      <c r="AS969" s="482"/>
      <c r="AT969" s="482"/>
      <c r="AU969" s="482"/>
      <c r="AV969" s="482"/>
      <c r="AW969" s="482"/>
      <c r="AX969" s="482"/>
      <c r="AY969" s="482"/>
      <c r="AZ969" s="482"/>
      <c r="BA969" s="482"/>
      <c r="BB969" s="482"/>
      <c r="BC969" s="482"/>
      <c r="BD969" s="482"/>
      <c r="BE969" s="482"/>
      <c r="BF969" s="482"/>
      <c r="BG969" s="515"/>
      <c r="BH969" s="516"/>
      <c r="BI969" s="516"/>
      <c r="BJ969" s="516"/>
      <c r="BK969" s="517"/>
      <c r="BL969" s="330"/>
      <c r="BM969" s="330"/>
      <c r="BN969" s="330"/>
      <c r="BO969" s="330"/>
      <c r="BP969" s="330"/>
      <c r="BQ969" s="330"/>
      <c r="BR969" s="330"/>
      <c r="BS969" s="330"/>
      <c r="BT969" s="330"/>
      <c r="BU969" s="330"/>
      <c r="BV969" s="330"/>
      <c r="BW969" s="330"/>
      <c r="BX969" s="330"/>
      <c r="BY969" s="330"/>
      <c r="BZ969" s="330"/>
      <c r="CA969" s="330"/>
    </row>
    <row r="970" spans="2:79" s="331" customFormat="1" ht="3.75" customHeight="1">
      <c r="B970" s="511"/>
      <c r="C970" s="512"/>
      <c r="D970" s="513"/>
      <c r="E970" s="772"/>
      <c r="F970" s="720"/>
      <c r="G970" s="482"/>
      <c r="H970" s="482"/>
      <c r="I970" s="482"/>
      <c r="J970" s="482"/>
      <c r="K970" s="482"/>
      <c r="L970" s="482"/>
      <c r="M970" s="482"/>
      <c r="N970" s="482"/>
      <c r="O970" s="482"/>
      <c r="P970" s="482"/>
      <c r="Q970" s="482"/>
      <c r="R970" s="482"/>
      <c r="S970" s="482"/>
      <c r="T970" s="482"/>
      <c r="U970" s="482"/>
      <c r="V970" s="482"/>
      <c r="W970" s="482"/>
      <c r="X970" s="482"/>
      <c r="Y970" s="482"/>
      <c r="Z970" s="482"/>
      <c r="AA970" s="482"/>
      <c r="AB970" s="482"/>
      <c r="AC970" s="482"/>
      <c r="AD970" s="482"/>
      <c r="AE970" s="482"/>
      <c r="AF970" s="482"/>
      <c r="AG970" s="482"/>
      <c r="AH970" s="482"/>
      <c r="AI970" s="482"/>
      <c r="AJ970" s="482"/>
      <c r="AK970" s="482"/>
      <c r="AL970" s="482"/>
      <c r="AM970" s="482"/>
      <c r="AN970" s="482"/>
      <c r="AO970" s="482"/>
      <c r="AP970" s="482"/>
      <c r="AQ970" s="482"/>
      <c r="AR970" s="482"/>
      <c r="AS970" s="482"/>
      <c r="AT970" s="482"/>
      <c r="AU970" s="482"/>
      <c r="AV970" s="482"/>
      <c r="AW970" s="482"/>
      <c r="AX970" s="482"/>
      <c r="AY970" s="482"/>
      <c r="AZ970" s="482"/>
      <c r="BA970" s="482"/>
      <c r="BB970" s="482"/>
      <c r="BC970" s="482"/>
      <c r="BD970" s="482"/>
      <c r="BE970" s="482"/>
      <c r="BF970" s="482"/>
      <c r="BG970" s="515"/>
      <c r="BH970" s="516"/>
      <c r="BI970" s="516"/>
      <c r="BJ970" s="516"/>
      <c r="BK970" s="517"/>
      <c r="BL970" s="330"/>
      <c r="BM970" s="330"/>
      <c r="BN970" s="330"/>
      <c r="BO970" s="330"/>
      <c r="BP970" s="330"/>
      <c r="BQ970" s="330"/>
      <c r="BR970" s="330"/>
      <c r="BS970" s="330"/>
      <c r="BT970" s="330"/>
      <c r="BU970" s="330"/>
      <c r="BV970" s="330"/>
      <c r="BW970" s="330"/>
      <c r="BX970" s="330"/>
      <c r="BY970" s="330"/>
      <c r="BZ970" s="330"/>
      <c r="CA970" s="330"/>
    </row>
    <row r="971" spans="2:79" ht="12.6" customHeight="1">
      <c r="B971" s="495" t="s">
        <v>436</v>
      </c>
      <c r="C971" s="496"/>
      <c r="D971" s="497"/>
      <c r="E971" s="501" t="s">
        <v>756</v>
      </c>
      <c r="F971" s="502"/>
      <c r="G971" s="502"/>
      <c r="H971" s="502"/>
      <c r="I971" s="502"/>
      <c r="J971" s="502"/>
      <c r="K971" s="502"/>
      <c r="L971" s="502"/>
      <c r="M971" s="502"/>
      <c r="N971" s="502"/>
      <c r="O971" s="502"/>
      <c r="P971" s="502"/>
      <c r="Q971" s="502"/>
      <c r="R971" s="502"/>
      <c r="S971" s="502"/>
      <c r="T971" s="502"/>
      <c r="U971" s="502"/>
      <c r="V971" s="502"/>
      <c r="W971" s="502"/>
      <c r="X971" s="502"/>
      <c r="Y971" s="502"/>
      <c r="Z971" s="502"/>
      <c r="AA971" s="502"/>
      <c r="AB971" s="502"/>
      <c r="AC971" s="502"/>
      <c r="AD971" s="502"/>
      <c r="AE971" s="502"/>
      <c r="AF971" s="502"/>
      <c r="AG971" s="502"/>
      <c r="AH971" s="502"/>
      <c r="AI971" s="502"/>
      <c r="AJ971" s="502"/>
      <c r="AK971" s="502"/>
      <c r="AL971" s="502"/>
      <c r="AM971" s="502"/>
      <c r="AN971" s="502"/>
      <c r="AO971" s="502"/>
      <c r="AP971" s="502"/>
      <c r="AQ971" s="502"/>
      <c r="AR971" s="502"/>
      <c r="AS971" s="502"/>
      <c r="AT971" s="502"/>
      <c r="AU971" s="502"/>
      <c r="AV971" s="502"/>
      <c r="AW971" s="502"/>
      <c r="AX971" s="502"/>
      <c r="AY971" s="502"/>
      <c r="AZ971" s="502"/>
      <c r="BA971" s="502"/>
      <c r="BB971" s="502"/>
      <c r="BC971" s="502"/>
      <c r="BD971" s="502"/>
      <c r="BE971" s="502"/>
      <c r="BF971" s="502"/>
      <c r="BG971" s="505"/>
      <c r="BH971" s="506"/>
      <c r="BI971" s="506"/>
      <c r="BJ971" s="506"/>
      <c r="BK971" s="507"/>
    </row>
    <row r="972" spans="2:79" ht="12.6" customHeight="1">
      <c r="B972" s="511"/>
      <c r="C972" s="512"/>
      <c r="D972" s="513"/>
      <c r="E972" s="514"/>
      <c r="F972" s="482"/>
      <c r="G972" s="482"/>
      <c r="H972" s="482"/>
      <c r="I972" s="482"/>
      <c r="J972" s="482"/>
      <c r="K972" s="482"/>
      <c r="L972" s="482"/>
      <c r="M972" s="482"/>
      <c r="N972" s="482"/>
      <c r="O972" s="482"/>
      <c r="P972" s="482"/>
      <c r="Q972" s="482"/>
      <c r="R972" s="482"/>
      <c r="S972" s="482"/>
      <c r="T972" s="482"/>
      <c r="U972" s="482"/>
      <c r="V972" s="482"/>
      <c r="W972" s="482"/>
      <c r="X972" s="482"/>
      <c r="Y972" s="482"/>
      <c r="Z972" s="482"/>
      <c r="AA972" s="482"/>
      <c r="AB972" s="482"/>
      <c r="AC972" s="482"/>
      <c r="AD972" s="482"/>
      <c r="AE972" s="482"/>
      <c r="AF972" s="482"/>
      <c r="AG972" s="482"/>
      <c r="AH972" s="482"/>
      <c r="AI972" s="482"/>
      <c r="AJ972" s="482"/>
      <c r="AK972" s="482"/>
      <c r="AL972" s="482"/>
      <c r="AM972" s="482"/>
      <c r="AN972" s="482"/>
      <c r="AO972" s="482"/>
      <c r="AP972" s="482"/>
      <c r="AQ972" s="482"/>
      <c r="AR972" s="482"/>
      <c r="AS972" s="482"/>
      <c r="AT972" s="482"/>
      <c r="AU972" s="482"/>
      <c r="AV972" s="482"/>
      <c r="AW972" s="482"/>
      <c r="AX972" s="482"/>
      <c r="AY972" s="482"/>
      <c r="AZ972" s="482"/>
      <c r="BA972" s="482"/>
      <c r="BB972" s="482"/>
      <c r="BC972" s="482"/>
      <c r="BD972" s="482"/>
      <c r="BE972" s="482"/>
      <c r="BF972" s="482"/>
      <c r="BG972" s="515"/>
      <c r="BH972" s="516"/>
      <c r="BI972" s="516"/>
      <c r="BJ972" s="516"/>
      <c r="BK972" s="517"/>
    </row>
    <row r="973" spans="2:79" ht="12.6" customHeight="1">
      <c r="B973" s="511"/>
      <c r="C973" s="512"/>
      <c r="D973" s="513"/>
      <c r="E973" s="514"/>
      <c r="F973" s="482"/>
      <c r="G973" s="482"/>
      <c r="H973" s="482"/>
      <c r="I973" s="482"/>
      <c r="J973" s="482"/>
      <c r="K973" s="482"/>
      <c r="L973" s="482"/>
      <c r="M973" s="482"/>
      <c r="N973" s="482"/>
      <c r="O973" s="482"/>
      <c r="P973" s="482"/>
      <c r="Q973" s="482"/>
      <c r="R973" s="482"/>
      <c r="S973" s="482"/>
      <c r="T973" s="482"/>
      <c r="U973" s="482"/>
      <c r="V973" s="482"/>
      <c r="W973" s="482"/>
      <c r="X973" s="482"/>
      <c r="Y973" s="482"/>
      <c r="Z973" s="482"/>
      <c r="AA973" s="482"/>
      <c r="AB973" s="482"/>
      <c r="AC973" s="482"/>
      <c r="AD973" s="482"/>
      <c r="AE973" s="482"/>
      <c r="AF973" s="482"/>
      <c r="AG973" s="482"/>
      <c r="AH973" s="482"/>
      <c r="AI973" s="482"/>
      <c r="AJ973" s="482"/>
      <c r="AK973" s="482"/>
      <c r="AL973" s="482"/>
      <c r="AM973" s="482"/>
      <c r="AN973" s="482"/>
      <c r="AO973" s="482"/>
      <c r="AP973" s="482"/>
      <c r="AQ973" s="482"/>
      <c r="AR973" s="482"/>
      <c r="AS973" s="482"/>
      <c r="AT973" s="482"/>
      <c r="AU973" s="482"/>
      <c r="AV973" s="482"/>
      <c r="AW973" s="482"/>
      <c r="AX973" s="482"/>
      <c r="AY973" s="482"/>
      <c r="AZ973" s="482"/>
      <c r="BA973" s="482"/>
      <c r="BB973" s="482"/>
      <c r="BC973" s="482"/>
      <c r="BD973" s="482"/>
      <c r="BE973" s="482"/>
      <c r="BF973" s="482"/>
      <c r="BG973" s="515"/>
      <c r="BH973" s="516"/>
      <c r="BI973" s="516"/>
      <c r="BJ973" s="516"/>
      <c r="BK973" s="517"/>
    </row>
    <row r="974" spans="2:79" ht="12.6" customHeight="1">
      <c r="B974" s="511"/>
      <c r="C974" s="512"/>
      <c r="D974" s="513"/>
      <c r="E974" s="514"/>
      <c r="F974" s="482"/>
      <c r="G974" s="482"/>
      <c r="H974" s="482"/>
      <c r="I974" s="482"/>
      <c r="J974" s="482"/>
      <c r="K974" s="482"/>
      <c r="L974" s="482"/>
      <c r="M974" s="482"/>
      <c r="N974" s="482"/>
      <c r="O974" s="482"/>
      <c r="P974" s="482"/>
      <c r="Q974" s="482"/>
      <c r="R974" s="482"/>
      <c r="S974" s="482"/>
      <c r="T974" s="482"/>
      <c r="U974" s="482"/>
      <c r="V974" s="482"/>
      <c r="W974" s="482"/>
      <c r="X974" s="482"/>
      <c r="Y974" s="482"/>
      <c r="Z974" s="482"/>
      <c r="AA974" s="482"/>
      <c r="AB974" s="482"/>
      <c r="AC974" s="482"/>
      <c r="AD974" s="482"/>
      <c r="AE974" s="482"/>
      <c r="AF974" s="482"/>
      <c r="AG974" s="482"/>
      <c r="AH974" s="482"/>
      <c r="AI974" s="482"/>
      <c r="AJ974" s="482"/>
      <c r="AK974" s="482"/>
      <c r="AL974" s="482"/>
      <c r="AM974" s="482"/>
      <c r="AN974" s="482"/>
      <c r="AO974" s="482"/>
      <c r="AP974" s="482"/>
      <c r="AQ974" s="482"/>
      <c r="AR974" s="482"/>
      <c r="AS974" s="482"/>
      <c r="AT974" s="482"/>
      <c r="AU974" s="482"/>
      <c r="AV974" s="482"/>
      <c r="AW974" s="482"/>
      <c r="AX974" s="482"/>
      <c r="AY974" s="482"/>
      <c r="AZ974" s="482"/>
      <c r="BA974" s="482"/>
      <c r="BB974" s="482"/>
      <c r="BC974" s="482"/>
      <c r="BD974" s="482"/>
      <c r="BE974" s="482"/>
      <c r="BF974" s="482"/>
      <c r="BG974" s="515"/>
      <c r="BH974" s="516"/>
      <c r="BI974" s="516"/>
      <c r="BJ974" s="516"/>
      <c r="BK974" s="517"/>
    </row>
    <row r="975" spans="2:79" s="331" customFormat="1" ht="12.6" customHeight="1">
      <c r="B975" s="495" t="s">
        <v>450</v>
      </c>
      <c r="C975" s="496"/>
      <c r="D975" s="497"/>
      <c r="E975" s="501" t="s">
        <v>757</v>
      </c>
      <c r="F975" s="502"/>
      <c r="G975" s="502"/>
      <c r="H975" s="502"/>
      <c r="I975" s="502"/>
      <c r="J975" s="502"/>
      <c r="K975" s="502"/>
      <c r="L975" s="502"/>
      <c r="M975" s="502"/>
      <c r="N975" s="502"/>
      <c r="O975" s="502"/>
      <c r="P975" s="502"/>
      <c r="Q975" s="502"/>
      <c r="R975" s="502"/>
      <c r="S975" s="502"/>
      <c r="T975" s="502"/>
      <c r="U975" s="502"/>
      <c r="V975" s="502"/>
      <c r="W975" s="502"/>
      <c r="X975" s="502"/>
      <c r="Y975" s="502"/>
      <c r="Z975" s="502"/>
      <c r="AA975" s="502"/>
      <c r="AB975" s="502"/>
      <c r="AC975" s="502"/>
      <c r="AD975" s="502"/>
      <c r="AE975" s="502"/>
      <c r="AF975" s="502"/>
      <c r="AG975" s="502"/>
      <c r="AH975" s="502"/>
      <c r="AI975" s="502"/>
      <c r="AJ975" s="502"/>
      <c r="AK975" s="502"/>
      <c r="AL975" s="502"/>
      <c r="AM975" s="502"/>
      <c r="AN975" s="502"/>
      <c r="AO975" s="502"/>
      <c r="AP975" s="502"/>
      <c r="AQ975" s="502"/>
      <c r="AR975" s="502"/>
      <c r="AS975" s="502"/>
      <c r="AT975" s="502"/>
      <c r="AU975" s="502"/>
      <c r="AV975" s="502"/>
      <c r="AW975" s="502"/>
      <c r="AX975" s="502"/>
      <c r="AY975" s="502"/>
      <c r="AZ975" s="502"/>
      <c r="BA975" s="502"/>
      <c r="BB975" s="502"/>
      <c r="BC975" s="502"/>
      <c r="BD975" s="502"/>
      <c r="BE975" s="502"/>
      <c r="BF975" s="502"/>
      <c r="BG975" s="505"/>
      <c r="BH975" s="506"/>
      <c r="BI975" s="506"/>
      <c r="BJ975" s="506"/>
      <c r="BK975" s="507"/>
      <c r="BM975" s="258"/>
      <c r="BN975" s="330"/>
      <c r="BO975" s="330"/>
      <c r="BP975" s="330"/>
      <c r="BQ975" s="330"/>
      <c r="BR975" s="330"/>
      <c r="BS975" s="330"/>
      <c r="BT975" s="330"/>
      <c r="BU975" s="330"/>
      <c r="BV975" s="330"/>
      <c r="BW975" s="330"/>
      <c r="BX975" s="330"/>
      <c r="BY975" s="330"/>
      <c r="BZ975" s="330"/>
      <c r="CA975" s="330"/>
    </row>
    <row r="976" spans="2:79" s="331" customFormat="1" ht="12.6" customHeight="1">
      <c r="B976" s="511"/>
      <c r="C976" s="512"/>
      <c r="D976" s="513"/>
      <c r="E976" s="514"/>
      <c r="F976" s="482"/>
      <c r="G976" s="482"/>
      <c r="H976" s="482"/>
      <c r="I976" s="482"/>
      <c r="J976" s="482"/>
      <c r="K976" s="482"/>
      <c r="L976" s="482"/>
      <c r="M976" s="482"/>
      <c r="N976" s="482"/>
      <c r="O976" s="482"/>
      <c r="P976" s="482"/>
      <c r="Q976" s="482"/>
      <c r="R976" s="482"/>
      <c r="S976" s="482"/>
      <c r="T976" s="482"/>
      <c r="U976" s="482"/>
      <c r="V976" s="482"/>
      <c r="W976" s="482"/>
      <c r="X976" s="482"/>
      <c r="Y976" s="482"/>
      <c r="Z976" s="482"/>
      <c r="AA976" s="482"/>
      <c r="AB976" s="482"/>
      <c r="AC976" s="482"/>
      <c r="AD976" s="482"/>
      <c r="AE976" s="482"/>
      <c r="AF976" s="482"/>
      <c r="AG976" s="482"/>
      <c r="AH976" s="482"/>
      <c r="AI976" s="482"/>
      <c r="AJ976" s="482"/>
      <c r="AK976" s="482"/>
      <c r="AL976" s="482"/>
      <c r="AM976" s="482"/>
      <c r="AN976" s="482"/>
      <c r="AO976" s="482"/>
      <c r="AP976" s="482"/>
      <c r="AQ976" s="482"/>
      <c r="AR976" s="482"/>
      <c r="AS976" s="482"/>
      <c r="AT976" s="482"/>
      <c r="AU976" s="482"/>
      <c r="AV976" s="482"/>
      <c r="AW976" s="482"/>
      <c r="AX976" s="482"/>
      <c r="AY976" s="482"/>
      <c r="AZ976" s="482"/>
      <c r="BA976" s="482"/>
      <c r="BB976" s="482"/>
      <c r="BC976" s="482"/>
      <c r="BD976" s="482"/>
      <c r="BE976" s="482"/>
      <c r="BF976" s="482"/>
      <c r="BG976" s="515"/>
      <c r="BH976" s="516"/>
      <c r="BI976" s="516"/>
      <c r="BJ976" s="516"/>
      <c r="BK976" s="517"/>
      <c r="BL976" s="258"/>
      <c r="BM976" s="330"/>
      <c r="BN976" s="330"/>
      <c r="BO976" s="330"/>
      <c r="BP976" s="330"/>
      <c r="BQ976" s="330"/>
      <c r="BR976" s="330"/>
      <c r="BS976" s="330"/>
      <c r="BT976" s="330"/>
      <c r="BU976" s="330"/>
      <c r="BV976" s="330"/>
      <c r="BW976" s="330"/>
      <c r="BX976" s="330"/>
      <c r="BY976" s="330"/>
      <c r="BZ976" s="330"/>
      <c r="CA976" s="330"/>
    </row>
    <row r="977" spans="2:81" s="331" customFormat="1" ht="12.6" customHeight="1">
      <c r="B977" s="511"/>
      <c r="C977" s="512"/>
      <c r="D977" s="513"/>
      <c r="E977" s="474" t="s">
        <v>516</v>
      </c>
      <c r="F977" s="475"/>
      <c r="G977" s="715" t="s">
        <v>1262</v>
      </c>
      <c r="H977" s="715"/>
      <c r="I977" s="715"/>
      <c r="J977" s="715"/>
      <c r="K977" s="715"/>
      <c r="L977" s="715"/>
      <c r="M977" s="715"/>
      <c r="N977" s="715"/>
      <c r="O977" s="715"/>
      <c r="P977" s="715"/>
      <c r="Q977" s="715"/>
      <c r="R977" s="715"/>
      <c r="S977" s="715"/>
      <c r="T977" s="715"/>
      <c r="U977" s="715"/>
      <c r="V977" s="715"/>
      <c r="W977" s="715"/>
      <c r="X977" s="715"/>
      <c r="Y977" s="715"/>
      <c r="Z977" s="715"/>
      <c r="AA977" s="715"/>
      <c r="AB977" s="715"/>
      <c r="AC977" s="715"/>
      <c r="AD977" s="715"/>
      <c r="AE977" s="715"/>
      <c r="AF977" s="715"/>
      <c r="AG977" s="715"/>
      <c r="AH977" s="715"/>
      <c r="AI977" s="715"/>
      <c r="AJ977" s="715"/>
      <c r="AK977" s="715"/>
      <c r="AL977" s="715"/>
      <c r="AM977" s="715"/>
      <c r="AN977" s="715"/>
      <c r="AO977" s="715"/>
      <c r="AP977" s="715"/>
      <c r="AQ977" s="715"/>
      <c r="AR977" s="715"/>
      <c r="AS977" s="715"/>
      <c r="AT977" s="715"/>
      <c r="AU977" s="715"/>
      <c r="AV977" s="715"/>
      <c r="AW977" s="715"/>
      <c r="AX977" s="715"/>
      <c r="AY977" s="715"/>
      <c r="AZ977" s="715"/>
      <c r="BA977" s="715"/>
      <c r="BB977" s="715"/>
      <c r="BC977" s="715"/>
      <c r="BD977" s="715"/>
      <c r="BE977" s="715"/>
      <c r="BF977" s="715"/>
      <c r="BG977" s="515"/>
      <c r="BH977" s="516"/>
      <c r="BI977" s="516"/>
      <c r="BJ977" s="516"/>
      <c r="BK977" s="517"/>
      <c r="BL977" s="258"/>
      <c r="BM977" s="330"/>
      <c r="BN977" s="330"/>
      <c r="BO977" s="330"/>
      <c r="BP977" s="330"/>
      <c r="BQ977" s="330"/>
      <c r="BR977" s="330"/>
      <c r="BS977" s="330"/>
      <c r="BT977" s="330"/>
      <c r="BU977" s="330"/>
      <c r="BV977" s="330"/>
      <c r="BW977" s="330"/>
      <c r="BX977" s="330"/>
      <c r="BY977" s="330"/>
      <c r="BZ977" s="330"/>
      <c r="CA977" s="330"/>
    </row>
    <row r="978" spans="2:81" s="331" customFormat="1" ht="3" customHeight="1">
      <c r="B978" s="511"/>
      <c r="C978" s="512"/>
      <c r="D978" s="513"/>
      <c r="E978" s="764"/>
      <c r="F978" s="765"/>
      <c r="G978" s="776"/>
      <c r="H978" s="776"/>
      <c r="I978" s="776"/>
      <c r="J978" s="776"/>
      <c r="K978" s="776"/>
      <c r="L978" s="776"/>
      <c r="M978" s="776"/>
      <c r="N978" s="776"/>
      <c r="O978" s="776"/>
      <c r="P978" s="776"/>
      <c r="Q978" s="776"/>
      <c r="R978" s="776"/>
      <c r="S978" s="776"/>
      <c r="T978" s="776"/>
      <c r="U978" s="776"/>
      <c r="V978" s="776"/>
      <c r="W978" s="776"/>
      <c r="X978" s="776"/>
      <c r="Y978" s="776"/>
      <c r="Z978" s="776"/>
      <c r="AA978" s="776"/>
      <c r="AB978" s="776"/>
      <c r="AC978" s="776"/>
      <c r="AD978" s="776"/>
      <c r="AE978" s="776"/>
      <c r="AF978" s="776"/>
      <c r="AG978" s="776"/>
      <c r="AH978" s="776"/>
      <c r="AI978" s="776"/>
      <c r="AJ978" s="776"/>
      <c r="AK978" s="776"/>
      <c r="AL978" s="776"/>
      <c r="AM978" s="776"/>
      <c r="AN978" s="776"/>
      <c r="AO978" s="776"/>
      <c r="AP978" s="776"/>
      <c r="AQ978" s="776"/>
      <c r="AR978" s="776"/>
      <c r="AS978" s="776"/>
      <c r="AT978" s="776"/>
      <c r="AU978" s="776"/>
      <c r="AV978" s="776"/>
      <c r="AW978" s="776"/>
      <c r="AX978" s="776"/>
      <c r="AY978" s="776"/>
      <c r="AZ978" s="776"/>
      <c r="BA978" s="776"/>
      <c r="BB978" s="776"/>
      <c r="BC978" s="776"/>
      <c r="BD978" s="776"/>
      <c r="BE978" s="776"/>
      <c r="BF978" s="776"/>
      <c r="BG978" s="515"/>
      <c r="BH978" s="516"/>
      <c r="BI978" s="516"/>
      <c r="BJ978" s="516"/>
      <c r="BK978" s="517"/>
      <c r="BL978" s="258"/>
      <c r="BM978" s="330"/>
      <c r="BN978" s="330"/>
      <c r="BO978" s="330"/>
      <c r="BP978" s="330"/>
      <c r="BQ978" s="330"/>
      <c r="BR978" s="330"/>
      <c r="BS978" s="330"/>
      <c r="BT978" s="330"/>
      <c r="BU978" s="330"/>
      <c r="BV978" s="330"/>
      <c r="BW978" s="330"/>
      <c r="BX978" s="330"/>
      <c r="BY978" s="330"/>
      <c r="BZ978" s="330"/>
      <c r="CA978" s="330"/>
    </row>
    <row r="979" spans="2:81" s="331" customFormat="1" ht="12.6" customHeight="1">
      <c r="B979" s="511"/>
      <c r="C979" s="512"/>
      <c r="D979" s="513"/>
      <c r="E979" s="474" t="s">
        <v>518</v>
      </c>
      <c r="F979" s="475"/>
      <c r="G979" s="715" t="s">
        <v>1195</v>
      </c>
      <c r="H979" s="715"/>
      <c r="I979" s="715"/>
      <c r="J979" s="715"/>
      <c r="K979" s="715"/>
      <c r="L979" s="715"/>
      <c r="M979" s="715"/>
      <c r="N979" s="715"/>
      <c r="O979" s="715"/>
      <c r="P979" s="715"/>
      <c r="Q979" s="715"/>
      <c r="R979" s="715"/>
      <c r="S979" s="715"/>
      <c r="T979" s="715"/>
      <c r="U979" s="715"/>
      <c r="V979" s="715"/>
      <c r="W979" s="715"/>
      <c r="X979" s="715"/>
      <c r="Y979" s="715"/>
      <c r="Z979" s="715"/>
      <c r="AA979" s="715"/>
      <c r="AB979" s="715"/>
      <c r="AC979" s="715"/>
      <c r="AD979" s="715"/>
      <c r="AE979" s="715"/>
      <c r="AF979" s="715"/>
      <c r="AG979" s="715"/>
      <c r="AH979" s="715"/>
      <c r="AI979" s="715"/>
      <c r="AJ979" s="715"/>
      <c r="AK979" s="715"/>
      <c r="AL979" s="715"/>
      <c r="AM979" s="715"/>
      <c r="AN979" s="715"/>
      <c r="AO979" s="715"/>
      <c r="AP979" s="715"/>
      <c r="AQ979" s="715"/>
      <c r="AR979" s="715"/>
      <c r="AS979" s="715"/>
      <c r="AT979" s="715"/>
      <c r="AU979" s="715"/>
      <c r="AV979" s="715"/>
      <c r="AW979" s="715"/>
      <c r="AX979" s="715"/>
      <c r="AY979" s="715"/>
      <c r="AZ979" s="715"/>
      <c r="BA979" s="715"/>
      <c r="BB979" s="715"/>
      <c r="BC979" s="715"/>
      <c r="BD979" s="715"/>
      <c r="BE979" s="715"/>
      <c r="BF979" s="715"/>
      <c r="BG979" s="515"/>
      <c r="BH979" s="516"/>
      <c r="BI979" s="516"/>
      <c r="BJ979" s="516"/>
      <c r="BK979" s="517"/>
      <c r="BL979" s="258"/>
      <c r="BM979" s="330"/>
      <c r="BN979" s="330"/>
      <c r="BO979" s="330"/>
      <c r="BP979" s="330"/>
      <c r="BQ979" s="330"/>
      <c r="BR979" s="330"/>
      <c r="BS979" s="330"/>
      <c r="BT979" s="330"/>
      <c r="BU979" s="330"/>
      <c r="BV979" s="330"/>
      <c r="BW979" s="330"/>
      <c r="BX979" s="330"/>
      <c r="BY979" s="330"/>
      <c r="BZ979" s="330"/>
      <c r="CA979" s="330"/>
    </row>
    <row r="980" spans="2:81" s="331" customFormat="1" ht="12.6" customHeight="1">
      <c r="B980" s="511"/>
      <c r="C980" s="512"/>
      <c r="D980" s="513"/>
      <c r="E980" s="478"/>
      <c r="F980" s="771"/>
      <c r="G980" s="671"/>
      <c r="H980" s="671"/>
      <c r="I980" s="671"/>
      <c r="J980" s="671"/>
      <c r="K980" s="671"/>
      <c r="L980" s="671"/>
      <c r="M980" s="671"/>
      <c r="N980" s="671"/>
      <c r="O980" s="671"/>
      <c r="P980" s="671"/>
      <c r="Q980" s="671"/>
      <c r="R980" s="671"/>
      <c r="S980" s="671"/>
      <c r="T980" s="671"/>
      <c r="U980" s="671"/>
      <c r="V980" s="671"/>
      <c r="W980" s="671"/>
      <c r="X980" s="671"/>
      <c r="Y980" s="671"/>
      <c r="Z980" s="671"/>
      <c r="AA980" s="671"/>
      <c r="AB980" s="671"/>
      <c r="AC980" s="671"/>
      <c r="AD980" s="671"/>
      <c r="AE980" s="671"/>
      <c r="AF980" s="671"/>
      <c r="AG980" s="671"/>
      <c r="AH980" s="671"/>
      <c r="AI980" s="671"/>
      <c r="AJ980" s="671"/>
      <c r="AK980" s="671"/>
      <c r="AL980" s="671"/>
      <c r="AM980" s="671"/>
      <c r="AN980" s="671"/>
      <c r="AO980" s="671"/>
      <c r="AP980" s="671"/>
      <c r="AQ980" s="671"/>
      <c r="AR980" s="671"/>
      <c r="AS980" s="671"/>
      <c r="AT980" s="671"/>
      <c r="AU980" s="671"/>
      <c r="AV980" s="671"/>
      <c r="AW980" s="671"/>
      <c r="AX980" s="671"/>
      <c r="AY980" s="671"/>
      <c r="AZ980" s="671"/>
      <c r="BA980" s="671"/>
      <c r="BB980" s="671"/>
      <c r="BC980" s="671"/>
      <c r="BD980" s="671"/>
      <c r="BE980" s="671"/>
      <c r="BF980" s="671"/>
      <c r="BG980" s="515"/>
      <c r="BH980" s="516"/>
      <c r="BI980" s="516"/>
      <c r="BJ980" s="516"/>
      <c r="BK980" s="517"/>
      <c r="BL980" s="258"/>
      <c r="BM980" s="330"/>
      <c r="BN980" s="330"/>
      <c r="BO980" s="330"/>
      <c r="BP980" s="330"/>
      <c r="BQ980" s="330"/>
      <c r="BR980" s="330"/>
      <c r="BS980" s="330"/>
      <c r="BT980" s="330"/>
      <c r="BU980" s="330"/>
      <c r="BV980" s="330"/>
      <c r="BW980" s="330"/>
      <c r="BX980" s="330"/>
      <c r="BY980" s="330"/>
      <c r="BZ980" s="330"/>
      <c r="CA980" s="330"/>
    </row>
    <row r="981" spans="2:81" s="331" customFormat="1" ht="4.5" customHeight="1">
      <c r="B981" s="511"/>
      <c r="C981" s="512"/>
      <c r="D981" s="513"/>
      <c r="E981" s="764"/>
      <c r="F981" s="765"/>
      <c r="G981" s="776"/>
      <c r="H981" s="776"/>
      <c r="I981" s="776"/>
      <c r="J981" s="776"/>
      <c r="K981" s="776"/>
      <c r="L981" s="776"/>
      <c r="M981" s="776"/>
      <c r="N981" s="776"/>
      <c r="O981" s="776"/>
      <c r="P981" s="776"/>
      <c r="Q981" s="776"/>
      <c r="R981" s="776"/>
      <c r="S981" s="776"/>
      <c r="T981" s="776"/>
      <c r="U981" s="776"/>
      <c r="V981" s="776"/>
      <c r="W981" s="776"/>
      <c r="X981" s="776"/>
      <c r="Y981" s="776"/>
      <c r="Z981" s="776"/>
      <c r="AA981" s="776"/>
      <c r="AB981" s="776"/>
      <c r="AC981" s="776"/>
      <c r="AD981" s="776"/>
      <c r="AE981" s="776"/>
      <c r="AF981" s="776"/>
      <c r="AG981" s="776"/>
      <c r="AH981" s="776"/>
      <c r="AI981" s="776"/>
      <c r="AJ981" s="776"/>
      <c r="AK981" s="776"/>
      <c r="AL981" s="776"/>
      <c r="AM981" s="776"/>
      <c r="AN981" s="776"/>
      <c r="AO981" s="776"/>
      <c r="AP981" s="776"/>
      <c r="AQ981" s="776"/>
      <c r="AR981" s="776"/>
      <c r="AS981" s="776"/>
      <c r="AT981" s="776"/>
      <c r="AU981" s="776"/>
      <c r="AV981" s="776"/>
      <c r="AW981" s="776"/>
      <c r="AX981" s="776"/>
      <c r="AY981" s="776"/>
      <c r="AZ981" s="776"/>
      <c r="BA981" s="776"/>
      <c r="BB981" s="776"/>
      <c r="BC981" s="776"/>
      <c r="BD981" s="776"/>
      <c r="BE981" s="776"/>
      <c r="BF981" s="776"/>
      <c r="BG981" s="515"/>
      <c r="BH981" s="516"/>
      <c r="BI981" s="516"/>
      <c r="BJ981" s="516"/>
      <c r="BK981" s="517"/>
      <c r="BL981" s="258"/>
      <c r="BM981" s="779"/>
      <c r="BN981" s="779"/>
      <c r="BO981" s="779"/>
      <c r="BP981" s="779"/>
      <c r="BQ981" s="779"/>
      <c r="BR981" s="779"/>
      <c r="BS981" s="779"/>
      <c r="BT981" s="779"/>
      <c r="BU981" s="779"/>
      <c r="BV981" s="779"/>
      <c r="BW981" s="779"/>
      <c r="BX981" s="779"/>
      <c r="BY981" s="779"/>
      <c r="BZ981" s="779"/>
      <c r="CA981" s="779"/>
      <c r="CB981" s="779"/>
      <c r="CC981" s="779"/>
    </row>
    <row r="982" spans="2:81" s="331" customFormat="1" ht="12.6" customHeight="1">
      <c r="B982" s="511"/>
      <c r="C982" s="512"/>
      <c r="D982" s="513"/>
      <c r="E982" s="474" t="s">
        <v>520</v>
      </c>
      <c r="F982" s="475"/>
      <c r="G982" s="482" t="s">
        <v>758</v>
      </c>
      <c r="H982" s="482"/>
      <c r="I982" s="482"/>
      <c r="J982" s="482"/>
      <c r="K982" s="482"/>
      <c r="L982" s="482"/>
      <c r="M982" s="482"/>
      <c r="N982" s="482"/>
      <c r="O982" s="482"/>
      <c r="P982" s="482"/>
      <c r="Q982" s="482"/>
      <c r="R982" s="482"/>
      <c r="S982" s="482"/>
      <c r="T982" s="482"/>
      <c r="U982" s="482"/>
      <c r="V982" s="482"/>
      <c r="W982" s="482"/>
      <c r="X982" s="482"/>
      <c r="Y982" s="482"/>
      <c r="Z982" s="482"/>
      <c r="AA982" s="482"/>
      <c r="AB982" s="482"/>
      <c r="AC982" s="482"/>
      <c r="AD982" s="482"/>
      <c r="AE982" s="482"/>
      <c r="AF982" s="482"/>
      <c r="AG982" s="482"/>
      <c r="AH982" s="482"/>
      <c r="AI982" s="482"/>
      <c r="AJ982" s="482"/>
      <c r="AK982" s="482"/>
      <c r="AL982" s="482"/>
      <c r="AM982" s="482"/>
      <c r="AN982" s="482"/>
      <c r="AO982" s="482"/>
      <c r="AP982" s="482"/>
      <c r="AQ982" s="482"/>
      <c r="AR982" s="482"/>
      <c r="AS982" s="482"/>
      <c r="AT982" s="482"/>
      <c r="AU982" s="482"/>
      <c r="AV982" s="482"/>
      <c r="AW982" s="482"/>
      <c r="AX982" s="482"/>
      <c r="AY982" s="482"/>
      <c r="AZ982" s="482"/>
      <c r="BA982" s="482"/>
      <c r="BB982" s="482"/>
      <c r="BC982" s="482"/>
      <c r="BD982" s="482"/>
      <c r="BE982" s="482"/>
      <c r="BF982" s="482"/>
      <c r="BG982" s="515"/>
      <c r="BH982" s="516"/>
      <c r="BI982" s="516"/>
      <c r="BJ982" s="516"/>
      <c r="BK982" s="517"/>
      <c r="BL982" s="330"/>
      <c r="BM982" s="330"/>
      <c r="BN982" s="330"/>
      <c r="BO982" s="330"/>
      <c r="BP982" s="330"/>
      <c r="BQ982" s="330"/>
      <c r="BR982" s="330"/>
      <c r="BS982" s="330"/>
      <c r="BT982" s="330"/>
      <c r="BU982" s="330"/>
      <c r="BV982" s="330"/>
      <c r="BW982" s="330"/>
      <c r="BX982" s="330"/>
      <c r="BY982" s="330"/>
      <c r="BZ982" s="330"/>
      <c r="CA982" s="330"/>
    </row>
    <row r="983" spans="2:81" s="331" customFormat="1" ht="12.6" customHeight="1">
      <c r="B983" s="511"/>
      <c r="C983" s="512"/>
      <c r="D983" s="513"/>
      <c r="E983" s="478"/>
      <c r="F983" s="771"/>
      <c r="G983" s="482"/>
      <c r="H983" s="482"/>
      <c r="I983" s="482"/>
      <c r="J983" s="482"/>
      <c r="K983" s="482"/>
      <c r="L983" s="482"/>
      <c r="M983" s="482"/>
      <c r="N983" s="482"/>
      <c r="O983" s="482"/>
      <c r="P983" s="482"/>
      <c r="Q983" s="482"/>
      <c r="R983" s="482"/>
      <c r="S983" s="482"/>
      <c r="T983" s="482"/>
      <c r="U983" s="482"/>
      <c r="V983" s="482"/>
      <c r="W983" s="482"/>
      <c r="X983" s="482"/>
      <c r="Y983" s="482"/>
      <c r="Z983" s="482"/>
      <c r="AA983" s="482"/>
      <c r="AB983" s="482"/>
      <c r="AC983" s="482"/>
      <c r="AD983" s="482"/>
      <c r="AE983" s="482"/>
      <c r="AF983" s="482"/>
      <c r="AG983" s="482"/>
      <c r="AH983" s="482"/>
      <c r="AI983" s="482"/>
      <c r="AJ983" s="482"/>
      <c r="AK983" s="482"/>
      <c r="AL983" s="482"/>
      <c r="AM983" s="482"/>
      <c r="AN983" s="482"/>
      <c r="AO983" s="482"/>
      <c r="AP983" s="482"/>
      <c r="AQ983" s="482"/>
      <c r="AR983" s="482"/>
      <c r="AS983" s="482"/>
      <c r="AT983" s="482"/>
      <c r="AU983" s="482"/>
      <c r="AV983" s="482"/>
      <c r="AW983" s="482"/>
      <c r="AX983" s="482"/>
      <c r="AY983" s="482"/>
      <c r="AZ983" s="482"/>
      <c r="BA983" s="482"/>
      <c r="BB983" s="482"/>
      <c r="BC983" s="482"/>
      <c r="BD983" s="482"/>
      <c r="BE983" s="482"/>
      <c r="BF983" s="482"/>
      <c r="BG983" s="515"/>
      <c r="BH983" s="516"/>
      <c r="BI983" s="516"/>
      <c r="BJ983" s="516"/>
      <c r="BK983" s="517"/>
      <c r="BL983" s="330"/>
      <c r="BM983" s="330"/>
      <c r="BN983" s="330"/>
      <c r="BO983" s="330"/>
      <c r="BP983" s="330"/>
      <c r="BQ983" s="330"/>
      <c r="BR983" s="330"/>
      <c r="BS983" s="330"/>
      <c r="BT983" s="330"/>
      <c r="BU983" s="330"/>
      <c r="BV983" s="330"/>
      <c r="BW983" s="330"/>
      <c r="BX983" s="330"/>
      <c r="BY983" s="330"/>
      <c r="BZ983" s="330"/>
      <c r="CA983" s="330"/>
    </row>
    <row r="984" spans="2:81" s="331" customFormat="1" ht="12.6" customHeight="1">
      <c r="B984" s="511"/>
      <c r="C984" s="512"/>
      <c r="D984" s="513"/>
      <c r="E984" s="478"/>
      <c r="F984" s="771"/>
      <c r="G984" s="482"/>
      <c r="H984" s="482"/>
      <c r="I984" s="482"/>
      <c r="J984" s="482"/>
      <c r="K984" s="482"/>
      <c r="L984" s="482"/>
      <c r="M984" s="482"/>
      <c r="N984" s="482"/>
      <c r="O984" s="482"/>
      <c r="P984" s="482"/>
      <c r="Q984" s="482"/>
      <c r="R984" s="482"/>
      <c r="S984" s="482"/>
      <c r="T984" s="482"/>
      <c r="U984" s="482"/>
      <c r="V984" s="482"/>
      <c r="W984" s="482"/>
      <c r="X984" s="482"/>
      <c r="Y984" s="482"/>
      <c r="Z984" s="482"/>
      <c r="AA984" s="482"/>
      <c r="AB984" s="482"/>
      <c r="AC984" s="482"/>
      <c r="AD984" s="482"/>
      <c r="AE984" s="482"/>
      <c r="AF984" s="482"/>
      <c r="AG984" s="482"/>
      <c r="AH984" s="482"/>
      <c r="AI984" s="482"/>
      <c r="AJ984" s="482"/>
      <c r="AK984" s="482"/>
      <c r="AL984" s="482"/>
      <c r="AM984" s="482"/>
      <c r="AN984" s="482"/>
      <c r="AO984" s="482"/>
      <c r="AP984" s="482"/>
      <c r="AQ984" s="482"/>
      <c r="AR984" s="482"/>
      <c r="AS984" s="482"/>
      <c r="AT984" s="482"/>
      <c r="AU984" s="482"/>
      <c r="AV984" s="482"/>
      <c r="AW984" s="482"/>
      <c r="AX984" s="482"/>
      <c r="AY984" s="482"/>
      <c r="AZ984" s="482"/>
      <c r="BA984" s="482"/>
      <c r="BB984" s="482"/>
      <c r="BC984" s="482"/>
      <c r="BD984" s="482"/>
      <c r="BE984" s="482"/>
      <c r="BF984" s="482"/>
      <c r="BG984" s="515"/>
      <c r="BH984" s="516"/>
      <c r="BI984" s="516"/>
      <c r="BJ984" s="516"/>
      <c r="BK984" s="517"/>
      <c r="BL984" s="330"/>
      <c r="BM984" s="330"/>
      <c r="BN984" s="330"/>
      <c r="BO984" s="330"/>
      <c r="BP984" s="330"/>
      <c r="BQ984" s="330"/>
      <c r="BR984" s="330"/>
      <c r="BS984" s="330"/>
      <c r="BT984" s="330"/>
      <c r="BU984" s="330"/>
      <c r="BV984" s="330"/>
      <c r="BW984" s="330"/>
      <c r="BX984" s="330"/>
      <c r="BY984" s="330"/>
      <c r="BZ984" s="330"/>
      <c r="CA984" s="330"/>
    </row>
    <row r="985" spans="2:81" s="331" customFormat="1" ht="12.6" customHeight="1">
      <c r="B985" s="511"/>
      <c r="C985" s="512"/>
      <c r="D985" s="513"/>
      <c r="E985" s="478"/>
      <c r="F985" s="771"/>
      <c r="G985" s="482"/>
      <c r="H985" s="482"/>
      <c r="I985" s="482"/>
      <c r="J985" s="482"/>
      <c r="K985" s="482"/>
      <c r="L985" s="482"/>
      <c r="M985" s="482"/>
      <c r="N985" s="482"/>
      <c r="O985" s="482"/>
      <c r="P985" s="482"/>
      <c r="Q985" s="482"/>
      <c r="R985" s="482"/>
      <c r="S985" s="482"/>
      <c r="T985" s="482"/>
      <c r="U985" s="482"/>
      <c r="V985" s="482"/>
      <c r="W985" s="482"/>
      <c r="X985" s="482"/>
      <c r="Y985" s="482"/>
      <c r="Z985" s="482"/>
      <c r="AA985" s="482"/>
      <c r="AB985" s="482"/>
      <c r="AC985" s="482"/>
      <c r="AD985" s="482"/>
      <c r="AE985" s="482"/>
      <c r="AF985" s="482"/>
      <c r="AG985" s="482"/>
      <c r="AH985" s="482"/>
      <c r="AI985" s="482"/>
      <c r="AJ985" s="482"/>
      <c r="AK985" s="482"/>
      <c r="AL985" s="482"/>
      <c r="AM985" s="482"/>
      <c r="AN985" s="482"/>
      <c r="AO985" s="482"/>
      <c r="AP985" s="482"/>
      <c r="AQ985" s="482"/>
      <c r="AR985" s="482"/>
      <c r="AS985" s="482"/>
      <c r="AT985" s="482"/>
      <c r="AU985" s="482"/>
      <c r="AV985" s="482"/>
      <c r="AW985" s="482"/>
      <c r="AX985" s="482"/>
      <c r="AY985" s="482"/>
      <c r="AZ985" s="482"/>
      <c r="BA985" s="482"/>
      <c r="BB985" s="482"/>
      <c r="BC985" s="482"/>
      <c r="BD985" s="482"/>
      <c r="BE985" s="482"/>
      <c r="BF985" s="482"/>
      <c r="BG985" s="515"/>
      <c r="BH985" s="516"/>
      <c r="BI985" s="516"/>
      <c r="BJ985" s="516"/>
      <c r="BK985" s="517"/>
      <c r="BL985" s="330"/>
      <c r="BM985" s="330"/>
      <c r="BN985" s="330"/>
      <c r="BO985" s="330"/>
      <c r="BP985" s="330"/>
      <c r="BQ985" s="330"/>
      <c r="BR985" s="330"/>
      <c r="BS985" s="330"/>
      <c r="BT985" s="330"/>
      <c r="BU985" s="330"/>
      <c r="BV985" s="330"/>
      <c r="BW985" s="330"/>
      <c r="BX985" s="330"/>
      <c r="BY985" s="330"/>
      <c r="BZ985" s="330"/>
      <c r="CA985" s="330"/>
    </row>
    <row r="986" spans="2:81" s="331" customFormat="1" ht="3.75" customHeight="1">
      <c r="B986" s="511"/>
      <c r="C986" s="512"/>
      <c r="D986" s="513"/>
      <c r="E986" s="478"/>
      <c r="F986" s="771"/>
      <c r="G986" s="482"/>
      <c r="H986" s="482"/>
      <c r="I986" s="482"/>
      <c r="J986" s="482"/>
      <c r="K986" s="482"/>
      <c r="L986" s="482"/>
      <c r="M986" s="482"/>
      <c r="N986" s="482"/>
      <c r="O986" s="482"/>
      <c r="P986" s="482"/>
      <c r="Q986" s="482"/>
      <c r="R986" s="482"/>
      <c r="S986" s="482"/>
      <c r="T986" s="482"/>
      <c r="U986" s="482"/>
      <c r="V986" s="482"/>
      <c r="W986" s="482"/>
      <c r="X986" s="482"/>
      <c r="Y986" s="482"/>
      <c r="Z986" s="482"/>
      <c r="AA986" s="482"/>
      <c r="AB986" s="482"/>
      <c r="AC986" s="482"/>
      <c r="AD986" s="482"/>
      <c r="AE986" s="482"/>
      <c r="AF986" s="482"/>
      <c r="AG986" s="482"/>
      <c r="AH986" s="482"/>
      <c r="AI986" s="482"/>
      <c r="AJ986" s="482"/>
      <c r="AK986" s="482"/>
      <c r="AL986" s="482"/>
      <c r="AM986" s="482"/>
      <c r="AN986" s="482"/>
      <c r="AO986" s="482"/>
      <c r="AP986" s="482"/>
      <c r="AQ986" s="482"/>
      <c r="AR986" s="482"/>
      <c r="AS986" s="482"/>
      <c r="AT986" s="482"/>
      <c r="AU986" s="482"/>
      <c r="AV986" s="482"/>
      <c r="AW986" s="482"/>
      <c r="AX986" s="482"/>
      <c r="AY986" s="482"/>
      <c r="AZ986" s="482"/>
      <c r="BA986" s="482"/>
      <c r="BB986" s="482"/>
      <c r="BC986" s="482"/>
      <c r="BD986" s="482"/>
      <c r="BE986" s="482"/>
      <c r="BF986" s="482"/>
      <c r="BG986" s="515"/>
      <c r="BH986" s="516"/>
      <c r="BI986" s="516"/>
      <c r="BJ986" s="516"/>
      <c r="BK986" s="517"/>
      <c r="BL986" s="330"/>
      <c r="BM986" s="330"/>
      <c r="BN986" s="330"/>
      <c r="BO986" s="330"/>
      <c r="BP986" s="330"/>
      <c r="BQ986" s="330"/>
      <c r="BR986" s="330"/>
      <c r="BS986" s="330"/>
      <c r="BT986" s="330"/>
      <c r="BU986" s="330"/>
      <c r="BV986" s="330"/>
      <c r="BW986" s="330"/>
      <c r="BX986" s="330"/>
      <c r="BY986" s="330"/>
      <c r="BZ986" s="330"/>
      <c r="CA986" s="330"/>
    </row>
    <row r="987" spans="2:81" s="331" customFormat="1" ht="12" customHeight="1">
      <c r="B987" s="511"/>
      <c r="C987" s="512"/>
      <c r="D987" s="513"/>
      <c r="E987" s="478"/>
      <c r="F987" s="771"/>
      <c r="G987" s="482" t="s">
        <v>759</v>
      </c>
      <c r="H987" s="780"/>
      <c r="I987" s="780"/>
      <c r="J987" s="780"/>
      <c r="K987" s="780"/>
      <c r="L987" s="780"/>
      <c r="M987" s="780"/>
      <c r="N987" s="780"/>
      <c r="O987" s="780"/>
      <c r="P987" s="780"/>
      <c r="Q987" s="780"/>
      <c r="R987" s="780"/>
      <c r="S987" s="780"/>
      <c r="T987" s="780"/>
      <c r="U987" s="780"/>
      <c r="V987" s="780"/>
      <c r="W987" s="780"/>
      <c r="X987" s="780"/>
      <c r="Y987" s="780"/>
      <c r="Z987" s="780"/>
      <c r="AA987" s="780"/>
      <c r="AB987" s="780"/>
      <c r="AC987" s="780"/>
      <c r="AD987" s="780"/>
      <c r="AE987" s="780"/>
      <c r="AF987" s="780"/>
      <c r="AG987" s="780"/>
      <c r="AH987" s="780"/>
      <c r="AI987" s="780"/>
      <c r="AJ987" s="780"/>
      <c r="AK987" s="780"/>
      <c r="AL987" s="780"/>
      <c r="AM987" s="780"/>
      <c r="AN987" s="780"/>
      <c r="AO987" s="780"/>
      <c r="AP987" s="780"/>
      <c r="AQ987" s="780"/>
      <c r="AR987" s="780"/>
      <c r="AS987" s="780"/>
      <c r="AT987" s="780"/>
      <c r="AU987" s="780"/>
      <c r="AV987" s="780"/>
      <c r="AW987" s="780"/>
      <c r="AX987" s="780"/>
      <c r="AY987" s="780"/>
      <c r="AZ987" s="780"/>
      <c r="BA987" s="780"/>
      <c r="BB987" s="780"/>
      <c r="BC987" s="780"/>
      <c r="BD987" s="780"/>
      <c r="BE987" s="780"/>
      <c r="BF987" s="780"/>
      <c r="BG987" s="515"/>
      <c r="BH987" s="516"/>
      <c r="BI987" s="516"/>
      <c r="BJ987" s="516"/>
      <c r="BK987" s="517"/>
      <c r="BL987" s="330"/>
      <c r="BM987" s="330"/>
      <c r="BN987" s="330"/>
      <c r="BO987" s="330"/>
      <c r="BP987" s="330"/>
      <c r="BQ987" s="330"/>
      <c r="BR987" s="330"/>
      <c r="BS987" s="330"/>
      <c r="BT987" s="330"/>
      <c r="BU987" s="330"/>
      <c r="BV987" s="330"/>
      <c r="BW987" s="330"/>
      <c r="BX987" s="330"/>
      <c r="BY987" s="330"/>
      <c r="BZ987" s="330"/>
      <c r="CA987" s="330"/>
    </row>
    <row r="988" spans="2:81" s="331" customFormat="1" ht="12" customHeight="1">
      <c r="B988" s="511"/>
      <c r="C988" s="512"/>
      <c r="D988" s="513"/>
      <c r="E988" s="478"/>
      <c r="F988" s="771"/>
      <c r="G988" s="482" t="s">
        <v>760</v>
      </c>
      <c r="H988" s="780"/>
      <c r="I988" s="780"/>
      <c r="J988" s="780"/>
      <c r="K988" s="780"/>
      <c r="L988" s="780"/>
      <c r="M988" s="780"/>
      <c r="N988" s="780"/>
      <c r="O988" s="780"/>
      <c r="P988" s="780"/>
      <c r="Q988" s="780"/>
      <c r="R988" s="780"/>
      <c r="S988" s="780"/>
      <c r="T988" s="780"/>
      <c r="U988" s="780"/>
      <c r="V988" s="780"/>
      <c r="W988" s="780"/>
      <c r="X988" s="780"/>
      <c r="Y988" s="780"/>
      <c r="Z988" s="780"/>
      <c r="AA988" s="780"/>
      <c r="AB988" s="780"/>
      <c r="AC988" s="780"/>
      <c r="AD988" s="780"/>
      <c r="AE988" s="780"/>
      <c r="AF988" s="780"/>
      <c r="AG988" s="780"/>
      <c r="AH988" s="780"/>
      <c r="AI988" s="780"/>
      <c r="AJ988" s="780"/>
      <c r="AK988" s="780"/>
      <c r="AL988" s="780"/>
      <c r="AM988" s="780"/>
      <c r="AN988" s="780"/>
      <c r="AO988" s="780"/>
      <c r="AP988" s="780"/>
      <c r="AQ988" s="780"/>
      <c r="AR988" s="780"/>
      <c r="AS988" s="780"/>
      <c r="AT988" s="780"/>
      <c r="AU988" s="780"/>
      <c r="AV988" s="780"/>
      <c r="AW988" s="780"/>
      <c r="AX988" s="780"/>
      <c r="AY988" s="780"/>
      <c r="AZ988" s="780"/>
      <c r="BA988" s="780"/>
      <c r="BB988" s="780"/>
      <c r="BC988" s="780"/>
      <c r="BD988" s="780"/>
      <c r="BE988" s="780"/>
      <c r="BF988" s="780"/>
      <c r="BG988" s="515"/>
      <c r="BH988" s="516"/>
      <c r="BI988" s="516"/>
      <c r="BJ988" s="516"/>
      <c r="BK988" s="517"/>
      <c r="BL988" s="330"/>
      <c r="BM988" s="330"/>
      <c r="BN988" s="330"/>
      <c r="BO988" s="330"/>
      <c r="BP988" s="330"/>
      <c r="BQ988" s="330"/>
      <c r="BR988" s="330"/>
      <c r="BS988" s="330"/>
      <c r="BT988" s="330"/>
      <c r="BU988" s="330"/>
      <c r="BV988" s="330"/>
      <c r="BW988" s="330"/>
      <c r="BX988" s="330"/>
      <c r="BY988" s="330"/>
      <c r="BZ988" s="330"/>
      <c r="CA988" s="330"/>
    </row>
    <row r="989" spans="2:81" s="331" customFormat="1" ht="12" customHeight="1">
      <c r="B989" s="511"/>
      <c r="C989" s="512"/>
      <c r="D989" s="513"/>
      <c r="E989" s="478"/>
      <c r="F989" s="771"/>
      <c r="G989" s="482" t="s">
        <v>761</v>
      </c>
      <c r="H989" s="780"/>
      <c r="I989" s="780"/>
      <c r="J989" s="780"/>
      <c r="K989" s="780"/>
      <c r="L989" s="780"/>
      <c r="M989" s="780"/>
      <c r="N989" s="780"/>
      <c r="O989" s="780"/>
      <c r="P989" s="780"/>
      <c r="Q989" s="780"/>
      <c r="R989" s="780"/>
      <c r="S989" s="780"/>
      <c r="T989" s="780"/>
      <c r="U989" s="780"/>
      <c r="V989" s="780"/>
      <c r="W989" s="780"/>
      <c r="X989" s="780"/>
      <c r="Y989" s="780"/>
      <c r="Z989" s="780"/>
      <c r="AA989" s="780"/>
      <c r="AB989" s="780"/>
      <c r="AC989" s="780"/>
      <c r="AD989" s="780"/>
      <c r="AE989" s="780"/>
      <c r="AF989" s="780"/>
      <c r="AG989" s="780"/>
      <c r="AH989" s="780"/>
      <c r="AI989" s="780"/>
      <c r="AJ989" s="780"/>
      <c r="AK989" s="780"/>
      <c r="AL989" s="780"/>
      <c r="AM989" s="780"/>
      <c r="AN989" s="780"/>
      <c r="AO989" s="780"/>
      <c r="AP989" s="780"/>
      <c r="AQ989" s="780"/>
      <c r="AR989" s="780"/>
      <c r="AS989" s="780"/>
      <c r="AT989" s="780"/>
      <c r="AU989" s="780"/>
      <c r="AV989" s="780"/>
      <c r="AW989" s="780"/>
      <c r="AX989" s="780"/>
      <c r="AY989" s="780"/>
      <c r="AZ989" s="780"/>
      <c r="BA989" s="780"/>
      <c r="BB989" s="780"/>
      <c r="BC989" s="780"/>
      <c r="BD989" s="780"/>
      <c r="BE989" s="780"/>
      <c r="BF989" s="780"/>
      <c r="BG989" s="515"/>
      <c r="BH989" s="516"/>
      <c r="BI989" s="516"/>
      <c r="BJ989" s="516"/>
      <c r="BK989" s="517"/>
      <c r="BL989" s="330"/>
      <c r="BM989" s="330"/>
      <c r="BN989" s="330"/>
      <c r="BO989" s="330"/>
      <c r="BP989" s="330"/>
      <c r="BQ989" s="330"/>
      <c r="BR989" s="330"/>
      <c r="BS989" s="330"/>
      <c r="BT989" s="330"/>
      <c r="BU989" s="330"/>
      <c r="BV989" s="330"/>
      <c r="BW989" s="330"/>
      <c r="BX989" s="330"/>
      <c r="BY989" s="330"/>
      <c r="BZ989" s="330"/>
      <c r="CA989" s="330"/>
    </row>
    <row r="990" spans="2:81" s="331" customFormat="1" ht="12" customHeight="1">
      <c r="B990" s="511"/>
      <c r="C990" s="512"/>
      <c r="D990" s="513"/>
      <c r="E990" s="478"/>
      <c r="F990" s="771"/>
      <c r="G990" s="482" t="s">
        <v>762</v>
      </c>
      <c r="H990" s="780"/>
      <c r="I990" s="780"/>
      <c r="J990" s="780"/>
      <c r="K990" s="780"/>
      <c r="L990" s="780"/>
      <c r="M990" s="780"/>
      <c r="N990" s="780"/>
      <c r="O990" s="780"/>
      <c r="P990" s="780"/>
      <c r="Q990" s="780"/>
      <c r="R990" s="780"/>
      <c r="S990" s="780"/>
      <c r="T990" s="780"/>
      <c r="U990" s="780"/>
      <c r="V990" s="780"/>
      <c r="W990" s="780"/>
      <c r="X990" s="780"/>
      <c r="Y990" s="780"/>
      <c r="Z990" s="780"/>
      <c r="AA990" s="780"/>
      <c r="AB990" s="780"/>
      <c r="AC990" s="780"/>
      <c r="AD990" s="780"/>
      <c r="AE990" s="780"/>
      <c r="AF990" s="780"/>
      <c r="AG990" s="780"/>
      <c r="AH990" s="780"/>
      <c r="AI990" s="780"/>
      <c r="AJ990" s="780"/>
      <c r="AK990" s="780"/>
      <c r="AL990" s="780"/>
      <c r="AM990" s="780"/>
      <c r="AN990" s="780"/>
      <c r="AO990" s="780"/>
      <c r="AP990" s="780"/>
      <c r="AQ990" s="780"/>
      <c r="AR990" s="780"/>
      <c r="AS990" s="780"/>
      <c r="AT990" s="780"/>
      <c r="AU990" s="780"/>
      <c r="AV990" s="780"/>
      <c r="AW990" s="780"/>
      <c r="AX990" s="780"/>
      <c r="AY990" s="780"/>
      <c r="AZ990" s="780"/>
      <c r="BA990" s="780"/>
      <c r="BB990" s="780"/>
      <c r="BC990" s="780"/>
      <c r="BD990" s="780"/>
      <c r="BE990" s="780"/>
      <c r="BF990" s="780"/>
      <c r="BG990" s="515"/>
      <c r="BH990" s="516"/>
      <c r="BI990" s="516"/>
      <c r="BJ990" s="516"/>
      <c r="BK990" s="517"/>
      <c r="BL990" s="330"/>
      <c r="BM990" s="330"/>
      <c r="BN990" s="330"/>
      <c r="BO990" s="330"/>
      <c r="BP990" s="330"/>
      <c r="BQ990" s="330"/>
      <c r="BR990" s="330"/>
      <c r="BS990" s="330"/>
      <c r="BT990" s="330"/>
      <c r="BU990" s="330"/>
      <c r="BV990" s="330"/>
      <c r="BW990" s="330"/>
      <c r="BX990" s="330"/>
      <c r="BY990" s="330"/>
      <c r="BZ990" s="330"/>
      <c r="CA990" s="330"/>
    </row>
    <row r="991" spans="2:81" s="331" customFormat="1" ht="4.5" customHeight="1">
      <c r="B991" s="498"/>
      <c r="C991" s="499"/>
      <c r="D991" s="500"/>
      <c r="E991" s="326"/>
      <c r="F991" s="327"/>
      <c r="G991" s="482"/>
      <c r="H991" s="780"/>
      <c r="I991" s="780"/>
      <c r="J991" s="780"/>
      <c r="K991" s="780"/>
      <c r="L991" s="780"/>
      <c r="M991" s="780"/>
      <c r="N991" s="780"/>
      <c r="O991" s="780"/>
      <c r="P991" s="780"/>
      <c r="Q991" s="780"/>
      <c r="R991" s="780"/>
      <c r="S991" s="780"/>
      <c r="T991" s="780"/>
      <c r="U991" s="780"/>
      <c r="V991" s="780"/>
      <c r="W991" s="780"/>
      <c r="X991" s="780"/>
      <c r="Y991" s="780"/>
      <c r="Z991" s="780"/>
      <c r="AA991" s="780"/>
      <c r="AB991" s="780"/>
      <c r="AC991" s="780"/>
      <c r="AD991" s="780"/>
      <c r="AE991" s="780"/>
      <c r="AF991" s="780"/>
      <c r="AG991" s="780"/>
      <c r="AH991" s="780"/>
      <c r="AI991" s="780"/>
      <c r="AJ991" s="780"/>
      <c r="AK991" s="780"/>
      <c r="AL991" s="780"/>
      <c r="AM991" s="780"/>
      <c r="AN991" s="780"/>
      <c r="AO991" s="780"/>
      <c r="AP991" s="780"/>
      <c r="AQ991" s="780"/>
      <c r="AR991" s="780"/>
      <c r="AS991" s="780"/>
      <c r="AT991" s="780"/>
      <c r="AU991" s="780"/>
      <c r="AV991" s="780"/>
      <c r="AW991" s="780"/>
      <c r="AX991" s="780"/>
      <c r="AY991" s="780"/>
      <c r="AZ991" s="780"/>
      <c r="BA991" s="780"/>
      <c r="BB991" s="780"/>
      <c r="BC991" s="780"/>
      <c r="BD991" s="780"/>
      <c r="BE991" s="780"/>
      <c r="BF991" s="780"/>
      <c r="BG991" s="508"/>
      <c r="BH991" s="509"/>
      <c r="BI991" s="509"/>
      <c r="BJ991" s="509"/>
      <c r="BK991" s="510"/>
      <c r="BL991" s="330"/>
      <c r="BM991" s="330"/>
      <c r="BN991" s="330"/>
      <c r="BO991" s="330"/>
      <c r="BP991" s="330"/>
      <c r="BQ991" s="330"/>
      <c r="BR991" s="330"/>
      <c r="BS991" s="330"/>
      <c r="BT991" s="330"/>
      <c r="BU991" s="330"/>
      <c r="BV991" s="330"/>
      <c r="BW991" s="330"/>
      <c r="BX991" s="330"/>
      <c r="BY991" s="330"/>
      <c r="BZ991" s="330"/>
      <c r="CA991" s="383"/>
    </row>
    <row r="992" spans="2:81" s="331" customFormat="1" ht="12.6" customHeight="1">
      <c r="B992" s="495" t="s">
        <v>457</v>
      </c>
      <c r="C992" s="496"/>
      <c r="D992" s="497"/>
      <c r="E992" s="502" t="s">
        <v>763</v>
      </c>
      <c r="F992" s="502"/>
      <c r="G992" s="502"/>
      <c r="H992" s="502"/>
      <c r="I992" s="502"/>
      <c r="J992" s="502"/>
      <c r="K992" s="502"/>
      <c r="L992" s="502"/>
      <c r="M992" s="502"/>
      <c r="N992" s="502"/>
      <c r="O992" s="502"/>
      <c r="P992" s="502"/>
      <c r="Q992" s="502"/>
      <c r="R992" s="502"/>
      <c r="S992" s="502"/>
      <c r="T992" s="502"/>
      <c r="U992" s="502"/>
      <c r="V992" s="502"/>
      <c r="W992" s="502"/>
      <c r="X992" s="502"/>
      <c r="Y992" s="502"/>
      <c r="Z992" s="502"/>
      <c r="AA992" s="502"/>
      <c r="AB992" s="502"/>
      <c r="AC992" s="502"/>
      <c r="AD992" s="502"/>
      <c r="AE992" s="502"/>
      <c r="AF992" s="502"/>
      <c r="AG992" s="502"/>
      <c r="AH992" s="502"/>
      <c r="AI992" s="502"/>
      <c r="AJ992" s="502"/>
      <c r="AK992" s="502"/>
      <c r="AL992" s="502"/>
      <c r="AM992" s="502"/>
      <c r="AN992" s="502"/>
      <c r="AO992" s="502"/>
      <c r="AP992" s="502"/>
      <c r="AQ992" s="502"/>
      <c r="AR992" s="502"/>
      <c r="AS992" s="502"/>
      <c r="AT992" s="502"/>
      <c r="AU992" s="502"/>
      <c r="AV992" s="502"/>
      <c r="AW992" s="502"/>
      <c r="AX992" s="502"/>
      <c r="AY992" s="502"/>
      <c r="AZ992" s="502"/>
      <c r="BA992" s="502"/>
      <c r="BB992" s="502"/>
      <c r="BC992" s="502"/>
      <c r="BD992" s="502"/>
      <c r="BE992" s="502"/>
      <c r="BF992" s="502"/>
      <c r="BG992" s="505"/>
      <c r="BH992" s="506"/>
      <c r="BI992" s="506"/>
      <c r="BJ992" s="506"/>
      <c r="BK992" s="507"/>
      <c r="BL992" s="330"/>
      <c r="BM992" s="330"/>
      <c r="BN992" s="330"/>
      <c r="BO992" s="330"/>
      <c r="BP992" s="330"/>
      <c r="BQ992" s="330"/>
      <c r="BR992" s="330"/>
      <c r="BS992" s="330"/>
      <c r="BT992" s="330"/>
      <c r="BU992" s="330"/>
      <c r="BV992" s="330"/>
      <c r="BW992" s="330"/>
      <c r="BX992" s="330"/>
      <c r="BY992" s="330"/>
      <c r="BZ992" s="330"/>
      <c r="CA992" s="330"/>
    </row>
    <row r="993" spans="1:97" s="331" customFormat="1" ht="12.6" customHeight="1">
      <c r="B993" s="511"/>
      <c r="C993" s="512"/>
      <c r="D993" s="513"/>
      <c r="E993" s="482"/>
      <c r="F993" s="482"/>
      <c r="G993" s="482"/>
      <c r="H993" s="482"/>
      <c r="I993" s="482"/>
      <c r="J993" s="482"/>
      <c r="K993" s="482"/>
      <c r="L993" s="482"/>
      <c r="M993" s="482"/>
      <c r="N993" s="482"/>
      <c r="O993" s="482"/>
      <c r="P993" s="482"/>
      <c r="Q993" s="482"/>
      <c r="R993" s="482"/>
      <c r="S993" s="482"/>
      <c r="T993" s="482"/>
      <c r="U993" s="482"/>
      <c r="V993" s="482"/>
      <c r="W993" s="482"/>
      <c r="X993" s="482"/>
      <c r="Y993" s="482"/>
      <c r="Z993" s="482"/>
      <c r="AA993" s="482"/>
      <c r="AB993" s="482"/>
      <c r="AC993" s="482"/>
      <c r="AD993" s="482"/>
      <c r="AE993" s="482"/>
      <c r="AF993" s="482"/>
      <c r="AG993" s="482"/>
      <c r="AH993" s="482"/>
      <c r="AI993" s="482"/>
      <c r="AJ993" s="482"/>
      <c r="AK993" s="482"/>
      <c r="AL993" s="482"/>
      <c r="AM993" s="482"/>
      <c r="AN993" s="482"/>
      <c r="AO993" s="482"/>
      <c r="AP993" s="482"/>
      <c r="AQ993" s="482"/>
      <c r="AR993" s="482"/>
      <c r="AS993" s="482"/>
      <c r="AT993" s="482"/>
      <c r="AU993" s="482"/>
      <c r="AV993" s="482"/>
      <c r="AW993" s="482"/>
      <c r="AX993" s="482"/>
      <c r="AY993" s="482"/>
      <c r="AZ993" s="482"/>
      <c r="BA993" s="482"/>
      <c r="BB993" s="482"/>
      <c r="BC993" s="482"/>
      <c r="BD993" s="482"/>
      <c r="BE993" s="482"/>
      <c r="BF993" s="482"/>
      <c r="BG993" s="515"/>
      <c r="BH993" s="516"/>
      <c r="BI993" s="516"/>
      <c r="BJ993" s="516"/>
      <c r="BK993" s="517"/>
      <c r="BL993" s="330"/>
      <c r="BM993" s="330"/>
      <c r="BN993" s="330"/>
      <c r="BO993" s="330"/>
      <c r="BP993" s="330"/>
      <c r="BQ993" s="330"/>
      <c r="BR993" s="330"/>
      <c r="BS993" s="330"/>
      <c r="BT993" s="330"/>
      <c r="BU993" s="330"/>
      <c r="BV993" s="330"/>
      <c r="BW993" s="330"/>
      <c r="BX993" s="330"/>
      <c r="BY993" s="330"/>
      <c r="BZ993" s="330"/>
      <c r="CA993" s="330"/>
    </row>
    <row r="994" spans="1:97" s="331" customFormat="1" ht="12.6" customHeight="1">
      <c r="B994" s="511"/>
      <c r="C994" s="512"/>
      <c r="D994" s="513"/>
      <c r="E994" s="482"/>
      <c r="F994" s="482"/>
      <c r="G994" s="482"/>
      <c r="H994" s="482"/>
      <c r="I994" s="482"/>
      <c r="J994" s="482"/>
      <c r="K994" s="482"/>
      <c r="L994" s="482"/>
      <c r="M994" s="482"/>
      <c r="N994" s="482"/>
      <c r="O994" s="482"/>
      <c r="P994" s="482"/>
      <c r="Q994" s="482"/>
      <c r="R994" s="482"/>
      <c r="S994" s="482"/>
      <c r="T994" s="482"/>
      <c r="U994" s="482"/>
      <c r="V994" s="482"/>
      <c r="W994" s="482"/>
      <c r="X994" s="482"/>
      <c r="Y994" s="482"/>
      <c r="Z994" s="482"/>
      <c r="AA994" s="482"/>
      <c r="AB994" s="482"/>
      <c r="AC994" s="482"/>
      <c r="AD994" s="482"/>
      <c r="AE994" s="482"/>
      <c r="AF994" s="482"/>
      <c r="AG994" s="482"/>
      <c r="AH994" s="482"/>
      <c r="AI994" s="482"/>
      <c r="AJ994" s="482"/>
      <c r="AK994" s="482"/>
      <c r="AL994" s="482"/>
      <c r="AM994" s="482"/>
      <c r="AN994" s="482"/>
      <c r="AO994" s="482"/>
      <c r="AP994" s="482"/>
      <c r="AQ994" s="482"/>
      <c r="AR994" s="482"/>
      <c r="AS994" s="482"/>
      <c r="AT994" s="482"/>
      <c r="AU994" s="482"/>
      <c r="AV994" s="482"/>
      <c r="AW994" s="482"/>
      <c r="AX994" s="482"/>
      <c r="AY994" s="482"/>
      <c r="AZ994" s="482"/>
      <c r="BA994" s="482"/>
      <c r="BB994" s="482"/>
      <c r="BC994" s="482"/>
      <c r="BD994" s="482"/>
      <c r="BE994" s="482"/>
      <c r="BF994" s="482"/>
      <c r="BG994" s="515"/>
      <c r="BH994" s="516"/>
      <c r="BI994" s="516"/>
      <c r="BJ994" s="516"/>
      <c r="BK994" s="517"/>
      <c r="BL994" s="330"/>
      <c r="BM994" s="330"/>
      <c r="BN994" s="330"/>
      <c r="BO994" s="330"/>
      <c r="BP994" s="330"/>
      <c r="BQ994" s="330"/>
      <c r="BR994" s="330"/>
      <c r="BS994" s="330"/>
      <c r="BT994" s="330"/>
      <c r="BU994" s="330"/>
      <c r="BV994" s="330"/>
      <c r="BW994" s="330"/>
      <c r="BX994" s="330"/>
      <c r="BY994" s="330"/>
      <c r="BZ994" s="330"/>
      <c r="CA994" s="330"/>
    </row>
    <row r="995" spans="1:97" s="331" customFormat="1" ht="12.6" customHeight="1">
      <c r="B995" s="511"/>
      <c r="C995" s="512"/>
      <c r="D995" s="513"/>
      <c r="E995" s="698" t="s">
        <v>434</v>
      </c>
      <c r="F995" s="699"/>
      <c r="G995" s="635" t="s">
        <v>764</v>
      </c>
      <c r="H995" s="635"/>
      <c r="I995" s="635"/>
      <c r="J995" s="635"/>
      <c r="K995" s="635"/>
      <c r="L995" s="635"/>
      <c r="M995" s="635"/>
      <c r="N995" s="635"/>
      <c r="O995" s="635"/>
      <c r="P995" s="635"/>
      <c r="Q995" s="635"/>
      <c r="R995" s="635"/>
      <c r="S995" s="635"/>
      <c r="T995" s="635"/>
      <c r="U995" s="635"/>
      <c r="V995" s="635"/>
      <c r="W995" s="635"/>
      <c r="X995" s="635"/>
      <c r="Y995" s="635"/>
      <c r="Z995" s="635"/>
      <c r="AA995" s="635"/>
      <c r="AB995" s="635"/>
      <c r="AC995" s="635"/>
      <c r="AD995" s="635"/>
      <c r="AE995" s="635"/>
      <c r="AF995" s="635"/>
      <c r="AG995" s="635"/>
      <c r="AH995" s="635"/>
      <c r="AI995" s="635"/>
      <c r="AJ995" s="635"/>
      <c r="AK995" s="635"/>
      <c r="AL995" s="635"/>
      <c r="AM995" s="635"/>
      <c r="AN995" s="635"/>
      <c r="AO995" s="635"/>
      <c r="AP995" s="635"/>
      <c r="AQ995" s="635"/>
      <c r="AR995" s="635"/>
      <c r="AS995" s="635"/>
      <c r="AT995" s="635"/>
      <c r="AU995" s="635"/>
      <c r="AV995" s="635"/>
      <c r="AW995" s="635"/>
      <c r="AX995" s="635"/>
      <c r="AY995" s="635"/>
      <c r="AZ995" s="635"/>
      <c r="BA995" s="635"/>
      <c r="BB995" s="635"/>
      <c r="BC995" s="635"/>
      <c r="BD995" s="635"/>
      <c r="BE995" s="635"/>
      <c r="BF995" s="635"/>
      <c r="BG995" s="515"/>
      <c r="BH995" s="516"/>
      <c r="BI995" s="516"/>
      <c r="BJ995" s="516"/>
      <c r="BK995" s="517"/>
      <c r="BL995" s="330"/>
      <c r="BM995" s="330"/>
      <c r="BN995" s="330"/>
      <c r="BO995" s="330"/>
      <c r="BP995" s="330"/>
      <c r="BQ995" s="330"/>
      <c r="BR995" s="330"/>
      <c r="BS995" s="330"/>
      <c r="BT995" s="330"/>
      <c r="BU995" s="330"/>
      <c r="BV995" s="330"/>
      <c r="BW995" s="330"/>
      <c r="BX995" s="330"/>
      <c r="BY995" s="330"/>
      <c r="BZ995" s="330"/>
      <c r="CA995" s="330"/>
    </row>
    <row r="996" spans="1:97" s="331" customFormat="1" ht="5.25" customHeight="1">
      <c r="B996" s="498"/>
      <c r="C996" s="499"/>
      <c r="D996" s="500"/>
      <c r="E996" s="778"/>
      <c r="F996" s="778"/>
      <c r="G996" s="504"/>
      <c r="H996" s="504"/>
      <c r="I996" s="504"/>
      <c r="J996" s="504"/>
      <c r="K996" s="504"/>
      <c r="L996" s="504"/>
      <c r="M996" s="504"/>
      <c r="N996" s="504"/>
      <c r="O996" s="504"/>
      <c r="P996" s="504"/>
      <c r="Q996" s="504"/>
      <c r="R996" s="504"/>
      <c r="S996" s="504"/>
      <c r="T996" s="504"/>
      <c r="U996" s="504"/>
      <c r="V996" s="504"/>
      <c r="W996" s="504"/>
      <c r="X996" s="504"/>
      <c r="Y996" s="504"/>
      <c r="Z996" s="504"/>
      <c r="AA996" s="504"/>
      <c r="AB996" s="504"/>
      <c r="AC996" s="504"/>
      <c r="AD996" s="504"/>
      <c r="AE996" s="504"/>
      <c r="AF996" s="504"/>
      <c r="AG996" s="504"/>
      <c r="AH996" s="504"/>
      <c r="AI996" s="504"/>
      <c r="AJ996" s="504"/>
      <c r="AK996" s="504"/>
      <c r="AL996" s="504"/>
      <c r="AM996" s="504"/>
      <c r="AN996" s="504"/>
      <c r="AO996" s="504"/>
      <c r="AP996" s="504"/>
      <c r="AQ996" s="504"/>
      <c r="AR996" s="504"/>
      <c r="AS996" s="504"/>
      <c r="AT996" s="504"/>
      <c r="AU996" s="504"/>
      <c r="AV996" s="504"/>
      <c r="AW996" s="504"/>
      <c r="AX996" s="504"/>
      <c r="AY996" s="504"/>
      <c r="AZ996" s="504"/>
      <c r="BA996" s="504"/>
      <c r="BB996" s="504"/>
      <c r="BC996" s="504"/>
      <c r="BD996" s="504"/>
      <c r="BE996" s="504"/>
      <c r="BF996" s="504"/>
      <c r="BG996" s="508"/>
      <c r="BH996" s="509"/>
      <c r="BI996" s="509"/>
      <c r="BJ996" s="509"/>
      <c r="BK996" s="510"/>
      <c r="BL996" s="330"/>
      <c r="BM996" s="330"/>
      <c r="BN996" s="330"/>
      <c r="BO996" s="330"/>
      <c r="BP996" s="330"/>
      <c r="BQ996" s="330"/>
      <c r="BR996" s="330"/>
      <c r="BS996" s="330"/>
      <c r="BT996" s="330"/>
      <c r="BU996" s="330"/>
      <c r="BV996" s="330"/>
      <c r="BW996" s="330"/>
      <c r="BX996" s="330"/>
      <c r="BY996" s="330"/>
      <c r="BZ996" s="330"/>
      <c r="CA996" s="330"/>
    </row>
    <row r="997" spans="1:97" s="384" customFormat="1" ht="9.75" customHeight="1">
      <c r="BG997" s="243"/>
      <c r="BH997" s="243"/>
      <c r="BI997" s="243"/>
      <c r="BJ997" s="243"/>
      <c r="BK997" s="243"/>
      <c r="BL997" s="385"/>
      <c r="BM997" s="385"/>
      <c r="BN997" s="385"/>
      <c r="BO997" s="385"/>
      <c r="BP997" s="385"/>
      <c r="BQ997" s="385"/>
      <c r="BR997" s="385"/>
      <c r="BS997" s="385"/>
      <c r="BT997" s="385"/>
      <c r="BU997" s="385"/>
      <c r="BV997" s="385"/>
      <c r="BW997" s="385"/>
      <c r="BX997" s="385"/>
      <c r="BY997" s="385"/>
      <c r="BZ997" s="385"/>
      <c r="CA997" s="385"/>
    </row>
    <row r="998" spans="1:97" s="316" customFormat="1" ht="12.75" customHeight="1">
      <c r="B998" s="386"/>
      <c r="C998" s="386"/>
      <c r="D998" s="386"/>
      <c r="E998" s="599" t="s">
        <v>765</v>
      </c>
      <c r="F998" s="600"/>
      <c r="G998" s="600"/>
      <c r="H998" s="600"/>
      <c r="I998" s="600"/>
      <c r="J998" s="600"/>
      <c r="K998" s="600"/>
      <c r="L998" s="600"/>
      <c r="M998" s="600"/>
      <c r="N998" s="600"/>
      <c r="O998" s="600"/>
      <c r="P998" s="600"/>
      <c r="Q998" s="600"/>
      <c r="R998" s="600"/>
      <c r="S998" s="600"/>
      <c r="T998" s="600"/>
      <c r="U998" s="600"/>
      <c r="V998" s="600"/>
      <c r="W998" s="600"/>
      <c r="X998" s="600"/>
      <c r="Y998" s="600"/>
      <c r="Z998" s="600"/>
      <c r="AA998" s="600"/>
      <c r="AB998" s="600"/>
      <c r="AC998" s="600"/>
      <c r="AD998" s="600"/>
      <c r="AE998" s="601"/>
      <c r="AF998" s="783"/>
      <c r="AG998" s="784"/>
      <c r="AH998" s="784"/>
      <c r="AI998" s="784"/>
      <c r="AJ998" s="784"/>
      <c r="AK998" s="784"/>
      <c r="AL998" s="784"/>
      <c r="AM998" s="784"/>
      <c r="AN998" s="784"/>
      <c r="AO998" s="784"/>
      <c r="AP998" s="785"/>
      <c r="AQ998" s="482" t="s">
        <v>1339</v>
      </c>
      <c r="AR998" s="482"/>
      <c r="AS998" s="482"/>
      <c r="AT998" s="482"/>
      <c r="AU998" s="482"/>
      <c r="AV998" s="482"/>
      <c r="AW998" s="482"/>
      <c r="AX998" s="482"/>
      <c r="AY998" s="482"/>
      <c r="AZ998" s="482"/>
      <c r="BA998" s="482"/>
      <c r="BB998" s="482"/>
      <c r="BC998" s="482"/>
      <c r="BD998" s="482"/>
      <c r="BE998" s="482"/>
      <c r="BF998" s="482"/>
      <c r="BG998" s="387"/>
      <c r="BH998" s="387"/>
      <c r="BI998" s="387"/>
      <c r="BJ998" s="387"/>
      <c r="BK998" s="387"/>
      <c r="BL998" s="387"/>
      <c r="BM998" s="777" t="s">
        <v>766</v>
      </c>
      <c r="BN998" s="777"/>
      <c r="BO998" s="777"/>
      <c r="BP998" s="777"/>
      <c r="BQ998" s="777"/>
      <c r="BR998" s="777"/>
      <c r="BS998" s="777"/>
      <c r="BT998" s="777"/>
      <c r="BU998" s="777"/>
      <c r="BV998" s="777"/>
      <c r="BW998" s="777"/>
      <c r="BX998" s="387"/>
      <c r="BY998" s="387"/>
      <c r="BZ998" s="387"/>
      <c r="CA998" s="387"/>
      <c r="CB998" s="387"/>
      <c r="CC998" s="387"/>
      <c r="CD998" s="387"/>
      <c r="CE998" s="387"/>
      <c r="CF998" s="387"/>
      <c r="CG998" s="387"/>
      <c r="CH998" s="387"/>
      <c r="CK998" s="258"/>
      <c r="CL998" s="225"/>
      <c r="CM998" s="225"/>
      <c r="CN998" s="225"/>
      <c r="CO998" s="225"/>
      <c r="CP998" s="225"/>
      <c r="CQ998" s="225"/>
      <c r="CR998" s="225"/>
      <c r="CS998" s="225"/>
    </row>
    <row r="999" spans="1:97" s="316" customFormat="1" ht="12.75" customHeight="1">
      <c r="B999" s="386"/>
      <c r="C999" s="386"/>
      <c r="D999" s="386"/>
      <c r="E999" s="602"/>
      <c r="F999" s="603"/>
      <c r="G999" s="603"/>
      <c r="H999" s="603"/>
      <c r="I999" s="603"/>
      <c r="J999" s="603"/>
      <c r="K999" s="603"/>
      <c r="L999" s="603"/>
      <c r="M999" s="603"/>
      <c r="N999" s="603"/>
      <c r="O999" s="603"/>
      <c r="P999" s="603"/>
      <c r="Q999" s="603"/>
      <c r="R999" s="603"/>
      <c r="S999" s="603"/>
      <c r="T999" s="603"/>
      <c r="U999" s="603"/>
      <c r="V999" s="603"/>
      <c r="W999" s="603"/>
      <c r="X999" s="603"/>
      <c r="Y999" s="603"/>
      <c r="Z999" s="603"/>
      <c r="AA999" s="603"/>
      <c r="AB999" s="603"/>
      <c r="AC999" s="603"/>
      <c r="AD999" s="603"/>
      <c r="AE999" s="604"/>
      <c r="AF999" s="786"/>
      <c r="AG999" s="787"/>
      <c r="AH999" s="787"/>
      <c r="AI999" s="787"/>
      <c r="AJ999" s="787"/>
      <c r="AK999" s="787"/>
      <c r="AL999" s="787"/>
      <c r="AM999" s="787"/>
      <c r="AN999" s="787"/>
      <c r="AO999" s="787"/>
      <c r="AP999" s="788"/>
      <c r="AQ999" s="482"/>
      <c r="AR999" s="482"/>
      <c r="AS999" s="482"/>
      <c r="AT999" s="482"/>
      <c r="AU999" s="482"/>
      <c r="AV999" s="482"/>
      <c r="AW999" s="482"/>
      <c r="AX999" s="482"/>
      <c r="AY999" s="482"/>
      <c r="AZ999" s="482"/>
      <c r="BA999" s="482"/>
      <c r="BB999" s="482"/>
      <c r="BC999" s="482"/>
      <c r="BD999" s="482"/>
      <c r="BE999" s="482"/>
      <c r="BF999" s="482"/>
      <c r="BG999" s="387"/>
      <c r="BH999" s="387"/>
      <c r="BI999" s="387"/>
      <c r="BJ999" s="387"/>
      <c r="BK999" s="387"/>
      <c r="BL999" s="387"/>
      <c r="BM999" s="387"/>
      <c r="BN999" s="387"/>
      <c r="BO999" s="387"/>
      <c r="BP999" s="387"/>
      <c r="BQ999" s="387"/>
      <c r="BR999" s="387"/>
      <c r="BS999" s="387"/>
      <c r="BT999" s="387"/>
      <c r="BU999" s="387"/>
      <c r="BV999" s="387"/>
      <c r="BW999" s="387"/>
      <c r="BX999" s="387"/>
      <c r="BY999" s="387"/>
      <c r="BZ999" s="387"/>
      <c r="CA999" s="387"/>
      <c r="CB999" s="387"/>
      <c r="CC999" s="387"/>
      <c r="CD999" s="387"/>
      <c r="CE999" s="387"/>
      <c r="CF999" s="387"/>
      <c r="CG999" s="387"/>
      <c r="CH999" s="387"/>
      <c r="CK999" s="258"/>
      <c r="CL999" s="258"/>
      <c r="CM999" s="258"/>
      <c r="CN999" s="258"/>
      <c r="CO999" s="258"/>
      <c r="CP999" s="225"/>
      <c r="CQ999" s="225"/>
      <c r="CR999" s="225"/>
      <c r="CS999" s="225"/>
    </row>
    <row r="1000" spans="1:97" s="316" customFormat="1" ht="12.75" customHeight="1">
      <c r="B1000" s="386"/>
      <c r="C1000" s="386"/>
      <c r="D1000" s="386"/>
      <c r="E1000" s="388"/>
      <c r="F1000" s="388"/>
      <c r="G1000" s="388"/>
      <c r="H1000" s="388"/>
      <c r="I1000" s="388"/>
      <c r="J1000" s="388"/>
      <c r="K1000" s="388"/>
      <c r="L1000" s="388"/>
      <c r="M1000" s="388"/>
      <c r="N1000" s="388"/>
      <c r="O1000" s="388"/>
      <c r="P1000" s="388"/>
      <c r="Q1000" s="388"/>
      <c r="R1000" s="388"/>
      <c r="S1000" s="388"/>
      <c r="T1000" s="388"/>
      <c r="U1000" s="388"/>
      <c r="V1000" s="388"/>
      <c r="W1000" s="388"/>
      <c r="X1000" s="388"/>
      <c r="Y1000" s="388"/>
      <c r="Z1000" s="388"/>
      <c r="AA1000" s="388"/>
      <c r="AB1000" s="388"/>
      <c r="AC1000" s="388"/>
      <c r="AD1000" s="388"/>
      <c r="AE1000" s="388"/>
      <c r="AF1000" s="389"/>
      <c r="AG1000" s="389"/>
      <c r="AH1000" s="389"/>
      <c r="AI1000" s="389"/>
      <c r="AJ1000" s="389"/>
      <c r="AK1000" s="389"/>
      <c r="AL1000" s="389"/>
      <c r="AM1000" s="389"/>
      <c r="AN1000" s="389"/>
      <c r="AO1000" s="389"/>
      <c r="AP1000" s="389"/>
      <c r="AQ1000" s="355"/>
      <c r="AR1000" s="355"/>
      <c r="AS1000" s="355"/>
      <c r="AT1000" s="355"/>
      <c r="AU1000" s="355"/>
      <c r="AV1000" s="355"/>
      <c r="AW1000" s="355"/>
      <c r="AX1000" s="355"/>
      <c r="AY1000" s="355"/>
      <c r="AZ1000" s="355"/>
      <c r="BA1000" s="355"/>
      <c r="BB1000" s="355"/>
      <c r="BC1000" s="355"/>
      <c r="BD1000" s="355"/>
      <c r="BE1000" s="355"/>
      <c r="BF1000" s="355"/>
      <c r="BG1000" s="387"/>
      <c r="BH1000" s="387"/>
      <c r="BI1000" s="387"/>
      <c r="BJ1000" s="387"/>
      <c r="BK1000" s="387"/>
      <c r="BL1000" s="387"/>
      <c r="BM1000" s="387"/>
      <c r="BN1000" s="387"/>
      <c r="BO1000" s="387"/>
      <c r="BP1000" s="387"/>
      <c r="BQ1000" s="387"/>
      <c r="BR1000" s="387"/>
      <c r="BS1000" s="387"/>
      <c r="BT1000" s="387"/>
      <c r="BU1000" s="387"/>
      <c r="BV1000" s="387"/>
      <c r="BW1000" s="387"/>
      <c r="BX1000" s="387"/>
      <c r="BY1000" s="387"/>
      <c r="BZ1000" s="387"/>
      <c r="CA1000" s="387"/>
      <c r="CB1000" s="387"/>
      <c r="CC1000" s="387"/>
      <c r="CD1000" s="387"/>
      <c r="CE1000" s="387"/>
      <c r="CF1000" s="387"/>
      <c r="CG1000" s="387"/>
      <c r="CH1000" s="387"/>
      <c r="CK1000" s="258"/>
      <c r="CL1000" s="258"/>
      <c r="CM1000" s="258"/>
      <c r="CN1000" s="258"/>
      <c r="CO1000" s="258"/>
      <c r="CP1000" s="225"/>
      <c r="CQ1000" s="225"/>
      <c r="CR1000" s="225"/>
      <c r="CS1000" s="225"/>
    </row>
    <row r="1001" spans="1:97" s="331" customFormat="1" ht="20.100000000000001" customHeight="1">
      <c r="A1001" s="239" t="s">
        <v>767</v>
      </c>
      <c r="B1001" s="239"/>
      <c r="C1001" s="239"/>
      <c r="D1001" s="298"/>
      <c r="E1001" s="291"/>
      <c r="F1001" s="291"/>
      <c r="G1001" s="291"/>
      <c r="H1001" s="291"/>
      <c r="I1001" s="291"/>
      <c r="J1001" s="291"/>
      <c r="K1001" s="291"/>
      <c r="L1001" s="291"/>
      <c r="M1001" s="291"/>
      <c r="N1001" s="291"/>
      <c r="O1001" s="291"/>
      <c r="P1001" s="291"/>
      <c r="Q1001" s="291"/>
      <c r="R1001" s="291"/>
      <c r="S1001" s="291"/>
      <c r="T1001" s="291"/>
      <c r="U1001" s="291"/>
      <c r="V1001" s="291"/>
      <c r="W1001" s="316"/>
      <c r="X1001" s="316"/>
      <c r="Y1001" s="316"/>
      <c r="Z1001" s="316"/>
      <c r="AA1001" s="316"/>
      <c r="AB1001" s="316"/>
      <c r="AC1001" s="316"/>
      <c r="AD1001" s="316"/>
      <c r="AE1001" s="316"/>
      <c r="AF1001" s="316"/>
      <c r="AG1001" s="316"/>
      <c r="AH1001" s="316"/>
      <c r="AI1001" s="316"/>
      <c r="AJ1001" s="316"/>
      <c r="AK1001" s="316"/>
      <c r="AL1001" s="316"/>
      <c r="AM1001" s="316"/>
      <c r="AN1001" s="316"/>
      <c r="AO1001" s="316"/>
      <c r="AP1001" s="316"/>
      <c r="AQ1001" s="316"/>
      <c r="AR1001" s="316"/>
      <c r="AS1001" s="316"/>
      <c r="AT1001" s="316"/>
      <c r="AU1001" s="316"/>
      <c r="AV1001" s="316"/>
      <c r="AW1001" s="316"/>
      <c r="AX1001" s="316"/>
      <c r="AY1001" s="316"/>
      <c r="AZ1001" s="316"/>
      <c r="BA1001" s="316"/>
      <c r="BB1001" s="316"/>
      <c r="BC1001" s="316"/>
      <c r="BD1001" s="316"/>
      <c r="BE1001" s="316"/>
      <c r="BF1001" s="316"/>
      <c r="BG1001" s="243"/>
      <c r="BH1001" s="243"/>
      <c r="BI1001" s="243"/>
      <c r="BJ1001" s="243"/>
      <c r="BK1001" s="243"/>
      <c r="BL1001" s="330"/>
      <c r="BM1001" s="330"/>
      <c r="BN1001" s="330"/>
      <c r="BO1001" s="330"/>
      <c r="BP1001" s="330"/>
      <c r="BQ1001" s="330"/>
      <c r="BR1001" s="330"/>
      <c r="BS1001" s="330"/>
      <c r="BT1001" s="330"/>
    </row>
    <row r="1002" spans="1:97" s="331" customFormat="1" ht="18" customHeight="1">
      <c r="A1002" s="239"/>
      <c r="B1002" s="641" t="s">
        <v>439</v>
      </c>
      <c r="C1002" s="642"/>
      <c r="D1002" s="642"/>
      <c r="E1002" s="642"/>
      <c r="F1002" s="642"/>
      <c r="G1002" s="642"/>
      <c r="H1002" s="642"/>
      <c r="I1002" s="642"/>
      <c r="J1002" s="642"/>
      <c r="K1002" s="642"/>
      <c r="L1002" s="642"/>
      <c r="M1002" s="642"/>
      <c r="N1002" s="642"/>
      <c r="O1002" s="642"/>
      <c r="P1002" s="642"/>
      <c r="Q1002" s="642"/>
      <c r="R1002" s="642"/>
      <c r="S1002" s="642"/>
      <c r="T1002" s="642"/>
      <c r="U1002" s="642"/>
      <c r="V1002" s="642"/>
      <c r="W1002" s="642"/>
      <c r="X1002" s="642"/>
      <c r="Y1002" s="642"/>
      <c r="Z1002" s="642"/>
      <c r="AA1002" s="642"/>
      <c r="AB1002" s="642"/>
      <c r="AC1002" s="642"/>
      <c r="AD1002" s="642"/>
      <c r="AE1002" s="642"/>
      <c r="AF1002" s="642"/>
      <c r="AG1002" s="642"/>
      <c r="AH1002" s="642"/>
      <c r="AI1002" s="642"/>
      <c r="AJ1002" s="642"/>
      <c r="AK1002" s="642"/>
      <c r="AL1002" s="642"/>
      <c r="AM1002" s="642"/>
      <c r="AN1002" s="642"/>
      <c r="AO1002" s="642"/>
      <c r="AP1002" s="642"/>
      <c r="AQ1002" s="642"/>
      <c r="AR1002" s="642"/>
      <c r="AS1002" s="642"/>
      <c r="AT1002" s="642"/>
      <c r="AU1002" s="642"/>
      <c r="AV1002" s="642"/>
      <c r="AW1002" s="642"/>
      <c r="AX1002" s="642"/>
      <c r="AY1002" s="642"/>
      <c r="AZ1002" s="642"/>
      <c r="BA1002" s="642"/>
      <c r="BB1002" s="642"/>
      <c r="BC1002" s="642"/>
      <c r="BD1002" s="642"/>
      <c r="BE1002" s="642"/>
      <c r="BF1002" s="642"/>
      <c r="BG1002" s="642"/>
      <c r="BH1002" s="642"/>
      <c r="BI1002" s="642"/>
      <c r="BJ1002" s="642"/>
      <c r="BK1002" s="643"/>
      <c r="BL1002" s="330"/>
      <c r="BM1002" s="330"/>
      <c r="BN1002" s="330"/>
      <c r="BO1002" s="330"/>
      <c r="BP1002" s="330"/>
      <c r="BQ1002" s="330"/>
      <c r="BR1002" s="330"/>
      <c r="BS1002" s="330"/>
      <c r="BT1002" s="330"/>
    </row>
    <row r="1003" spans="1:97" s="331" customFormat="1" ht="12.6" customHeight="1">
      <c r="B1003" s="495" t="s">
        <v>431</v>
      </c>
      <c r="C1003" s="496"/>
      <c r="D1003" s="497"/>
      <c r="E1003" s="501" t="s">
        <v>768</v>
      </c>
      <c r="F1003" s="502"/>
      <c r="G1003" s="502"/>
      <c r="H1003" s="502"/>
      <c r="I1003" s="502"/>
      <c r="J1003" s="502"/>
      <c r="K1003" s="502"/>
      <c r="L1003" s="502"/>
      <c r="M1003" s="502"/>
      <c r="N1003" s="502"/>
      <c r="O1003" s="502"/>
      <c r="P1003" s="502"/>
      <c r="Q1003" s="502"/>
      <c r="R1003" s="502"/>
      <c r="S1003" s="502"/>
      <c r="T1003" s="502"/>
      <c r="U1003" s="502"/>
      <c r="V1003" s="502"/>
      <c r="W1003" s="502"/>
      <c r="X1003" s="502"/>
      <c r="Y1003" s="502"/>
      <c r="Z1003" s="502"/>
      <c r="AA1003" s="502"/>
      <c r="AB1003" s="502"/>
      <c r="AC1003" s="502"/>
      <c r="AD1003" s="502"/>
      <c r="AE1003" s="502"/>
      <c r="AF1003" s="502"/>
      <c r="AG1003" s="502"/>
      <c r="AH1003" s="502"/>
      <c r="AI1003" s="502"/>
      <c r="AJ1003" s="502"/>
      <c r="AK1003" s="502"/>
      <c r="AL1003" s="502"/>
      <c r="AM1003" s="502"/>
      <c r="AN1003" s="502"/>
      <c r="AO1003" s="502"/>
      <c r="AP1003" s="502"/>
      <c r="AQ1003" s="502"/>
      <c r="AR1003" s="502"/>
      <c r="AS1003" s="502"/>
      <c r="AT1003" s="502"/>
      <c r="AU1003" s="502"/>
      <c r="AV1003" s="502"/>
      <c r="AW1003" s="502"/>
      <c r="AX1003" s="502"/>
      <c r="AY1003" s="502"/>
      <c r="AZ1003" s="502"/>
      <c r="BA1003" s="502"/>
      <c r="BB1003" s="502"/>
      <c r="BC1003" s="502"/>
      <c r="BD1003" s="502"/>
      <c r="BE1003" s="502"/>
      <c r="BF1003" s="502"/>
      <c r="BG1003" s="505"/>
      <c r="BH1003" s="506"/>
      <c r="BI1003" s="506"/>
      <c r="BJ1003" s="506"/>
      <c r="BK1003" s="507"/>
      <c r="BL1003" s="330"/>
      <c r="BM1003" s="330"/>
      <c r="BN1003" s="330"/>
      <c r="BO1003" s="330"/>
      <c r="BP1003" s="330"/>
      <c r="BQ1003" s="330"/>
      <c r="BR1003" s="330"/>
    </row>
    <row r="1004" spans="1:97" s="331" customFormat="1" ht="12.6" customHeight="1">
      <c r="B1004" s="511"/>
      <c r="C1004" s="512"/>
      <c r="D1004" s="513"/>
      <c r="E1004" s="514"/>
      <c r="F1004" s="482"/>
      <c r="G1004" s="482"/>
      <c r="H1004" s="482"/>
      <c r="I1004" s="482"/>
      <c r="J1004" s="482"/>
      <c r="K1004" s="482"/>
      <c r="L1004" s="482"/>
      <c r="M1004" s="482"/>
      <c r="N1004" s="482"/>
      <c r="O1004" s="482"/>
      <c r="P1004" s="482"/>
      <c r="Q1004" s="482"/>
      <c r="R1004" s="482"/>
      <c r="S1004" s="482"/>
      <c r="T1004" s="482"/>
      <c r="U1004" s="482"/>
      <c r="V1004" s="482"/>
      <c r="W1004" s="482"/>
      <c r="X1004" s="482"/>
      <c r="Y1004" s="482"/>
      <c r="Z1004" s="482"/>
      <c r="AA1004" s="482"/>
      <c r="AB1004" s="482"/>
      <c r="AC1004" s="482"/>
      <c r="AD1004" s="482"/>
      <c r="AE1004" s="482"/>
      <c r="AF1004" s="482"/>
      <c r="AG1004" s="482"/>
      <c r="AH1004" s="482"/>
      <c r="AI1004" s="482"/>
      <c r="AJ1004" s="482"/>
      <c r="AK1004" s="482"/>
      <c r="AL1004" s="482"/>
      <c r="AM1004" s="482"/>
      <c r="AN1004" s="482"/>
      <c r="AO1004" s="482"/>
      <c r="AP1004" s="482"/>
      <c r="AQ1004" s="482"/>
      <c r="AR1004" s="482"/>
      <c r="AS1004" s="482"/>
      <c r="AT1004" s="482"/>
      <c r="AU1004" s="482"/>
      <c r="AV1004" s="482"/>
      <c r="AW1004" s="482"/>
      <c r="AX1004" s="482"/>
      <c r="AY1004" s="482"/>
      <c r="AZ1004" s="482"/>
      <c r="BA1004" s="482"/>
      <c r="BB1004" s="482"/>
      <c r="BC1004" s="482"/>
      <c r="BD1004" s="482"/>
      <c r="BE1004" s="482"/>
      <c r="BF1004" s="482"/>
      <c r="BG1004" s="515"/>
      <c r="BH1004" s="516"/>
      <c r="BI1004" s="516"/>
      <c r="BJ1004" s="516"/>
      <c r="BK1004" s="517"/>
      <c r="BL1004" s="330"/>
      <c r="BM1004" s="330"/>
      <c r="BN1004" s="330"/>
      <c r="BO1004" s="330"/>
      <c r="BP1004" s="330"/>
      <c r="BQ1004" s="330"/>
      <c r="BR1004" s="330"/>
      <c r="BU1004" s="482"/>
      <c r="BV1004" s="482"/>
      <c r="BW1004" s="482"/>
      <c r="BX1004" s="482"/>
      <c r="BY1004" s="482"/>
      <c r="BZ1004" s="482"/>
      <c r="CA1004" s="482"/>
      <c r="CB1004" s="482"/>
      <c r="CC1004" s="482"/>
      <c r="CD1004" s="482"/>
      <c r="CE1004" s="482"/>
      <c r="CF1004" s="482"/>
      <c r="CG1004" s="482"/>
      <c r="CH1004" s="482"/>
      <c r="CI1004" s="482"/>
      <c r="CJ1004" s="482"/>
      <c r="CK1004" s="482"/>
      <c r="CL1004" s="482"/>
      <c r="CM1004" s="482"/>
    </row>
    <row r="1005" spans="1:97" s="331" customFormat="1" ht="12.6" customHeight="1">
      <c r="B1005" s="498"/>
      <c r="C1005" s="499"/>
      <c r="D1005" s="500"/>
      <c r="E1005" s="503"/>
      <c r="F1005" s="504"/>
      <c r="G1005" s="504"/>
      <c r="H1005" s="504"/>
      <c r="I1005" s="504"/>
      <c r="J1005" s="504"/>
      <c r="K1005" s="504"/>
      <c r="L1005" s="504"/>
      <c r="M1005" s="504"/>
      <c r="N1005" s="504"/>
      <c r="O1005" s="504"/>
      <c r="P1005" s="504"/>
      <c r="Q1005" s="504"/>
      <c r="R1005" s="504"/>
      <c r="S1005" s="504"/>
      <c r="T1005" s="504"/>
      <c r="U1005" s="504"/>
      <c r="V1005" s="504"/>
      <c r="W1005" s="504"/>
      <c r="X1005" s="504"/>
      <c r="Y1005" s="504"/>
      <c r="Z1005" s="504"/>
      <c r="AA1005" s="504"/>
      <c r="AB1005" s="504"/>
      <c r="AC1005" s="504"/>
      <c r="AD1005" s="504"/>
      <c r="AE1005" s="504"/>
      <c r="AF1005" s="504"/>
      <c r="AG1005" s="504"/>
      <c r="AH1005" s="504"/>
      <c r="AI1005" s="504"/>
      <c r="AJ1005" s="504"/>
      <c r="AK1005" s="504"/>
      <c r="AL1005" s="504"/>
      <c r="AM1005" s="504"/>
      <c r="AN1005" s="504"/>
      <c r="AO1005" s="504"/>
      <c r="AP1005" s="504"/>
      <c r="AQ1005" s="504"/>
      <c r="AR1005" s="504"/>
      <c r="AS1005" s="504"/>
      <c r="AT1005" s="504"/>
      <c r="AU1005" s="504"/>
      <c r="AV1005" s="504"/>
      <c r="AW1005" s="504"/>
      <c r="AX1005" s="504"/>
      <c r="AY1005" s="504"/>
      <c r="AZ1005" s="504"/>
      <c r="BA1005" s="504"/>
      <c r="BB1005" s="504"/>
      <c r="BC1005" s="504"/>
      <c r="BD1005" s="504"/>
      <c r="BE1005" s="504"/>
      <c r="BF1005" s="504"/>
      <c r="BG1005" s="508"/>
      <c r="BH1005" s="509"/>
      <c r="BI1005" s="509"/>
      <c r="BJ1005" s="509"/>
      <c r="BK1005" s="510"/>
      <c r="BL1005" s="330"/>
      <c r="BM1005" s="330"/>
      <c r="BN1005" s="330"/>
      <c r="BO1005" s="330"/>
      <c r="BP1005" s="330"/>
      <c r="BQ1005" s="330"/>
      <c r="BR1005" s="330"/>
      <c r="BU1005" s="482"/>
      <c r="BV1005" s="482"/>
      <c r="BW1005" s="482"/>
      <c r="BX1005" s="482"/>
      <c r="BY1005" s="482"/>
      <c r="BZ1005" s="482"/>
      <c r="CA1005" s="482"/>
      <c r="CB1005" s="482"/>
      <c r="CC1005" s="482"/>
      <c r="CD1005" s="482"/>
      <c r="CE1005" s="482"/>
      <c r="CF1005" s="482"/>
      <c r="CG1005" s="482"/>
      <c r="CH1005" s="482"/>
      <c r="CI1005" s="482"/>
      <c r="CJ1005" s="482"/>
      <c r="CK1005" s="482"/>
      <c r="CL1005" s="482"/>
      <c r="CM1005" s="482"/>
    </row>
    <row r="1006" spans="1:97" s="331" customFormat="1" ht="12.6" customHeight="1">
      <c r="A1006" s="225"/>
      <c r="B1006" s="495" t="s">
        <v>436</v>
      </c>
      <c r="C1006" s="496"/>
      <c r="D1006" s="497"/>
      <c r="E1006" s="501" t="s">
        <v>769</v>
      </c>
      <c r="F1006" s="502"/>
      <c r="G1006" s="502"/>
      <c r="H1006" s="502"/>
      <c r="I1006" s="502"/>
      <c r="J1006" s="502"/>
      <c r="K1006" s="502"/>
      <c r="L1006" s="502"/>
      <c r="M1006" s="502"/>
      <c r="N1006" s="502"/>
      <c r="O1006" s="502"/>
      <c r="P1006" s="502"/>
      <c r="Q1006" s="502"/>
      <c r="R1006" s="502"/>
      <c r="S1006" s="502"/>
      <c r="T1006" s="502"/>
      <c r="U1006" s="502"/>
      <c r="V1006" s="502"/>
      <c r="W1006" s="502"/>
      <c r="X1006" s="502"/>
      <c r="Y1006" s="502"/>
      <c r="Z1006" s="502"/>
      <c r="AA1006" s="502"/>
      <c r="AB1006" s="502"/>
      <c r="AC1006" s="502"/>
      <c r="AD1006" s="502"/>
      <c r="AE1006" s="502"/>
      <c r="AF1006" s="502"/>
      <c r="AG1006" s="502"/>
      <c r="AH1006" s="502"/>
      <c r="AI1006" s="502"/>
      <c r="AJ1006" s="502"/>
      <c r="AK1006" s="502"/>
      <c r="AL1006" s="502"/>
      <c r="AM1006" s="502"/>
      <c r="AN1006" s="502"/>
      <c r="AO1006" s="502"/>
      <c r="AP1006" s="502"/>
      <c r="AQ1006" s="502"/>
      <c r="AR1006" s="502"/>
      <c r="AS1006" s="502"/>
      <c r="AT1006" s="502"/>
      <c r="AU1006" s="502"/>
      <c r="AV1006" s="502"/>
      <c r="AW1006" s="502"/>
      <c r="AX1006" s="502"/>
      <c r="AY1006" s="502"/>
      <c r="AZ1006" s="502"/>
      <c r="BA1006" s="502"/>
      <c r="BB1006" s="502"/>
      <c r="BC1006" s="502"/>
      <c r="BD1006" s="502"/>
      <c r="BE1006" s="502"/>
      <c r="BF1006" s="502"/>
      <c r="BG1006" s="505"/>
      <c r="BH1006" s="506"/>
      <c r="BI1006" s="506"/>
      <c r="BJ1006" s="506"/>
      <c r="BK1006" s="507"/>
      <c r="BL1006" s="330"/>
      <c r="BM1006" s="330"/>
      <c r="BN1006" s="330"/>
      <c r="BO1006" s="330"/>
      <c r="BP1006" s="330"/>
      <c r="BQ1006" s="330"/>
      <c r="BR1006" s="330"/>
    </row>
    <row r="1007" spans="1:97" s="331" customFormat="1" ht="12.6" customHeight="1">
      <c r="A1007" s="252"/>
      <c r="B1007" s="511"/>
      <c r="C1007" s="512"/>
      <c r="D1007" s="513"/>
      <c r="E1007" s="514"/>
      <c r="F1007" s="482"/>
      <c r="G1007" s="482"/>
      <c r="H1007" s="482"/>
      <c r="I1007" s="482"/>
      <c r="J1007" s="482"/>
      <c r="K1007" s="482"/>
      <c r="L1007" s="482"/>
      <c r="M1007" s="482"/>
      <c r="N1007" s="482"/>
      <c r="O1007" s="482"/>
      <c r="P1007" s="482"/>
      <c r="Q1007" s="482"/>
      <c r="R1007" s="482"/>
      <c r="S1007" s="482"/>
      <c r="T1007" s="482"/>
      <c r="U1007" s="482"/>
      <c r="V1007" s="482"/>
      <c r="W1007" s="482"/>
      <c r="X1007" s="482"/>
      <c r="Y1007" s="482"/>
      <c r="Z1007" s="482"/>
      <c r="AA1007" s="482"/>
      <c r="AB1007" s="482"/>
      <c r="AC1007" s="482"/>
      <c r="AD1007" s="482"/>
      <c r="AE1007" s="482"/>
      <c r="AF1007" s="482"/>
      <c r="AG1007" s="482"/>
      <c r="AH1007" s="482"/>
      <c r="AI1007" s="482"/>
      <c r="AJ1007" s="482"/>
      <c r="AK1007" s="482"/>
      <c r="AL1007" s="482"/>
      <c r="AM1007" s="482"/>
      <c r="AN1007" s="482"/>
      <c r="AO1007" s="482"/>
      <c r="AP1007" s="482"/>
      <c r="AQ1007" s="482"/>
      <c r="AR1007" s="482"/>
      <c r="AS1007" s="482"/>
      <c r="AT1007" s="482"/>
      <c r="AU1007" s="482"/>
      <c r="AV1007" s="482"/>
      <c r="AW1007" s="482"/>
      <c r="AX1007" s="482"/>
      <c r="AY1007" s="482"/>
      <c r="AZ1007" s="482"/>
      <c r="BA1007" s="482"/>
      <c r="BB1007" s="482"/>
      <c r="BC1007" s="482"/>
      <c r="BD1007" s="482"/>
      <c r="BE1007" s="482"/>
      <c r="BF1007" s="482"/>
      <c r="BG1007" s="515"/>
      <c r="BH1007" s="516"/>
      <c r="BI1007" s="516"/>
      <c r="BJ1007" s="516"/>
      <c r="BK1007" s="517"/>
      <c r="BL1007" s="330"/>
      <c r="BM1007" s="330"/>
      <c r="BN1007" s="330"/>
      <c r="BO1007" s="330"/>
      <c r="BP1007" s="330"/>
      <c r="BQ1007" s="330"/>
      <c r="BR1007" s="330"/>
      <c r="BS1007" s="330"/>
      <c r="BT1007" s="330"/>
      <c r="BU1007" s="330"/>
      <c r="BV1007" s="330"/>
      <c r="BW1007" s="330"/>
      <c r="BX1007" s="330"/>
      <c r="BY1007" s="330"/>
      <c r="BZ1007" s="330"/>
      <c r="CA1007" s="330"/>
    </row>
    <row r="1008" spans="1:97" s="331" customFormat="1" ht="12.6" customHeight="1">
      <c r="A1008" s="252"/>
      <c r="B1008" s="511"/>
      <c r="C1008" s="512"/>
      <c r="D1008" s="513"/>
      <c r="E1008" s="514"/>
      <c r="F1008" s="482"/>
      <c r="G1008" s="482"/>
      <c r="H1008" s="482"/>
      <c r="I1008" s="482"/>
      <c r="J1008" s="482"/>
      <c r="K1008" s="482"/>
      <c r="L1008" s="482"/>
      <c r="M1008" s="482"/>
      <c r="N1008" s="482"/>
      <c r="O1008" s="482"/>
      <c r="P1008" s="482"/>
      <c r="Q1008" s="482"/>
      <c r="R1008" s="482"/>
      <c r="S1008" s="482"/>
      <c r="T1008" s="482"/>
      <c r="U1008" s="482"/>
      <c r="V1008" s="482"/>
      <c r="W1008" s="482"/>
      <c r="X1008" s="482"/>
      <c r="Y1008" s="482"/>
      <c r="Z1008" s="482"/>
      <c r="AA1008" s="482"/>
      <c r="AB1008" s="482"/>
      <c r="AC1008" s="482"/>
      <c r="AD1008" s="482"/>
      <c r="AE1008" s="482"/>
      <c r="AF1008" s="482"/>
      <c r="AG1008" s="482"/>
      <c r="AH1008" s="482"/>
      <c r="AI1008" s="482"/>
      <c r="AJ1008" s="482"/>
      <c r="AK1008" s="482"/>
      <c r="AL1008" s="482"/>
      <c r="AM1008" s="482"/>
      <c r="AN1008" s="482"/>
      <c r="AO1008" s="482"/>
      <c r="AP1008" s="482"/>
      <c r="AQ1008" s="482"/>
      <c r="AR1008" s="482"/>
      <c r="AS1008" s="482"/>
      <c r="AT1008" s="482"/>
      <c r="AU1008" s="482"/>
      <c r="AV1008" s="482"/>
      <c r="AW1008" s="482"/>
      <c r="AX1008" s="482"/>
      <c r="AY1008" s="482"/>
      <c r="AZ1008" s="482"/>
      <c r="BA1008" s="482"/>
      <c r="BB1008" s="482"/>
      <c r="BC1008" s="482"/>
      <c r="BD1008" s="482"/>
      <c r="BE1008" s="482"/>
      <c r="BF1008" s="482"/>
      <c r="BG1008" s="515"/>
      <c r="BH1008" s="516"/>
      <c r="BI1008" s="516"/>
      <c r="BJ1008" s="516"/>
      <c r="BK1008" s="517"/>
      <c r="BL1008" s="330"/>
      <c r="BM1008" s="330"/>
      <c r="BN1008" s="330"/>
      <c r="BO1008" s="330"/>
      <c r="BP1008" s="330"/>
      <c r="BQ1008" s="330"/>
      <c r="BR1008" s="330"/>
      <c r="BS1008" s="330"/>
      <c r="BT1008" s="330"/>
      <c r="BU1008" s="330"/>
      <c r="BV1008" s="330"/>
      <c r="BW1008" s="330"/>
      <c r="BX1008" s="330"/>
      <c r="BY1008" s="330"/>
      <c r="BZ1008" s="330"/>
      <c r="CA1008" s="330"/>
    </row>
    <row r="1009" spans="1:79" s="331" customFormat="1" ht="12.6" customHeight="1">
      <c r="A1009" s="252"/>
      <c r="B1009" s="511"/>
      <c r="C1009" s="512"/>
      <c r="D1009" s="513"/>
      <c r="E1009" s="514"/>
      <c r="F1009" s="482"/>
      <c r="G1009" s="482"/>
      <c r="H1009" s="482"/>
      <c r="I1009" s="482"/>
      <c r="J1009" s="482"/>
      <c r="K1009" s="482"/>
      <c r="L1009" s="482"/>
      <c r="M1009" s="482"/>
      <c r="N1009" s="482"/>
      <c r="O1009" s="482"/>
      <c r="P1009" s="482"/>
      <c r="Q1009" s="482"/>
      <c r="R1009" s="482"/>
      <c r="S1009" s="482"/>
      <c r="T1009" s="482"/>
      <c r="U1009" s="482"/>
      <c r="V1009" s="482"/>
      <c r="W1009" s="482"/>
      <c r="X1009" s="482"/>
      <c r="Y1009" s="482"/>
      <c r="Z1009" s="482"/>
      <c r="AA1009" s="482"/>
      <c r="AB1009" s="482"/>
      <c r="AC1009" s="482"/>
      <c r="AD1009" s="482"/>
      <c r="AE1009" s="482"/>
      <c r="AF1009" s="482"/>
      <c r="AG1009" s="482"/>
      <c r="AH1009" s="482"/>
      <c r="AI1009" s="482"/>
      <c r="AJ1009" s="482"/>
      <c r="AK1009" s="482"/>
      <c r="AL1009" s="482"/>
      <c r="AM1009" s="482"/>
      <c r="AN1009" s="482"/>
      <c r="AO1009" s="482"/>
      <c r="AP1009" s="482"/>
      <c r="AQ1009" s="482"/>
      <c r="AR1009" s="482"/>
      <c r="AS1009" s="482"/>
      <c r="AT1009" s="482"/>
      <c r="AU1009" s="482"/>
      <c r="AV1009" s="482"/>
      <c r="AW1009" s="482"/>
      <c r="AX1009" s="482"/>
      <c r="AY1009" s="482"/>
      <c r="AZ1009" s="482"/>
      <c r="BA1009" s="482"/>
      <c r="BB1009" s="482"/>
      <c r="BC1009" s="482"/>
      <c r="BD1009" s="482"/>
      <c r="BE1009" s="482"/>
      <c r="BF1009" s="482"/>
      <c r="BG1009" s="515"/>
      <c r="BH1009" s="516"/>
      <c r="BI1009" s="516"/>
      <c r="BJ1009" s="516"/>
      <c r="BK1009" s="517"/>
      <c r="BL1009" s="330"/>
      <c r="BM1009" s="330"/>
      <c r="BN1009" s="330"/>
      <c r="BO1009" s="330"/>
      <c r="BP1009" s="330"/>
      <c r="BQ1009" s="330"/>
      <c r="BR1009" s="330"/>
      <c r="BS1009" s="330"/>
      <c r="BT1009" s="330"/>
      <c r="BU1009" s="330"/>
      <c r="BV1009" s="330"/>
      <c r="BW1009" s="330"/>
      <c r="BX1009" s="330"/>
      <c r="BY1009" s="330"/>
      <c r="BZ1009" s="330"/>
      <c r="CA1009" s="330"/>
    </row>
    <row r="1010" spans="1:79" s="331" customFormat="1" ht="12.6" customHeight="1">
      <c r="B1010" s="495" t="s">
        <v>450</v>
      </c>
      <c r="C1010" s="496"/>
      <c r="D1010" s="497"/>
      <c r="E1010" s="501" t="s">
        <v>770</v>
      </c>
      <c r="F1010" s="502"/>
      <c r="G1010" s="502"/>
      <c r="H1010" s="502"/>
      <c r="I1010" s="502"/>
      <c r="J1010" s="502"/>
      <c r="K1010" s="502"/>
      <c r="L1010" s="502"/>
      <c r="M1010" s="502"/>
      <c r="N1010" s="502"/>
      <c r="O1010" s="502"/>
      <c r="P1010" s="502"/>
      <c r="Q1010" s="502"/>
      <c r="R1010" s="502"/>
      <c r="S1010" s="502"/>
      <c r="T1010" s="502"/>
      <c r="U1010" s="502"/>
      <c r="V1010" s="502"/>
      <c r="W1010" s="502"/>
      <c r="X1010" s="502"/>
      <c r="Y1010" s="502"/>
      <c r="Z1010" s="502"/>
      <c r="AA1010" s="502"/>
      <c r="AB1010" s="502"/>
      <c r="AC1010" s="502"/>
      <c r="AD1010" s="502"/>
      <c r="AE1010" s="502"/>
      <c r="AF1010" s="502"/>
      <c r="AG1010" s="502"/>
      <c r="AH1010" s="502"/>
      <c r="AI1010" s="502"/>
      <c r="AJ1010" s="502"/>
      <c r="AK1010" s="502"/>
      <c r="AL1010" s="502"/>
      <c r="AM1010" s="502"/>
      <c r="AN1010" s="502"/>
      <c r="AO1010" s="502"/>
      <c r="AP1010" s="502"/>
      <c r="AQ1010" s="502"/>
      <c r="AR1010" s="502"/>
      <c r="AS1010" s="502"/>
      <c r="AT1010" s="502"/>
      <c r="AU1010" s="502"/>
      <c r="AV1010" s="502"/>
      <c r="AW1010" s="502"/>
      <c r="AX1010" s="502"/>
      <c r="AY1010" s="502"/>
      <c r="AZ1010" s="502"/>
      <c r="BA1010" s="502"/>
      <c r="BB1010" s="502"/>
      <c r="BC1010" s="502"/>
      <c r="BD1010" s="502"/>
      <c r="BE1010" s="502"/>
      <c r="BF1010" s="502"/>
      <c r="BG1010" s="505"/>
      <c r="BH1010" s="506"/>
      <c r="BI1010" s="506"/>
      <c r="BJ1010" s="506"/>
      <c r="BK1010" s="507"/>
      <c r="BL1010" s="330"/>
      <c r="BM1010" s="330"/>
      <c r="BN1010" s="330"/>
      <c r="BO1010" s="330"/>
      <c r="BP1010" s="330"/>
      <c r="BQ1010" s="330"/>
      <c r="BR1010" s="330"/>
      <c r="BS1010" s="330"/>
      <c r="BT1010" s="330"/>
      <c r="BU1010" s="330"/>
      <c r="BV1010" s="330"/>
      <c r="BW1010" s="330"/>
      <c r="BX1010" s="330"/>
      <c r="BY1010" s="330"/>
      <c r="BZ1010" s="330"/>
      <c r="CA1010" s="330"/>
    </row>
    <row r="1011" spans="1:79" s="331" customFormat="1" ht="12.6" customHeight="1">
      <c r="B1011" s="511"/>
      <c r="C1011" s="512"/>
      <c r="D1011" s="513"/>
      <c r="E1011" s="514"/>
      <c r="F1011" s="482"/>
      <c r="G1011" s="482"/>
      <c r="H1011" s="482"/>
      <c r="I1011" s="482"/>
      <c r="J1011" s="482"/>
      <c r="K1011" s="482"/>
      <c r="L1011" s="482"/>
      <c r="M1011" s="482"/>
      <c r="N1011" s="482"/>
      <c r="O1011" s="482"/>
      <c r="P1011" s="482"/>
      <c r="Q1011" s="482"/>
      <c r="R1011" s="482"/>
      <c r="S1011" s="482"/>
      <c r="T1011" s="482"/>
      <c r="U1011" s="482"/>
      <c r="V1011" s="482"/>
      <c r="W1011" s="482"/>
      <c r="X1011" s="482"/>
      <c r="Y1011" s="482"/>
      <c r="Z1011" s="482"/>
      <c r="AA1011" s="482"/>
      <c r="AB1011" s="482"/>
      <c r="AC1011" s="482"/>
      <c r="AD1011" s="482"/>
      <c r="AE1011" s="482"/>
      <c r="AF1011" s="482"/>
      <c r="AG1011" s="482"/>
      <c r="AH1011" s="482"/>
      <c r="AI1011" s="482"/>
      <c r="AJ1011" s="482"/>
      <c r="AK1011" s="482"/>
      <c r="AL1011" s="482"/>
      <c r="AM1011" s="482"/>
      <c r="AN1011" s="482"/>
      <c r="AO1011" s="482"/>
      <c r="AP1011" s="482"/>
      <c r="AQ1011" s="482"/>
      <c r="AR1011" s="482"/>
      <c r="AS1011" s="482"/>
      <c r="AT1011" s="482"/>
      <c r="AU1011" s="482"/>
      <c r="AV1011" s="482"/>
      <c r="AW1011" s="482"/>
      <c r="AX1011" s="482"/>
      <c r="AY1011" s="482"/>
      <c r="AZ1011" s="482"/>
      <c r="BA1011" s="482"/>
      <c r="BB1011" s="482"/>
      <c r="BC1011" s="482"/>
      <c r="BD1011" s="482"/>
      <c r="BE1011" s="482"/>
      <c r="BF1011" s="482"/>
      <c r="BG1011" s="515"/>
      <c r="BH1011" s="516"/>
      <c r="BI1011" s="516"/>
      <c r="BJ1011" s="516"/>
      <c r="BK1011" s="517"/>
      <c r="BL1011" s="330"/>
      <c r="BM1011" s="330"/>
      <c r="BN1011" s="330"/>
      <c r="BO1011" s="330"/>
      <c r="BP1011" s="330"/>
      <c r="BQ1011" s="330"/>
      <c r="BR1011" s="330"/>
      <c r="BS1011" s="330"/>
      <c r="BT1011" s="330"/>
      <c r="BU1011" s="330"/>
    </row>
    <row r="1012" spans="1:79" s="331" customFormat="1" ht="12.6" customHeight="1">
      <c r="B1012" s="511"/>
      <c r="C1012" s="512"/>
      <c r="D1012" s="513"/>
      <c r="E1012" s="514"/>
      <c r="F1012" s="482"/>
      <c r="G1012" s="482"/>
      <c r="H1012" s="482"/>
      <c r="I1012" s="482"/>
      <c r="J1012" s="482"/>
      <c r="K1012" s="482"/>
      <c r="L1012" s="482"/>
      <c r="M1012" s="482"/>
      <c r="N1012" s="482"/>
      <c r="O1012" s="482"/>
      <c r="P1012" s="482"/>
      <c r="Q1012" s="482"/>
      <c r="R1012" s="482"/>
      <c r="S1012" s="482"/>
      <c r="T1012" s="482"/>
      <c r="U1012" s="482"/>
      <c r="V1012" s="482"/>
      <c r="W1012" s="482"/>
      <c r="X1012" s="482"/>
      <c r="Y1012" s="482"/>
      <c r="Z1012" s="482"/>
      <c r="AA1012" s="482"/>
      <c r="AB1012" s="482"/>
      <c r="AC1012" s="482"/>
      <c r="AD1012" s="482"/>
      <c r="AE1012" s="482"/>
      <c r="AF1012" s="482"/>
      <c r="AG1012" s="482"/>
      <c r="AH1012" s="482"/>
      <c r="AI1012" s="482"/>
      <c r="AJ1012" s="482"/>
      <c r="AK1012" s="482"/>
      <c r="AL1012" s="482"/>
      <c r="AM1012" s="482"/>
      <c r="AN1012" s="482"/>
      <c r="AO1012" s="482"/>
      <c r="AP1012" s="482"/>
      <c r="AQ1012" s="482"/>
      <c r="AR1012" s="482"/>
      <c r="AS1012" s="482"/>
      <c r="AT1012" s="482"/>
      <c r="AU1012" s="482"/>
      <c r="AV1012" s="482"/>
      <c r="AW1012" s="482"/>
      <c r="AX1012" s="482"/>
      <c r="AY1012" s="482"/>
      <c r="AZ1012" s="482"/>
      <c r="BA1012" s="482"/>
      <c r="BB1012" s="482"/>
      <c r="BC1012" s="482"/>
      <c r="BD1012" s="482"/>
      <c r="BE1012" s="482"/>
      <c r="BF1012" s="482"/>
      <c r="BG1012" s="515"/>
      <c r="BH1012" s="516"/>
      <c r="BI1012" s="516"/>
      <c r="BJ1012" s="516"/>
      <c r="BK1012" s="517"/>
      <c r="BL1012" s="330"/>
      <c r="BM1012" s="330"/>
      <c r="BN1012" s="330"/>
      <c r="BO1012" s="330"/>
      <c r="BP1012" s="330"/>
      <c r="BQ1012" s="330"/>
      <c r="BR1012" s="330"/>
      <c r="BS1012" s="330"/>
      <c r="BT1012" s="330"/>
      <c r="BU1012" s="330"/>
    </row>
    <row r="1013" spans="1:79" s="331" customFormat="1" ht="12.6" customHeight="1">
      <c r="B1013" s="511"/>
      <c r="C1013" s="512"/>
      <c r="D1013" s="513"/>
      <c r="E1013" s="514"/>
      <c r="F1013" s="482"/>
      <c r="G1013" s="482"/>
      <c r="H1013" s="482"/>
      <c r="I1013" s="482"/>
      <c r="J1013" s="482"/>
      <c r="K1013" s="482"/>
      <c r="L1013" s="482"/>
      <c r="M1013" s="482"/>
      <c r="N1013" s="482"/>
      <c r="O1013" s="482"/>
      <c r="P1013" s="482"/>
      <c r="Q1013" s="482"/>
      <c r="R1013" s="482"/>
      <c r="S1013" s="482"/>
      <c r="T1013" s="482"/>
      <c r="U1013" s="482"/>
      <c r="V1013" s="482"/>
      <c r="W1013" s="482"/>
      <c r="X1013" s="482"/>
      <c r="Y1013" s="482"/>
      <c r="Z1013" s="482"/>
      <c r="AA1013" s="482"/>
      <c r="AB1013" s="482"/>
      <c r="AC1013" s="482"/>
      <c r="AD1013" s="482"/>
      <c r="AE1013" s="482"/>
      <c r="AF1013" s="482"/>
      <c r="AG1013" s="482"/>
      <c r="AH1013" s="482"/>
      <c r="AI1013" s="482"/>
      <c r="AJ1013" s="482"/>
      <c r="AK1013" s="482"/>
      <c r="AL1013" s="482"/>
      <c r="AM1013" s="482"/>
      <c r="AN1013" s="482"/>
      <c r="AO1013" s="482"/>
      <c r="AP1013" s="482"/>
      <c r="AQ1013" s="482"/>
      <c r="AR1013" s="482"/>
      <c r="AS1013" s="482"/>
      <c r="AT1013" s="482"/>
      <c r="AU1013" s="482"/>
      <c r="AV1013" s="482"/>
      <c r="AW1013" s="482"/>
      <c r="AX1013" s="482"/>
      <c r="AY1013" s="482"/>
      <c r="AZ1013" s="482"/>
      <c r="BA1013" s="482"/>
      <c r="BB1013" s="482"/>
      <c r="BC1013" s="482"/>
      <c r="BD1013" s="482"/>
      <c r="BE1013" s="482"/>
      <c r="BF1013" s="482"/>
      <c r="BG1013" s="515"/>
      <c r="BH1013" s="516"/>
      <c r="BI1013" s="516"/>
      <c r="BJ1013" s="516"/>
      <c r="BK1013" s="517"/>
      <c r="BL1013" s="330"/>
      <c r="BM1013" s="330"/>
      <c r="BN1013" s="330"/>
      <c r="BO1013" s="330"/>
      <c r="BP1013" s="330"/>
      <c r="BQ1013" s="330"/>
      <c r="BR1013" s="330"/>
      <c r="BS1013" s="330"/>
      <c r="BT1013" s="330"/>
      <c r="BU1013" s="330"/>
    </row>
    <row r="1014" spans="1:79" s="331" customFormat="1" ht="12.6" customHeight="1">
      <c r="B1014" s="498"/>
      <c r="C1014" s="499"/>
      <c r="D1014" s="500"/>
      <c r="E1014" s="503"/>
      <c r="F1014" s="504"/>
      <c r="G1014" s="504"/>
      <c r="H1014" s="504"/>
      <c r="I1014" s="504"/>
      <c r="J1014" s="504"/>
      <c r="K1014" s="504"/>
      <c r="L1014" s="504"/>
      <c r="M1014" s="504"/>
      <c r="N1014" s="504"/>
      <c r="O1014" s="504"/>
      <c r="P1014" s="504"/>
      <c r="Q1014" s="504"/>
      <c r="R1014" s="504"/>
      <c r="S1014" s="504"/>
      <c r="T1014" s="504"/>
      <c r="U1014" s="504"/>
      <c r="V1014" s="504"/>
      <c r="W1014" s="504"/>
      <c r="X1014" s="504"/>
      <c r="Y1014" s="504"/>
      <c r="Z1014" s="504"/>
      <c r="AA1014" s="504"/>
      <c r="AB1014" s="504"/>
      <c r="AC1014" s="504"/>
      <c r="AD1014" s="504"/>
      <c r="AE1014" s="504"/>
      <c r="AF1014" s="504"/>
      <c r="AG1014" s="504"/>
      <c r="AH1014" s="504"/>
      <c r="AI1014" s="504"/>
      <c r="AJ1014" s="504"/>
      <c r="AK1014" s="504"/>
      <c r="AL1014" s="504"/>
      <c r="AM1014" s="504"/>
      <c r="AN1014" s="504"/>
      <c r="AO1014" s="504"/>
      <c r="AP1014" s="504"/>
      <c r="AQ1014" s="504"/>
      <c r="AR1014" s="504"/>
      <c r="AS1014" s="504"/>
      <c r="AT1014" s="504"/>
      <c r="AU1014" s="504"/>
      <c r="AV1014" s="504"/>
      <c r="AW1014" s="504"/>
      <c r="AX1014" s="504"/>
      <c r="AY1014" s="504"/>
      <c r="AZ1014" s="504"/>
      <c r="BA1014" s="504"/>
      <c r="BB1014" s="504"/>
      <c r="BC1014" s="504"/>
      <c r="BD1014" s="504"/>
      <c r="BE1014" s="504"/>
      <c r="BF1014" s="504"/>
      <c r="BG1014" s="508"/>
      <c r="BH1014" s="509"/>
      <c r="BI1014" s="509"/>
      <c r="BJ1014" s="509"/>
      <c r="BK1014" s="510"/>
      <c r="BL1014" s="330"/>
      <c r="BM1014" s="330"/>
      <c r="BN1014" s="330"/>
      <c r="BO1014" s="330"/>
      <c r="BP1014" s="330"/>
      <c r="BQ1014" s="330"/>
      <c r="BR1014" s="330"/>
      <c r="BS1014" s="330"/>
      <c r="BT1014" s="330"/>
      <c r="BU1014" s="330"/>
      <c r="BV1014" s="330"/>
      <c r="BW1014" s="330"/>
      <c r="BX1014" s="330"/>
      <c r="BY1014" s="330"/>
      <c r="BZ1014" s="330"/>
      <c r="CA1014" s="330"/>
    </row>
    <row r="1015" spans="1:79" s="331" customFormat="1" ht="12.6" customHeight="1">
      <c r="B1015" s="495" t="s">
        <v>457</v>
      </c>
      <c r="C1015" s="496"/>
      <c r="D1015" s="497"/>
      <c r="E1015" s="501" t="s">
        <v>771</v>
      </c>
      <c r="F1015" s="502"/>
      <c r="G1015" s="502"/>
      <c r="H1015" s="502"/>
      <c r="I1015" s="502"/>
      <c r="J1015" s="502"/>
      <c r="K1015" s="502"/>
      <c r="L1015" s="502"/>
      <c r="M1015" s="502"/>
      <c r="N1015" s="502"/>
      <c r="O1015" s="502"/>
      <c r="P1015" s="502"/>
      <c r="Q1015" s="502"/>
      <c r="R1015" s="502"/>
      <c r="S1015" s="502"/>
      <c r="T1015" s="502"/>
      <c r="U1015" s="502"/>
      <c r="V1015" s="502"/>
      <c r="W1015" s="502"/>
      <c r="X1015" s="502"/>
      <c r="Y1015" s="502"/>
      <c r="Z1015" s="502"/>
      <c r="AA1015" s="502"/>
      <c r="AB1015" s="502"/>
      <c r="AC1015" s="502"/>
      <c r="AD1015" s="502"/>
      <c r="AE1015" s="502"/>
      <c r="AF1015" s="502"/>
      <c r="AG1015" s="502"/>
      <c r="AH1015" s="502"/>
      <c r="AI1015" s="502"/>
      <c r="AJ1015" s="502"/>
      <c r="AK1015" s="502"/>
      <c r="AL1015" s="502"/>
      <c r="AM1015" s="502"/>
      <c r="AN1015" s="502"/>
      <c r="AO1015" s="502"/>
      <c r="AP1015" s="502"/>
      <c r="AQ1015" s="502"/>
      <c r="AR1015" s="502"/>
      <c r="AS1015" s="502"/>
      <c r="AT1015" s="502"/>
      <c r="AU1015" s="502"/>
      <c r="AV1015" s="502"/>
      <c r="AW1015" s="502"/>
      <c r="AX1015" s="502"/>
      <c r="AY1015" s="502"/>
      <c r="AZ1015" s="502"/>
      <c r="BA1015" s="502"/>
      <c r="BB1015" s="502"/>
      <c r="BC1015" s="502"/>
      <c r="BD1015" s="502"/>
      <c r="BE1015" s="502"/>
      <c r="BF1015" s="502"/>
      <c r="BG1015" s="505"/>
      <c r="BH1015" s="506"/>
      <c r="BI1015" s="506"/>
      <c r="BJ1015" s="506"/>
      <c r="BK1015" s="507"/>
      <c r="BL1015" s="330"/>
      <c r="BM1015" s="330"/>
      <c r="BN1015" s="330"/>
      <c r="BO1015" s="330"/>
      <c r="BP1015" s="330"/>
      <c r="BQ1015" s="330"/>
      <c r="BR1015" s="330"/>
      <c r="BS1015" s="330"/>
      <c r="BT1015" s="330"/>
      <c r="BU1015" s="330"/>
      <c r="BV1015" s="330"/>
      <c r="BW1015" s="330"/>
      <c r="BX1015" s="330"/>
      <c r="BY1015" s="330"/>
      <c r="BZ1015" s="330"/>
      <c r="CA1015" s="330"/>
    </row>
    <row r="1016" spans="1:79" s="331" customFormat="1" ht="12.6" customHeight="1">
      <c r="B1016" s="511"/>
      <c r="C1016" s="512"/>
      <c r="D1016" s="513"/>
      <c r="E1016" s="514"/>
      <c r="F1016" s="482"/>
      <c r="G1016" s="482"/>
      <c r="H1016" s="482"/>
      <c r="I1016" s="482"/>
      <c r="J1016" s="482"/>
      <c r="K1016" s="482"/>
      <c r="L1016" s="482"/>
      <c r="M1016" s="482"/>
      <c r="N1016" s="482"/>
      <c r="O1016" s="482"/>
      <c r="P1016" s="482"/>
      <c r="Q1016" s="482"/>
      <c r="R1016" s="482"/>
      <c r="S1016" s="482"/>
      <c r="T1016" s="482"/>
      <c r="U1016" s="482"/>
      <c r="V1016" s="482"/>
      <c r="W1016" s="482"/>
      <c r="X1016" s="482"/>
      <c r="Y1016" s="482"/>
      <c r="Z1016" s="482"/>
      <c r="AA1016" s="482"/>
      <c r="AB1016" s="482"/>
      <c r="AC1016" s="482"/>
      <c r="AD1016" s="482"/>
      <c r="AE1016" s="482"/>
      <c r="AF1016" s="482"/>
      <c r="AG1016" s="482"/>
      <c r="AH1016" s="482"/>
      <c r="AI1016" s="482"/>
      <c r="AJ1016" s="482"/>
      <c r="AK1016" s="482"/>
      <c r="AL1016" s="482"/>
      <c r="AM1016" s="482"/>
      <c r="AN1016" s="482"/>
      <c r="AO1016" s="482"/>
      <c r="AP1016" s="482"/>
      <c r="AQ1016" s="482"/>
      <c r="AR1016" s="482"/>
      <c r="AS1016" s="482"/>
      <c r="AT1016" s="482"/>
      <c r="AU1016" s="482"/>
      <c r="AV1016" s="482"/>
      <c r="AW1016" s="482"/>
      <c r="AX1016" s="482"/>
      <c r="AY1016" s="482"/>
      <c r="AZ1016" s="482"/>
      <c r="BA1016" s="482"/>
      <c r="BB1016" s="482"/>
      <c r="BC1016" s="482"/>
      <c r="BD1016" s="482"/>
      <c r="BE1016" s="482"/>
      <c r="BF1016" s="482"/>
      <c r="BG1016" s="515"/>
      <c r="BH1016" s="516"/>
      <c r="BI1016" s="516"/>
      <c r="BJ1016" s="516"/>
      <c r="BK1016" s="517"/>
      <c r="BL1016" s="330"/>
      <c r="BM1016" s="330"/>
      <c r="BN1016" s="330"/>
      <c r="BO1016" s="330"/>
      <c r="BP1016" s="330"/>
      <c r="BQ1016" s="330"/>
      <c r="BR1016" s="330"/>
      <c r="BS1016" s="330"/>
      <c r="BT1016" s="330"/>
      <c r="BU1016" s="330"/>
      <c r="BV1016" s="330"/>
      <c r="BW1016" s="330"/>
      <c r="BX1016" s="330"/>
      <c r="BY1016" s="330"/>
      <c r="BZ1016" s="330"/>
      <c r="CA1016" s="330"/>
    </row>
    <row r="1017" spans="1:79" s="331" customFormat="1" ht="12" customHeight="1">
      <c r="B1017" s="511"/>
      <c r="C1017" s="512"/>
      <c r="D1017" s="513"/>
      <c r="E1017" s="514"/>
      <c r="F1017" s="482"/>
      <c r="G1017" s="482"/>
      <c r="H1017" s="482"/>
      <c r="I1017" s="482"/>
      <c r="J1017" s="482"/>
      <c r="K1017" s="482"/>
      <c r="L1017" s="482"/>
      <c r="M1017" s="482"/>
      <c r="N1017" s="482"/>
      <c r="O1017" s="482"/>
      <c r="P1017" s="482"/>
      <c r="Q1017" s="482"/>
      <c r="R1017" s="482"/>
      <c r="S1017" s="482"/>
      <c r="T1017" s="482"/>
      <c r="U1017" s="482"/>
      <c r="V1017" s="482"/>
      <c r="W1017" s="482"/>
      <c r="X1017" s="482"/>
      <c r="Y1017" s="482"/>
      <c r="Z1017" s="482"/>
      <c r="AA1017" s="482"/>
      <c r="AB1017" s="482"/>
      <c r="AC1017" s="482"/>
      <c r="AD1017" s="482"/>
      <c r="AE1017" s="482"/>
      <c r="AF1017" s="482"/>
      <c r="AG1017" s="482"/>
      <c r="AH1017" s="482"/>
      <c r="AI1017" s="482"/>
      <c r="AJ1017" s="482"/>
      <c r="AK1017" s="482"/>
      <c r="AL1017" s="482"/>
      <c r="AM1017" s="482"/>
      <c r="AN1017" s="482"/>
      <c r="AO1017" s="482"/>
      <c r="AP1017" s="482"/>
      <c r="AQ1017" s="482"/>
      <c r="AR1017" s="482"/>
      <c r="AS1017" s="482"/>
      <c r="AT1017" s="482"/>
      <c r="AU1017" s="482"/>
      <c r="AV1017" s="482"/>
      <c r="AW1017" s="482"/>
      <c r="AX1017" s="482"/>
      <c r="AY1017" s="482"/>
      <c r="AZ1017" s="482"/>
      <c r="BA1017" s="482"/>
      <c r="BB1017" s="482"/>
      <c r="BC1017" s="482"/>
      <c r="BD1017" s="482"/>
      <c r="BE1017" s="482"/>
      <c r="BF1017" s="482"/>
      <c r="BG1017" s="515"/>
      <c r="BH1017" s="516"/>
      <c r="BI1017" s="516"/>
      <c r="BJ1017" s="516"/>
      <c r="BK1017" s="517"/>
      <c r="BL1017" s="330"/>
      <c r="BM1017" s="330"/>
      <c r="BN1017" s="330"/>
      <c r="BO1017" s="330"/>
      <c r="BP1017" s="330"/>
      <c r="BQ1017" s="330"/>
      <c r="BR1017" s="330"/>
      <c r="BS1017" s="330"/>
      <c r="BT1017" s="330"/>
      <c r="BU1017" s="330"/>
      <c r="BV1017" s="330"/>
      <c r="BW1017" s="330"/>
      <c r="BX1017" s="330"/>
      <c r="BY1017" s="330"/>
      <c r="BZ1017" s="330"/>
      <c r="CA1017" s="330"/>
    </row>
    <row r="1018" spans="1:79" s="331" customFormat="1" ht="7.5" customHeight="1">
      <c r="B1018" s="498"/>
      <c r="C1018" s="499"/>
      <c r="D1018" s="500"/>
      <c r="E1018" s="781"/>
      <c r="F1018" s="782"/>
      <c r="G1018" s="782"/>
      <c r="H1018" s="782"/>
      <c r="I1018" s="782"/>
      <c r="J1018" s="782"/>
      <c r="K1018" s="782"/>
      <c r="L1018" s="782"/>
      <c r="M1018" s="782"/>
      <c r="N1018" s="782"/>
      <c r="O1018" s="782"/>
      <c r="P1018" s="782"/>
      <c r="Q1018" s="782"/>
      <c r="R1018" s="782"/>
      <c r="S1018" s="782"/>
      <c r="T1018" s="782"/>
      <c r="U1018" s="782"/>
      <c r="V1018" s="782"/>
      <c r="W1018" s="782"/>
      <c r="X1018" s="782"/>
      <c r="Y1018" s="782"/>
      <c r="Z1018" s="782"/>
      <c r="AA1018" s="782"/>
      <c r="AB1018" s="782"/>
      <c r="AC1018" s="782"/>
      <c r="AD1018" s="782"/>
      <c r="AE1018" s="782"/>
      <c r="AF1018" s="782"/>
      <c r="AG1018" s="782"/>
      <c r="AH1018" s="782"/>
      <c r="AI1018" s="782"/>
      <c r="AJ1018" s="782"/>
      <c r="AK1018" s="782"/>
      <c r="AL1018" s="782"/>
      <c r="AM1018" s="782"/>
      <c r="AN1018" s="782"/>
      <c r="AO1018" s="782"/>
      <c r="AP1018" s="782"/>
      <c r="AQ1018" s="782"/>
      <c r="AR1018" s="782"/>
      <c r="AS1018" s="782"/>
      <c r="AT1018" s="782"/>
      <c r="AU1018" s="782"/>
      <c r="AV1018" s="782"/>
      <c r="AW1018" s="782"/>
      <c r="AX1018" s="782"/>
      <c r="AY1018" s="782"/>
      <c r="AZ1018" s="782"/>
      <c r="BA1018" s="782"/>
      <c r="BB1018" s="782"/>
      <c r="BC1018" s="782"/>
      <c r="BD1018" s="782"/>
      <c r="BE1018" s="782"/>
      <c r="BF1018" s="782"/>
      <c r="BG1018" s="508"/>
      <c r="BH1018" s="509"/>
      <c r="BI1018" s="509"/>
      <c r="BJ1018" s="509"/>
      <c r="BK1018" s="510"/>
      <c r="BL1018" s="330"/>
      <c r="BM1018" s="330"/>
      <c r="BN1018" s="330"/>
      <c r="BO1018" s="330"/>
      <c r="BP1018" s="330"/>
      <c r="BQ1018" s="330"/>
      <c r="BR1018" s="330"/>
      <c r="BS1018" s="330"/>
      <c r="BT1018" s="330"/>
      <c r="BU1018" s="330"/>
      <c r="BV1018" s="330"/>
      <c r="BW1018" s="330"/>
      <c r="BX1018" s="330"/>
      <c r="BY1018" s="330"/>
      <c r="BZ1018" s="330"/>
      <c r="CA1018" s="330"/>
    </row>
    <row r="1019" spans="1:79" s="331" customFormat="1" ht="12.6" customHeight="1">
      <c r="B1019" s="495" t="s">
        <v>461</v>
      </c>
      <c r="C1019" s="496"/>
      <c r="D1019" s="497"/>
      <c r="E1019" s="502" t="s">
        <v>772</v>
      </c>
      <c r="F1019" s="502"/>
      <c r="G1019" s="502"/>
      <c r="H1019" s="502"/>
      <c r="I1019" s="502"/>
      <c r="J1019" s="502"/>
      <c r="K1019" s="502"/>
      <c r="L1019" s="502"/>
      <c r="M1019" s="502"/>
      <c r="N1019" s="502"/>
      <c r="O1019" s="502"/>
      <c r="P1019" s="502"/>
      <c r="Q1019" s="502"/>
      <c r="R1019" s="502"/>
      <c r="S1019" s="502"/>
      <c r="T1019" s="502"/>
      <c r="U1019" s="502"/>
      <c r="V1019" s="502"/>
      <c r="W1019" s="502"/>
      <c r="X1019" s="502"/>
      <c r="Y1019" s="502"/>
      <c r="Z1019" s="502"/>
      <c r="AA1019" s="502"/>
      <c r="AB1019" s="502"/>
      <c r="AC1019" s="502"/>
      <c r="AD1019" s="502"/>
      <c r="AE1019" s="502"/>
      <c r="AF1019" s="502"/>
      <c r="AG1019" s="502"/>
      <c r="AH1019" s="502"/>
      <c r="AI1019" s="502"/>
      <c r="AJ1019" s="502"/>
      <c r="AK1019" s="502"/>
      <c r="AL1019" s="502"/>
      <c r="AM1019" s="502"/>
      <c r="AN1019" s="502"/>
      <c r="AO1019" s="502"/>
      <c r="AP1019" s="502"/>
      <c r="AQ1019" s="502"/>
      <c r="AR1019" s="502"/>
      <c r="AS1019" s="502"/>
      <c r="AT1019" s="502"/>
      <c r="AU1019" s="502"/>
      <c r="AV1019" s="502"/>
      <c r="AW1019" s="502"/>
      <c r="AX1019" s="502"/>
      <c r="AY1019" s="502"/>
      <c r="AZ1019" s="502"/>
      <c r="BA1019" s="502"/>
      <c r="BB1019" s="502"/>
      <c r="BC1019" s="502"/>
      <c r="BD1019" s="502"/>
      <c r="BE1019" s="502"/>
      <c r="BF1019" s="502"/>
      <c r="BG1019" s="505"/>
      <c r="BH1019" s="506"/>
      <c r="BI1019" s="506"/>
      <c r="BJ1019" s="506"/>
      <c r="BK1019" s="507"/>
      <c r="BL1019" s="330"/>
      <c r="BM1019" s="330"/>
      <c r="BN1019" s="330"/>
      <c r="BO1019" s="330"/>
      <c r="BP1019" s="330"/>
      <c r="BQ1019" s="330"/>
      <c r="BR1019" s="330"/>
      <c r="BS1019" s="330"/>
      <c r="BT1019" s="330"/>
      <c r="BU1019" s="330"/>
      <c r="BV1019" s="330"/>
      <c r="BW1019" s="330"/>
      <c r="BX1019" s="330"/>
      <c r="BY1019" s="330"/>
      <c r="BZ1019" s="330"/>
      <c r="CA1019" s="330"/>
    </row>
    <row r="1020" spans="1:79" s="331" customFormat="1" ht="12.6" customHeight="1">
      <c r="B1020" s="511"/>
      <c r="C1020" s="512"/>
      <c r="D1020" s="513"/>
      <c r="E1020" s="482"/>
      <c r="F1020" s="482"/>
      <c r="G1020" s="482"/>
      <c r="H1020" s="482"/>
      <c r="I1020" s="482"/>
      <c r="J1020" s="482"/>
      <c r="K1020" s="482"/>
      <c r="L1020" s="482"/>
      <c r="M1020" s="482"/>
      <c r="N1020" s="482"/>
      <c r="O1020" s="482"/>
      <c r="P1020" s="482"/>
      <c r="Q1020" s="482"/>
      <c r="R1020" s="482"/>
      <c r="S1020" s="482"/>
      <c r="T1020" s="482"/>
      <c r="U1020" s="482"/>
      <c r="V1020" s="482"/>
      <c r="W1020" s="482"/>
      <c r="X1020" s="482"/>
      <c r="Y1020" s="482"/>
      <c r="Z1020" s="482"/>
      <c r="AA1020" s="482"/>
      <c r="AB1020" s="482"/>
      <c r="AC1020" s="482"/>
      <c r="AD1020" s="482"/>
      <c r="AE1020" s="482"/>
      <c r="AF1020" s="482"/>
      <c r="AG1020" s="482"/>
      <c r="AH1020" s="482"/>
      <c r="AI1020" s="482"/>
      <c r="AJ1020" s="482"/>
      <c r="AK1020" s="482"/>
      <c r="AL1020" s="482"/>
      <c r="AM1020" s="482"/>
      <c r="AN1020" s="482"/>
      <c r="AO1020" s="482"/>
      <c r="AP1020" s="482"/>
      <c r="AQ1020" s="482"/>
      <c r="AR1020" s="482"/>
      <c r="AS1020" s="482"/>
      <c r="AT1020" s="482"/>
      <c r="AU1020" s="482"/>
      <c r="AV1020" s="482"/>
      <c r="AW1020" s="482"/>
      <c r="AX1020" s="482"/>
      <c r="AY1020" s="482"/>
      <c r="AZ1020" s="482"/>
      <c r="BA1020" s="482"/>
      <c r="BB1020" s="482"/>
      <c r="BC1020" s="482"/>
      <c r="BD1020" s="482"/>
      <c r="BE1020" s="482"/>
      <c r="BF1020" s="482"/>
      <c r="BG1020" s="515"/>
      <c r="BH1020" s="516"/>
      <c r="BI1020" s="516"/>
      <c r="BJ1020" s="516"/>
      <c r="BK1020" s="517"/>
      <c r="BL1020" s="330"/>
      <c r="BM1020" s="330"/>
      <c r="BN1020" s="330"/>
      <c r="BO1020" s="330"/>
      <c r="BP1020" s="330"/>
      <c r="BQ1020" s="330"/>
      <c r="BR1020" s="330"/>
      <c r="BS1020" s="330"/>
      <c r="BT1020" s="330"/>
      <c r="BU1020" s="330"/>
      <c r="BV1020" s="330"/>
      <c r="BW1020" s="330"/>
      <c r="BX1020" s="330"/>
      <c r="BY1020" s="330"/>
      <c r="BZ1020" s="330"/>
      <c r="CA1020" s="330"/>
    </row>
    <row r="1021" spans="1:79" s="331" customFormat="1" ht="12.6" customHeight="1">
      <c r="B1021" s="511"/>
      <c r="C1021" s="512"/>
      <c r="D1021" s="513"/>
      <c r="E1021" s="482"/>
      <c r="F1021" s="482"/>
      <c r="G1021" s="482"/>
      <c r="H1021" s="482"/>
      <c r="I1021" s="482"/>
      <c r="J1021" s="482"/>
      <c r="K1021" s="482"/>
      <c r="L1021" s="482"/>
      <c r="M1021" s="482"/>
      <c r="N1021" s="482"/>
      <c r="O1021" s="482"/>
      <c r="P1021" s="482"/>
      <c r="Q1021" s="482"/>
      <c r="R1021" s="482"/>
      <c r="S1021" s="482"/>
      <c r="T1021" s="482"/>
      <c r="U1021" s="482"/>
      <c r="V1021" s="482"/>
      <c r="W1021" s="482"/>
      <c r="X1021" s="482"/>
      <c r="Y1021" s="482"/>
      <c r="Z1021" s="482"/>
      <c r="AA1021" s="482"/>
      <c r="AB1021" s="482"/>
      <c r="AC1021" s="482"/>
      <c r="AD1021" s="482"/>
      <c r="AE1021" s="482"/>
      <c r="AF1021" s="482"/>
      <c r="AG1021" s="482"/>
      <c r="AH1021" s="482"/>
      <c r="AI1021" s="482"/>
      <c r="AJ1021" s="482"/>
      <c r="AK1021" s="482"/>
      <c r="AL1021" s="482"/>
      <c r="AM1021" s="482"/>
      <c r="AN1021" s="482"/>
      <c r="AO1021" s="482"/>
      <c r="AP1021" s="482"/>
      <c r="AQ1021" s="482"/>
      <c r="AR1021" s="482"/>
      <c r="AS1021" s="482"/>
      <c r="AT1021" s="482"/>
      <c r="AU1021" s="482"/>
      <c r="AV1021" s="482"/>
      <c r="AW1021" s="482"/>
      <c r="AX1021" s="482"/>
      <c r="AY1021" s="482"/>
      <c r="AZ1021" s="482"/>
      <c r="BA1021" s="482"/>
      <c r="BB1021" s="482"/>
      <c r="BC1021" s="482"/>
      <c r="BD1021" s="482"/>
      <c r="BE1021" s="482"/>
      <c r="BF1021" s="482"/>
      <c r="BG1021" s="515"/>
      <c r="BH1021" s="516"/>
      <c r="BI1021" s="516"/>
      <c r="BJ1021" s="516"/>
      <c r="BK1021" s="517"/>
      <c r="BL1021" s="330"/>
      <c r="BM1021" s="330"/>
      <c r="BN1021" s="330"/>
      <c r="BO1021" s="330"/>
      <c r="BP1021" s="330"/>
      <c r="BQ1021" s="330"/>
      <c r="BR1021" s="330"/>
      <c r="BS1021" s="330"/>
      <c r="BT1021" s="330"/>
      <c r="BU1021" s="330"/>
      <c r="BV1021" s="330"/>
      <c r="BW1021" s="330"/>
      <c r="BX1021" s="330"/>
      <c r="BY1021" s="330"/>
      <c r="BZ1021" s="330"/>
      <c r="CA1021" s="330"/>
    </row>
    <row r="1022" spans="1:79" s="331" customFormat="1" ht="12.6" customHeight="1">
      <c r="B1022" s="511"/>
      <c r="C1022" s="512"/>
      <c r="D1022" s="513"/>
      <c r="E1022" s="482"/>
      <c r="F1022" s="482"/>
      <c r="G1022" s="482"/>
      <c r="H1022" s="482"/>
      <c r="I1022" s="482"/>
      <c r="J1022" s="482"/>
      <c r="K1022" s="482"/>
      <c r="L1022" s="482"/>
      <c r="M1022" s="482"/>
      <c r="N1022" s="482"/>
      <c r="O1022" s="482"/>
      <c r="P1022" s="482"/>
      <c r="Q1022" s="482"/>
      <c r="R1022" s="482"/>
      <c r="S1022" s="482"/>
      <c r="T1022" s="482"/>
      <c r="U1022" s="482"/>
      <c r="V1022" s="482"/>
      <c r="W1022" s="482"/>
      <c r="X1022" s="482"/>
      <c r="Y1022" s="482"/>
      <c r="Z1022" s="482"/>
      <c r="AA1022" s="482"/>
      <c r="AB1022" s="482"/>
      <c r="AC1022" s="482"/>
      <c r="AD1022" s="482"/>
      <c r="AE1022" s="482"/>
      <c r="AF1022" s="482"/>
      <c r="AG1022" s="482"/>
      <c r="AH1022" s="482"/>
      <c r="AI1022" s="482"/>
      <c r="AJ1022" s="482"/>
      <c r="AK1022" s="482"/>
      <c r="AL1022" s="482"/>
      <c r="AM1022" s="482"/>
      <c r="AN1022" s="482"/>
      <c r="AO1022" s="482"/>
      <c r="AP1022" s="482"/>
      <c r="AQ1022" s="482"/>
      <c r="AR1022" s="482"/>
      <c r="AS1022" s="482"/>
      <c r="AT1022" s="482"/>
      <c r="AU1022" s="482"/>
      <c r="AV1022" s="482"/>
      <c r="AW1022" s="482"/>
      <c r="AX1022" s="482"/>
      <c r="AY1022" s="482"/>
      <c r="AZ1022" s="482"/>
      <c r="BA1022" s="482"/>
      <c r="BB1022" s="482"/>
      <c r="BC1022" s="482"/>
      <c r="BD1022" s="482"/>
      <c r="BE1022" s="482"/>
      <c r="BF1022" s="482"/>
      <c r="BG1022" s="515"/>
      <c r="BH1022" s="516"/>
      <c r="BI1022" s="516"/>
      <c r="BJ1022" s="516"/>
      <c r="BK1022" s="517"/>
      <c r="BL1022" s="330"/>
      <c r="BM1022" s="330"/>
      <c r="BN1022" s="330"/>
      <c r="BO1022" s="330"/>
      <c r="BP1022" s="330"/>
      <c r="BQ1022" s="330"/>
      <c r="BR1022" s="330"/>
      <c r="BS1022" s="330"/>
      <c r="BT1022" s="330"/>
      <c r="BU1022" s="330"/>
      <c r="BV1022" s="330"/>
      <c r="BW1022" s="330"/>
      <c r="BX1022" s="330"/>
      <c r="BY1022" s="330"/>
      <c r="BZ1022" s="330"/>
      <c r="CA1022" s="330"/>
    </row>
    <row r="1023" spans="1:79" s="331" customFormat="1" ht="12.6" customHeight="1">
      <c r="B1023" s="511"/>
      <c r="C1023" s="512"/>
      <c r="D1023" s="513"/>
      <c r="E1023" s="698" t="s">
        <v>434</v>
      </c>
      <c r="F1023" s="699"/>
      <c r="G1023" s="635" t="s">
        <v>764</v>
      </c>
      <c r="H1023" s="635"/>
      <c r="I1023" s="635"/>
      <c r="J1023" s="635"/>
      <c r="K1023" s="635"/>
      <c r="L1023" s="635"/>
      <c r="M1023" s="635"/>
      <c r="N1023" s="635"/>
      <c r="O1023" s="635"/>
      <c r="P1023" s="635"/>
      <c r="Q1023" s="635"/>
      <c r="R1023" s="635"/>
      <c r="S1023" s="635"/>
      <c r="T1023" s="635"/>
      <c r="U1023" s="635"/>
      <c r="V1023" s="635"/>
      <c r="W1023" s="635"/>
      <c r="X1023" s="635"/>
      <c r="Y1023" s="635"/>
      <c r="Z1023" s="635"/>
      <c r="AA1023" s="635"/>
      <c r="AB1023" s="635"/>
      <c r="AC1023" s="635"/>
      <c r="AD1023" s="635"/>
      <c r="AE1023" s="635"/>
      <c r="AF1023" s="635"/>
      <c r="AG1023" s="635"/>
      <c r="AH1023" s="635"/>
      <c r="AI1023" s="635"/>
      <c r="AJ1023" s="635"/>
      <c r="AK1023" s="635"/>
      <c r="AL1023" s="635"/>
      <c r="AM1023" s="635"/>
      <c r="AN1023" s="635"/>
      <c r="AO1023" s="635"/>
      <c r="AP1023" s="635"/>
      <c r="AQ1023" s="635"/>
      <c r="AR1023" s="635"/>
      <c r="AS1023" s="635"/>
      <c r="AT1023" s="635"/>
      <c r="AU1023" s="635"/>
      <c r="AV1023" s="635"/>
      <c r="AW1023" s="635"/>
      <c r="AX1023" s="635"/>
      <c r="AY1023" s="635"/>
      <c r="AZ1023" s="635"/>
      <c r="BA1023" s="635"/>
      <c r="BB1023" s="635"/>
      <c r="BC1023" s="635"/>
      <c r="BD1023" s="635"/>
      <c r="BE1023" s="635"/>
      <c r="BF1023" s="635"/>
      <c r="BG1023" s="515"/>
      <c r="BH1023" s="516"/>
      <c r="BI1023" s="516"/>
      <c r="BJ1023" s="516"/>
      <c r="BK1023" s="517"/>
      <c r="BL1023" s="330"/>
      <c r="BM1023" s="330"/>
      <c r="BN1023" s="330"/>
      <c r="BO1023" s="330"/>
      <c r="BP1023" s="330"/>
      <c r="BQ1023" s="330"/>
      <c r="BR1023" s="330"/>
      <c r="BS1023" s="330"/>
      <c r="BT1023" s="330"/>
      <c r="BU1023" s="330"/>
      <c r="BV1023" s="330"/>
      <c r="BW1023" s="330"/>
      <c r="BX1023" s="330"/>
      <c r="BY1023" s="330"/>
      <c r="BZ1023" s="330"/>
      <c r="CA1023" s="330"/>
    </row>
    <row r="1024" spans="1:79" s="331" customFormat="1" ht="5.25" customHeight="1">
      <c r="B1024" s="498"/>
      <c r="C1024" s="499"/>
      <c r="D1024" s="500"/>
      <c r="E1024" s="778"/>
      <c r="F1024" s="778"/>
      <c r="G1024" s="504"/>
      <c r="H1024" s="504"/>
      <c r="I1024" s="504"/>
      <c r="J1024" s="504"/>
      <c r="K1024" s="504"/>
      <c r="L1024" s="504"/>
      <c r="M1024" s="504"/>
      <c r="N1024" s="504"/>
      <c r="O1024" s="504"/>
      <c r="P1024" s="504"/>
      <c r="Q1024" s="504"/>
      <c r="R1024" s="504"/>
      <c r="S1024" s="504"/>
      <c r="T1024" s="504"/>
      <c r="U1024" s="504"/>
      <c r="V1024" s="504"/>
      <c r="W1024" s="504"/>
      <c r="X1024" s="504"/>
      <c r="Y1024" s="504"/>
      <c r="Z1024" s="504"/>
      <c r="AA1024" s="504"/>
      <c r="AB1024" s="504"/>
      <c r="AC1024" s="504"/>
      <c r="AD1024" s="504"/>
      <c r="AE1024" s="504"/>
      <c r="AF1024" s="504"/>
      <c r="AG1024" s="504"/>
      <c r="AH1024" s="504"/>
      <c r="AI1024" s="504"/>
      <c r="AJ1024" s="504"/>
      <c r="AK1024" s="504"/>
      <c r="AL1024" s="504"/>
      <c r="AM1024" s="504"/>
      <c r="AN1024" s="504"/>
      <c r="AO1024" s="504"/>
      <c r="AP1024" s="504"/>
      <c r="AQ1024" s="504"/>
      <c r="AR1024" s="504"/>
      <c r="AS1024" s="504"/>
      <c r="AT1024" s="504"/>
      <c r="AU1024" s="504"/>
      <c r="AV1024" s="504"/>
      <c r="AW1024" s="504"/>
      <c r="AX1024" s="504"/>
      <c r="AY1024" s="504"/>
      <c r="AZ1024" s="504"/>
      <c r="BA1024" s="504"/>
      <c r="BB1024" s="504"/>
      <c r="BC1024" s="504"/>
      <c r="BD1024" s="504"/>
      <c r="BE1024" s="504"/>
      <c r="BF1024" s="504"/>
      <c r="BG1024" s="508"/>
      <c r="BH1024" s="509"/>
      <c r="BI1024" s="509"/>
      <c r="BJ1024" s="509"/>
      <c r="BK1024" s="510"/>
      <c r="BL1024" s="330"/>
      <c r="BM1024" s="330"/>
      <c r="BN1024" s="330"/>
      <c r="BO1024" s="330"/>
      <c r="BP1024" s="330"/>
      <c r="BQ1024" s="330"/>
      <c r="BR1024" s="330"/>
      <c r="BS1024" s="330"/>
      <c r="BT1024" s="330"/>
      <c r="BU1024" s="330"/>
      <c r="BV1024" s="330"/>
      <c r="BW1024" s="330"/>
      <c r="BX1024" s="330"/>
      <c r="BY1024" s="330"/>
      <c r="BZ1024" s="330"/>
      <c r="CA1024" s="330"/>
    </row>
    <row r="1025" spans="1:79" s="331" customFormat="1" ht="18" customHeight="1">
      <c r="A1025" s="239"/>
      <c r="B1025" s="641" t="s">
        <v>440</v>
      </c>
      <c r="C1025" s="642"/>
      <c r="D1025" s="642"/>
      <c r="E1025" s="642"/>
      <c r="F1025" s="642"/>
      <c r="G1025" s="642"/>
      <c r="H1025" s="642"/>
      <c r="I1025" s="642"/>
      <c r="J1025" s="642"/>
      <c r="K1025" s="642"/>
      <c r="L1025" s="642"/>
      <c r="M1025" s="642"/>
      <c r="N1025" s="642"/>
      <c r="O1025" s="642"/>
      <c r="P1025" s="642"/>
      <c r="Q1025" s="642"/>
      <c r="R1025" s="642"/>
      <c r="S1025" s="642"/>
      <c r="T1025" s="642"/>
      <c r="U1025" s="642"/>
      <c r="V1025" s="642"/>
      <c r="W1025" s="642"/>
      <c r="X1025" s="642"/>
      <c r="Y1025" s="642"/>
      <c r="Z1025" s="642"/>
      <c r="AA1025" s="642"/>
      <c r="AB1025" s="642"/>
      <c r="AC1025" s="642"/>
      <c r="AD1025" s="642"/>
      <c r="AE1025" s="642"/>
      <c r="AF1025" s="642"/>
      <c r="AG1025" s="642"/>
      <c r="AH1025" s="642"/>
      <c r="AI1025" s="642"/>
      <c r="AJ1025" s="642"/>
      <c r="AK1025" s="642"/>
      <c r="AL1025" s="642"/>
      <c r="AM1025" s="642"/>
      <c r="AN1025" s="642"/>
      <c r="AO1025" s="642"/>
      <c r="AP1025" s="642"/>
      <c r="AQ1025" s="642"/>
      <c r="AR1025" s="642"/>
      <c r="AS1025" s="642"/>
      <c r="AT1025" s="642"/>
      <c r="AU1025" s="642"/>
      <c r="AV1025" s="642"/>
      <c r="AW1025" s="642"/>
      <c r="AX1025" s="642"/>
      <c r="AY1025" s="642"/>
      <c r="AZ1025" s="642"/>
      <c r="BA1025" s="642"/>
      <c r="BB1025" s="642"/>
      <c r="BC1025" s="642"/>
      <c r="BD1025" s="642"/>
      <c r="BE1025" s="642"/>
      <c r="BF1025" s="642"/>
      <c r="BG1025" s="642"/>
      <c r="BH1025" s="642"/>
      <c r="BI1025" s="642"/>
      <c r="BJ1025" s="642"/>
      <c r="BK1025" s="643"/>
      <c r="BL1025" s="330"/>
      <c r="BM1025" s="330"/>
      <c r="BN1025" s="330"/>
      <c r="BO1025" s="330"/>
      <c r="BP1025" s="330"/>
      <c r="BQ1025" s="330"/>
      <c r="BR1025" s="330"/>
      <c r="BS1025" s="330"/>
      <c r="BT1025" s="330"/>
    </row>
    <row r="1026" spans="1:79" s="331" customFormat="1" ht="12.6" customHeight="1">
      <c r="B1026" s="495" t="s">
        <v>463</v>
      </c>
      <c r="C1026" s="496"/>
      <c r="D1026" s="497"/>
      <c r="E1026" s="501" t="s">
        <v>773</v>
      </c>
      <c r="F1026" s="502"/>
      <c r="G1026" s="502"/>
      <c r="H1026" s="502"/>
      <c r="I1026" s="502"/>
      <c r="J1026" s="502"/>
      <c r="K1026" s="502"/>
      <c r="L1026" s="502"/>
      <c r="M1026" s="502"/>
      <c r="N1026" s="502"/>
      <c r="O1026" s="502"/>
      <c r="P1026" s="502"/>
      <c r="Q1026" s="502"/>
      <c r="R1026" s="502"/>
      <c r="S1026" s="502"/>
      <c r="T1026" s="502"/>
      <c r="U1026" s="502"/>
      <c r="V1026" s="502"/>
      <c r="W1026" s="502"/>
      <c r="X1026" s="502"/>
      <c r="Y1026" s="502"/>
      <c r="Z1026" s="502"/>
      <c r="AA1026" s="502"/>
      <c r="AB1026" s="502"/>
      <c r="AC1026" s="502"/>
      <c r="AD1026" s="502"/>
      <c r="AE1026" s="502"/>
      <c r="AF1026" s="502"/>
      <c r="AG1026" s="502"/>
      <c r="AH1026" s="502"/>
      <c r="AI1026" s="502"/>
      <c r="AJ1026" s="502"/>
      <c r="AK1026" s="502"/>
      <c r="AL1026" s="502"/>
      <c r="AM1026" s="502"/>
      <c r="AN1026" s="502"/>
      <c r="AO1026" s="502"/>
      <c r="AP1026" s="502"/>
      <c r="AQ1026" s="502"/>
      <c r="AR1026" s="502"/>
      <c r="AS1026" s="502"/>
      <c r="AT1026" s="502"/>
      <c r="AU1026" s="502"/>
      <c r="AV1026" s="502"/>
      <c r="AW1026" s="502"/>
      <c r="AX1026" s="502"/>
      <c r="AY1026" s="502"/>
      <c r="AZ1026" s="502"/>
      <c r="BA1026" s="502"/>
      <c r="BB1026" s="502"/>
      <c r="BC1026" s="502"/>
      <c r="BD1026" s="502"/>
      <c r="BE1026" s="502"/>
      <c r="BF1026" s="502"/>
      <c r="BG1026" s="505"/>
      <c r="BH1026" s="506"/>
      <c r="BI1026" s="506"/>
      <c r="BJ1026" s="506"/>
      <c r="BK1026" s="507"/>
      <c r="BL1026" s="330"/>
      <c r="BM1026" s="330"/>
      <c r="BN1026" s="330"/>
      <c r="BO1026" s="330"/>
      <c r="BP1026" s="330"/>
      <c r="BQ1026" s="330"/>
      <c r="BR1026" s="330"/>
      <c r="BS1026" s="330"/>
      <c r="BT1026" s="330"/>
      <c r="BU1026" s="330"/>
      <c r="BV1026" s="330"/>
      <c r="BW1026" s="330"/>
      <c r="BX1026" s="330"/>
      <c r="BY1026" s="330"/>
      <c r="BZ1026" s="330"/>
      <c r="CA1026" s="330"/>
    </row>
    <row r="1027" spans="1:79" s="331" customFormat="1" ht="12.6" customHeight="1">
      <c r="B1027" s="511"/>
      <c r="C1027" s="666"/>
      <c r="D1027" s="513"/>
      <c r="E1027" s="514"/>
      <c r="F1027" s="671"/>
      <c r="G1027" s="671"/>
      <c r="H1027" s="671"/>
      <c r="I1027" s="671"/>
      <c r="J1027" s="671"/>
      <c r="K1027" s="671"/>
      <c r="L1027" s="671"/>
      <c r="M1027" s="671"/>
      <c r="N1027" s="671"/>
      <c r="O1027" s="671"/>
      <c r="P1027" s="671"/>
      <c r="Q1027" s="671"/>
      <c r="R1027" s="671"/>
      <c r="S1027" s="671"/>
      <c r="T1027" s="671"/>
      <c r="U1027" s="671"/>
      <c r="V1027" s="671"/>
      <c r="W1027" s="671"/>
      <c r="X1027" s="671"/>
      <c r="Y1027" s="671"/>
      <c r="Z1027" s="671"/>
      <c r="AA1027" s="671"/>
      <c r="AB1027" s="671"/>
      <c r="AC1027" s="671"/>
      <c r="AD1027" s="671"/>
      <c r="AE1027" s="671"/>
      <c r="AF1027" s="671"/>
      <c r="AG1027" s="671"/>
      <c r="AH1027" s="671"/>
      <c r="AI1027" s="671"/>
      <c r="AJ1027" s="671"/>
      <c r="AK1027" s="671"/>
      <c r="AL1027" s="671"/>
      <c r="AM1027" s="671"/>
      <c r="AN1027" s="671"/>
      <c r="AO1027" s="671"/>
      <c r="AP1027" s="671"/>
      <c r="AQ1027" s="671"/>
      <c r="AR1027" s="671"/>
      <c r="AS1027" s="671"/>
      <c r="AT1027" s="671"/>
      <c r="AU1027" s="671"/>
      <c r="AV1027" s="671"/>
      <c r="AW1027" s="671"/>
      <c r="AX1027" s="671"/>
      <c r="AY1027" s="671"/>
      <c r="AZ1027" s="671"/>
      <c r="BA1027" s="671"/>
      <c r="BB1027" s="671"/>
      <c r="BC1027" s="671"/>
      <c r="BD1027" s="671"/>
      <c r="BE1027" s="671"/>
      <c r="BF1027" s="671"/>
      <c r="BG1027" s="515"/>
      <c r="BH1027" s="668"/>
      <c r="BI1027" s="668"/>
      <c r="BJ1027" s="668"/>
      <c r="BK1027" s="517"/>
      <c r="BL1027" s="330"/>
      <c r="BM1027" s="330"/>
      <c r="BN1027" s="330"/>
      <c r="BO1027" s="330"/>
      <c r="BP1027" s="330"/>
      <c r="BQ1027" s="330"/>
      <c r="BR1027" s="330"/>
      <c r="BS1027" s="330"/>
      <c r="BT1027" s="330"/>
      <c r="BU1027" s="330"/>
      <c r="BV1027" s="330"/>
      <c r="BW1027" s="330"/>
      <c r="BX1027" s="330"/>
      <c r="BY1027" s="330"/>
      <c r="BZ1027" s="330"/>
      <c r="CA1027" s="330"/>
    </row>
    <row r="1028" spans="1:79" s="331" customFormat="1" ht="12.6" customHeight="1">
      <c r="B1028" s="511"/>
      <c r="C1028" s="512"/>
      <c r="D1028" s="513"/>
      <c r="E1028" s="514"/>
      <c r="F1028" s="482"/>
      <c r="G1028" s="482"/>
      <c r="H1028" s="482"/>
      <c r="I1028" s="482"/>
      <c r="J1028" s="482"/>
      <c r="K1028" s="482"/>
      <c r="L1028" s="482"/>
      <c r="M1028" s="482"/>
      <c r="N1028" s="482"/>
      <c r="O1028" s="482"/>
      <c r="P1028" s="482"/>
      <c r="Q1028" s="482"/>
      <c r="R1028" s="482"/>
      <c r="S1028" s="482"/>
      <c r="T1028" s="482"/>
      <c r="U1028" s="482"/>
      <c r="V1028" s="482"/>
      <c r="W1028" s="482"/>
      <c r="X1028" s="482"/>
      <c r="Y1028" s="482"/>
      <c r="Z1028" s="482"/>
      <c r="AA1028" s="482"/>
      <c r="AB1028" s="482"/>
      <c r="AC1028" s="482"/>
      <c r="AD1028" s="482"/>
      <c r="AE1028" s="482"/>
      <c r="AF1028" s="482"/>
      <c r="AG1028" s="482"/>
      <c r="AH1028" s="482"/>
      <c r="AI1028" s="482"/>
      <c r="AJ1028" s="482"/>
      <c r="AK1028" s="482"/>
      <c r="AL1028" s="482"/>
      <c r="AM1028" s="482"/>
      <c r="AN1028" s="482"/>
      <c r="AO1028" s="482"/>
      <c r="AP1028" s="482"/>
      <c r="AQ1028" s="482"/>
      <c r="AR1028" s="482"/>
      <c r="AS1028" s="482"/>
      <c r="AT1028" s="482"/>
      <c r="AU1028" s="482"/>
      <c r="AV1028" s="482"/>
      <c r="AW1028" s="482"/>
      <c r="AX1028" s="482"/>
      <c r="AY1028" s="482"/>
      <c r="AZ1028" s="482"/>
      <c r="BA1028" s="482"/>
      <c r="BB1028" s="482"/>
      <c r="BC1028" s="482"/>
      <c r="BD1028" s="482"/>
      <c r="BE1028" s="482"/>
      <c r="BF1028" s="482"/>
      <c r="BG1028" s="515"/>
      <c r="BH1028" s="516"/>
      <c r="BI1028" s="516"/>
      <c r="BJ1028" s="516"/>
      <c r="BK1028" s="517"/>
      <c r="BL1028" s="330"/>
      <c r="BM1028" s="330"/>
      <c r="BN1028" s="330"/>
      <c r="BO1028" s="330"/>
      <c r="BP1028" s="330"/>
      <c r="BQ1028" s="330"/>
      <c r="BR1028" s="330"/>
      <c r="BS1028" s="330"/>
      <c r="BT1028" s="330"/>
      <c r="BU1028" s="330"/>
      <c r="BV1028" s="330"/>
      <c r="BW1028" s="330"/>
      <c r="BX1028" s="330"/>
      <c r="BY1028" s="330"/>
      <c r="BZ1028" s="330"/>
      <c r="CA1028" s="330"/>
    </row>
    <row r="1029" spans="1:79" s="331" customFormat="1" ht="7.5" customHeight="1">
      <c r="B1029" s="498"/>
      <c r="C1029" s="499"/>
      <c r="D1029" s="500"/>
      <c r="E1029" s="503"/>
      <c r="F1029" s="504"/>
      <c r="G1029" s="504"/>
      <c r="H1029" s="504"/>
      <c r="I1029" s="504"/>
      <c r="J1029" s="504"/>
      <c r="K1029" s="504"/>
      <c r="L1029" s="504"/>
      <c r="M1029" s="504"/>
      <c r="N1029" s="504"/>
      <c r="O1029" s="504"/>
      <c r="P1029" s="504"/>
      <c r="Q1029" s="504"/>
      <c r="R1029" s="504"/>
      <c r="S1029" s="504"/>
      <c r="T1029" s="504"/>
      <c r="U1029" s="504"/>
      <c r="V1029" s="504"/>
      <c r="W1029" s="504"/>
      <c r="X1029" s="504"/>
      <c r="Y1029" s="504"/>
      <c r="Z1029" s="504"/>
      <c r="AA1029" s="504"/>
      <c r="AB1029" s="504"/>
      <c r="AC1029" s="504"/>
      <c r="AD1029" s="504"/>
      <c r="AE1029" s="504"/>
      <c r="AF1029" s="504"/>
      <c r="AG1029" s="504"/>
      <c r="AH1029" s="504"/>
      <c r="AI1029" s="504"/>
      <c r="AJ1029" s="504"/>
      <c r="AK1029" s="504"/>
      <c r="AL1029" s="504"/>
      <c r="AM1029" s="504"/>
      <c r="AN1029" s="504"/>
      <c r="AO1029" s="504"/>
      <c r="AP1029" s="504"/>
      <c r="AQ1029" s="504"/>
      <c r="AR1029" s="504"/>
      <c r="AS1029" s="504"/>
      <c r="AT1029" s="504"/>
      <c r="AU1029" s="504"/>
      <c r="AV1029" s="504"/>
      <c r="AW1029" s="504"/>
      <c r="AX1029" s="504"/>
      <c r="AY1029" s="504"/>
      <c r="AZ1029" s="504"/>
      <c r="BA1029" s="504"/>
      <c r="BB1029" s="504"/>
      <c r="BC1029" s="504"/>
      <c r="BD1029" s="504"/>
      <c r="BE1029" s="504"/>
      <c r="BF1029" s="504"/>
      <c r="BG1029" s="508"/>
      <c r="BH1029" s="509"/>
      <c r="BI1029" s="509"/>
      <c r="BJ1029" s="509"/>
      <c r="BK1029" s="510"/>
      <c r="BL1029" s="330"/>
      <c r="BM1029" s="330"/>
      <c r="BN1029" s="330"/>
      <c r="BO1029" s="330"/>
      <c r="BP1029" s="330"/>
      <c r="BQ1029" s="330"/>
      <c r="BR1029" s="330"/>
      <c r="BS1029" s="330"/>
      <c r="BT1029" s="330"/>
      <c r="BU1029" s="330"/>
      <c r="BV1029" s="330"/>
      <c r="BW1029" s="330"/>
      <c r="BX1029" s="330"/>
      <c r="BY1029" s="330"/>
      <c r="BZ1029" s="330"/>
      <c r="CA1029" s="330"/>
    </row>
    <row r="1030" spans="1:79" s="331" customFormat="1" ht="12.6" customHeight="1">
      <c r="A1030" s="225"/>
      <c r="B1030" s="495" t="s">
        <v>465</v>
      </c>
      <c r="C1030" s="496"/>
      <c r="D1030" s="497"/>
      <c r="E1030" s="501" t="s">
        <v>774</v>
      </c>
      <c r="F1030" s="502"/>
      <c r="G1030" s="502"/>
      <c r="H1030" s="502"/>
      <c r="I1030" s="502"/>
      <c r="J1030" s="502"/>
      <c r="K1030" s="502"/>
      <c r="L1030" s="502"/>
      <c r="M1030" s="502"/>
      <c r="N1030" s="502"/>
      <c r="O1030" s="502"/>
      <c r="P1030" s="502"/>
      <c r="Q1030" s="502"/>
      <c r="R1030" s="502"/>
      <c r="S1030" s="502"/>
      <c r="T1030" s="502"/>
      <c r="U1030" s="502"/>
      <c r="V1030" s="502"/>
      <c r="W1030" s="502"/>
      <c r="X1030" s="502"/>
      <c r="Y1030" s="502"/>
      <c r="Z1030" s="502"/>
      <c r="AA1030" s="502"/>
      <c r="AB1030" s="502"/>
      <c r="AC1030" s="502"/>
      <c r="AD1030" s="502"/>
      <c r="AE1030" s="502"/>
      <c r="AF1030" s="502"/>
      <c r="AG1030" s="502"/>
      <c r="AH1030" s="502"/>
      <c r="AI1030" s="502"/>
      <c r="AJ1030" s="502"/>
      <c r="AK1030" s="502"/>
      <c r="AL1030" s="502"/>
      <c r="AM1030" s="502"/>
      <c r="AN1030" s="502"/>
      <c r="AO1030" s="502"/>
      <c r="AP1030" s="502"/>
      <c r="AQ1030" s="502"/>
      <c r="AR1030" s="502"/>
      <c r="AS1030" s="502"/>
      <c r="AT1030" s="502"/>
      <c r="AU1030" s="502"/>
      <c r="AV1030" s="502"/>
      <c r="AW1030" s="502"/>
      <c r="AX1030" s="502"/>
      <c r="AY1030" s="502"/>
      <c r="AZ1030" s="502"/>
      <c r="BA1030" s="502"/>
      <c r="BB1030" s="502"/>
      <c r="BC1030" s="502"/>
      <c r="BD1030" s="502"/>
      <c r="BE1030" s="502"/>
      <c r="BF1030" s="502"/>
      <c r="BG1030" s="505"/>
      <c r="BH1030" s="506"/>
      <c r="BI1030" s="506"/>
      <c r="BJ1030" s="506"/>
      <c r="BK1030" s="507"/>
      <c r="BL1030" s="330"/>
      <c r="BM1030" s="330"/>
      <c r="BN1030" s="330"/>
      <c r="BO1030" s="330"/>
      <c r="BP1030" s="330"/>
      <c r="BQ1030" s="330"/>
      <c r="BR1030" s="330"/>
      <c r="BS1030" s="330"/>
      <c r="BT1030" s="330"/>
      <c r="BU1030" s="330"/>
      <c r="BV1030" s="330"/>
      <c r="BW1030" s="330"/>
      <c r="BX1030" s="330"/>
      <c r="BY1030" s="330"/>
      <c r="BZ1030" s="330"/>
      <c r="CA1030" s="330"/>
    </row>
    <row r="1031" spans="1:79" s="331" customFormat="1" ht="12.6" customHeight="1">
      <c r="A1031" s="225"/>
      <c r="B1031" s="511"/>
      <c r="C1031" s="512"/>
      <c r="D1031" s="513"/>
      <c r="E1031" s="514"/>
      <c r="F1031" s="482"/>
      <c r="G1031" s="482"/>
      <c r="H1031" s="482"/>
      <c r="I1031" s="482"/>
      <c r="J1031" s="482"/>
      <c r="K1031" s="482"/>
      <c r="L1031" s="482"/>
      <c r="M1031" s="482"/>
      <c r="N1031" s="482"/>
      <c r="O1031" s="482"/>
      <c r="P1031" s="482"/>
      <c r="Q1031" s="482"/>
      <c r="R1031" s="482"/>
      <c r="S1031" s="482"/>
      <c r="T1031" s="482"/>
      <c r="U1031" s="482"/>
      <c r="V1031" s="482"/>
      <c r="W1031" s="482"/>
      <c r="X1031" s="482"/>
      <c r="Y1031" s="482"/>
      <c r="Z1031" s="482"/>
      <c r="AA1031" s="482"/>
      <c r="AB1031" s="482"/>
      <c r="AC1031" s="482"/>
      <c r="AD1031" s="482"/>
      <c r="AE1031" s="482"/>
      <c r="AF1031" s="482"/>
      <c r="AG1031" s="482"/>
      <c r="AH1031" s="482"/>
      <c r="AI1031" s="482"/>
      <c r="AJ1031" s="482"/>
      <c r="AK1031" s="482"/>
      <c r="AL1031" s="482"/>
      <c r="AM1031" s="482"/>
      <c r="AN1031" s="482"/>
      <c r="AO1031" s="482"/>
      <c r="AP1031" s="482"/>
      <c r="AQ1031" s="482"/>
      <c r="AR1031" s="482"/>
      <c r="AS1031" s="482"/>
      <c r="AT1031" s="482"/>
      <c r="AU1031" s="482"/>
      <c r="AV1031" s="482"/>
      <c r="AW1031" s="482"/>
      <c r="AX1031" s="482"/>
      <c r="AY1031" s="482"/>
      <c r="AZ1031" s="482"/>
      <c r="BA1031" s="482"/>
      <c r="BB1031" s="482"/>
      <c r="BC1031" s="482"/>
      <c r="BD1031" s="482"/>
      <c r="BE1031" s="482"/>
      <c r="BF1031" s="482"/>
      <c r="BG1031" s="515"/>
      <c r="BH1031" s="516"/>
      <c r="BI1031" s="516"/>
      <c r="BJ1031" s="516"/>
      <c r="BK1031" s="517"/>
      <c r="BL1031" s="330"/>
      <c r="BM1031" s="330"/>
      <c r="BN1031" s="330"/>
      <c r="BO1031" s="330"/>
      <c r="BP1031" s="330"/>
      <c r="BQ1031" s="330"/>
      <c r="BR1031" s="330"/>
      <c r="BS1031" s="330"/>
      <c r="BT1031" s="330"/>
      <c r="BU1031" s="330"/>
      <c r="BV1031" s="330"/>
      <c r="BW1031" s="330"/>
      <c r="BX1031" s="330"/>
      <c r="BY1031" s="330"/>
      <c r="BZ1031" s="330"/>
      <c r="CA1031" s="330"/>
    </row>
    <row r="1032" spans="1:79" s="331" customFormat="1" ht="12.6" customHeight="1">
      <c r="A1032" s="252"/>
      <c r="B1032" s="511"/>
      <c r="C1032" s="512"/>
      <c r="D1032" s="513"/>
      <c r="E1032" s="514"/>
      <c r="F1032" s="482"/>
      <c r="G1032" s="482"/>
      <c r="H1032" s="482"/>
      <c r="I1032" s="482"/>
      <c r="J1032" s="482"/>
      <c r="K1032" s="482"/>
      <c r="L1032" s="482"/>
      <c r="M1032" s="482"/>
      <c r="N1032" s="482"/>
      <c r="O1032" s="482"/>
      <c r="P1032" s="482"/>
      <c r="Q1032" s="482"/>
      <c r="R1032" s="482"/>
      <c r="S1032" s="482"/>
      <c r="T1032" s="482"/>
      <c r="U1032" s="482"/>
      <c r="V1032" s="482"/>
      <c r="W1032" s="482"/>
      <c r="X1032" s="482"/>
      <c r="Y1032" s="482"/>
      <c r="Z1032" s="482"/>
      <c r="AA1032" s="482"/>
      <c r="AB1032" s="482"/>
      <c r="AC1032" s="482"/>
      <c r="AD1032" s="482"/>
      <c r="AE1032" s="482"/>
      <c r="AF1032" s="482"/>
      <c r="AG1032" s="482"/>
      <c r="AH1032" s="482"/>
      <c r="AI1032" s="482"/>
      <c r="AJ1032" s="482"/>
      <c r="AK1032" s="482"/>
      <c r="AL1032" s="482"/>
      <c r="AM1032" s="482"/>
      <c r="AN1032" s="482"/>
      <c r="AO1032" s="482"/>
      <c r="AP1032" s="482"/>
      <c r="AQ1032" s="482"/>
      <c r="AR1032" s="482"/>
      <c r="AS1032" s="482"/>
      <c r="AT1032" s="482"/>
      <c r="AU1032" s="482"/>
      <c r="AV1032" s="482"/>
      <c r="AW1032" s="482"/>
      <c r="AX1032" s="482"/>
      <c r="AY1032" s="482"/>
      <c r="AZ1032" s="482"/>
      <c r="BA1032" s="482"/>
      <c r="BB1032" s="482"/>
      <c r="BC1032" s="482"/>
      <c r="BD1032" s="482"/>
      <c r="BE1032" s="482"/>
      <c r="BF1032" s="482"/>
      <c r="BG1032" s="515"/>
      <c r="BH1032" s="516"/>
      <c r="BI1032" s="516"/>
      <c r="BJ1032" s="516"/>
      <c r="BK1032" s="517"/>
      <c r="BL1032" s="330"/>
      <c r="BM1032" s="330"/>
      <c r="BN1032" s="330"/>
      <c r="BO1032" s="330"/>
      <c r="BP1032" s="330"/>
      <c r="BQ1032" s="330"/>
      <c r="BR1032" s="330"/>
      <c r="BS1032" s="330"/>
      <c r="BT1032" s="330"/>
      <c r="BU1032" s="330"/>
      <c r="BV1032" s="330"/>
      <c r="BW1032" s="330"/>
      <c r="BX1032" s="330"/>
      <c r="BY1032" s="330"/>
      <c r="BZ1032" s="330"/>
      <c r="CA1032" s="330"/>
    </row>
    <row r="1033" spans="1:79" s="331" customFormat="1" ht="5.25" customHeight="1">
      <c r="A1033" s="252"/>
      <c r="B1033" s="511"/>
      <c r="C1033" s="512"/>
      <c r="D1033" s="513"/>
      <c r="E1033" s="514"/>
      <c r="F1033" s="482"/>
      <c r="G1033" s="482"/>
      <c r="H1033" s="482"/>
      <c r="I1033" s="482"/>
      <c r="J1033" s="482"/>
      <c r="K1033" s="482"/>
      <c r="L1033" s="482"/>
      <c r="M1033" s="482"/>
      <c r="N1033" s="482"/>
      <c r="O1033" s="482"/>
      <c r="P1033" s="482"/>
      <c r="Q1033" s="482"/>
      <c r="R1033" s="482"/>
      <c r="S1033" s="482"/>
      <c r="T1033" s="482"/>
      <c r="U1033" s="482"/>
      <c r="V1033" s="482"/>
      <c r="W1033" s="482"/>
      <c r="X1033" s="482"/>
      <c r="Y1033" s="482"/>
      <c r="Z1033" s="482"/>
      <c r="AA1033" s="482"/>
      <c r="AB1033" s="482"/>
      <c r="AC1033" s="482"/>
      <c r="AD1033" s="482"/>
      <c r="AE1033" s="482"/>
      <c r="AF1033" s="482"/>
      <c r="AG1033" s="482"/>
      <c r="AH1033" s="482"/>
      <c r="AI1033" s="482"/>
      <c r="AJ1033" s="482"/>
      <c r="AK1033" s="482"/>
      <c r="AL1033" s="482"/>
      <c r="AM1033" s="482"/>
      <c r="AN1033" s="482"/>
      <c r="AO1033" s="482"/>
      <c r="AP1033" s="482"/>
      <c r="AQ1033" s="482"/>
      <c r="AR1033" s="482"/>
      <c r="AS1033" s="482"/>
      <c r="AT1033" s="482"/>
      <c r="AU1033" s="482"/>
      <c r="AV1033" s="482"/>
      <c r="AW1033" s="482"/>
      <c r="AX1033" s="482"/>
      <c r="AY1033" s="482"/>
      <c r="AZ1033" s="482"/>
      <c r="BA1033" s="482"/>
      <c r="BB1033" s="482"/>
      <c r="BC1033" s="482"/>
      <c r="BD1033" s="482"/>
      <c r="BE1033" s="482"/>
      <c r="BF1033" s="482"/>
      <c r="BG1033" s="515"/>
      <c r="BH1033" s="516"/>
      <c r="BI1033" s="516"/>
      <c r="BJ1033" s="516"/>
      <c r="BK1033" s="517"/>
      <c r="BL1033" s="330"/>
      <c r="BM1033" s="330"/>
      <c r="BN1033" s="330"/>
      <c r="BO1033" s="330"/>
      <c r="BP1033" s="330"/>
      <c r="BQ1033" s="330"/>
      <c r="BR1033" s="330"/>
      <c r="BS1033" s="330"/>
      <c r="BT1033" s="330"/>
      <c r="BU1033" s="330"/>
      <c r="BV1033" s="330"/>
      <c r="BW1033" s="330"/>
      <c r="BX1033" s="330"/>
      <c r="BY1033" s="330"/>
      <c r="BZ1033" s="330"/>
      <c r="CA1033" s="330"/>
    </row>
    <row r="1034" spans="1:79" s="331" customFormat="1" ht="12.6" customHeight="1">
      <c r="B1034" s="495" t="s">
        <v>500</v>
      </c>
      <c r="C1034" s="496"/>
      <c r="D1034" s="497"/>
      <c r="E1034" s="501" t="s">
        <v>775</v>
      </c>
      <c r="F1034" s="502"/>
      <c r="G1034" s="502"/>
      <c r="H1034" s="502"/>
      <c r="I1034" s="502"/>
      <c r="J1034" s="502"/>
      <c r="K1034" s="502"/>
      <c r="L1034" s="502"/>
      <c r="M1034" s="502"/>
      <c r="N1034" s="502"/>
      <c r="O1034" s="502"/>
      <c r="P1034" s="502"/>
      <c r="Q1034" s="502"/>
      <c r="R1034" s="502"/>
      <c r="S1034" s="502"/>
      <c r="T1034" s="502"/>
      <c r="U1034" s="502"/>
      <c r="V1034" s="502"/>
      <c r="W1034" s="502"/>
      <c r="X1034" s="502"/>
      <c r="Y1034" s="502"/>
      <c r="Z1034" s="502"/>
      <c r="AA1034" s="502"/>
      <c r="AB1034" s="502"/>
      <c r="AC1034" s="502"/>
      <c r="AD1034" s="502"/>
      <c r="AE1034" s="502"/>
      <c r="AF1034" s="502"/>
      <c r="AG1034" s="502"/>
      <c r="AH1034" s="502"/>
      <c r="AI1034" s="502"/>
      <c r="AJ1034" s="502"/>
      <c r="AK1034" s="502"/>
      <c r="AL1034" s="502"/>
      <c r="AM1034" s="502"/>
      <c r="AN1034" s="502"/>
      <c r="AO1034" s="502"/>
      <c r="AP1034" s="502"/>
      <c r="AQ1034" s="502"/>
      <c r="AR1034" s="502"/>
      <c r="AS1034" s="502"/>
      <c r="AT1034" s="502"/>
      <c r="AU1034" s="502"/>
      <c r="AV1034" s="502"/>
      <c r="AW1034" s="502"/>
      <c r="AX1034" s="502"/>
      <c r="AY1034" s="502"/>
      <c r="AZ1034" s="502"/>
      <c r="BA1034" s="502"/>
      <c r="BB1034" s="502"/>
      <c r="BC1034" s="502"/>
      <c r="BD1034" s="502"/>
      <c r="BE1034" s="502"/>
      <c r="BF1034" s="502"/>
      <c r="BG1034" s="505"/>
      <c r="BH1034" s="506"/>
      <c r="BI1034" s="506"/>
      <c r="BJ1034" s="506"/>
      <c r="BK1034" s="507"/>
      <c r="BL1034" s="330"/>
      <c r="BM1034" s="330"/>
      <c r="BN1034" s="330"/>
      <c r="BO1034" s="330"/>
      <c r="BQ1034" s="330"/>
      <c r="BR1034" s="330"/>
      <c r="BS1034" s="330"/>
      <c r="BT1034" s="330"/>
      <c r="BU1034" s="330"/>
      <c r="BV1034" s="330"/>
      <c r="BW1034" s="330"/>
      <c r="BX1034" s="330"/>
      <c r="BY1034" s="330"/>
      <c r="BZ1034" s="330"/>
      <c r="CA1034" s="330"/>
    </row>
    <row r="1035" spans="1:79" s="331" customFormat="1" ht="12.6" customHeight="1">
      <c r="B1035" s="511"/>
      <c r="C1035" s="512"/>
      <c r="D1035" s="513"/>
      <c r="E1035" s="514"/>
      <c r="F1035" s="482"/>
      <c r="G1035" s="482"/>
      <c r="H1035" s="482"/>
      <c r="I1035" s="482"/>
      <c r="J1035" s="482"/>
      <c r="K1035" s="482"/>
      <c r="L1035" s="482"/>
      <c r="M1035" s="482"/>
      <c r="N1035" s="482"/>
      <c r="O1035" s="482"/>
      <c r="P1035" s="482"/>
      <c r="Q1035" s="482"/>
      <c r="R1035" s="482"/>
      <c r="S1035" s="482"/>
      <c r="T1035" s="482"/>
      <c r="U1035" s="482"/>
      <c r="V1035" s="482"/>
      <c r="W1035" s="482"/>
      <c r="X1035" s="482"/>
      <c r="Y1035" s="482"/>
      <c r="Z1035" s="482"/>
      <c r="AA1035" s="482"/>
      <c r="AB1035" s="482"/>
      <c r="AC1035" s="482"/>
      <c r="AD1035" s="482"/>
      <c r="AE1035" s="482"/>
      <c r="AF1035" s="482"/>
      <c r="AG1035" s="482"/>
      <c r="AH1035" s="482"/>
      <c r="AI1035" s="482"/>
      <c r="AJ1035" s="482"/>
      <c r="AK1035" s="482"/>
      <c r="AL1035" s="482"/>
      <c r="AM1035" s="482"/>
      <c r="AN1035" s="482"/>
      <c r="AO1035" s="482"/>
      <c r="AP1035" s="482"/>
      <c r="AQ1035" s="482"/>
      <c r="AR1035" s="482"/>
      <c r="AS1035" s="482"/>
      <c r="AT1035" s="482"/>
      <c r="AU1035" s="482"/>
      <c r="AV1035" s="482"/>
      <c r="AW1035" s="482"/>
      <c r="AX1035" s="482"/>
      <c r="AY1035" s="482"/>
      <c r="AZ1035" s="482"/>
      <c r="BA1035" s="482"/>
      <c r="BB1035" s="482"/>
      <c r="BC1035" s="482"/>
      <c r="BD1035" s="482"/>
      <c r="BE1035" s="482"/>
      <c r="BF1035" s="482"/>
      <c r="BG1035" s="515"/>
      <c r="BH1035" s="516"/>
      <c r="BI1035" s="516"/>
      <c r="BJ1035" s="516"/>
      <c r="BK1035" s="517"/>
      <c r="BL1035" s="330"/>
      <c r="BM1035" s="330"/>
      <c r="BN1035" s="330"/>
      <c r="BO1035" s="330"/>
      <c r="BP1035" s="330"/>
      <c r="BQ1035" s="330"/>
      <c r="BR1035" s="330"/>
      <c r="BS1035" s="330"/>
      <c r="BT1035" s="330"/>
      <c r="BU1035" s="330"/>
      <c r="BV1035" s="330"/>
      <c r="BW1035" s="330"/>
      <c r="BX1035" s="330"/>
      <c r="BY1035" s="330"/>
      <c r="BZ1035" s="330"/>
      <c r="CA1035" s="330"/>
    </row>
    <row r="1036" spans="1:79" s="331" customFormat="1" ht="12.6" customHeight="1">
      <c r="B1036" s="511"/>
      <c r="C1036" s="512"/>
      <c r="D1036" s="513"/>
      <c r="E1036" s="514"/>
      <c r="F1036" s="482"/>
      <c r="G1036" s="482"/>
      <c r="H1036" s="482"/>
      <c r="I1036" s="482"/>
      <c r="J1036" s="482"/>
      <c r="K1036" s="482"/>
      <c r="L1036" s="482"/>
      <c r="M1036" s="482"/>
      <c r="N1036" s="482"/>
      <c r="O1036" s="482"/>
      <c r="P1036" s="482"/>
      <c r="Q1036" s="482"/>
      <c r="R1036" s="482"/>
      <c r="S1036" s="482"/>
      <c r="T1036" s="482"/>
      <c r="U1036" s="482"/>
      <c r="V1036" s="482"/>
      <c r="W1036" s="482"/>
      <c r="X1036" s="482"/>
      <c r="Y1036" s="482"/>
      <c r="Z1036" s="482"/>
      <c r="AA1036" s="482"/>
      <c r="AB1036" s="482"/>
      <c r="AC1036" s="482"/>
      <c r="AD1036" s="482"/>
      <c r="AE1036" s="482"/>
      <c r="AF1036" s="482"/>
      <c r="AG1036" s="482"/>
      <c r="AH1036" s="482"/>
      <c r="AI1036" s="482"/>
      <c r="AJ1036" s="482"/>
      <c r="AK1036" s="482"/>
      <c r="AL1036" s="482"/>
      <c r="AM1036" s="482"/>
      <c r="AN1036" s="482"/>
      <c r="AO1036" s="482"/>
      <c r="AP1036" s="482"/>
      <c r="AQ1036" s="482"/>
      <c r="AR1036" s="482"/>
      <c r="AS1036" s="482"/>
      <c r="AT1036" s="482"/>
      <c r="AU1036" s="482"/>
      <c r="AV1036" s="482"/>
      <c r="AW1036" s="482"/>
      <c r="AX1036" s="482"/>
      <c r="AY1036" s="482"/>
      <c r="AZ1036" s="482"/>
      <c r="BA1036" s="482"/>
      <c r="BB1036" s="482"/>
      <c r="BC1036" s="482"/>
      <c r="BD1036" s="482"/>
      <c r="BE1036" s="482"/>
      <c r="BF1036" s="482"/>
      <c r="BG1036" s="515"/>
      <c r="BH1036" s="516"/>
      <c r="BI1036" s="516"/>
      <c r="BJ1036" s="516"/>
      <c r="BK1036" s="517"/>
      <c r="BL1036" s="330"/>
      <c r="BM1036" s="330"/>
      <c r="BN1036" s="330"/>
      <c r="BO1036" s="330"/>
      <c r="BP1036" s="330"/>
      <c r="BQ1036" s="330"/>
      <c r="BR1036" s="330"/>
      <c r="BS1036" s="330"/>
      <c r="BT1036" s="330"/>
      <c r="BU1036" s="330"/>
      <c r="BV1036" s="330"/>
      <c r="BW1036" s="330"/>
      <c r="BX1036" s="330"/>
      <c r="BY1036" s="330"/>
      <c r="BZ1036" s="330"/>
      <c r="CA1036" s="330"/>
    </row>
    <row r="1037" spans="1:79" s="331" customFormat="1" ht="7.5" customHeight="1">
      <c r="B1037" s="498"/>
      <c r="C1037" s="499"/>
      <c r="D1037" s="500"/>
      <c r="E1037" s="503"/>
      <c r="F1037" s="504"/>
      <c r="G1037" s="504"/>
      <c r="H1037" s="504"/>
      <c r="I1037" s="504"/>
      <c r="J1037" s="504"/>
      <c r="K1037" s="504"/>
      <c r="L1037" s="504"/>
      <c r="M1037" s="504"/>
      <c r="N1037" s="504"/>
      <c r="O1037" s="504"/>
      <c r="P1037" s="504"/>
      <c r="Q1037" s="504"/>
      <c r="R1037" s="504"/>
      <c r="S1037" s="504"/>
      <c r="T1037" s="504"/>
      <c r="U1037" s="504"/>
      <c r="V1037" s="504"/>
      <c r="W1037" s="504"/>
      <c r="X1037" s="504"/>
      <c r="Y1037" s="504"/>
      <c r="Z1037" s="504"/>
      <c r="AA1037" s="504"/>
      <c r="AB1037" s="504"/>
      <c r="AC1037" s="504"/>
      <c r="AD1037" s="504"/>
      <c r="AE1037" s="504"/>
      <c r="AF1037" s="504"/>
      <c r="AG1037" s="504"/>
      <c r="AH1037" s="504"/>
      <c r="AI1037" s="504"/>
      <c r="AJ1037" s="504"/>
      <c r="AK1037" s="504"/>
      <c r="AL1037" s="504"/>
      <c r="AM1037" s="504"/>
      <c r="AN1037" s="504"/>
      <c r="AO1037" s="504"/>
      <c r="AP1037" s="504"/>
      <c r="AQ1037" s="504"/>
      <c r="AR1037" s="504"/>
      <c r="AS1037" s="504"/>
      <c r="AT1037" s="504"/>
      <c r="AU1037" s="504"/>
      <c r="AV1037" s="504"/>
      <c r="AW1037" s="504"/>
      <c r="AX1037" s="504"/>
      <c r="AY1037" s="504"/>
      <c r="AZ1037" s="504"/>
      <c r="BA1037" s="504"/>
      <c r="BB1037" s="504"/>
      <c r="BC1037" s="504"/>
      <c r="BD1037" s="504"/>
      <c r="BE1037" s="504"/>
      <c r="BF1037" s="504"/>
      <c r="BG1037" s="508"/>
      <c r="BH1037" s="509"/>
      <c r="BI1037" s="509"/>
      <c r="BJ1037" s="509"/>
      <c r="BK1037" s="510"/>
      <c r="BL1037" s="330"/>
      <c r="BM1037" s="330"/>
      <c r="BN1037" s="330"/>
      <c r="BO1037" s="330"/>
      <c r="BP1037" s="330"/>
      <c r="BQ1037" s="330"/>
      <c r="BR1037" s="330"/>
      <c r="BS1037" s="330"/>
      <c r="BT1037" s="330"/>
      <c r="BU1037" s="330"/>
      <c r="BV1037" s="330"/>
      <c r="BW1037" s="330"/>
      <c r="BX1037" s="330"/>
      <c r="BY1037" s="330"/>
      <c r="BZ1037" s="330"/>
      <c r="CA1037" s="330"/>
    </row>
    <row r="1038" spans="1:79" s="331" customFormat="1" ht="12.6" customHeight="1">
      <c r="B1038" s="495" t="s">
        <v>336</v>
      </c>
      <c r="C1038" s="496"/>
      <c r="D1038" s="497"/>
      <c r="E1038" s="501" t="s">
        <v>776</v>
      </c>
      <c r="F1038" s="502"/>
      <c r="G1038" s="502"/>
      <c r="H1038" s="502"/>
      <c r="I1038" s="502"/>
      <c r="J1038" s="502"/>
      <c r="K1038" s="502"/>
      <c r="L1038" s="502"/>
      <c r="M1038" s="502"/>
      <c r="N1038" s="502"/>
      <c r="O1038" s="502"/>
      <c r="P1038" s="502"/>
      <c r="Q1038" s="502"/>
      <c r="R1038" s="502"/>
      <c r="S1038" s="502"/>
      <c r="T1038" s="502"/>
      <c r="U1038" s="502"/>
      <c r="V1038" s="502"/>
      <c r="W1038" s="502"/>
      <c r="X1038" s="502"/>
      <c r="Y1038" s="502"/>
      <c r="Z1038" s="502"/>
      <c r="AA1038" s="502"/>
      <c r="AB1038" s="502"/>
      <c r="AC1038" s="502"/>
      <c r="AD1038" s="502"/>
      <c r="AE1038" s="502"/>
      <c r="AF1038" s="502"/>
      <c r="AG1038" s="502"/>
      <c r="AH1038" s="502"/>
      <c r="AI1038" s="502"/>
      <c r="AJ1038" s="502"/>
      <c r="AK1038" s="502"/>
      <c r="AL1038" s="502"/>
      <c r="AM1038" s="502"/>
      <c r="AN1038" s="502"/>
      <c r="AO1038" s="502"/>
      <c r="AP1038" s="502"/>
      <c r="AQ1038" s="502"/>
      <c r="AR1038" s="502"/>
      <c r="AS1038" s="502"/>
      <c r="AT1038" s="502"/>
      <c r="AU1038" s="502"/>
      <c r="AV1038" s="502"/>
      <c r="AW1038" s="502"/>
      <c r="AX1038" s="502"/>
      <c r="AY1038" s="502"/>
      <c r="AZ1038" s="502"/>
      <c r="BA1038" s="502"/>
      <c r="BB1038" s="502"/>
      <c r="BC1038" s="502"/>
      <c r="BD1038" s="502"/>
      <c r="BE1038" s="502"/>
      <c r="BF1038" s="502"/>
      <c r="BG1038" s="505"/>
      <c r="BH1038" s="506"/>
      <c r="BI1038" s="506"/>
      <c r="BJ1038" s="506"/>
      <c r="BK1038" s="507"/>
      <c r="BN1038" s="330"/>
      <c r="BO1038" s="330"/>
      <c r="BP1038" s="330"/>
      <c r="BQ1038" s="330"/>
      <c r="BR1038" s="330"/>
      <c r="BS1038" s="330"/>
      <c r="BT1038" s="330"/>
      <c r="BU1038" s="330"/>
      <c r="BV1038" s="330"/>
      <c r="BW1038" s="330"/>
      <c r="BX1038" s="330"/>
      <c r="BY1038" s="330"/>
      <c r="BZ1038" s="330"/>
      <c r="CA1038" s="330"/>
    </row>
    <row r="1039" spans="1:79" s="331" customFormat="1" ht="12.6" customHeight="1">
      <c r="B1039" s="511"/>
      <c r="C1039" s="512"/>
      <c r="D1039" s="513"/>
      <c r="E1039" s="514"/>
      <c r="F1039" s="482"/>
      <c r="G1039" s="482"/>
      <c r="H1039" s="482"/>
      <c r="I1039" s="482"/>
      <c r="J1039" s="482"/>
      <c r="K1039" s="482"/>
      <c r="L1039" s="482"/>
      <c r="M1039" s="482"/>
      <c r="N1039" s="482"/>
      <c r="O1039" s="482"/>
      <c r="P1039" s="482"/>
      <c r="Q1039" s="482"/>
      <c r="R1039" s="482"/>
      <c r="S1039" s="482"/>
      <c r="T1039" s="482"/>
      <c r="U1039" s="482"/>
      <c r="V1039" s="482"/>
      <c r="W1039" s="482"/>
      <c r="X1039" s="482"/>
      <c r="Y1039" s="482"/>
      <c r="Z1039" s="482"/>
      <c r="AA1039" s="482"/>
      <c r="AB1039" s="482"/>
      <c r="AC1039" s="482"/>
      <c r="AD1039" s="482"/>
      <c r="AE1039" s="482"/>
      <c r="AF1039" s="482"/>
      <c r="AG1039" s="482"/>
      <c r="AH1039" s="482"/>
      <c r="AI1039" s="482"/>
      <c r="AJ1039" s="482"/>
      <c r="AK1039" s="482"/>
      <c r="AL1039" s="482"/>
      <c r="AM1039" s="482"/>
      <c r="AN1039" s="482"/>
      <c r="AO1039" s="482"/>
      <c r="AP1039" s="482"/>
      <c r="AQ1039" s="482"/>
      <c r="AR1039" s="482"/>
      <c r="AS1039" s="482"/>
      <c r="AT1039" s="482"/>
      <c r="AU1039" s="482"/>
      <c r="AV1039" s="482"/>
      <c r="AW1039" s="482"/>
      <c r="AX1039" s="482"/>
      <c r="AY1039" s="482"/>
      <c r="AZ1039" s="482"/>
      <c r="BA1039" s="482"/>
      <c r="BB1039" s="482"/>
      <c r="BC1039" s="482"/>
      <c r="BD1039" s="482"/>
      <c r="BE1039" s="482"/>
      <c r="BF1039" s="482"/>
      <c r="BG1039" s="515"/>
      <c r="BH1039" s="516"/>
      <c r="BI1039" s="516"/>
      <c r="BJ1039" s="516"/>
      <c r="BK1039" s="517"/>
      <c r="BM1039" s="258"/>
      <c r="BN1039" s="330"/>
      <c r="BO1039" s="330"/>
      <c r="BP1039" s="330"/>
      <c r="BQ1039" s="330"/>
      <c r="BR1039" s="330"/>
      <c r="BS1039" s="330"/>
      <c r="BT1039" s="330"/>
      <c r="BU1039" s="330"/>
      <c r="BV1039" s="330"/>
      <c r="BW1039" s="330"/>
      <c r="BX1039" s="330"/>
      <c r="BY1039" s="330"/>
      <c r="BZ1039" s="330"/>
      <c r="CA1039" s="330"/>
    </row>
    <row r="1040" spans="1:79" s="331" customFormat="1" ht="12.6" customHeight="1">
      <c r="B1040" s="511"/>
      <c r="C1040" s="512"/>
      <c r="D1040" s="513"/>
      <c r="E1040" s="514"/>
      <c r="F1040" s="482"/>
      <c r="G1040" s="482"/>
      <c r="H1040" s="482"/>
      <c r="I1040" s="482"/>
      <c r="J1040" s="482"/>
      <c r="K1040" s="482"/>
      <c r="L1040" s="482"/>
      <c r="M1040" s="482"/>
      <c r="N1040" s="482"/>
      <c r="O1040" s="482"/>
      <c r="P1040" s="482"/>
      <c r="Q1040" s="482"/>
      <c r="R1040" s="482"/>
      <c r="S1040" s="482"/>
      <c r="T1040" s="482"/>
      <c r="U1040" s="482"/>
      <c r="V1040" s="482"/>
      <c r="W1040" s="482"/>
      <c r="X1040" s="482"/>
      <c r="Y1040" s="482"/>
      <c r="Z1040" s="482"/>
      <c r="AA1040" s="482"/>
      <c r="AB1040" s="482"/>
      <c r="AC1040" s="482"/>
      <c r="AD1040" s="482"/>
      <c r="AE1040" s="482"/>
      <c r="AF1040" s="482"/>
      <c r="AG1040" s="482"/>
      <c r="AH1040" s="482"/>
      <c r="AI1040" s="482"/>
      <c r="AJ1040" s="482"/>
      <c r="AK1040" s="482"/>
      <c r="AL1040" s="482"/>
      <c r="AM1040" s="482"/>
      <c r="AN1040" s="482"/>
      <c r="AO1040" s="482"/>
      <c r="AP1040" s="482"/>
      <c r="AQ1040" s="482"/>
      <c r="AR1040" s="482"/>
      <c r="AS1040" s="482"/>
      <c r="AT1040" s="482"/>
      <c r="AU1040" s="482"/>
      <c r="AV1040" s="482"/>
      <c r="AW1040" s="482"/>
      <c r="AX1040" s="482"/>
      <c r="AY1040" s="482"/>
      <c r="AZ1040" s="482"/>
      <c r="BA1040" s="482"/>
      <c r="BB1040" s="482"/>
      <c r="BC1040" s="482"/>
      <c r="BD1040" s="482"/>
      <c r="BE1040" s="482"/>
      <c r="BF1040" s="482"/>
      <c r="BG1040" s="515"/>
      <c r="BH1040" s="516"/>
      <c r="BI1040" s="516"/>
      <c r="BJ1040" s="516"/>
      <c r="BK1040" s="517"/>
      <c r="BM1040" s="258"/>
      <c r="BN1040" s="330"/>
      <c r="BO1040" s="330"/>
      <c r="BP1040" s="330"/>
      <c r="BQ1040" s="330"/>
      <c r="BR1040" s="330"/>
      <c r="BS1040" s="330"/>
      <c r="BT1040" s="330"/>
      <c r="BU1040" s="330"/>
      <c r="BV1040" s="330"/>
      <c r="BW1040" s="330"/>
      <c r="BX1040" s="330"/>
      <c r="BY1040" s="330"/>
      <c r="BZ1040" s="330"/>
      <c r="CA1040" s="330"/>
    </row>
    <row r="1041" spans="1:97" s="331" customFormat="1" ht="8.25" customHeight="1">
      <c r="B1041" s="511"/>
      <c r="C1041" s="512"/>
      <c r="D1041" s="513"/>
      <c r="E1041" s="514"/>
      <c r="F1041" s="482"/>
      <c r="G1041" s="482"/>
      <c r="H1041" s="482"/>
      <c r="I1041" s="482"/>
      <c r="J1041" s="482"/>
      <c r="K1041" s="482"/>
      <c r="L1041" s="482"/>
      <c r="M1041" s="482"/>
      <c r="N1041" s="482"/>
      <c r="O1041" s="482"/>
      <c r="P1041" s="482"/>
      <c r="Q1041" s="482"/>
      <c r="R1041" s="482"/>
      <c r="S1041" s="482"/>
      <c r="T1041" s="482"/>
      <c r="U1041" s="482"/>
      <c r="V1041" s="482"/>
      <c r="W1041" s="482"/>
      <c r="X1041" s="482"/>
      <c r="Y1041" s="482"/>
      <c r="Z1041" s="482"/>
      <c r="AA1041" s="482"/>
      <c r="AB1041" s="482"/>
      <c r="AC1041" s="482"/>
      <c r="AD1041" s="482"/>
      <c r="AE1041" s="482"/>
      <c r="AF1041" s="482"/>
      <c r="AG1041" s="482"/>
      <c r="AH1041" s="482"/>
      <c r="AI1041" s="482"/>
      <c r="AJ1041" s="482"/>
      <c r="AK1041" s="482"/>
      <c r="AL1041" s="482"/>
      <c r="AM1041" s="482"/>
      <c r="AN1041" s="482"/>
      <c r="AO1041" s="482"/>
      <c r="AP1041" s="482"/>
      <c r="AQ1041" s="482"/>
      <c r="AR1041" s="482"/>
      <c r="AS1041" s="482"/>
      <c r="AT1041" s="482"/>
      <c r="AU1041" s="482"/>
      <c r="AV1041" s="482"/>
      <c r="AW1041" s="482"/>
      <c r="AX1041" s="482"/>
      <c r="AY1041" s="482"/>
      <c r="AZ1041" s="482"/>
      <c r="BA1041" s="482"/>
      <c r="BB1041" s="482"/>
      <c r="BC1041" s="482"/>
      <c r="BD1041" s="482"/>
      <c r="BE1041" s="482"/>
      <c r="BF1041" s="482"/>
      <c r="BG1041" s="515"/>
      <c r="BH1041" s="516"/>
      <c r="BI1041" s="516"/>
      <c r="BJ1041" s="516"/>
      <c r="BK1041" s="517"/>
      <c r="BL1041" s="258"/>
      <c r="BM1041" s="330"/>
      <c r="BN1041" s="330"/>
      <c r="BO1041" s="330"/>
      <c r="BP1041" s="330"/>
      <c r="BQ1041" s="330"/>
      <c r="BR1041" s="330"/>
      <c r="BS1041" s="330"/>
      <c r="BT1041" s="330"/>
      <c r="BU1041" s="330"/>
      <c r="BV1041" s="330"/>
      <c r="BW1041" s="330"/>
      <c r="BX1041" s="330"/>
      <c r="BY1041" s="330"/>
      <c r="BZ1041" s="330"/>
      <c r="CA1041" s="330"/>
    </row>
    <row r="1042" spans="1:97" s="331" customFormat="1" ht="12.6" customHeight="1">
      <c r="B1042" s="495" t="s">
        <v>544</v>
      </c>
      <c r="C1042" s="496"/>
      <c r="D1042" s="497"/>
      <c r="E1042" s="502" t="s">
        <v>777</v>
      </c>
      <c r="F1042" s="502"/>
      <c r="G1042" s="502"/>
      <c r="H1042" s="502"/>
      <c r="I1042" s="502"/>
      <c r="J1042" s="502"/>
      <c r="K1042" s="502"/>
      <c r="L1042" s="502"/>
      <c r="M1042" s="502"/>
      <c r="N1042" s="502"/>
      <c r="O1042" s="502"/>
      <c r="P1042" s="502"/>
      <c r="Q1042" s="502"/>
      <c r="R1042" s="502"/>
      <c r="S1042" s="502"/>
      <c r="T1042" s="502"/>
      <c r="U1042" s="502"/>
      <c r="V1042" s="502"/>
      <c r="W1042" s="502"/>
      <c r="X1042" s="502"/>
      <c r="Y1042" s="502"/>
      <c r="Z1042" s="502"/>
      <c r="AA1042" s="502"/>
      <c r="AB1042" s="502"/>
      <c r="AC1042" s="502"/>
      <c r="AD1042" s="502"/>
      <c r="AE1042" s="502"/>
      <c r="AF1042" s="502"/>
      <c r="AG1042" s="502"/>
      <c r="AH1042" s="502"/>
      <c r="AI1042" s="502"/>
      <c r="AJ1042" s="502"/>
      <c r="AK1042" s="502"/>
      <c r="AL1042" s="502"/>
      <c r="AM1042" s="502"/>
      <c r="AN1042" s="502"/>
      <c r="AO1042" s="502"/>
      <c r="AP1042" s="502"/>
      <c r="AQ1042" s="502"/>
      <c r="AR1042" s="502"/>
      <c r="AS1042" s="502"/>
      <c r="AT1042" s="502"/>
      <c r="AU1042" s="502"/>
      <c r="AV1042" s="502"/>
      <c r="AW1042" s="502"/>
      <c r="AX1042" s="502"/>
      <c r="AY1042" s="502"/>
      <c r="AZ1042" s="502"/>
      <c r="BA1042" s="502"/>
      <c r="BB1042" s="502"/>
      <c r="BC1042" s="502"/>
      <c r="BD1042" s="502"/>
      <c r="BE1042" s="502"/>
      <c r="BF1042" s="502"/>
      <c r="BG1042" s="505"/>
      <c r="BH1042" s="506"/>
      <c r="BI1042" s="506"/>
      <c r="BJ1042" s="506"/>
      <c r="BK1042" s="507"/>
      <c r="BL1042" s="330"/>
      <c r="BM1042" s="330"/>
      <c r="BN1042" s="330"/>
      <c r="BO1042" s="330"/>
      <c r="BP1042" s="330"/>
      <c r="BQ1042" s="330"/>
      <c r="BR1042" s="330"/>
      <c r="BS1042" s="330"/>
      <c r="BT1042" s="330"/>
      <c r="BU1042" s="330"/>
      <c r="BV1042" s="330"/>
      <c r="BW1042" s="330"/>
      <c r="BX1042" s="330"/>
      <c r="BY1042" s="330"/>
      <c r="BZ1042" s="330"/>
      <c r="CA1042" s="330"/>
    </row>
    <row r="1043" spans="1:97" s="331" customFormat="1" ht="12.6" customHeight="1">
      <c r="B1043" s="511"/>
      <c r="C1043" s="512"/>
      <c r="D1043" s="513"/>
      <c r="E1043" s="482"/>
      <c r="F1043" s="482"/>
      <c r="G1043" s="482"/>
      <c r="H1043" s="482"/>
      <c r="I1043" s="482"/>
      <c r="J1043" s="482"/>
      <c r="K1043" s="482"/>
      <c r="L1043" s="482"/>
      <c r="M1043" s="482"/>
      <c r="N1043" s="482"/>
      <c r="O1043" s="482"/>
      <c r="P1043" s="482"/>
      <c r="Q1043" s="482"/>
      <c r="R1043" s="482"/>
      <c r="S1043" s="482"/>
      <c r="T1043" s="482"/>
      <c r="U1043" s="482"/>
      <c r="V1043" s="482"/>
      <c r="W1043" s="482"/>
      <c r="X1043" s="482"/>
      <c r="Y1043" s="482"/>
      <c r="Z1043" s="482"/>
      <c r="AA1043" s="482"/>
      <c r="AB1043" s="482"/>
      <c r="AC1043" s="482"/>
      <c r="AD1043" s="482"/>
      <c r="AE1043" s="482"/>
      <c r="AF1043" s="482"/>
      <c r="AG1043" s="482"/>
      <c r="AH1043" s="482"/>
      <c r="AI1043" s="482"/>
      <c r="AJ1043" s="482"/>
      <c r="AK1043" s="482"/>
      <c r="AL1043" s="482"/>
      <c r="AM1043" s="482"/>
      <c r="AN1043" s="482"/>
      <c r="AO1043" s="482"/>
      <c r="AP1043" s="482"/>
      <c r="AQ1043" s="482"/>
      <c r="AR1043" s="482"/>
      <c r="AS1043" s="482"/>
      <c r="AT1043" s="482"/>
      <c r="AU1043" s="482"/>
      <c r="AV1043" s="482"/>
      <c r="AW1043" s="482"/>
      <c r="AX1043" s="482"/>
      <c r="AY1043" s="482"/>
      <c r="AZ1043" s="482"/>
      <c r="BA1043" s="482"/>
      <c r="BB1043" s="482"/>
      <c r="BC1043" s="482"/>
      <c r="BD1043" s="482"/>
      <c r="BE1043" s="482"/>
      <c r="BF1043" s="482"/>
      <c r="BG1043" s="515"/>
      <c r="BH1043" s="516"/>
      <c r="BI1043" s="516"/>
      <c r="BJ1043" s="516"/>
      <c r="BK1043" s="517"/>
      <c r="BL1043" s="330"/>
      <c r="BM1043" s="330"/>
      <c r="BN1043" s="330"/>
      <c r="BO1043" s="330"/>
      <c r="BP1043" s="330"/>
      <c r="BQ1043" s="330"/>
      <c r="BR1043" s="330"/>
      <c r="BS1043" s="330"/>
      <c r="BT1043" s="330"/>
      <c r="BU1043" s="330"/>
      <c r="BV1043" s="330"/>
      <c r="BW1043" s="330"/>
      <c r="BX1043" s="330"/>
      <c r="BY1043" s="330"/>
      <c r="BZ1043" s="330"/>
      <c r="CA1043" s="330"/>
    </row>
    <row r="1044" spans="1:97" s="331" customFormat="1" ht="12.6" customHeight="1">
      <c r="B1044" s="511"/>
      <c r="C1044" s="512"/>
      <c r="D1044" s="513"/>
      <c r="E1044" s="482"/>
      <c r="F1044" s="482"/>
      <c r="G1044" s="482"/>
      <c r="H1044" s="482"/>
      <c r="I1044" s="482"/>
      <c r="J1044" s="482"/>
      <c r="K1044" s="482"/>
      <c r="L1044" s="482"/>
      <c r="M1044" s="482"/>
      <c r="N1044" s="482"/>
      <c r="O1044" s="482"/>
      <c r="P1044" s="482"/>
      <c r="Q1044" s="482"/>
      <c r="R1044" s="482"/>
      <c r="S1044" s="482"/>
      <c r="T1044" s="482"/>
      <c r="U1044" s="482"/>
      <c r="V1044" s="482"/>
      <c r="W1044" s="482"/>
      <c r="X1044" s="482"/>
      <c r="Y1044" s="482"/>
      <c r="Z1044" s="482"/>
      <c r="AA1044" s="482"/>
      <c r="AB1044" s="482"/>
      <c r="AC1044" s="482"/>
      <c r="AD1044" s="482"/>
      <c r="AE1044" s="482"/>
      <c r="AF1044" s="482"/>
      <c r="AG1044" s="482"/>
      <c r="AH1044" s="482"/>
      <c r="AI1044" s="482"/>
      <c r="AJ1044" s="482"/>
      <c r="AK1044" s="482"/>
      <c r="AL1044" s="482"/>
      <c r="AM1044" s="482"/>
      <c r="AN1044" s="482"/>
      <c r="AO1044" s="482"/>
      <c r="AP1044" s="482"/>
      <c r="AQ1044" s="482"/>
      <c r="AR1044" s="482"/>
      <c r="AS1044" s="482"/>
      <c r="AT1044" s="482"/>
      <c r="AU1044" s="482"/>
      <c r="AV1044" s="482"/>
      <c r="AW1044" s="482"/>
      <c r="AX1044" s="482"/>
      <c r="AY1044" s="482"/>
      <c r="AZ1044" s="482"/>
      <c r="BA1044" s="482"/>
      <c r="BB1044" s="482"/>
      <c r="BC1044" s="482"/>
      <c r="BD1044" s="482"/>
      <c r="BE1044" s="482"/>
      <c r="BF1044" s="482"/>
      <c r="BG1044" s="515"/>
      <c r="BH1044" s="516"/>
      <c r="BI1044" s="516"/>
      <c r="BJ1044" s="516"/>
      <c r="BK1044" s="517"/>
      <c r="BL1044" s="330"/>
      <c r="BM1044" s="330"/>
      <c r="BN1044" s="330"/>
      <c r="BO1044" s="330"/>
      <c r="BP1044" s="330"/>
      <c r="BQ1044" s="330"/>
      <c r="BR1044" s="330"/>
      <c r="BS1044" s="330"/>
      <c r="BT1044" s="330"/>
      <c r="BU1044" s="330"/>
      <c r="BV1044" s="330"/>
      <c r="BW1044" s="330"/>
      <c r="BX1044" s="330"/>
      <c r="BY1044" s="330"/>
      <c r="BZ1044" s="330"/>
      <c r="CA1044" s="330"/>
    </row>
    <row r="1045" spans="1:97" s="331" customFormat="1" ht="7.5" customHeight="1">
      <c r="B1045" s="511"/>
      <c r="C1045" s="512"/>
      <c r="D1045" s="513"/>
      <c r="E1045" s="482"/>
      <c r="F1045" s="482"/>
      <c r="G1045" s="482"/>
      <c r="H1045" s="482"/>
      <c r="I1045" s="482"/>
      <c r="J1045" s="482"/>
      <c r="K1045" s="482"/>
      <c r="L1045" s="482"/>
      <c r="M1045" s="482"/>
      <c r="N1045" s="482"/>
      <c r="O1045" s="482"/>
      <c r="P1045" s="482"/>
      <c r="Q1045" s="482"/>
      <c r="R1045" s="482"/>
      <c r="S1045" s="482"/>
      <c r="T1045" s="482"/>
      <c r="U1045" s="482"/>
      <c r="V1045" s="482"/>
      <c r="W1045" s="482"/>
      <c r="X1045" s="482"/>
      <c r="Y1045" s="482"/>
      <c r="Z1045" s="482"/>
      <c r="AA1045" s="482"/>
      <c r="AB1045" s="482"/>
      <c r="AC1045" s="482"/>
      <c r="AD1045" s="482"/>
      <c r="AE1045" s="482"/>
      <c r="AF1045" s="482"/>
      <c r="AG1045" s="482"/>
      <c r="AH1045" s="482"/>
      <c r="AI1045" s="482"/>
      <c r="AJ1045" s="482"/>
      <c r="AK1045" s="482"/>
      <c r="AL1045" s="482"/>
      <c r="AM1045" s="482"/>
      <c r="AN1045" s="482"/>
      <c r="AO1045" s="482"/>
      <c r="AP1045" s="482"/>
      <c r="AQ1045" s="482"/>
      <c r="AR1045" s="482"/>
      <c r="AS1045" s="482"/>
      <c r="AT1045" s="482"/>
      <c r="AU1045" s="482"/>
      <c r="AV1045" s="482"/>
      <c r="AW1045" s="482"/>
      <c r="AX1045" s="482"/>
      <c r="AY1045" s="482"/>
      <c r="AZ1045" s="482"/>
      <c r="BA1045" s="482"/>
      <c r="BB1045" s="482"/>
      <c r="BC1045" s="482"/>
      <c r="BD1045" s="482"/>
      <c r="BE1045" s="482"/>
      <c r="BF1045" s="482"/>
      <c r="BG1045" s="515"/>
      <c r="BH1045" s="516"/>
      <c r="BI1045" s="516"/>
      <c r="BJ1045" s="516"/>
      <c r="BK1045" s="517"/>
      <c r="BL1045" s="330"/>
      <c r="BM1045" s="330"/>
      <c r="BN1045" s="330"/>
      <c r="BO1045" s="330"/>
      <c r="BP1045" s="330"/>
      <c r="BQ1045" s="330"/>
      <c r="BR1045" s="330"/>
      <c r="BS1045" s="330"/>
      <c r="BT1045" s="330"/>
      <c r="BU1045" s="330"/>
      <c r="BV1045" s="330"/>
      <c r="BW1045" s="330"/>
      <c r="BX1045" s="330"/>
      <c r="BY1045" s="330"/>
      <c r="BZ1045" s="330"/>
      <c r="CA1045" s="330"/>
    </row>
    <row r="1046" spans="1:97" s="331" customFormat="1" ht="12.6" customHeight="1">
      <c r="B1046" s="511"/>
      <c r="C1046" s="512"/>
      <c r="D1046" s="513"/>
      <c r="E1046" s="698" t="s">
        <v>434</v>
      </c>
      <c r="F1046" s="699"/>
      <c r="G1046" s="635" t="s">
        <v>764</v>
      </c>
      <c r="H1046" s="635"/>
      <c r="I1046" s="635"/>
      <c r="J1046" s="635"/>
      <c r="K1046" s="635"/>
      <c r="L1046" s="635"/>
      <c r="M1046" s="635"/>
      <c r="N1046" s="635"/>
      <c r="O1046" s="635"/>
      <c r="P1046" s="635"/>
      <c r="Q1046" s="635"/>
      <c r="R1046" s="635"/>
      <c r="S1046" s="635"/>
      <c r="T1046" s="635"/>
      <c r="U1046" s="635"/>
      <c r="V1046" s="635"/>
      <c r="W1046" s="635"/>
      <c r="X1046" s="635"/>
      <c r="Y1046" s="635"/>
      <c r="Z1046" s="635"/>
      <c r="AA1046" s="635"/>
      <c r="AB1046" s="635"/>
      <c r="AC1046" s="635"/>
      <c r="AD1046" s="635"/>
      <c r="AE1046" s="635"/>
      <c r="AF1046" s="635"/>
      <c r="AG1046" s="635"/>
      <c r="AH1046" s="635"/>
      <c r="AI1046" s="635"/>
      <c r="AJ1046" s="635"/>
      <c r="AK1046" s="635"/>
      <c r="AL1046" s="635"/>
      <c r="AM1046" s="635"/>
      <c r="AN1046" s="635"/>
      <c r="AO1046" s="635"/>
      <c r="AP1046" s="635"/>
      <c r="AQ1046" s="635"/>
      <c r="AR1046" s="635"/>
      <c r="AS1046" s="635"/>
      <c r="AT1046" s="635"/>
      <c r="AU1046" s="635"/>
      <c r="AV1046" s="635"/>
      <c r="AW1046" s="635"/>
      <c r="AX1046" s="635"/>
      <c r="AY1046" s="635"/>
      <c r="AZ1046" s="635"/>
      <c r="BA1046" s="635"/>
      <c r="BB1046" s="635"/>
      <c r="BC1046" s="635"/>
      <c r="BD1046" s="635"/>
      <c r="BE1046" s="635"/>
      <c r="BF1046" s="635"/>
      <c r="BG1046" s="515"/>
      <c r="BH1046" s="516"/>
      <c r="BI1046" s="516"/>
      <c r="BJ1046" s="516"/>
      <c r="BK1046" s="517"/>
      <c r="BL1046" s="330"/>
      <c r="BM1046" s="330"/>
      <c r="BN1046" s="330"/>
      <c r="BO1046" s="330"/>
      <c r="BP1046" s="330"/>
      <c r="BQ1046" s="330"/>
      <c r="BR1046" s="330"/>
      <c r="BS1046" s="330"/>
      <c r="BT1046" s="330"/>
      <c r="BU1046" s="330"/>
      <c r="BV1046" s="330"/>
      <c r="BW1046" s="330"/>
      <c r="BX1046" s="330"/>
      <c r="BY1046" s="330"/>
      <c r="BZ1046" s="330"/>
      <c r="CA1046" s="330"/>
    </row>
    <row r="1047" spans="1:97" s="331" customFormat="1" ht="4.5" customHeight="1">
      <c r="B1047" s="498"/>
      <c r="C1047" s="499"/>
      <c r="D1047" s="500"/>
      <c r="E1047" s="778"/>
      <c r="F1047" s="778"/>
      <c r="G1047" s="504"/>
      <c r="H1047" s="504"/>
      <c r="I1047" s="504"/>
      <c r="J1047" s="504"/>
      <c r="K1047" s="504"/>
      <c r="L1047" s="504"/>
      <c r="M1047" s="504"/>
      <c r="N1047" s="504"/>
      <c r="O1047" s="504"/>
      <c r="P1047" s="504"/>
      <c r="Q1047" s="504"/>
      <c r="R1047" s="504"/>
      <c r="S1047" s="504"/>
      <c r="T1047" s="504"/>
      <c r="U1047" s="504"/>
      <c r="V1047" s="504"/>
      <c r="W1047" s="504"/>
      <c r="X1047" s="504"/>
      <c r="Y1047" s="504"/>
      <c r="Z1047" s="504"/>
      <c r="AA1047" s="504"/>
      <c r="AB1047" s="504"/>
      <c r="AC1047" s="504"/>
      <c r="AD1047" s="504"/>
      <c r="AE1047" s="504"/>
      <c r="AF1047" s="504"/>
      <c r="AG1047" s="504"/>
      <c r="AH1047" s="504"/>
      <c r="AI1047" s="504"/>
      <c r="AJ1047" s="504"/>
      <c r="AK1047" s="504"/>
      <c r="AL1047" s="504"/>
      <c r="AM1047" s="504"/>
      <c r="AN1047" s="504"/>
      <c r="AO1047" s="504"/>
      <c r="AP1047" s="504"/>
      <c r="AQ1047" s="504"/>
      <c r="AR1047" s="504"/>
      <c r="AS1047" s="504"/>
      <c r="AT1047" s="504"/>
      <c r="AU1047" s="504"/>
      <c r="AV1047" s="504"/>
      <c r="AW1047" s="504"/>
      <c r="AX1047" s="504"/>
      <c r="AY1047" s="504"/>
      <c r="AZ1047" s="504"/>
      <c r="BA1047" s="504"/>
      <c r="BB1047" s="504"/>
      <c r="BC1047" s="504"/>
      <c r="BD1047" s="504"/>
      <c r="BE1047" s="504"/>
      <c r="BF1047" s="504"/>
      <c r="BG1047" s="508"/>
      <c r="BH1047" s="509"/>
      <c r="BI1047" s="509"/>
      <c r="BJ1047" s="509"/>
      <c r="BK1047" s="510"/>
      <c r="BL1047" s="330"/>
      <c r="BM1047" s="330"/>
      <c r="BN1047" s="330"/>
      <c r="BO1047" s="330"/>
      <c r="BP1047" s="330"/>
      <c r="BQ1047" s="330"/>
      <c r="BR1047" s="330"/>
      <c r="BS1047" s="330"/>
      <c r="BT1047" s="330"/>
      <c r="BU1047" s="330"/>
      <c r="BV1047" s="330"/>
      <c r="BW1047" s="330"/>
      <c r="BX1047" s="330"/>
      <c r="BY1047" s="330"/>
      <c r="BZ1047" s="330"/>
      <c r="CA1047" s="330"/>
    </row>
    <row r="1048" spans="1:97" s="384" customFormat="1" ht="7.5" customHeight="1">
      <c r="BG1048" s="243"/>
      <c r="BH1048" s="243"/>
      <c r="BI1048" s="243"/>
      <c r="BJ1048" s="243"/>
      <c r="BK1048" s="243"/>
      <c r="BL1048" s="385"/>
      <c r="BM1048" s="385"/>
      <c r="BN1048" s="385"/>
      <c r="BO1048" s="385"/>
      <c r="BP1048" s="385"/>
      <c r="BQ1048" s="385"/>
      <c r="BR1048" s="385"/>
      <c r="BS1048" s="385"/>
      <c r="BT1048" s="385"/>
      <c r="BU1048" s="385"/>
      <c r="BV1048" s="385"/>
      <c r="BW1048" s="385"/>
      <c r="BX1048" s="385"/>
      <c r="BY1048" s="385"/>
      <c r="BZ1048" s="385"/>
      <c r="CA1048" s="385"/>
    </row>
    <row r="1049" spans="1:97" s="316" customFormat="1" ht="12.75" customHeight="1">
      <c r="B1049" s="386"/>
      <c r="C1049" s="386"/>
      <c r="D1049" s="386"/>
      <c r="E1049" s="599" t="s">
        <v>765</v>
      </c>
      <c r="F1049" s="600"/>
      <c r="G1049" s="600"/>
      <c r="H1049" s="600"/>
      <c r="I1049" s="600"/>
      <c r="J1049" s="600"/>
      <c r="K1049" s="600"/>
      <c r="L1049" s="600"/>
      <c r="M1049" s="600"/>
      <c r="N1049" s="600"/>
      <c r="O1049" s="600"/>
      <c r="P1049" s="600"/>
      <c r="Q1049" s="600"/>
      <c r="R1049" s="600"/>
      <c r="S1049" s="600"/>
      <c r="T1049" s="600"/>
      <c r="U1049" s="600"/>
      <c r="V1049" s="600"/>
      <c r="W1049" s="600"/>
      <c r="X1049" s="600"/>
      <c r="Y1049" s="600"/>
      <c r="Z1049" s="600"/>
      <c r="AA1049" s="600"/>
      <c r="AB1049" s="600"/>
      <c r="AC1049" s="600"/>
      <c r="AD1049" s="600"/>
      <c r="AE1049" s="601"/>
      <c r="AF1049" s="783"/>
      <c r="AG1049" s="784"/>
      <c r="AH1049" s="784"/>
      <c r="AI1049" s="784"/>
      <c r="AJ1049" s="784"/>
      <c r="AK1049" s="784"/>
      <c r="AL1049" s="784"/>
      <c r="AM1049" s="784"/>
      <c r="AN1049" s="784"/>
      <c r="AO1049" s="784"/>
      <c r="AP1049" s="785"/>
      <c r="AQ1049" s="482" t="s">
        <v>1339</v>
      </c>
      <c r="AR1049" s="482"/>
      <c r="AS1049" s="482"/>
      <c r="AT1049" s="482"/>
      <c r="AU1049" s="482"/>
      <c r="AV1049" s="482"/>
      <c r="AW1049" s="482"/>
      <c r="AX1049" s="482"/>
      <c r="AY1049" s="482"/>
      <c r="AZ1049" s="482"/>
      <c r="BA1049" s="482"/>
      <c r="BB1049" s="482"/>
      <c r="BC1049" s="482"/>
      <c r="BD1049" s="482"/>
      <c r="BE1049" s="482"/>
      <c r="BF1049" s="482"/>
      <c r="BG1049" s="387"/>
      <c r="BH1049" s="387"/>
      <c r="BI1049" s="387"/>
      <c r="BJ1049" s="387"/>
      <c r="BK1049" s="387"/>
      <c r="BL1049" s="387"/>
      <c r="BM1049" s="777" t="s">
        <v>766</v>
      </c>
      <c r="BN1049" s="777"/>
      <c r="BO1049" s="777"/>
      <c r="BP1049" s="777"/>
      <c r="BQ1049" s="777"/>
      <c r="BR1049" s="777"/>
      <c r="BS1049" s="777"/>
      <c r="BT1049" s="777"/>
      <c r="BU1049" s="777"/>
      <c r="BV1049" s="777"/>
      <c r="BW1049" s="777"/>
      <c r="BX1049" s="387"/>
      <c r="BY1049" s="387"/>
      <c r="BZ1049" s="387"/>
      <c r="CA1049" s="387"/>
      <c r="CB1049" s="387"/>
      <c r="CC1049" s="387"/>
      <c r="CD1049" s="387"/>
      <c r="CE1049" s="387"/>
      <c r="CF1049" s="387"/>
      <c r="CG1049" s="387"/>
      <c r="CH1049" s="387"/>
      <c r="CK1049" s="258"/>
      <c r="CL1049" s="225"/>
      <c r="CM1049" s="225"/>
      <c r="CN1049" s="225"/>
      <c r="CO1049" s="225"/>
      <c r="CP1049" s="225"/>
      <c r="CQ1049" s="225"/>
      <c r="CR1049" s="225"/>
      <c r="CS1049" s="225"/>
    </row>
    <row r="1050" spans="1:97" s="316" customFormat="1" ht="12.75" customHeight="1">
      <c r="B1050" s="386"/>
      <c r="C1050" s="386"/>
      <c r="D1050" s="386"/>
      <c r="E1050" s="602"/>
      <c r="F1050" s="603"/>
      <c r="G1050" s="603"/>
      <c r="H1050" s="603"/>
      <c r="I1050" s="603"/>
      <c r="J1050" s="603"/>
      <c r="K1050" s="603"/>
      <c r="L1050" s="603"/>
      <c r="M1050" s="603"/>
      <c r="N1050" s="603"/>
      <c r="O1050" s="603"/>
      <c r="P1050" s="603"/>
      <c r="Q1050" s="603"/>
      <c r="R1050" s="603"/>
      <c r="S1050" s="603"/>
      <c r="T1050" s="603"/>
      <c r="U1050" s="603"/>
      <c r="V1050" s="603"/>
      <c r="W1050" s="603"/>
      <c r="X1050" s="603"/>
      <c r="Y1050" s="603"/>
      <c r="Z1050" s="603"/>
      <c r="AA1050" s="603"/>
      <c r="AB1050" s="603"/>
      <c r="AC1050" s="603"/>
      <c r="AD1050" s="603"/>
      <c r="AE1050" s="604"/>
      <c r="AF1050" s="786"/>
      <c r="AG1050" s="787"/>
      <c r="AH1050" s="787"/>
      <c r="AI1050" s="787"/>
      <c r="AJ1050" s="787"/>
      <c r="AK1050" s="787"/>
      <c r="AL1050" s="787"/>
      <c r="AM1050" s="787"/>
      <c r="AN1050" s="787"/>
      <c r="AO1050" s="787"/>
      <c r="AP1050" s="788"/>
      <c r="AQ1050" s="482"/>
      <c r="AR1050" s="482"/>
      <c r="AS1050" s="482"/>
      <c r="AT1050" s="482"/>
      <c r="AU1050" s="482"/>
      <c r="AV1050" s="482"/>
      <c r="AW1050" s="482"/>
      <c r="AX1050" s="482"/>
      <c r="AY1050" s="482"/>
      <c r="AZ1050" s="482"/>
      <c r="BA1050" s="482"/>
      <c r="BB1050" s="482"/>
      <c r="BC1050" s="482"/>
      <c r="BD1050" s="482"/>
      <c r="BE1050" s="482"/>
      <c r="BF1050" s="482"/>
      <c r="BG1050" s="387"/>
      <c r="BH1050" s="387"/>
      <c r="BI1050" s="387"/>
      <c r="BJ1050" s="387"/>
      <c r="BK1050" s="387"/>
      <c r="BL1050" s="387"/>
      <c r="BM1050" s="387"/>
      <c r="BN1050" s="387"/>
      <c r="BO1050" s="387"/>
      <c r="BP1050" s="387"/>
      <c r="BQ1050" s="387"/>
      <c r="BR1050" s="387"/>
      <c r="BS1050" s="387"/>
      <c r="BT1050" s="387"/>
      <c r="BU1050" s="387"/>
      <c r="BV1050" s="387"/>
      <c r="BW1050" s="387"/>
      <c r="BX1050" s="387"/>
      <c r="BY1050" s="387"/>
      <c r="BZ1050" s="387"/>
      <c r="CA1050" s="387"/>
      <c r="CB1050" s="387"/>
      <c r="CC1050" s="387"/>
      <c r="CD1050" s="387"/>
      <c r="CE1050" s="387"/>
      <c r="CF1050" s="387"/>
      <c r="CG1050" s="387"/>
      <c r="CH1050" s="387"/>
      <c r="CK1050" s="258"/>
      <c r="CL1050" s="258"/>
      <c r="CM1050" s="258"/>
      <c r="CN1050" s="258"/>
      <c r="CO1050" s="258"/>
      <c r="CP1050" s="225"/>
      <c r="CQ1050" s="225"/>
      <c r="CR1050" s="225"/>
      <c r="CS1050" s="225"/>
    </row>
    <row r="1051" spans="1:97" s="316" customFormat="1" ht="12" customHeight="1">
      <c r="B1051" s="386"/>
      <c r="C1051" s="386"/>
      <c r="D1051" s="386"/>
      <c r="E1051" s="388"/>
      <c r="F1051" s="388"/>
      <c r="G1051" s="388"/>
      <c r="H1051" s="388"/>
      <c r="I1051" s="388"/>
      <c r="J1051" s="388"/>
      <c r="K1051" s="388"/>
      <c r="L1051" s="388"/>
      <c r="M1051" s="388"/>
      <c r="N1051" s="388"/>
      <c r="O1051" s="388"/>
      <c r="P1051" s="388"/>
      <c r="Q1051" s="388"/>
      <c r="R1051" s="388"/>
      <c r="S1051" s="388"/>
      <c r="T1051" s="388"/>
      <c r="U1051" s="388"/>
      <c r="V1051" s="388"/>
      <c r="W1051" s="388"/>
      <c r="X1051" s="388"/>
      <c r="Y1051" s="388"/>
      <c r="Z1051" s="388"/>
      <c r="AA1051" s="388"/>
      <c r="AB1051" s="388"/>
      <c r="AC1051" s="388"/>
      <c r="AD1051" s="388"/>
      <c r="AE1051" s="388"/>
      <c r="AF1051" s="389"/>
      <c r="AG1051" s="389"/>
      <c r="AH1051" s="389"/>
      <c r="AI1051" s="389"/>
      <c r="AJ1051" s="389"/>
      <c r="AK1051" s="389"/>
      <c r="AL1051" s="389"/>
      <c r="AM1051" s="389"/>
      <c r="AN1051" s="389"/>
      <c r="AO1051" s="389"/>
      <c r="AP1051" s="389"/>
      <c r="AQ1051" s="355"/>
      <c r="AR1051" s="355"/>
      <c r="AS1051" s="355"/>
      <c r="AT1051" s="355"/>
      <c r="AU1051" s="355"/>
      <c r="AV1051" s="355"/>
      <c r="AW1051" s="355"/>
      <c r="AX1051" s="355"/>
      <c r="AY1051" s="355"/>
      <c r="AZ1051" s="355"/>
      <c r="BA1051" s="355"/>
      <c r="BB1051" s="355"/>
      <c r="BC1051" s="355"/>
      <c r="BD1051" s="355"/>
      <c r="BE1051" s="355"/>
      <c r="BF1051" s="355"/>
      <c r="BG1051" s="387"/>
      <c r="BH1051" s="387"/>
      <c r="BI1051" s="387"/>
      <c r="BJ1051" s="387"/>
      <c r="BK1051" s="387"/>
      <c r="BL1051" s="387"/>
      <c r="BM1051" s="387"/>
      <c r="BN1051" s="387"/>
      <c r="BO1051" s="387"/>
      <c r="BP1051" s="387"/>
      <c r="BQ1051" s="387"/>
      <c r="BR1051" s="387"/>
      <c r="BS1051" s="387"/>
      <c r="BT1051" s="387"/>
      <c r="BU1051" s="387"/>
      <c r="BV1051" s="387"/>
      <c r="BW1051" s="387"/>
      <c r="BX1051" s="387"/>
      <c r="BY1051" s="387"/>
      <c r="BZ1051" s="387"/>
      <c r="CA1051" s="387"/>
      <c r="CB1051" s="387"/>
      <c r="CC1051" s="387"/>
      <c r="CD1051" s="387"/>
      <c r="CE1051" s="387"/>
      <c r="CF1051" s="387"/>
      <c r="CG1051" s="387"/>
      <c r="CH1051" s="387"/>
      <c r="CK1051" s="258"/>
      <c r="CL1051" s="258"/>
      <c r="CM1051" s="258"/>
      <c r="CN1051" s="258"/>
      <c r="CO1051" s="258"/>
      <c r="CP1051" s="225"/>
      <c r="CQ1051" s="225"/>
      <c r="CR1051" s="225"/>
      <c r="CS1051" s="225"/>
    </row>
    <row r="1052" spans="1:97" s="331" customFormat="1" ht="18.75" customHeight="1">
      <c r="A1052" s="239" t="s">
        <v>778</v>
      </c>
      <c r="B1052" s="239"/>
      <c r="C1052" s="239"/>
      <c r="D1052" s="298"/>
      <c r="E1052" s="291"/>
      <c r="F1052" s="291"/>
      <c r="G1052" s="291"/>
      <c r="H1052" s="291"/>
      <c r="I1052" s="291"/>
      <c r="J1052" s="291"/>
      <c r="K1052" s="291"/>
      <c r="L1052" s="291"/>
      <c r="M1052" s="291"/>
      <c r="N1052" s="291"/>
      <c r="O1052" s="291"/>
      <c r="P1052" s="291"/>
      <c r="Q1052" s="291"/>
      <c r="R1052" s="291"/>
      <c r="S1052" s="291"/>
      <c r="T1052" s="291"/>
      <c r="U1052" s="291"/>
      <c r="V1052" s="291"/>
      <c r="W1052" s="316"/>
      <c r="X1052" s="316"/>
      <c r="Y1052" s="316"/>
      <c r="Z1052" s="316"/>
      <c r="AA1052" s="316"/>
      <c r="AB1052" s="316"/>
      <c r="AC1052" s="316"/>
      <c r="AD1052" s="316"/>
      <c r="AE1052" s="316"/>
      <c r="AF1052" s="316"/>
      <c r="AG1052" s="316"/>
      <c r="AH1052" s="316"/>
      <c r="AI1052" s="316"/>
      <c r="AJ1052" s="316"/>
      <c r="AK1052" s="316"/>
      <c r="AL1052" s="316"/>
      <c r="AM1052" s="316"/>
      <c r="AN1052" s="316"/>
      <c r="AO1052" s="316"/>
      <c r="AP1052" s="316"/>
      <c r="AQ1052" s="316"/>
      <c r="AR1052" s="316"/>
      <c r="AS1052" s="316"/>
      <c r="AT1052" s="316"/>
      <c r="AU1052" s="316"/>
      <c r="AV1052" s="316"/>
      <c r="AW1052" s="316"/>
      <c r="AX1052" s="316"/>
      <c r="AY1052" s="316"/>
      <c r="AZ1052" s="316"/>
      <c r="BA1052" s="316"/>
      <c r="BB1052" s="316"/>
      <c r="BC1052" s="316"/>
      <c r="BD1052" s="316"/>
      <c r="BE1052" s="316"/>
      <c r="BF1052" s="316"/>
      <c r="BG1052" s="243"/>
      <c r="BH1052" s="243"/>
      <c r="BI1052" s="243"/>
      <c r="BJ1052" s="243"/>
      <c r="BK1052" s="243"/>
      <c r="BL1052" s="330"/>
      <c r="BM1052" s="330"/>
      <c r="BN1052" s="330"/>
      <c r="BO1052" s="330"/>
      <c r="BP1052" s="330"/>
      <c r="BQ1052" s="330"/>
      <c r="BR1052" s="330"/>
      <c r="BS1052" s="330"/>
      <c r="BT1052" s="330"/>
      <c r="BU1052" s="330"/>
      <c r="BV1052" s="330"/>
      <c r="BW1052" s="330"/>
      <c r="BX1052" s="330"/>
      <c r="BY1052" s="330"/>
      <c r="BZ1052" s="330"/>
      <c r="CA1052" s="330"/>
    </row>
    <row r="1053" spans="1:97" s="331" customFormat="1" ht="18" customHeight="1">
      <c r="A1053" s="239"/>
      <c r="B1053" s="641" t="s">
        <v>779</v>
      </c>
      <c r="C1053" s="642"/>
      <c r="D1053" s="642"/>
      <c r="E1053" s="642"/>
      <c r="F1053" s="642"/>
      <c r="G1053" s="642"/>
      <c r="H1053" s="642"/>
      <c r="I1053" s="642"/>
      <c r="J1053" s="642"/>
      <c r="K1053" s="642"/>
      <c r="L1053" s="642"/>
      <c r="M1053" s="642"/>
      <c r="N1053" s="642"/>
      <c r="O1053" s="642"/>
      <c r="P1053" s="642"/>
      <c r="Q1053" s="642"/>
      <c r="R1053" s="642"/>
      <c r="S1053" s="642"/>
      <c r="T1053" s="642"/>
      <c r="U1053" s="642"/>
      <c r="V1053" s="642"/>
      <c r="W1053" s="642"/>
      <c r="X1053" s="642"/>
      <c r="Y1053" s="642"/>
      <c r="Z1053" s="642"/>
      <c r="AA1053" s="642"/>
      <c r="AB1053" s="642"/>
      <c r="AC1053" s="642"/>
      <c r="AD1053" s="642"/>
      <c r="AE1053" s="642"/>
      <c r="AF1053" s="642"/>
      <c r="AG1053" s="642"/>
      <c r="AH1053" s="642"/>
      <c r="AI1053" s="642"/>
      <c r="AJ1053" s="642"/>
      <c r="AK1053" s="642"/>
      <c r="AL1053" s="642"/>
      <c r="AM1053" s="642"/>
      <c r="AN1053" s="642"/>
      <c r="AO1053" s="642"/>
      <c r="AP1053" s="642"/>
      <c r="AQ1053" s="642"/>
      <c r="AR1053" s="642"/>
      <c r="AS1053" s="642"/>
      <c r="AT1053" s="642"/>
      <c r="AU1053" s="642"/>
      <c r="AV1053" s="642"/>
      <c r="AW1053" s="642"/>
      <c r="AX1053" s="642"/>
      <c r="AY1053" s="642"/>
      <c r="AZ1053" s="642"/>
      <c r="BA1053" s="642"/>
      <c r="BB1053" s="642"/>
      <c r="BC1053" s="642"/>
      <c r="BD1053" s="642"/>
      <c r="BE1053" s="642"/>
      <c r="BF1053" s="642"/>
      <c r="BG1053" s="642"/>
      <c r="BH1053" s="642"/>
      <c r="BI1053" s="642"/>
      <c r="BJ1053" s="642"/>
      <c r="BK1053" s="643"/>
      <c r="BL1053" s="330"/>
      <c r="BM1053" s="330"/>
      <c r="BN1053" s="330"/>
      <c r="BO1053" s="330"/>
      <c r="BP1053" s="330"/>
      <c r="BQ1053" s="330"/>
      <c r="BR1053" s="330"/>
      <c r="BS1053" s="330"/>
      <c r="BT1053" s="330"/>
    </row>
    <row r="1054" spans="1:97" s="331" customFormat="1" ht="12" customHeight="1">
      <c r="B1054" s="678" t="s">
        <v>431</v>
      </c>
      <c r="C1054" s="679"/>
      <c r="D1054" s="680"/>
      <c r="E1054" s="501" t="s">
        <v>1196</v>
      </c>
      <c r="F1054" s="502"/>
      <c r="G1054" s="502"/>
      <c r="H1054" s="502"/>
      <c r="I1054" s="502"/>
      <c r="J1054" s="502"/>
      <c r="K1054" s="502"/>
      <c r="L1054" s="502"/>
      <c r="M1054" s="502"/>
      <c r="N1054" s="502"/>
      <c r="O1054" s="502"/>
      <c r="P1054" s="502"/>
      <c r="Q1054" s="502"/>
      <c r="R1054" s="502"/>
      <c r="S1054" s="502"/>
      <c r="T1054" s="502"/>
      <c r="U1054" s="502"/>
      <c r="V1054" s="502"/>
      <c r="W1054" s="502"/>
      <c r="X1054" s="502"/>
      <c r="Y1054" s="502"/>
      <c r="Z1054" s="502"/>
      <c r="AA1054" s="502"/>
      <c r="AB1054" s="502"/>
      <c r="AC1054" s="502"/>
      <c r="AD1054" s="502"/>
      <c r="AE1054" s="502"/>
      <c r="AF1054" s="502"/>
      <c r="AG1054" s="502"/>
      <c r="AH1054" s="502"/>
      <c r="AI1054" s="502"/>
      <c r="AJ1054" s="502"/>
      <c r="AK1054" s="502"/>
      <c r="AL1054" s="502"/>
      <c r="AM1054" s="502"/>
      <c r="AN1054" s="502"/>
      <c r="AO1054" s="502"/>
      <c r="AP1054" s="502"/>
      <c r="AQ1054" s="502"/>
      <c r="AR1054" s="502"/>
      <c r="AS1054" s="502"/>
      <c r="AT1054" s="502"/>
      <c r="AU1054" s="502"/>
      <c r="AV1054" s="502"/>
      <c r="AW1054" s="502"/>
      <c r="AX1054" s="502"/>
      <c r="AY1054" s="502"/>
      <c r="AZ1054" s="502"/>
      <c r="BA1054" s="502"/>
      <c r="BB1054" s="502"/>
      <c r="BC1054" s="502"/>
      <c r="BD1054" s="502"/>
      <c r="BE1054" s="502"/>
      <c r="BF1054" s="502"/>
      <c r="BG1054" s="505"/>
      <c r="BH1054" s="506"/>
      <c r="BI1054" s="506"/>
      <c r="BJ1054" s="506"/>
      <c r="BK1054" s="507"/>
      <c r="BL1054" s="356"/>
      <c r="BM1054" s="330"/>
      <c r="BN1054" s="330"/>
      <c r="BO1054" s="330"/>
      <c r="BP1054" s="330"/>
      <c r="BQ1054" s="330"/>
      <c r="BR1054" s="330"/>
      <c r="BS1054" s="330"/>
      <c r="BT1054" s="330"/>
      <c r="BU1054" s="330"/>
      <c r="BV1054" s="330"/>
      <c r="BW1054" s="330"/>
      <c r="BX1054" s="330"/>
      <c r="BY1054" s="330"/>
      <c r="BZ1054" s="330"/>
      <c r="CA1054" s="330"/>
      <c r="CB1054" s="330"/>
    </row>
    <row r="1055" spans="1:97" s="331" customFormat="1" ht="12" customHeight="1">
      <c r="B1055" s="681"/>
      <c r="C1055" s="682"/>
      <c r="D1055" s="683"/>
      <c r="E1055" s="514"/>
      <c r="F1055" s="482"/>
      <c r="G1055" s="482"/>
      <c r="H1055" s="482"/>
      <c r="I1055" s="482"/>
      <c r="J1055" s="482"/>
      <c r="K1055" s="482"/>
      <c r="L1055" s="482"/>
      <c r="M1055" s="482"/>
      <c r="N1055" s="482"/>
      <c r="O1055" s="482"/>
      <c r="P1055" s="482"/>
      <c r="Q1055" s="482"/>
      <c r="R1055" s="482"/>
      <c r="S1055" s="482"/>
      <c r="T1055" s="482"/>
      <c r="U1055" s="482"/>
      <c r="V1055" s="482"/>
      <c r="W1055" s="482"/>
      <c r="X1055" s="482"/>
      <c r="Y1055" s="482"/>
      <c r="Z1055" s="482"/>
      <c r="AA1055" s="482"/>
      <c r="AB1055" s="482"/>
      <c r="AC1055" s="482"/>
      <c r="AD1055" s="482"/>
      <c r="AE1055" s="482"/>
      <c r="AF1055" s="482"/>
      <c r="AG1055" s="482"/>
      <c r="AH1055" s="482"/>
      <c r="AI1055" s="482"/>
      <c r="AJ1055" s="482"/>
      <c r="AK1055" s="482"/>
      <c r="AL1055" s="482"/>
      <c r="AM1055" s="482"/>
      <c r="AN1055" s="482"/>
      <c r="AO1055" s="482"/>
      <c r="AP1055" s="482"/>
      <c r="AQ1055" s="482"/>
      <c r="AR1055" s="482"/>
      <c r="AS1055" s="482"/>
      <c r="AT1055" s="482"/>
      <c r="AU1055" s="482"/>
      <c r="AV1055" s="482"/>
      <c r="AW1055" s="482"/>
      <c r="AX1055" s="482"/>
      <c r="AY1055" s="482"/>
      <c r="AZ1055" s="482"/>
      <c r="BA1055" s="482"/>
      <c r="BB1055" s="482"/>
      <c r="BC1055" s="482"/>
      <c r="BD1055" s="482"/>
      <c r="BE1055" s="482"/>
      <c r="BF1055" s="482"/>
      <c r="BG1055" s="515"/>
      <c r="BH1055" s="516"/>
      <c r="BI1055" s="516"/>
      <c r="BJ1055" s="516"/>
      <c r="BK1055" s="517"/>
      <c r="BL1055" s="356"/>
      <c r="BM1055" s="330"/>
      <c r="BN1055" s="330"/>
      <c r="BO1055" s="330"/>
      <c r="BP1055" s="330"/>
      <c r="BQ1055" s="330"/>
      <c r="BR1055" s="330"/>
      <c r="BS1055" s="330"/>
      <c r="BT1055" s="330"/>
      <c r="BU1055" s="330"/>
      <c r="BV1055" s="330"/>
      <c r="BW1055" s="330"/>
      <c r="BX1055" s="330"/>
      <c r="BY1055" s="330"/>
      <c r="BZ1055" s="330"/>
      <c r="CA1055" s="330"/>
      <c r="CB1055" s="330"/>
    </row>
    <row r="1056" spans="1:97" s="331" customFormat="1" ht="12" customHeight="1">
      <c r="B1056" s="681"/>
      <c r="C1056" s="682"/>
      <c r="D1056" s="683"/>
      <c r="E1056" s="514"/>
      <c r="F1056" s="482"/>
      <c r="G1056" s="482"/>
      <c r="H1056" s="482"/>
      <c r="I1056" s="482"/>
      <c r="J1056" s="482"/>
      <c r="K1056" s="482"/>
      <c r="L1056" s="482"/>
      <c r="M1056" s="482"/>
      <c r="N1056" s="482"/>
      <c r="O1056" s="482"/>
      <c r="P1056" s="482"/>
      <c r="Q1056" s="482"/>
      <c r="R1056" s="482"/>
      <c r="S1056" s="482"/>
      <c r="T1056" s="482"/>
      <c r="U1056" s="482"/>
      <c r="V1056" s="482"/>
      <c r="W1056" s="482"/>
      <c r="X1056" s="482"/>
      <c r="Y1056" s="482"/>
      <c r="Z1056" s="482"/>
      <c r="AA1056" s="482"/>
      <c r="AB1056" s="482"/>
      <c r="AC1056" s="482"/>
      <c r="AD1056" s="482"/>
      <c r="AE1056" s="482"/>
      <c r="AF1056" s="482"/>
      <c r="AG1056" s="482"/>
      <c r="AH1056" s="482"/>
      <c r="AI1056" s="482"/>
      <c r="AJ1056" s="482"/>
      <c r="AK1056" s="482"/>
      <c r="AL1056" s="482"/>
      <c r="AM1056" s="482"/>
      <c r="AN1056" s="482"/>
      <c r="AO1056" s="482"/>
      <c r="AP1056" s="482"/>
      <c r="AQ1056" s="482"/>
      <c r="AR1056" s="482"/>
      <c r="AS1056" s="482"/>
      <c r="AT1056" s="482"/>
      <c r="AU1056" s="482"/>
      <c r="AV1056" s="482"/>
      <c r="AW1056" s="482"/>
      <c r="AX1056" s="482"/>
      <c r="AY1056" s="482"/>
      <c r="AZ1056" s="482"/>
      <c r="BA1056" s="482"/>
      <c r="BB1056" s="482"/>
      <c r="BC1056" s="482"/>
      <c r="BD1056" s="482"/>
      <c r="BE1056" s="482"/>
      <c r="BF1056" s="482"/>
      <c r="BG1056" s="515"/>
      <c r="BH1056" s="516"/>
      <c r="BI1056" s="516"/>
      <c r="BJ1056" s="516"/>
      <c r="BK1056" s="517"/>
      <c r="BL1056" s="356"/>
      <c r="BM1056" s="330"/>
      <c r="BN1056" s="330"/>
      <c r="BO1056" s="330"/>
      <c r="BP1056" s="330"/>
      <c r="BQ1056" s="330"/>
      <c r="BR1056" s="330"/>
      <c r="BS1056" s="330"/>
      <c r="BT1056" s="330"/>
      <c r="BU1056" s="330"/>
      <c r="BV1056" s="330"/>
      <c r="BW1056" s="330"/>
      <c r="BX1056" s="330"/>
      <c r="BY1056" s="330"/>
      <c r="BZ1056" s="330"/>
      <c r="CA1056" s="330"/>
      <c r="CB1056" s="330"/>
    </row>
    <row r="1057" spans="2:81" s="331" customFormat="1" ht="12.6" customHeight="1">
      <c r="B1057" s="495" t="s">
        <v>436</v>
      </c>
      <c r="C1057" s="496"/>
      <c r="D1057" s="497"/>
      <c r="E1057" s="501" t="s">
        <v>1333</v>
      </c>
      <c r="F1057" s="502"/>
      <c r="G1057" s="502"/>
      <c r="H1057" s="502"/>
      <c r="I1057" s="502"/>
      <c r="J1057" s="502"/>
      <c r="K1057" s="502"/>
      <c r="L1057" s="502"/>
      <c r="M1057" s="502"/>
      <c r="N1057" s="502"/>
      <c r="O1057" s="502"/>
      <c r="P1057" s="502"/>
      <c r="Q1057" s="502"/>
      <c r="R1057" s="502"/>
      <c r="S1057" s="502"/>
      <c r="T1057" s="502"/>
      <c r="U1057" s="502"/>
      <c r="V1057" s="502"/>
      <c r="W1057" s="502"/>
      <c r="X1057" s="502"/>
      <c r="Y1057" s="502"/>
      <c r="Z1057" s="502"/>
      <c r="AA1057" s="502"/>
      <c r="AB1057" s="502"/>
      <c r="AC1057" s="502"/>
      <c r="AD1057" s="502"/>
      <c r="AE1057" s="502"/>
      <c r="AF1057" s="502"/>
      <c r="AG1057" s="502"/>
      <c r="AH1057" s="502"/>
      <c r="AI1057" s="502"/>
      <c r="AJ1057" s="502"/>
      <c r="AK1057" s="502"/>
      <c r="AL1057" s="502"/>
      <c r="AM1057" s="502"/>
      <c r="AN1057" s="502"/>
      <c r="AO1057" s="502"/>
      <c r="AP1057" s="502"/>
      <c r="AQ1057" s="502"/>
      <c r="AR1057" s="502"/>
      <c r="AS1057" s="502"/>
      <c r="AT1057" s="502"/>
      <c r="AU1057" s="502"/>
      <c r="AV1057" s="502"/>
      <c r="AW1057" s="502"/>
      <c r="AX1057" s="502"/>
      <c r="AY1057" s="502"/>
      <c r="AZ1057" s="502"/>
      <c r="BA1057" s="502"/>
      <c r="BB1057" s="502"/>
      <c r="BC1057" s="502"/>
      <c r="BD1057" s="502"/>
      <c r="BE1057" s="502"/>
      <c r="BF1057" s="502"/>
      <c r="BG1057" s="505"/>
      <c r="BH1057" s="506"/>
      <c r="BI1057" s="506"/>
      <c r="BJ1057" s="506"/>
      <c r="BK1057" s="507"/>
      <c r="BM1057" s="258"/>
      <c r="BN1057" s="330"/>
      <c r="BO1057" s="330"/>
      <c r="BP1057" s="330"/>
      <c r="BQ1057" s="330"/>
      <c r="BR1057" s="330"/>
      <c r="BS1057" s="330"/>
      <c r="BT1057" s="330"/>
      <c r="BU1057" s="330"/>
      <c r="BV1057" s="330"/>
      <c r="BW1057" s="330"/>
      <c r="BX1057" s="330"/>
      <c r="BY1057" s="330"/>
      <c r="BZ1057" s="330"/>
      <c r="CA1057" s="330"/>
    </row>
    <row r="1058" spans="2:81" s="331" customFormat="1" ht="12.6" customHeight="1">
      <c r="B1058" s="511"/>
      <c r="C1058" s="512"/>
      <c r="D1058" s="513"/>
      <c r="E1058" s="514"/>
      <c r="F1058" s="482"/>
      <c r="G1058" s="482"/>
      <c r="H1058" s="482"/>
      <c r="I1058" s="482"/>
      <c r="J1058" s="482"/>
      <c r="K1058" s="482"/>
      <c r="L1058" s="482"/>
      <c r="M1058" s="482"/>
      <c r="N1058" s="482"/>
      <c r="O1058" s="482"/>
      <c r="P1058" s="482"/>
      <c r="Q1058" s="482"/>
      <c r="R1058" s="482"/>
      <c r="S1058" s="482"/>
      <c r="T1058" s="482"/>
      <c r="U1058" s="482"/>
      <c r="V1058" s="482"/>
      <c r="W1058" s="482"/>
      <c r="X1058" s="482"/>
      <c r="Y1058" s="482"/>
      <c r="Z1058" s="482"/>
      <c r="AA1058" s="482"/>
      <c r="AB1058" s="482"/>
      <c r="AC1058" s="482"/>
      <c r="AD1058" s="482"/>
      <c r="AE1058" s="482"/>
      <c r="AF1058" s="482"/>
      <c r="AG1058" s="482"/>
      <c r="AH1058" s="482"/>
      <c r="AI1058" s="482"/>
      <c r="AJ1058" s="482"/>
      <c r="AK1058" s="482"/>
      <c r="AL1058" s="482"/>
      <c r="AM1058" s="482"/>
      <c r="AN1058" s="482"/>
      <c r="AO1058" s="482"/>
      <c r="AP1058" s="482"/>
      <c r="AQ1058" s="482"/>
      <c r="AR1058" s="482"/>
      <c r="AS1058" s="482"/>
      <c r="AT1058" s="482"/>
      <c r="AU1058" s="482"/>
      <c r="AV1058" s="482"/>
      <c r="AW1058" s="482"/>
      <c r="AX1058" s="482"/>
      <c r="AY1058" s="482"/>
      <c r="AZ1058" s="482"/>
      <c r="BA1058" s="482"/>
      <c r="BB1058" s="482"/>
      <c r="BC1058" s="482"/>
      <c r="BD1058" s="482"/>
      <c r="BE1058" s="482"/>
      <c r="BF1058" s="482"/>
      <c r="BG1058" s="515"/>
      <c r="BH1058" s="516"/>
      <c r="BI1058" s="516"/>
      <c r="BJ1058" s="516"/>
      <c r="BK1058" s="517"/>
      <c r="BM1058" s="228"/>
      <c r="BN1058" s="228"/>
      <c r="BO1058" s="228"/>
      <c r="BP1058" s="228"/>
      <c r="BQ1058" s="228"/>
      <c r="BR1058" s="330"/>
      <c r="BS1058" s="330"/>
      <c r="BT1058" s="330"/>
      <c r="BU1058" s="330"/>
      <c r="BV1058" s="330"/>
      <c r="BW1058" s="330"/>
      <c r="BX1058" s="330"/>
      <c r="BY1058" s="330"/>
      <c r="BZ1058" s="330"/>
      <c r="CA1058" s="330"/>
    </row>
    <row r="1059" spans="2:81" s="331" customFormat="1" ht="5.25" customHeight="1">
      <c r="B1059" s="511"/>
      <c r="C1059" s="512"/>
      <c r="D1059" s="513"/>
      <c r="E1059" s="514"/>
      <c r="F1059" s="482"/>
      <c r="G1059" s="482"/>
      <c r="H1059" s="482"/>
      <c r="I1059" s="482"/>
      <c r="J1059" s="482"/>
      <c r="K1059" s="482"/>
      <c r="L1059" s="482"/>
      <c r="M1059" s="482"/>
      <c r="N1059" s="482"/>
      <c r="O1059" s="482"/>
      <c r="P1059" s="482"/>
      <c r="Q1059" s="482"/>
      <c r="R1059" s="482"/>
      <c r="S1059" s="482"/>
      <c r="T1059" s="482"/>
      <c r="U1059" s="482"/>
      <c r="V1059" s="482"/>
      <c r="W1059" s="482"/>
      <c r="X1059" s="482"/>
      <c r="Y1059" s="482"/>
      <c r="Z1059" s="482"/>
      <c r="AA1059" s="482"/>
      <c r="AB1059" s="482"/>
      <c r="AC1059" s="482"/>
      <c r="AD1059" s="482"/>
      <c r="AE1059" s="482"/>
      <c r="AF1059" s="482"/>
      <c r="AG1059" s="482"/>
      <c r="AH1059" s="482"/>
      <c r="AI1059" s="482"/>
      <c r="AJ1059" s="482"/>
      <c r="AK1059" s="482"/>
      <c r="AL1059" s="482"/>
      <c r="AM1059" s="482"/>
      <c r="AN1059" s="482"/>
      <c r="AO1059" s="482"/>
      <c r="AP1059" s="482"/>
      <c r="AQ1059" s="482"/>
      <c r="AR1059" s="482"/>
      <c r="AS1059" s="482"/>
      <c r="AT1059" s="482"/>
      <c r="AU1059" s="482"/>
      <c r="AV1059" s="482"/>
      <c r="AW1059" s="482"/>
      <c r="AX1059" s="482"/>
      <c r="AY1059" s="482"/>
      <c r="AZ1059" s="482"/>
      <c r="BA1059" s="482"/>
      <c r="BB1059" s="482"/>
      <c r="BC1059" s="482"/>
      <c r="BD1059" s="482"/>
      <c r="BE1059" s="482"/>
      <c r="BF1059" s="482"/>
      <c r="BG1059" s="515"/>
      <c r="BH1059" s="516"/>
      <c r="BI1059" s="516"/>
      <c r="BJ1059" s="516"/>
      <c r="BK1059" s="517"/>
      <c r="BL1059" s="258"/>
      <c r="BM1059" s="330"/>
      <c r="BN1059" s="330"/>
      <c r="BO1059" s="330"/>
      <c r="BP1059" s="330"/>
      <c r="BQ1059" s="330"/>
      <c r="BR1059" s="330"/>
      <c r="BS1059" s="330"/>
      <c r="BT1059" s="330"/>
      <c r="BU1059" s="330"/>
      <c r="BV1059" s="330"/>
      <c r="BW1059" s="330"/>
      <c r="BX1059" s="330"/>
      <c r="BY1059" s="330"/>
      <c r="BZ1059" s="330"/>
      <c r="CA1059" s="330"/>
    </row>
    <row r="1060" spans="2:81" s="331" customFormat="1" ht="12.6" customHeight="1">
      <c r="B1060" s="511"/>
      <c r="C1060" s="512"/>
      <c r="D1060" s="513"/>
      <c r="E1060" s="474" t="s">
        <v>516</v>
      </c>
      <c r="F1060" s="475"/>
      <c r="G1060" s="789" t="s">
        <v>780</v>
      </c>
      <c r="H1060" s="789"/>
      <c r="I1060" s="789"/>
      <c r="J1060" s="789"/>
      <c r="K1060" s="789"/>
      <c r="L1060" s="789"/>
      <c r="M1060" s="789"/>
      <c r="N1060" s="789"/>
      <c r="O1060" s="789"/>
      <c r="P1060" s="789"/>
      <c r="Q1060" s="789"/>
      <c r="R1060" s="789"/>
      <c r="S1060" s="789"/>
      <c r="T1060" s="789"/>
      <c r="U1060" s="789"/>
      <c r="V1060" s="789"/>
      <c r="W1060" s="789"/>
      <c r="X1060" s="789"/>
      <c r="Y1060" s="789"/>
      <c r="Z1060" s="789"/>
      <c r="AA1060" s="789"/>
      <c r="AB1060" s="789"/>
      <c r="AC1060" s="789"/>
      <c r="AD1060" s="789"/>
      <c r="AE1060" s="789"/>
      <c r="AF1060" s="789"/>
      <c r="AG1060" s="789"/>
      <c r="AH1060" s="789"/>
      <c r="AI1060" s="789"/>
      <c r="AJ1060" s="789"/>
      <c r="AK1060" s="789"/>
      <c r="AL1060" s="789"/>
      <c r="AM1060" s="789"/>
      <c r="AN1060" s="789"/>
      <c r="AO1060" s="789"/>
      <c r="AP1060" s="789"/>
      <c r="AQ1060" s="789"/>
      <c r="AR1060" s="789"/>
      <c r="AS1060" s="789"/>
      <c r="AT1060" s="789"/>
      <c r="AU1060" s="789"/>
      <c r="AV1060" s="789"/>
      <c r="AW1060" s="789"/>
      <c r="AX1060" s="789"/>
      <c r="AY1060" s="789"/>
      <c r="AZ1060" s="789"/>
      <c r="BA1060" s="789"/>
      <c r="BB1060" s="789"/>
      <c r="BC1060" s="789"/>
      <c r="BD1060" s="789"/>
      <c r="BE1060" s="789"/>
      <c r="BF1060" s="789"/>
      <c r="BG1060" s="515"/>
      <c r="BH1060" s="516"/>
      <c r="BI1060" s="516"/>
      <c r="BJ1060" s="516"/>
      <c r="BK1060" s="517"/>
      <c r="BL1060" s="258"/>
      <c r="BM1060" s="330"/>
      <c r="BN1060" s="330"/>
      <c r="BO1060" s="330"/>
      <c r="BP1060" s="330"/>
      <c r="BQ1060" s="330"/>
      <c r="BR1060" s="330"/>
      <c r="BS1060" s="330"/>
      <c r="BT1060" s="330"/>
      <c r="BU1060" s="330"/>
      <c r="BV1060" s="330"/>
      <c r="BW1060" s="330"/>
      <c r="BX1060" s="330"/>
      <c r="BY1060" s="330"/>
      <c r="BZ1060" s="330"/>
      <c r="CA1060" s="330"/>
    </row>
    <row r="1061" spans="2:81" s="331" customFormat="1" ht="2.25" customHeight="1">
      <c r="B1061" s="511"/>
      <c r="C1061" s="512"/>
      <c r="D1061" s="513"/>
      <c r="E1061" s="443"/>
      <c r="F1061" s="444"/>
      <c r="G1061" s="790"/>
      <c r="H1061" s="790"/>
      <c r="I1061" s="790"/>
      <c r="J1061" s="790"/>
      <c r="K1061" s="790"/>
      <c r="L1061" s="790"/>
      <c r="M1061" s="790"/>
      <c r="N1061" s="790"/>
      <c r="O1061" s="790"/>
      <c r="P1061" s="790"/>
      <c r="Q1061" s="790"/>
      <c r="R1061" s="790"/>
      <c r="S1061" s="790"/>
      <c r="T1061" s="790"/>
      <c r="U1061" s="790"/>
      <c r="V1061" s="790"/>
      <c r="W1061" s="790"/>
      <c r="X1061" s="790"/>
      <c r="Y1061" s="790"/>
      <c r="Z1061" s="790"/>
      <c r="AA1061" s="790"/>
      <c r="AB1061" s="790"/>
      <c r="AC1061" s="790"/>
      <c r="AD1061" s="790"/>
      <c r="AE1061" s="790"/>
      <c r="AF1061" s="790"/>
      <c r="AG1061" s="790"/>
      <c r="AH1061" s="790"/>
      <c r="AI1061" s="790"/>
      <c r="AJ1061" s="790"/>
      <c r="AK1061" s="790"/>
      <c r="AL1061" s="790"/>
      <c r="AM1061" s="790"/>
      <c r="AN1061" s="790"/>
      <c r="AO1061" s="790"/>
      <c r="AP1061" s="790"/>
      <c r="AQ1061" s="790"/>
      <c r="AR1061" s="790"/>
      <c r="AS1061" s="790"/>
      <c r="AT1061" s="790"/>
      <c r="AU1061" s="790"/>
      <c r="AV1061" s="790"/>
      <c r="AW1061" s="790"/>
      <c r="AX1061" s="790"/>
      <c r="AY1061" s="790"/>
      <c r="AZ1061" s="790"/>
      <c r="BA1061" s="790"/>
      <c r="BB1061" s="790"/>
      <c r="BC1061" s="790"/>
      <c r="BD1061" s="790"/>
      <c r="BE1061" s="790"/>
      <c r="BF1061" s="790"/>
      <c r="BG1061" s="515"/>
      <c r="BH1061" s="516"/>
      <c r="BI1061" s="516"/>
      <c r="BJ1061" s="516"/>
      <c r="BK1061" s="517"/>
      <c r="BL1061" s="258"/>
      <c r="BM1061" s="330"/>
      <c r="BN1061" s="330"/>
      <c r="BO1061" s="330"/>
      <c r="BP1061" s="330"/>
      <c r="BQ1061" s="330"/>
      <c r="BR1061" s="330"/>
      <c r="BS1061" s="330"/>
      <c r="BT1061" s="330"/>
      <c r="BU1061" s="330"/>
      <c r="BV1061" s="330"/>
      <c r="BW1061" s="330"/>
      <c r="BX1061" s="330"/>
      <c r="BY1061" s="330"/>
      <c r="BZ1061" s="330"/>
      <c r="CA1061" s="330"/>
    </row>
    <row r="1062" spans="2:81" s="331" customFormat="1" ht="12.6" customHeight="1">
      <c r="B1062" s="511"/>
      <c r="C1062" s="512"/>
      <c r="D1062" s="513"/>
      <c r="E1062" s="474" t="s">
        <v>518</v>
      </c>
      <c r="F1062" s="475"/>
      <c r="G1062" s="654" t="s">
        <v>781</v>
      </c>
      <c r="H1062" s="654"/>
      <c r="I1062" s="654"/>
      <c r="J1062" s="654"/>
      <c r="K1062" s="654"/>
      <c r="L1062" s="654"/>
      <c r="M1062" s="654"/>
      <c r="N1062" s="654"/>
      <c r="O1062" s="654"/>
      <c r="P1062" s="654"/>
      <c r="Q1062" s="654"/>
      <c r="R1062" s="654"/>
      <c r="S1062" s="654"/>
      <c r="T1062" s="654"/>
      <c r="U1062" s="654"/>
      <c r="V1062" s="654"/>
      <c r="W1062" s="654"/>
      <c r="X1062" s="654"/>
      <c r="Y1062" s="654"/>
      <c r="Z1062" s="654"/>
      <c r="AA1062" s="654"/>
      <c r="AB1062" s="654"/>
      <c r="AC1062" s="654"/>
      <c r="AD1062" s="654"/>
      <c r="AE1062" s="654"/>
      <c r="AF1062" s="654"/>
      <c r="AG1062" s="654"/>
      <c r="AH1062" s="654"/>
      <c r="AI1062" s="654"/>
      <c r="AJ1062" s="654"/>
      <c r="AK1062" s="654"/>
      <c r="AL1062" s="654"/>
      <c r="AM1062" s="654"/>
      <c r="AN1062" s="654"/>
      <c r="AO1062" s="654"/>
      <c r="AP1062" s="654"/>
      <c r="AQ1062" s="654"/>
      <c r="AR1062" s="654"/>
      <c r="AS1062" s="654"/>
      <c r="AT1062" s="654"/>
      <c r="AU1062" s="654"/>
      <c r="AV1062" s="654"/>
      <c r="AW1062" s="654"/>
      <c r="AX1062" s="654"/>
      <c r="AY1062" s="654"/>
      <c r="AZ1062" s="654"/>
      <c r="BA1062" s="654"/>
      <c r="BB1062" s="654"/>
      <c r="BC1062" s="654"/>
      <c r="BD1062" s="654"/>
      <c r="BE1062" s="654"/>
      <c r="BF1062" s="654"/>
      <c r="BG1062" s="515"/>
      <c r="BH1062" s="516"/>
      <c r="BI1062" s="516"/>
      <c r="BJ1062" s="516"/>
      <c r="BK1062" s="517"/>
      <c r="BL1062" s="258"/>
      <c r="BM1062" s="330"/>
      <c r="BN1062" s="330"/>
      <c r="BO1062" s="330"/>
      <c r="BP1062" s="330"/>
      <c r="BQ1062" s="330"/>
      <c r="BR1062" s="330"/>
      <c r="BS1062" s="330"/>
      <c r="BT1062" s="330"/>
      <c r="BU1062" s="330"/>
      <c r="BV1062" s="330"/>
      <c r="BW1062" s="330"/>
      <c r="BX1062" s="330"/>
      <c r="BY1062" s="330"/>
      <c r="BZ1062" s="330"/>
      <c r="CA1062" s="330"/>
    </row>
    <row r="1063" spans="2:81" s="331" customFormat="1" ht="15" customHeight="1">
      <c r="B1063" s="511"/>
      <c r="C1063" s="512"/>
      <c r="D1063" s="513"/>
      <c r="E1063" s="484"/>
      <c r="F1063" s="485"/>
      <c r="G1063" s="654"/>
      <c r="H1063" s="654"/>
      <c r="I1063" s="654"/>
      <c r="J1063" s="654"/>
      <c r="K1063" s="654"/>
      <c r="L1063" s="654"/>
      <c r="M1063" s="654"/>
      <c r="N1063" s="654"/>
      <c r="O1063" s="654"/>
      <c r="P1063" s="654"/>
      <c r="Q1063" s="654"/>
      <c r="R1063" s="654"/>
      <c r="S1063" s="654"/>
      <c r="T1063" s="654"/>
      <c r="U1063" s="654"/>
      <c r="V1063" s="654"/>
      <c r="W1063" s="654"/>
      <c r="X1063" s="654"/>
      <c r="Y1063" s="654"/>
      <c r="Z1063" s="654"/>
      <c r="AA1063" s="654"/>
      <c r="AB1063" s="654"/>
      <c r="AC1063" s="654"/>
      <c r="AD1063" s="654"/>
      <c r="AE1063" s="654"/>
      <c r="AF1063" s="654"/>
      <c r="AG1063" s="654"/>
      <c r="AH1063" s="654"/>
      <c r="AI1063" s="654"/>
      <c r="AJ1063" s="654"/>
      <c r="AK1063" s="654"/>
      <c r="AL1063" s="654"/>
      <c r="AM1063" s="654"/>
      <c r="AN1063" s="654"/>
      <c r="AO1063" s="654"/>
      <c r="AP1063" s="654"/>
      <c r="AQ1063" s="654"/>
      <c r="AR1063" s="654"/>
      <c r="AS1063" s="654"/>
      <c r="AT1063" s="654"/>
      <c r="AU1063" s="654"/>
      <c r="AV1063" s="654"/>
      <c r="AW1063" s="654"/>
      <c r="AX1063" s="654"/>
      <c r="AY1063" s="654"/>
      <c r="AZ1063" s="654"/>
      <c r="BA1063" s="654"/>
      <c r="BB1063" s="654"/>
      <c r="BC1063" s="654"/>
      <c r="BD1063" s="654"/>
      <c r="BE1063" s="654"/>
      <c r="BF1063" s="654"/>
      <c r="BG1063" s="515"/>
      <c r="BH1063" s="516"/>
      <c r="BI1063" s="516"/>
      <c r="BJ1063" s="516"/>
      <c r="BK1063" s="517"/>
      <c r="BL1063" s="258"/>
      <c r="BM1063" s="779"/>
      <c r="BN1063" s="779"/>
      <c r="BO1063" s="779"/>
      <c r="BP1063" s="779"/>
      <c r="BQ1063" s="779"/>
      <c r="BR1063" s="779"/>
      <c r="BS1063" s="779"/>
      <c r="BT1063" s="779"/>
      <c r="BU1063" s="779"/>
      <c r="BV1063" s="779"/>
      <c r="BW1063" s="779"/>
      <c r="BX1063" s="779"/>
      <c r="BY1063" s="779"/>
      <c r="BZ1063" s="779"/>
      <c r="CA1063" s="779"/>
      <c r="CB1063" s="779"/>
      <c r="CC1063" s="779"/>
    </row>
    <row r="1064" spans="2:81" s="331" customFormat="1" ht="12.6" customHeight="1">
      <c r="B1064" s="495" t="s">
        <v>450</v>
      </c>
      <c r="C1064" s="496"/>
      <c r="D1064" s="497"/>
      <c r="E1064" s="501" t="s">
        <v>782</v>
      </c>
      <c r="F1064" s="502"/>
      <c r="G1064" s="502"/>
      <c r="H1064" s="502"/>
      <c r="I1064" s="502"/>
      <c r="J1064" s="502"/>
      <c r="K1064" s="502"/>
      <c r="L1064" s="502"/>
      <c r="M1064" s="502"/>
      <c r="N1064" s="502"/>
      <c r="O1064" s="502"/>
      <c r="P1064" s="502"/>
      <c r="Q1064" s="502"/>
      <c r="R1064" s="502"/>
      <c r="S1064" s="502"/>
      <c r="T1064" s="502"/>
      <c r="U1064" s="502"/>
      <c r="V1064" s="502"/>
      <c r="W1064" s="502"/>
      <c r="X1064" s="502"/>
      <c r="Y1064" s="502"/>
      <c r="Z1064" s="502"/>
      <c r="AA1064" s="502"/>
      <c r="AB1064" s="502"/>
      <c r="AC1064" s="502"/>
      <c r="AD1064" s="502"/>
      <c r="AE1064" s="502"/>
      <c r="AF1064" s="502"/>
      <c r="AG1064" s="502"/>
      <c r="AH1064" s="502"/>
      <c r="AI1064" s="502"/>
      <c r="AJ1064" s="502"/>
      <c r="AK1064" s="502"/>
      <c r="AL1064" s="502"/>
      <c r="AM1064" s="502"/>
      <c r="AN1064" s="502"/>
      <c r="AO1064" s="502"/>
      <c r="AP1064" s="502"/>
      <c r="AQ1064" s="502"/>
      <c r="AR1064" s="502"/>
      <c r="AS1064" s="502"/>
      <c r="AT1064" s="502"/>
      <c r="AU1064" s="502"/>
      <c r="AV1064" s="502"/>
      <c r="AW1064" s="502"/>
      <c r="AX1064" s="502"/>
      <c r="AY1064" s="502"/>
      <c r="AZ1064" s="502"/>
      <c r="BA1064" s="502"/>
      <c r="BB1064" s="502"/>
      <c r="BC1064" s="502"/>
      <c r="BD1064" s="502"/>
      <c r="BE1064" s="502"/>
      <c r="BF1064" s="502"/>
      <c r="BG1064" s="505"/>
      <c r="BH1064" s="506"/>
      <c r="BI1064" s="506"/>
      <c r="BJ1064" s="506"/>
      <c r="BK1064" s="507"/>
      <c r="BM1064" s="258"/>
      <c r="BN1064" s="330"/>
      <c r="BO1064" s="330"/>
      <c r="BP1064" s="330"/>
      <c r="BQ1064" s="330"/>
      <c r="BR1064" s="330"/>
      <c r="BS1064" s="330"/>
      <c r="BT1064" s="330"/>
      <c r="BU1064" s="330"/>
      <c r="BV1064" s="330"/>
      <c r="BW1064" s="330"/>
      <c r="BX1064" s="330"/>
      <c r="BY1064" s="330"/>
      <c r="BZ1064" s="330"/>
      <c r="CA1064" s="330"/>
    </row>
    <row r="1065" spans="2:81" s="331" customFormat="1" ht="12.6" customHeight="1">
      <c r="B1065" s="511"/>
      <c r="C1065" s="512"/>
      <c r="D1065" s="513"/>
      <c r="E1065" s="514"/>
      <c r="F1065" s="482"/>
      <c r="G1065" s="482"/>
      <c r="H1065" s="482"/>
      <c r="I1065" s="482"/>
      <c r="J1065" s="482"/>
      <c r="K1065" s="482"/>
      <c r="L1065" s="482"/>
      <c r="M1065" s="482"/>
      <c r="N1065" s="482"/>
      <c r="O1065" s="482"/>
      <c r="P1065" s="482"/>
      <c r="Q1065" s="482"/>
      <c r="R1065" s="482"/>
      <c r="S1065" s="482"/>
      <c r="T1065" s="482"/>
      <c r="U1065" s="482"/>
      <c r="V1065" s="482"/>
      <c r="W1065" s="482"/>
      <c r="X1065" s="482"/>
      <c r="Y1065" s="482"/>
      <c r="Z1065" s="482"/>
      <c r="AA1065" s="482"/>
      <c r="AB1065" s="482"/>
      <c r="AC1065" s="482"/>
      <c r="AD1065" s="482"/>
      <c r="AE1065" s="482"/>
      <c r="AF1065" s="482"/>
      <c r="AG1065" s="482"/>
      <c r="AH1065" s="482"/>
      <c r="AI1065" s="482"/>
      <c r="AJ1065" s="482"/>
      <c r="AK1065" s="482"/>
      <c r="AL1065" s="482"/>
      <c r="AM1065" s="482"/>
      <c r="AN1065" s="482"/>
      <c r="AO1065" s="482"/>
      <c r="AP1065" s="482"/>
      <c r="AQ1065" s="482"/>
      <c r="AR1065" s="482"/>
      <c r="AS1065" s="482"/>
      <c r="AT1065" s="482"/>
      <c r="AU1065" s="482"/>
      <c r="AV1065" s="482"/>
      <c r="AW1065" s="482"/>
      <c r="AX1065" s="482"/>
      <c r="AY1065" s="482"/>
      <c r="AZ1065" s="482"/>
      <c r="BA1065" s="482"/>
      <c r="BB1065" s="482"/>
      <c r="BC1065" s="482"/>
      <c r="BD1065" s="482"/>
      <c r="BE1065" s="482"/>
      <c r="BF1065" s="482"/>
      <c r="BG1065" s="515"/>
      <c r="BH1065" s="516"/>
      <c r="BI1065" s="516"/>
      <c r="BJ1065" s="516"/>
      <c r="BK1065" s="517"/>
      <c r="BM1065" s="228"/>
      <c r="BN1065" s="228"/>
      <c r="BO1065" s="228"/>
      <c r="BP1065" s="228"/>
      <c r="BQ1065" s="228"/>
      <c r="BR1065" s="330"/>
      <c r="BS1065" s="330"/>
      <c r="BT1065" s="330"/>
      <c r="BU1065" s="330"/>
      <c r="BV1065" s="330"/>
      <c r="BW1065" s="330"/>
      <c r="BX1065" s="330"/>
      <c r="BY1065" s="330"/>
      <c r="BZ1065" s="330"/>
      <c r="CA1065" s="330"/>
    </row>
    <row r="1066" spans="2:81" s="331" customFormat="1" ht="4.5" customHeight="1">
      <c r="B1066" s="511"/>
      <c r="C1066" s="512"/>
      <c r="D1066" s="513"/>
      <c r="E1066" s="514"/>
      <c r="F1066" s="482"/>
      <c r="G1066" s="482"/>
      <c r="H1066" s="482"/>
      <c r="I1066" s="482"/>
      <c r="J1066" s="482"/>
      <c r="K1066" s="482"/>
      <c r="L1066" s="482"/>
      <c r="M1066" s="482"/>
      <c r="N1066" s="482"/>
      <c r="O1066" s="482"/>
      <c r="P1066" s="482"/>
      <c r="Q1066" s="482"/>
      <c r="R1066" s="482"/>
      <c r="S1066" s="482"/>
      <c r="T1066" s="482"/>
      <c r="U1066" s="482"/>
      <c r="V1066" s="482"/>
      <c r="W1066" s="482"/>
      <c r="X1066" s="482"/>
      <c r="Y1066" s="482"/>
      <c r="Z1066" s="482"/>
      <c r="AA1066" s="482"/>
      <c r="AB1066" s="482"/>
      <c r="AC1066" s="482"/>
      <c r="AD1066" s="482"/>
      <c r="AE1066" s="482"/>
      <c r="AF1066" s="482"/>
      <c r="AG1066" s="482"/>
      <c r="AH1066" s="482"/>
      <c r="AI1066" s="482"/>
      <c r="AJ1066" s="482"/>
      <c r="AK1066" s="482"/>
      <c r="AL1066" s="482"/>
      <c r="AM1066" s="482"/>
      <c r="AN1066" s="482"/>
      <c r="AO1066" s="482"/>
      <c r="AP1066" s="482"/>
      <c r="AQ1066" s="482"/>
      <c r="AR1066" s="482"/>
      <c r="AS1066" s="482"/>
      <c r="AT1066" s="482"/>
      <c r="AU1066" s="482"/>
      <c r="AV1066" s="482"/>
      <c r="AW1066" s="482"/>
      <c r="AX1066" s="482"/>
      <c r="AY1066" s="482"/>
      <c r="AZ1066" s="482"/>
      <c r="BA1066" s="482"/>
      <c r="BB1066" s="482"/>
      <c r="BC1066" s="482"/>
      <c r="BD1066" s="482"/>
      <c r="BE1066" s="482"/>
      <c r="BF1066" s="482"/>
      <c r="BG1066" s="515"/>
      <c r="BH1066" s="516"/>
      <c r="BI1066" s="516"/>
      <c r="BJ1066" s="516"/>
      <c r="BK1066" s="517"/>
      <c r="BL1066" s="258"/>
      <c r="BM1066" s="330"/>
      <c r="BN1066" s="330"/>
      <c r="BO1066" s="330"/>
      <c r="BP1066" s="330"/>
      <c r="BQ1066" s="330"/>
      <c r="BR1066" s="330"/>
      <c r="BS1066" s="330"/>
      <c r="BT1066" s="330"/>
      <c r="BU1066" s="330"/>
      <c r="BV1066" s="330"/>
      <c r="BW1066" s="330"/>
      <c r="BX1066" s="330"/>
      <c r="BY1066" s="330"/>
      <c r="BZ1066" s="330"/>
      <c r="CA1066" s="330"/>
    </row>
    <row r="1067" spans="2:81" s="331" customFormat="1" ht="12.6" customHeight="1">
      <c r="B1067" s="511"/>
      <c r="C1067" s="512"/>
      <c r="D1067" s="513"/>
      <c r="E1067" s="474" t="s">
        <v>516</v>
      </c>
      <c r="F1067" s="475"/>
      <c r="G1067" s="715" t="s">
        <v>783</v>
      </c>
      <c r="H1067" s="715"/>
      <c r="I1067" s="715"/>
      <c r="J1067" s="715"/>
      <c r="K1067" s="715"/>
      <c r="L1067" s="715"/>
      <c r="M1067" s="715"/>
      <c r="N1067" s="715"/>
      <c r="O1067" s="715"/>
      <c r="P1067" s="715"/>
      <c r="Q1067" s="715"/>
      <c r="R1067" s="715"/>
      <c r="S1067" s="715"/>
      <c r="T1067" s="715"/>
      <c r="U1067" s="715"/>
      <c r="V1067" s="715"/>
      <c r="W1067" s="715"/>
      <c r="X1067" s="715"/>
      <c r="Y1067" s="715"/>
      <c r="Z1067" s="715"/>
      <c r="AA1067" s="715"/>
      <c r="AB1067" s="715"/>
      <c r="AC1067" s="715"/>
      <c r="AD1067" s="715"/>
      <c r="AE1067" s="715"/>
      <c r="AF1067" s="715"/>
      <c r="AG1067" s="715"/>
      <c r="AH1067" s="715"/>
      <c r="AI1067" s="715"/>
      <c r="AJ1067" s="715"/>
      <c r="AK1067" s="715"/>
      <c r="AL1067" s="715"/>
      <c r="AM1067" s="715"/>
      <c r="AN1067" s="715"/>
      <c r="AO1067" s="715"/>
      <c r="AP1067" s="715"/>
      <c r="AQ1067" s="715"/>
      <c r="AR1067" s="715"/>
      <c r="AS1067" s="715"/>
      <c r="AT1067" s="715"/>
      <c r="AU1067" s="715"/>
      <c r="AV1067" s="715"/>
      <c r="AW1067" s="715"/>
      <c r="AX1067" s="715"/>
      <c r="AY1067" s="715"/>
      <c r="AZ1067" s="715"/>
      <c r="BA1067" s="715"/>
      <c r="BB1067" s="715"/>
      <c r="BC1067" s="715"/>
      <c r="BD1067" s="715"/>
      <c r="BE1067" s="715"/>
      <c r="BF1067" s="715"/>
      <c r="BG1067" s="515"/>
      <c r="BH1067" s="516"/>
      <c r="BI1067" s="516"/>
      <c r="BJ1067" s="516"/>
      <c r="BK1067" s="517"/>
      <c r="BL1067" s="258"/>
      <c r="BM1067" s="330"/>
      <c r="BN1067" s="330"/>
      <c r="BO1067" s="330"/>
      <c r="BP1067" s="330"/>
      <c r="BQ1067" s="330"/>
      <c r="BR1067" s="330"/>
      <c r="BS1067" s="330"/>
      <c r="BT1067" s="330"/>
      <c r="BU1067" s="330"/>
      <c r="BV1067" s="330"/>
      <c r="BW1067" s="330"/>
      <c r="BX1067" s="330"/>
      <c r="BY1067" s="330"/>
      <c r="BZ1067" s="330"/>
      <c r="CA1067" s="330"/>
    </row>
    <row r="1068" spans="2:81" s="331" customFormat="1" ht="4.5" customHeight="1">
      <c r="B1068" s="511"/>
      <c r="C1068" s="512"/>
      <c r="D1068" s="513"/>
      <c r="E1068" s="764"/>
      <c r="F1068" s="765"/>
      <c r="G1068" s="776"/>
      <c r="H1068" s="776"/>
      <c r="I1068" s="776"/>
      <c r="J1068" s="776"/>
      <c r="K1068" s="776"/>
      <c r="L1068" s="776"/>
      <c r="M1068" s="776"/>
      <c r="N1068" s="776"/>
      <c r="O1068" s="776"/>
      <c r="P1068" s="776"/>
      <c r="Q1068" s="776"/>
      <c r="R1068" s="776"/>
      <c r="S1068" s="776"/>
      <c r="T1068" s="776"/>
      <c r="U1068" s="776"/>
      <c r="V1068" s="776"/>
      <c r="W1068" s="776"/>
      <c r="X1068" s="776"/>
      <c r="Y1068" s="776"/>
      <c r="Z1068" s="776"/>
      <c r="AA1068" s="776"/>
      <c r="AB1068" s="776"/>
      <c r="AC1068" s="776"/>
      <c r="AD1068" s="776"/>
      <c r="AE1068" s="776"/>
      <c r="AF1068" s="776"/>
      <c r="AG1068" s="776"/>
      <c r="AH1068" s="776"/>
      <c r="AI1068" s="776"/>
      <c r="AJ1068" s="776"/>
      <c r="AK1068" s="776"/>
      <c r="AL1068" s="776"/>
      <c r="AM1068" s="776"/>
      <c r="AN1068" s="776"/>
      <c r="AO1068" s="776"/>
      <c r="AP1068" s="776"/>
      <c r="AQ1068" s="776"/>
      <c r="AR1068" s="776"/>
      <c r="AS1068" s="776"/>
      <c r="AT1068" s="776"/>
      <c r="AU1068" s="776"/>
      <c r="AV1068" s="776"/>
      <c r="AW1068" s="776"/>
      <c r="AX1068" s="776"/>
      <c r="AY1068" s="776"/>
      <c r="AZ1068" s="776"/>
      <c r="BA1068" s="776"/>
      <c r="BB1068" s="776"/>
      <c r="BC1068" s="776"/>
      <c r="BD1068" s="776"/>
      <c r="BE1068" s="776"/>
      <c r="BF1068" s="776"/>
      <c r="BG1068" s="515"/>
      <c r="BH1068" s="516"/>
      <c r="BI1068" s="516"/>
      <c r="BJ1068" s="516"/>
      <c r="BK1068" s="517"/>
      <c r="BL1068" s="258"/>
      <c r="BM1068" s="330"/>
      <c r="BN1068" s="330"/>
      <c r="BO1068" s="330"/>
      <c r="BP1068" s="330"/>
      <c r="BQ1068" s="330"/>
      <c r="BR1068" s="330"/>
      <c r="BS1068" s="330"/>
      <c r="BT1068" s="330"/>
      <c r="BU1068" s="330"/>
      <c r="BV1068" s="330"/>
      <c r="BW1068" s="330"/>
      <c r="BX1068" s="330"/>
      <c r="BY1068" s="330"/>
      <c r="BZ1068" s="330"/>
      <c r="CA1068" s="330"/>
    </row>
    <row r="1069" spans="2:81" s="331" customFormat="1" ht="12.6" customHeight="1">
      <c r="B1069" s="511"/>
      <c r="C1069" s="512"/>
      <c r="D1069" s="513"/>
      <c r="E1069" s="474" t="s">
        <v>518</v>
      </c>
      <c r="F1069" s="475"/>
      <c r="G1069" s="715" t="s">
        <v>784</v>
      </c>
      <c r="H1069" s="715"/>
      <c r="I1069" s="715"/>
      <c r="J1069" s="715"/>
      <c r="K1069" s="715"/>
      <c r="L1069" s="715"/>
      <c r="M1069" s="715"/>
      <c r="N1069" s="715"/>
      <c r="O1069" s="715"/>
      <c r="P1069" s="715"/>
      <c r="Q1069" s="715"/>
      <c r="R1069" s="715"/>
      <c r="S1069" s="715"/>
      <c r="T1069" s="715"/>
      <c r="U1069" s="715"/>
      <c r="V1069" s="715"/>
      <c r="W1069" s="715"/>
      <c r="X1069" s="715"/>
      <c r="Y1069" s="715"/>
      <c r="Z1069" s="715"/>
      <c r="AA1069" s="715"/>
      <c r="AB1069" s="715"/>
      <c r="AC1069" s="715"/>
      <c r="AD1069" s="715"/>
      <c r="AE1069" s="715"/>
      <c r="AF1069" s="715"/>
      <c r="AG1069" s="715"/>
      <c r="AH1069" s="715"/>
      <c r="AI1069" s="715"/>
      <c r="AJ1069" s="715"/>
      <c r="AK1069" s="715"/>
      <c r="AL1069" s="715"/>
      <c r="AM1069" s="715"/>
      <c r="AN1069" s="715"/>
      <c r="AO1069" s="715"/>
      <c r="AP1069" s="715"/>
      <c r="AQ1069" s="715"/>
      <c r="AR1069" s="715"/>
      <c r="AS1069" s="715"/>
      <c r="AT1069" s="715"/>
      <c r="AU1069" s="715"/>
      <c r="AV1069" s="715"/>
      <c r="AW1069" s="715"/>
      <c r="AX1069" s="715"/>
      <c r="AY1069" s="715"/>
      <c r="AZ1069" s="715"/>
      <c r="BA1069" s="715"/>
      <c r="BB1069" s="715"/>
      <c r="BC1069" s="715"/>
      <c r="BD1069" s="715"/>
      <c r="BE1069" s="715"/>
      <c r="BF1069" s="715"/>
      <c r="BG1069" s="515"/>
      <c r="BH1069" s="516"/>
      <c r="BI1069" s="516"/>
      <c r="BJ1069" s="516"/>
      <c r="BK1069" s="517"/>
      <c r="BL1069" s="258"/>
      <c r="BM1069" s="330"/>
      <c r="BN1069" s="330"/>
      <c r="BO1069" s="330"/>
      <c r="BP1069" s="330"/>
      <c r="BQ1069" s="330"/>
      <c r="BR1069" s="330"/>
      <c r="BS1069" s="330"/>
      <c r="BT1069" s="330"/>
      <c r="BU1069" s="330"/>
      <c r="BV1069" s="330"/>
      <c r="BW1069" s="330"/>
      <c r="BX1069" s="330"/>
      <c r="BY1069" s="330"/>
      <c r="BZ1069" s="330"/>
      <c r="CA1069" s="330"/>
    </row>
    <row r="1070" spans="2:81" s="331" customFormat="1" ht="12.6" customHeight="1">
      <c r="B1070" s="511"/>
      <c r="C1070" s="512"/>
      <c r="D1070" s="513"/>
      <c r="E1070" s="478"/>
      <c r="F1070" s="771"/>
      <c r="G1070" s="671"/>
      <c r="H1070" s="671"/>
      <c r="I1070" s="671"/>
      <c r="J1070" s="671"/>
      <c r="K1070" s="671"/>
      <c r="L1070" s="671"/>
      <c r="M1070" s="671"/>
      <c r="N1070" s="671"/>
      <c r="O1070" s="671"/>
      <c r="P1070" s="671"/>
      <c r="Q1070" s="671"/>
      <c r="R1070" s="671"/>
      <c r="S1070" s="671"/>
      <c r="T1070" s="671"/>
      <c r="U1070" s="671"/>
      <c r="V1070" s="671"/>
      <c r="W1070" s="671"/>
      <c r="X1070" s="671"/>
      <c r="Y1070" s="671"/>
      <c r="Z1070" s="671"/>
      <c r="AA1070" s="671"/>
      <c r="AB1070" s="671"/>
      <c r="AC1070" s="671"/>
      <c r="AD1070" s="671"/>
      <c r="AE1070" s="671"/>
      <c r="AF1070" s="671"/>
      <c r="AG1070" s="671"/>
      <c r="AH1070" s="671"/>
      <c r="AI1070" s="671"/>
      <c r="AJ1070" s="671"/>
      <c r="AK1070" s="671"/>
      <c r="AL1070" s="671"/>
      <c r="AM1070" s="671"/>
      <c r="AN1070" s="671"/>
      <c r="AO1070" s="671"/>
      <c r="AP1070" s="671"/>
      <c r="AQ1070" s="671"/>
      <c r="AR1070" s="671"/>
      <c r="AS1070" s="671"/>
      <c r="AT1070" s="671"/>
      <c r="AU1070" s="671"/>
      <c r="AV1070" s="671"/>
      <c r="AW1070" s="671"/>
      <c r="AX1070" s="671"/>
      <c r="AY1070" s="671"/>
      <c r="AZ1070" s="671"/>
      <c r="BA1070" s="671"/>
      <c r="BB1070" s="671"/>
      <c r="BC1070" s="671"/>
      <c r="BD1070" s="671"/>
      <c r="BE1070" s="671"/>
      <c r="BF1070" s="671"/>
      <c r="BG1070" s="515"/>
      <c r="BH1070" s="516"/>
      <c r="BI1070" s="516"/>
      <c r="BJ1070" s="516"/>
      <c r="BK1070" s="517"/>
      <c r="BL1070" s="258"/>
      <c r="BM1070" s="330"/>
      <c r="BN1070" s="330"/>
      <c r="BO1070" s="330"/>
      <c r="BP1070" s="330"/>
      <c r="BQ1070" s="330"/>
      <c r="BR1070" s="330"/>
      <c r="BS1070" s="330"/>
      <c r="BT1070" s="330"/>
      <c r="BU1070" s="330"/>
      <c r="BV1070" s="330"/>
      <c r="BW1070" s="330"/>
      <c r="BX1070" s="330"/>
      <c r="BY1070" s="330"/>
      <c r="BZ1070" s="330"/>
      <c r="CA1070" s="330"/>
    </row>
    <row r="1071" spans="2:81" s="331" customFormat="1" ht="3.75" customHeight="1">
      <c r="B1071" s="511"/>
      <c r="C1071" s="512"/>
      <c r="D1071" s="513"/>
      <c r="E1071" s="764"/>
      <c r="F1071" s="765"/>
      <c r="G1071" s="776"/>
      <c r="H1071" s="776"/>
      <c r="I1071" s="776"/>
      <c r="J1071" s="776"/>
      <c r="K1071" s="776"/>
      <c r="L1071" s="776"/>
      <c r="M1071" s="776"/>
      <c r="N1071" s="776"/>
      <c r="O1071" s="776"/>
      <c r="P1071" s="776"/>
      <c r="Q1071" s="776"/>
      <c r="R1071" s="776"/>
      <c r="S1071" s="776"/>
      <c r="T1071" s="776"/>
      <c r="U1071" s="776"/>
      <c r="V1071" s="776"/>
      <c r="W1071" s="776"/>
      <c r="X1071" s="776"/>
      <c r="Y1071" s="776"/>
      <c r="Z1071" s="776"/>
      <c r="AA1071" s="776"/>
      <c r="AB1071" s="776"/>
      <c r="AC1071" s="776"/>
      <c r="AD1071" s="776"/>
      <c r="AE1071" s="776"/>
      <c r="AF1071" s="776"/>
      <c r="AG1071" s="776"/>
      <c r="AH1071" s="776"/>
      <c r="AI1071" s="776"/>
      <c r="AJ1071" s="776"/>
      <c r="AK1071" s="776"/>
      <c r="AL1071" s="776"/>
      <c r="AM1071" s="776"/>
      <c r="AN1071" s="776"/>
      <c r="AO1071" s="776"/>
      <c r="AP1071" s="776"/>
      <c r="AQ1071" s="776"/>
      <c r="AR1071" s="776"/>
      <c r="AS1071" s="776"/>
      <c r="AT1071" s="776"/>
      <c r="AU1071" s="776"/>
      <c r="AV1071" s="776"/>
      <c r="AW1071" s="776"/>
      <c r="AX1071" s="776"/>
      <c r="AY1071" s="776"/>
      <c r="AZ1071" s="776"/>
      <c r="BA1071" s="776"/>
      <c r="BB1071" s="776"/>
      <c r="BC1071" s="776"/>
      <c r="BD1071" s="776"/>
      <c r="BE1071" s="776"/>
      <c r="BF1071" s="776"/>
      <c r="BG1071" s="515"/>
      <c r="BH1071" s="516"/>
      <c r="BI1071" s="516"/>
      <c r="BJ1071" s="516"/>
      <c r="BK1071" s="517"/>
      <c r="BL1071" s="258"/>
      <c r="BM1071" s="779"/>
      <c r="BN1071" s="779"/>
      <c r="BO1071" s="779"/>
      <c r="BP1071" s="779"/>
      <c r="BQ1071" s="779"/>
      <c r="BR1071" s="779"/>
      <c r="BS1071" s="779"/>
      <c r="BT1071" s="779"/>
      <c r="BU1071" s="779"/>
      <c r="BV1071" s="779"/>
      <c r="BW1071" s="779"/>
      <c r="BX1071" s="779"/>
      <c r="BY1071" s="779"/>
      <c r="BZ1071" s="779"/>
      <c r="CA1071" s="779"/>
      <c r="CB1071" s="779"/>
      <c r="CC1071" s="779"/>
    </row>
    <row r="1072" spans="2:81" s="331" customFormat="1" ht="12.6" customHeight="1">
      <c r="B1072" s="511"/>
      <c r="C1072" s="512"/>
      <c r="D1072" s="513"/>
      <c r="E1072" s="474" t="s">
        <v>520</v>
      </c>
      <c r="F1072" s="475"/>
      <c r="G1072" s="482" t="s">
        <v>1329</v>
      </c>
      <c r="H1072" s="482"/>
      <c r="I1072" s="482"/>
      <c r="J1072" s="482"/>
      <c r="K1072" s="482"/>
      <c r="L1072" s="482"/>
      <c r="M1072" s="482"/>
      <c r="N1072" s="482"/>
      <c r="O1072" s="482"/>
      <c r="P1072" s="482"/>
      <c r="Q1072" s="482"/>
      <c r="R1072" s="482"/>
      <c r="S1072" s="482"/>
      <c r="T1072" s="482"/>
      <c r="U1072" s="482"/>
      <c r="V1072" s="482"/>
      <c r="W1072" s="482"/>
      <c r="X1072" s="482"/>
      <c r="Y1072" s="482"/>
      <c r="Z1072" s="482"/>
      <c r="AA1072" s="482"/>
      <c r="AB1072" s="482"/>
      <c r="AC1072" s="482"/>
      <c r="AD1072" s="482"/>
      <c r="AE1072" s="482"/>
      <c r="AF1072" s="482"/>
      <c r="AG1072" s="482"/>
      <c r="AH1072" s="482"/>
      <c r="AI1072" s="482"/>
      <c r="AJ1072" s="482"/>
      <c r="AK1072" s="482"/>
      <c r="AL1072" s="482"/>
      <c r="AM1072" s="482"/>
      <c r="AN1072" s="482"/>
      <c r="AO1072" s="482"/>
      <c r="AP1072" s="482"/>
      <c r="AQ1072" s="482"/>
      <c r="AR1072" s="482"/>
      <c r="AS1072" s="482"/>
      <c r="AT1072" s="482"/>
      <c r="AU1072" s="482"/>
      <c r="AV1072" s="482"/>
      <c r="AW1072" s="482"/>
      <c r="AX1072" s="482"/>
      <c r="AY1072" s="482"/>
      <c r="AZ1072" s="482"/>
      <c r="BA1072" s="482"/>
      <c r="BB1072" s="482"/>
      <c r="BC1072" s="482"/>
      <c r="BD1072" s="482"/>
      <c r="BE1072" s="482"/>
      <c r="BF1072" s="482"/>
      <c r="BG1072" s="515"/>
      <c r="BH1072" s="516"/>
      <c r="BI1072" s="516"/>
      <c r="BJ1072" s="516"/>
      <c r="BK1072" s="517"/>
      <c r="BL1072" s="330"/>
      <c r="BM1072" s="330"/>
      <c r="BN1072" s="330"/>
      <c r="BO1072" s="330"/>
      <c r="BP1072" s="330"/>
      <c r="BQ1072" s="330"/>
      <c r="BR1072" s="330"/>
      <c r="BS1072" s="330"/>
      <c r="BT1072" s="330"/>
      <c r="BU1072" s="330"/>
      <c r="BV1072" s="330"/>
      <c r="BW1072" s="330"/>
      <c r="BX1072" s="330"/>
      <c r="BY1072" s="330"/>
      <c r="BZ1072" s="330"/>
      <c r="CA1072" s="330"/>
    </row>
    <row r="1073" spans="1:80" s="331" customFormat="1" ht="12.6" customHeight="1">
      <c r="B1073" s="511"/>
      <c r="C1073" s="512"/>
      <c r="D1073" s="513"/>
      <c r="E1073" s="478"/>
      <c r="F1073" s="771"/>
      <c r="G1073" s="482"/>
      <c r="H1073" s="482"/>
      <c r="I1073" s="482"/>
      <c r="J1073" s="482"/>
      <c r="K1073" s="482"/>
      <c r="L1073" s="482"/>
      <c r="M1073" s="482"/>
      <c r="N1073" s="482"/>
      <c r="O1073" s="482"/>
      <c r="P1073" s="482"/>
      <c r="Q1073" s="482"/>
      <c r="R1073" s="482"/>
      <c r="S1073" s="482"/>
      <c r="T1073" s="482"/>
      <c r="U1073" s="482"/>
      <c r="V1073" s="482"/>
      <c r="W1073" s="482"/>
      <c r="X1073" s="482"/>
      <c r="Y1073" s="482"/>
      <c r="Z1073" s="482"/>
      <c r="AA1073" s="482"/>
      <c r="AB1073" s="482"/>
      <c r="AC1073" s="482"/>
      <c r="AD1073" s="482"/>
      <c r="AE1073" s="482"/>
      <c r="AF1073" s="482"/>
      <c r="AG1073" s="482"/>
      <c r="AH1073" s="482"/>
      <c r="AI1073" s="482"/>
      <c r="AJ1073" s="482"/>
      <c r="AK1073" s="482"/>
      <c r="AL1073" s="482"/>
      <c r="AM1073" s="482"/>
      <c r="AN1073" s="482"/>
      <c r="AO1073" s="482"/>
      <c r="AP1073" s="482"/>
      <c r="AQ1073" s="482"/>
      <c r="AR1073" s="482"/>
      <c r="AS1073" s="482"/>
      <c r="AT1073" s="482"/>
      <c r="AU1073" s="482"/>
      <c r="AV1073" s="482"/>
      <c r="AW1073" s="482"/>
      <c r="AX1073" s="482"/>
      <c r="AY1073" s="482"/>
      <c r="AZ1073" s="482"/>
      <c r="BA1073" s="482"/>
      <c r="BB1073" s="482"/>
      <c r="BC1073" s="482"/>
      <c r="BD1073" s="482"/>
      <c r="BE1073" s="482"/>
      <c r="BF1073" s="482"/>
      <c r="BG1073" s="515"/>
      <c r="BH1073" s="516"/>
      <c r="BI1073" s="516"/>
      <c r="BJ1073" s="516"/>
      <c r="BK1073" s="517"/>
      <c r="BL1073" s="330"/>
      <c r="BM1073" s="330"/>
      <c r="BN1073" s="330"/>
      <c r="BO1073" s="330"/>
      <c r="BP1073" s="330"/>
      <c r="BQ1073" s="330"/>
      <c r="BR1073" s="330"/>
      <c r="BS1073" s="330"/>
      <c r="BT1073" s="330"/>
      <c r="BU1073" s="330"/>
      <c r="BV1073" s="330"/>
      <c r="BW1073" s="330"/>
      <c r="BX1073" s="330"/>
      <c r="BY1073" s="330"/>
      <c r="BZ1073" s="330"/>
      <c r="CA1073" s="330"/>
    </row>
    <row r="1074" spans="1:80" s="331" customFormat="1" ht="12.6" customHeight="1">
      <c r="B1074" s="511"/>
      <c r="C1074" s="512"/>
      <c r="D1074" s="513"/>
      <c r="E1074" s="478"/>
      <c r="F1074" s="771"/>
      <c r="G1074" s="482"/>
      <c r="H1074" s="482"/>
      <c r="I1074" s="482"/>
      <c r="J1074" s="482"/>
      <c r="K1074" s="482"/>
      <c r="L1074" s="482"/>
      <c r="M1074" s="482"/>
      <c r="N1074" s="482"/>
      <c r="O1074" s="482"/>
      <c r="P1074" s="482"/>
      <c r="Q1074" s="482"/>
      <c r="R1074" s="482"/>
      <c r="S1074" s="482"/>
      <c r="T1074" s="482"/>
      <c r="U1074" s="482"/>
      <c r="V1074" s="482"/>
      <c r="W1074" s="482"/>
      <c r="X1074" s="482"/>
      <c r="Y1074" s="482"/>
      <c r="Z1074" s="482"/>
      <c r="AA1074" s="482"/>
      <c r="AB1074" s="482"/>
      <c r="AC1074" s="482"/>
      <c r="AD1074" s="482"/>
      <c r="AE1074" s="482"/>
      <c r="AF1074" s="482"/>
      <c r="AG1074" s="482"/>
      <c r="AH1074" s="482"/>
      <c r="AI1074" s="482"/>
      <c r="AJ1074" s="482"/>
      <c r="AK1074" s="482"/>
      <c r="AL1074" s="482"/>
      <c r="AM1074" s="482"/>
      <c r="AN1074" s="482"/>
      <c r="AO1074" s="482"/>
      <c r="AP1074" s="482"/>
      <c r="AQ1074" s="482"/>
      <c r="AR1074" s="482"/>
      <c r="AS1074" s="482"/>
      <c r="AT1074" s="482"/>
      <c r="AU1074" s="482"/>
      <c r="AV1074" s="482"/>
      <c r="AW1074" s="482"/>
      <c r="AX1074" s="482"/>
      <c r="AY1074" s="482"/>
      <c r="AZ1074" s="482"/>
      <c r="BA1074" s="482"/>
      <c r="BB1074" s="482"/>
      <c r="BC1074" s="482"/>
      <c r="BD1074" s="482"/>
      <c r="BE1074" s="482"/>
      <c r="BF1074" s="482"/>
      <c r="BG1074" s="515"/>
      <c r="BH1074" s="516"/>
      <c r="BI1074" s="516"/>
      <c r="BJ1074" s="516"/>
      <c r="BK1074" s="517"/>
      <c r="BL1074" s="330"/>
      <c r="BM1074" s="330"/>
      <c r="BN1074" s="330"/>
      <c r="BO1074" s="330"/>
      <c r="BP1074" s="330"/>
      <c r="BQ1074" s="330"/>
      <c r="BR1074" s="330"/>
      <c r="BS1074" s="330"/>
      <c r="BT1074" s="330"/>
      <c r="BU1074" s="330"/>
      <c r="BV1074" s="330"/>
      <c r="BW1074" s="330"/>
      <c r="BX1074" s="330"/>
      <c r="BY1074" s="330"/>
      <c r="BZ1074" s="330"/>
      <c r="CA1074" s="330"/>
    </row>
    <row r="1075" spans="1:80" s="331" customFormat="1" ht="12.6" customHeight="1">
      <c r="B1075" s="511"/>
      <c r="C1075" s="512"/>
      <c r="D1075" s="513"/>
      <c r="E1075" s="478"/>
      <c r="F1075" s="771"/>
      <c r="G1075" s="482"/>
      <c r="H1075" s="482"/>
      <c r="I1075" s="482"/>
      <c r="J1075" s="482"/>
      <c r="K1075" s="482"/>
      <c r="L1075" s="482"/>
      <c r="M1075" s="482"/>
      <c r="N1075" s="482"/>
      <c r="O1075" s="482"/>
      <c r="P1075" s="482"/>
      <c r="Q1075" s="482"/>
      <c r="R1075" s="482"/>
      <c r="S1075" s="482"/>
      <c r="T1075" s="482"/>
      <c r="U1075" s="482"/>
      <c r="V1075" s="482"/>
      <c r="W1075" s="482"/>
      <c r="X1075" s="482"/>
      <c r="Y1075" s="482"/>
      <c r="Z1075" s="482"/>
      <c r="AA1075" s="482"/>
      <c r="AB1075" s="482"/>
      <c r="AC1075" s="482"/>
      <c r="AD1075" s="482"/>
      <c r="AE1075" s="482"/>
      <c r="AF1075" s="482"/>
      <c r="AG1075" s="482"/>
      <c r="AH1075" s="482"/>
      <c r="AI1075" s="482"/>
      <c r="AJ1075" s="482"/>
      <c r="AK1075" s="482"/>
      <c r="AL1075" s="482"/>
      <c r="AM1075" s="482"/>
      <c r="AN1075" s="482"/>
      <c r="AO1075" s="482"/>
      <c r="AP1075" s="482"/>
      <c r="AQ1075" s="482"/>
      <c r="AR1075" s="482"/>
      <c r="AS1075" s="482"/>
      <c r="AT1075" s="482"/>
      <c r="AU1075" s="482"/>
      <c r="AV1075" s="482"/>
      <c r="AW1075" s="482"/>
      <c r="AX1075" s="482"/>
      <c r="AY1075" s="482"/>
      <c r="AZ1075" s="482"/>
      <c r="BA1075" s="482"/>
      <c r="BB1075" s="482"/>
      <c r="BC1075" s="482"/>
      <c r="BD1075" s="482"/>
      <c r="BE1075" s="482"/>
      <c r="BF1075" s="482"/>
      <c r="BG1075" s="515"/>
      <c r="BH1075" s="516"/>
      <c r="BI1075" s="516"/>
      <c r="BJ1075" s="516"/>
      <c r="BK1075" s="517"/>
      <c r="BL1075" s="330"/>
      <c r="BM1075" s="330"/>
      <c r="BN1075" s="330"/>
      <c r="BO1075" s="330"/>
      <c r="BP1075" s="330"/>
      <c r="BQ1075" s="330"/>
      <c r="BR1075" s="330"/>
      <c r="BS1075" s="330"/>
      <c r="BT1075" s="330"/>
      <c r="BU1075" s="330"/>
      <c r="BV1075" s="330"/>
      <c r="BW1075" s="330"/>
      <c r="BX1075" s="330"/>
      <c r="BY1075" s="330"/>
      <c r="BZ1075" s="330"/>
      <c r="CA1075" s="330"/>
    </row>
    <row r="1076" spans="1:80" s="331" customFormat="1" ht="12.6" customHeight="1">
      <c r="B1076" s="511"/>
      <c r="C1076" s="512"/>
      <c r="D1076" s="513"/>
      <c r="E1076" s="478"/>
      <c r="F1076" s="771"/>
      <c r="G1076" s="482"/>
      <c r="H1076" s="482"/>
      <c r="I1076" s="482"/>
      <c r="J1076" s="482"/>
      <c r="K1076" s="482"/>
      <c r="L1076" s="482"/>
      <c r="M1076" s="482"/>
      <c r="N1076" s="482"/>
      <c r="O1076" s="482"/>
      <c r="P1076" s="482"/>
      <c r="Q1076" s="482"/>
      <c r="R1076" s="482"/>
      <c r="S1076" s="482"/>
      <c r="T1076" s="482"/>
      <c r="U1076" s="482"/>
      <c r="V1076" s="482"/>
      <c r="W1076" s="482"/>
      <c r="X1076" s="482"/>
      <c r="Y1076" s="482"/>
      <c r="Z1076" s="482"/>
      <c r="AA1076" s="482"/>
      <c r="AB1076" s="482"/>
      <c r="AC1076" s="482"/>
      <c r="AD1076" s="482"/>
      <c r="AE1076" s="482"/>
      <c r="AF1076" s="482"/>
      <c r="AG1076" s="482"/>
      <c r="AH1076" s="482"/>
      <c r="AI1076" s="482"/>
      <c r="AJ1076" s="482"/>
      <c r="AK1076" s="482"/>
      <c r="AL1076" s="482"/>
      <c r="AM1076" s="482"/>
      <c r="AN1076" s="482"/>
      <c r="AO1076" s="482"/>
      <c r="AP1076" s="482"/>
      <c r="AQ1076" s="482"/>
      <c r="AR1076" s="482"/>
      <c r="AS1076" s="482"/>
      <c r="AT1076" s="482"/>
      <c r="AU1076" s="482"/>
      <c r="AV1076" s="482"/>
      <c r="AW1076" s="482"/>
      <c r="AX1076" s="482"/>
      <c r="AY1076" s="482"/>
      <c r="AZ1076" s="482"/>
      <c r="BA1076" s="482"/>
      <c r="BB1076" s="482"/>
      <c r="BC1076" s="482"/>
      <c r="BD1076" s="482"/>
      <c r="BE1076" s="482"/>
      <c r="BF1076" s="482"/>
      <c r="BG1076" s="515"/>
      <c r="BH1076" s="516"/>
      <c r="BI1076" s="516"/>
      <c r="BJ1076" s="516"/>
      <c r="BK1076" s="517"/>
      <c r="BL1076" s="330"/>
      <c r="BM1076" s="330"/>
      <c r="BN1076" s="330"/>
      <c r="BO1076" s="330"/>
      <c r="BP1076" s="330"/>
      <c r="BQ1076" s="330"/>
      <c r="BR1076" s="330"/>
      <c r="BS1076" s="330"/>
      <c r="BT1076" s="330"/>
      <c r="BU1076" s="330"/>
      <c r="BV1076" s="330"/>
      <c r="BW1076" s="330"/>
      <c r="BX1076" s="330"/>
      <c r="BY1076" s="330"/>
      <c r="BZ1076" s="330"/>
      <c r="CA1076" s="330"/>
    </row>
    <row r="1077" spans="1:80" s="331" customFormat="1" ht="3.75" customHeight="1">
      <c r="B1077" s="511"/>
      <c r="C1077" s="512"/>
      <c r="D1077" s="513"/>
      <c r="E1077" s="478"/>
      <c r="F1077" s="771"/>
      <c r="G1077" s="482"/>
      <c r="H1077" s="482"/>
      <c r="I1077" s="482"/>
      <c r="J1077" s="482"/>
      <c r="K1077" s="482"/>
      <c r="L1077" s="482"/>
      <c r="M1077" s="482"/>
      <c r="N1077" s="482"/>
      <c r="O1077" s="482"/>
      <c r="P1077" s="482"/>
      <c r="Q1077" s="482"/>
      <c r="R1077" s="482"/>
      <c r="S1077" s="482"/>
      <c r="T1077" s="482"/>
      <c r="U1077" s="482"/>
      <c r="V1077" s="482"/>
      <c r="W1077" s="482"/>
      <c r="X1077" s="482"/>
      <c r="Y1077" s="482"/>
      <c r="Z1077" s="482"/>
      <c r="AA1077" s="482"/>
      <c r="AB1077" s="482"/>
      <c r="AC1077" s="482"/>
      <c r="AD1077" s="482"/>
      <c r="AE1077" s="482"/>
      <c r="AF1077" s="482"/>
      <c r="AG1077" s="482"/>
      <c r="AH1077" s="482"/>
      <c r="AI1077" s="482"/>
      <c r="AJ1077" s="482"/>
      <c r="AK1077" s="482"/>
      <c r="AL1077" s="482"/>
      <c r="AM1077" s="482"/>
      <c r="AN1077" s="482"/>
      <c r="AO1077" s="482"/>
      <c r="AP1077" s="482"/>
      <c r="AQ1077" s="482"/>
      <c r="AR1077" s="482"/>
      <c r="AS1077" s="482"/>
      <c r="AT1077" s="482"/>
      <c r="AU1077" s="482"/>
      <c r="AV1077" s="482"/>
      <c r="AW1077" s="482"/>
      <c r="AX1077" s="482"/>
      <c r="AY1077" s="482"/>
      <c r="AZ1077" s="482"/>
      <c r="BA1077" s="482"/>
      <c r="BB1077" s="482"/>
      <c r="BC1077" s="482"/>
      <c r="BD1077" s="482"/>
      <c r="BE1077" s="482"/>
      <c r="BF1077" s="482"/>
      <c r="BG1077" s="515"/>
      <c r="BH1077" s="516"/>
      <c r="BI1077" s="516"/>
      <c r="BJ1077" s="516"/>
      <c r="BK1077" s="517"/>
      <c r="BL1077" s="330"/>
      <c r="BM1077" s="330"/>
      <c r="BN1077" s="330"/>
      <c r="BO1077" s="330"/>
      <c r="BP1077" s="330"/>
      <c r="BQ1077" s="330"/>
      <c r="BR1077" s="330"/>
      <c r="BS1077" s="330"/>
      <c r="BT1077" s="330"/>
      <c r="BU1077" s="330"/>
      <c r="BV1077" s="330"/>
      <c r="BW1077" s="330"/>
      <c r="BX1077" s="330"/>
      <c r="BY1077" s="330"/>
      <c r="BZ1077" s="330"/>
      <c r="CA1077" s="330"/>
    </row>
    <row r="1078" spans="1:80" s="331" customFormat="1" ht="12" customHeight="1">
      <c r="B1078" s="511"/>
      <c r="C1078" s="512"/>
      <c r="D1078" s="513"/>
      <c r="E1078" s="478"/>
      <c r="F1078" s="771"/>
      <c r="G1078" s="479" t="s">
        <v>785</v>
      </c>
      <c r="H1078" s="479"/>
      <c r="I1078" s="482" t="s">
        <v>786</v>
      </c>
      <c r="J1078" s="482"/>
      <c r="K1078" s="482"/>
      <c r="L1078" s="482"/>
      <c r="M1078" s="482"/>
      <c r="N1078" s="482"/>
      <c r="O1078" s="482"/>
      <c r="P1078" s="482"/>
      <c r="Q1078" s="482"/>
      <c r="R1078" s="482"/>
      <c r="S1078" s="482"/>
      <c r="T1078" s="482"/>
      <c r="U1078" s="482"/>
      <c r="V1078" s="482"/>
      <c r="W1078" s="482"/>
      <c r="X1078" s="482"/>
      <c r="Y1078" s="482"/>
      <c r="Z1078" s="482"/>
      <c r="AA1078" s="482"/>
      <c r="AB1078" s="482"/>
      <c r="AC1078" s="482"/>
      <c r="AD1078" s="482"/>
      <c r="AE1078" s="482"/>
      <c r="AF1078" s="482"/>
      <c r="AG1078" s="482"/>
      <c r="AH1078" s="482"/>
      <c r="AI1078" s="482"/>
      <c r="AJ1078" s="482"/>
      <c r="AK1078" s="482"/>
      <c r="AL1078" s="482"/>
      <c r="AM1078" s="482"/>
      <c r="AN1078" s="482"/>
      <c r="AO1078" s="482"/>
      <c r="AP1078" s="482"/>
      <c r="AQ1078" s="482"/>
      <c r="AR1078" s="482"/>
      <c r="AS1078" s="482"/>
      <c r="AT1078" s="482"/>
      <c r="AU1078" s="482"/>
      <c r="AV1078" s="482"/>
      <c r="AW1078" s="482"/>
      <c r="AX1078" s="482"/>
      <c r="AY1078" s="482"/>
      <c r="AZ1078" s="482"/>
      <c r="BA1078" s="482"/>
      <c r="BB1078" s="482"/>
      <c r="BC1078" s="482"/>
      <c r="BD1078" s="482"/>
      <c r="BE1078" s="482"/>
      <c r="BF1078" s="482"/>
      <c r="BG1078" s="515"/>
      <c r="BH1078" s="516"/>
      <c r="BI1078" s="516"/>
      <c r="BJ1078" s="516"/>
      <c r="BK1078" s="517"/>
      <c r="BL1078" s="330"/>
      <c r="BM1078" s="330"/>
      <c r="BN1078" s="330"/>
      <c r="BO1078" s="330"/>
      <c r="BP1078" s="330"/>
      <c r="BQ1078" s="330"/>
      <c r="BR1078" s="330"/>
      <c r="BS1078" s="330"/>
      <c r="BT1078" s="330"/>
      <c r="BU1078" s="330"/>
      <c r="BV1078" s="330"/>
      <c r="BW1078" s="330"/>
      <c r="BX1078" s="330"/>
      <c r="BY1078" s="330"/>
      <c r="BZ1078" s="330"/>
      <c r="CA1078" s="330"/>
    </row>
    <row r="1079" spans="1:80" s="331" customFormat="1" ht="12" customHeight="1">
      <c r="B1079" s="511"/>
      <c r="C1079" s="512"/>
      <c r="D1079" s="513"/>
      <c r="E1079" s="478"/>
      <c r="F1079" s="771"/>
      <c r="G1079" s="355"/>
      <c r="H1079" s="355"/>
      <c r="I1079" s="482"/>
      <c r="J1079" s="482"/>
      <c r="K1079" s="482"/>
      <c r="L1079" s="482"/>
      <c r="M1079" s="482"/>
      <c r="N1079" s="482"/>
      <c r="O1079" s="482"/>
      <c r="P1079" s="482"/>
      <c r="Q1079" s="482"/>
      <c r="R1079" s="482"/>
      <c r="S1079" s="482"/>
      <c r="T1079" s="482"/>
      <c r="U1079" s="482"/>
      <c r="V1079" s="482"/>
      <c r="W1079" s="482"/>
      <c r="X1079" s="482"/>
      <c r="Y1079" s="482"/>
      <c r="Z1079" s="482"/>
      <c r="AA1079" s="482"/>
      <c r="AB1079" s="482"/>
      <c r="AC1079" s="482"/>
      <c r="AD1079" s="482"/>
      <c r="AE1079" s="482"/>
      <c r="AF1079" s="482"/>
      <c r="AG1079" s="482"/>
      <c r="AH1079" s="482"/>
      <c r="AI1079" s="482"/>
      <c r="AJ1079" s="482"/>
      <c r="AK1079" s="482"/>
      <c r="AL1079" s="482"/>
      <c r="AM1079" s="482"/>
      <c r="AN1079" s="482"/>
      <c r="AO1079" s="482"/>
      <c r="AP1079" s="482"/>
      <c r="AQ1079" s="482"/>
      <c r="AR1079" s="482"/>
      <c r="AS1079" s="482"/>
      <c r="AT1079" s="482"/>
      <c r="AU1079" s="482"/>
      <c r="AV1079" s="482"/>
      <c r="AW1079" s="482"/>
      <c r="AX1079" s="482"/>
      <c r="AY1079" s="482"/>
      <c r="AZ1079" s="482"/>
      <c r="BA1079" s="482"/>
      <c r="BB1079" s="482"/>
      <c r="BC1079" s="482"/>
      <c r="BD1079" s="482"/>
      <c r="BE1079" s="482"/>
      <c r="BF1079" s="482"/>
      <c r="BG1079" s="515"/>
      <c r="BH1079" s="516"/>
      <c r="BI1079" s="516"/>
      <c r="BJ1079" s="516"/>
      <c r="BK1079" s="517"/>
      <c r="BL1079" s="330"/>
      <c r="BM1079" s="330"/>
      <c r="BN1079" s="330"/>
      <c r="BO1079" s="330"/>
      <c r="BP1079" s="330"/>
      <c r="BQ1079" s="330"/>
      <c r="BR1079" s="330"/>
      <c r="BS1079" s="330"/>
      <c r="BT1079" s="330"/>
      <c r="BU1079" s="330"/>
      <c r="BV1079" s="330"/>
      <c r="BW1079" s="330"/>
      <c r="BX1079" s="330"/>
      <c r="BY1079" s="330"/>
      <c r="BZ1079" s="330"/>
      <c r="CA1079" s="330"/>
    </row>
    <row r="1080" spans="1:80" s="331" customFormat="1" ht="12" customHeight="1">
      <c r="B1080" s="511"/>
      <c r="C1080" s="512"/>
      <c r="D1080" s="513"/>
      <c r="E1080" s="478"/>
      <c r="F1080" s="771"/>
      <c r="G1080" s="479" t="s">
        <v>787</v>
      </c>
      <c r="H1080" s="479"/>
      <c r="I1080" s="482" t="s">
        <v>788</v>
      </c>
      <c r="J1080" s="482"/>
      <c r="K1080" s="482"/>
      <c r="L1080" s="482"/>
      <c r="M1080" s="482"/>
      <c r="N1080" s="482"/>
      <c r="O1080" s="482"/>
      <c r="P1080" s="482"/>
      <c r="Q1080" s="482"/>
      <c r="R1080" s="482"/>
      <c r="S1080" s="482"/>
      <c r="T1080" s="482"/>
      <c r="U1080" s="482"/>
      <c r="V1080" s="482"/>
      <c r="W1080" s="482"/>
      <c r="X1080" s="482"/>
      <c r="Y1080" s="482"/>
      <c r="Z1080" s="482"/>
      <c r="AA1080" s="482"/>
      <c r="AB1080" s="482"/>
      <c r="AC1080" s="482"/>
      <c r="AD1080" s="482"/>
      <c r="AE1080" s="482"/>
      <c r="AF1080" s="482"/>
      <c r="AG1080" s="482"/>
      <c r="AH1080" s="482"/>
      <c r="AI1080" s="482"/>
      <c r="AJ1080" s="482"/>
      <c r="AK1080" s="482"/>
      <c r="AL1080" s="482"/>
      <c r="AM1080" s="482"/>
      <c r="AN1080" s="482"/>
      <c r="AO1080" s="482"/>
      <c r="AP1080" s="482"/>
      <c r="AQ1080" s="482"/>
      <c r="AR1080" s="482"/>
      <c r="AS1080" s="482"/>
      <c r="AT1080" s="482"/>
      <c r="AU1080" s="482"/>
      <c r="AV1080" s="482"/>
      <c r="AW1080" s="482"/>
      <c r="AX1080" s="482"/>
      <c r="AY1080" s="482"/>
      <c r="AZ1080" s="482"/>
      <c r="BA1080" s="482"/>
      <c r="BB1080" s="482"/>
      <c r="BC1080" s="482"/>
      <c r="BD1080" s="482"/>
      <c r="BE1080" s="482"/>
      <c r="BF1080" s="482"/>
      <c r="BG1080" s="515"/>
      <c r="BH1080" s="516"/>
      <c r="BI1080" s="516"/>
      <c r="BJ1080" s="516"/>
      <c r="BK1080" s="517"/>
      <c r="BL1080" s="330"/>
      <c r="BM1080" s="330"/>
      <c r="BN1080" s="330"/>
      <c r="BO1080" s="330"/>
      <c r="BP1080" s="330"/>
      <c r="BQ1080" s="330"/>
      <c r="BR1080" s="330"/>
      <c r="BS1080" s="330"/>
      <c r="BT1080" s="330"/>
      <c r="BU1080" s="330"/>
      <c r="BV1080" s="330"/>
      <c r="BW1080" s="330"/>
      <c r="BX1080" s="330"/>
      <c r="BY1080" s="330"/>
      <c r="BZ1080" s="330"/>
      <c r="CA1080" s="330"/>
    </row>
    <row r="1081" spans="1:80" s="331" customFormat="1" ht="12" customHeight="1">
      <c r="B1081" s="511"/>
      <c r="C1081" s="512"/>
      <c r="D1081" s="513"/>
      <c r="E1081" s="478"/>
      <c r="F1081" s="771"/>
      <c r="G1081" s="479" t="s">
        <v>789</v>
      </c>
      <c r="H1081" s="479"/>
      <c r="I1081" s="482" t="s">
        <v>790</v>
      </c>
      <c r="J1081" s="482"/>
      <c r="K1081" s="482"/>
      <c r="L1081" s="482"/>
      <c r="M1081" s="482"/>
      <c r="N1081" s="482"/>
      <c r="O1081" s="482"/>
      <c r="P1081" s="482"/>
      <c r="Q1081" s="482"/>
      <c r="R1081" s="482"/>
      <c r="S1081" s="482"/>
      <c r="T1081" s="482"/>
      <c r="U1081" s="482"/>
      <c r="V1081" s="482"/>
      <c r="W1081" s="482"/>
      <c r="X1081" s="482"/>
      <c r="Y1081" s="482"/>
      <c r="Z1081" s="482"/>
      <c r="AA1081" s="482"/>
      <c r="AB1081" s="482"/>
      <c r="AC1081" s="482"/>
      <c r="AD1081" s="482"/>
      <c r="AE1081" s="482"/>
      <c r="AF1081" s="482"/>
      <c r="AG1081" s="482"/>
      <c r="AH1081" s="482"/>
      <c r="AI1081" s="482"/>
      <c r="AJ1081" s="482"/>
      <c r="AK1081" s="482"/>
      <c r="AL1081" s="482"/>
      <c r="AM1081" s="482"/>
      <c r="AN1081" s="482"/>
      <c r="AO1081" s="482"/>
      <c r="AP1081" s="482"/>
      <c r="AQ1081" s="482"/>
      <c r="AR1081" s="482"/>
      <c r="AS1081" s="482"/>
      <c r="AT1081" s="482"/>
      <c r="AU1081" s="482"/>
      <c r="AV1081" s="482"/>
      <c r="AW1081" s="482"/>
      <c r="AX1081" s="482"/>
      <c r="AY1081" s="482"/>
      <c r="AZ1081" s="482"/>
      <c r="BA1081" s="482"/>
      <c r="BB1081" s="482"/>
      <c r="BC1081" s="482"/>
      <c r="BD1081" s="482"/>
      <c r="BE1081" s="482"/>
      <c r="BF1081" s="482"/>
      <c r="BG1081" s="515"/>
      <c r="BH1081" s="516"/>
      <c r="BI1081" s="516"/>
      <c r="BJ1081" s="516"/>
      <c r="BK1081" s="517"/>
      <c r="BL1081" s="330"/>
      <c r="BM1081" s="330"/>
      <c r="BN1081" s="330"/>
      <c r="BO1081" s="330"/>
      <c r="BP1081" s="330"/>
      <c r="BQ1081" s="330"/>
      <c r="BR1081" s="330"/>
      <c r="BS1081" s="330"/>
      <c r="BT1081" s="330"/>
      <c r="BU1081" s="330"/>
      <c r="BV1081" s="330"/>
      <c r="BW1081" s="330"/>
      <c r="BX1081" s="330"/>
      <c r="BY1081" s="330"/>
      <c r="BZ1081" s="330"/>
      <c r="CA1081" s="330"/>
    </row>
    <row r="1082" spans="1:80" s="331" customFormat="1" ht="12" customHeight="1">
      <c r="B1082" s="511"/>
      <c r="C1082" s="512"/>
      <c r="D1082" s="513"/>
      <c r="E1082" s="478"/>
      <c r="F1082" s="771"/>
      <c r="G1082" s="479" t="s">
        <v>791</v>
      </c>
      <c r="H1082" s="479"/>
      <c r="I1082" s="482" t="s">
        <v>792</v>
      </c>
      <c r="J1082" s="482"/>
      <c r="K1082" s="482"/>
      <c r="L1082" s="482"/>
      <c r="M1082" s="482"/>
      <c r="N1082" s="482"/>
      <c r="O1082" s="482"/>
      <c r="P1082" s="482"/>
      <c r="Q1082" s="482"/>
      <c r="R1082" s="482"/>
      <c r="S1082" s="482"/>
      <c r="T1082" s="482"/>
      <c r="U1082" s="482"/>
      <c r="V1082" s="482"/>
      <c r="W1082" s="482"/>
      <c r="X1082" s="482"/>
      <c r="Y1082" s="482"/>
      <c r="Z1082" s="482"/>
      <c r="AA1082" s="482"/>
      <c r="AB1082" s="482"/>
      <c r="AC1082" s="482"/>
      <c r="AD1082" s="482"/>
      <c r="AE1082" s="482"/>
      <c r="AF1082" s="482"/>
      <c r="AG1082" s="482"/>
      <c r="AH1082" s="482"/>
      <c r="AI1082" s="482"/>
      <c r="AJ1082" s="482"/>
      <c r="AK1082" s="482"/>
      <c r="AL1082" s="482"/>
      <c r="AM1082" s="482"/>
      <c r="AN1082" s="482"/>
      <c r="AO1082" s="482"/>
      <c r="AP1082" s="482"/>
      <c r="AQ1082" s="482"/>
      <c r="AR1082" s="482"/>
      <c r="AS1082" s="482"/>
      <c r="AT1082" s="482"/>
      <c r="AU1082" s="482"/>
      <c r="AV1082" s="482"/>
      <c r="AW1082" s="482"/>
      <c r="AX1082" s="482"/>
      <c r="AY1082" s="482"/>
      <c r="AZ1082" s="482"/>
      <c r="BA1082" s="482"/>
      <c r="BB1082" s="482"/>
      <c r="BC1082" s="482"/>
      <c r="BD1082" s="482"/>
      <c r="BE1082" s="482"/>
      <c r="BF1082" s="482"/>
      <c r="BG1082" s="515"/>
      <c r="BH1082" s="516"/>
      <c r="BI1082" s="516"/>
      <c r="BJ1082" s="516"/>
      <c r="BK1082" s="517"/>
      <c r="BL1082" s="330"/>
      <c r="BM1082" s="330"/>
      <c r="BN1082" s="330"/>
      <c r="BO1082" s="330"/>
      <c r="BP1082" s="330"/>
      <c r="BQ1082" s="330"/>
      <c r="BR1082" s="330"/>
      <c r="BS1082" s="330"/>
      <c r="BT1082" s="330"/>
      <c r="BU1082" s="330"/>
      <c r="BV1082" s="330"/>
      <c r="BW1082" s="330"/>
      <c r="BX1082" s="330"/>
      <c r="BY1082" s="330"/>
      <c r="BZ1082" s="330"/>
      <c r="CA1082" s="330"/>
    </row>
    <row r="1083" spans="1:80" s="331" customFormat="1" ht="2.25" customHeight="1">
      <c r="B1083" s="498"/>
      <c r="C1083" s="499"/>
      <c r="D1083" s="500"/>
      <c r="E1083" s="326"/>
      <c r="F1083" s="327"/>
      <c r="G1083" s="482"/>
      <c r="H1083" s="780"/>
      <c r="I1083" s="780"/>
      <c r="J1083" s="780"/>
      <c r="K1083" s="780"/>
      <c r="L1083" s="780"/>
      <c r="M1083" s="780"/>
      <c r="N1083" s="780"/>
      <c r="O1083" s="780"/>
      <c r="P1083" s="780"/>
      <c r="Q1083" s="780"/>
      <c r="R1083" s="780"/>
      <c r="S1083" s="780"/>
      <c r="T1083" s="780"/>
      <c r="U1083" s="780"/>
      <c r="V1083" s="780"/>
      <c r="W1083" s="780"/>
      <c r="X1083" s="780"/>
      <c r="Y1083" s="780"/>
      <c r="Z1083" s="780"/>
      <c r="AA1083" s="780"/>
      <c r="AB1083" s="780"/>
      <c r="AC1083" s="780"/>
      <c r="AD1083" s="780"/>
      <c r="AE1083" s="780"/>
      <c r="AF1083" s="780"/>
      <c r="AG1083" s="780"/>
      <c r="AH1083" s="780"/>
      <c r="AI1083" s="780"/>
      <c r="AJ1083" s="780"/>
      <c r="AK1083" s="780"/>
      <c r="AL1083" s="780"/>
      <c r="AM1083" s="780"/>
      <c r="AN1083" s="780"/>
      <c r="AO1083" s="780"/>
      <c r="AP1083" s="780"/>
      <c r="AQ1083" s="780"/>
      <c r="AR1083" s="780"/>
      <c r="AS1083" s="780"/>
      <c r="AT1083" s="780"/>
      <c r="AU1083" s="780"/>
      <c r="AV1083" s="780"/>
      <c r="AW1083" s="780"/>
      <c r="AX1083" s="780"/>
      <c r="AY1083" s="780"/>
      <c r="AZ1083" s="780"/>
      <c r="BA1083" s="780"/>
      <c r="BB1083" s="780"/>
      <c r="BC1083" s="780"/>
      <c r="BD1083" s="780"/>
      <c r="BE1083" s="780"/>
      <c r="BF1083" s="780"/>
      <c r="BG1083" s="508"/>
      <c r="BH1083" s="509"/>
      <c r="BI1083" s="509"/>
      <c r="BJ1083" s="509"/>
      <c r="BK1083" s="510"/>
      <c r="BL1083" s="330"/>
      <c r="BM1083" s="330"/>
      <c r="BN1083" s="330"/>
      <c r="BO1083" s="330"/>
      <c r="BP1083" s="330"/>
      <c r="BQ1083" s="330"/>
      <c r="BR1083" s="330"/>
      <c r="BS1083" s="330"/>
      <c r="BT1083" s="330"/>
      <c r="BU1083" s="330"/>
      <c r="BV1083" s="330"/>
      <c r="BW1083" s="330"/>
      <c r="BX1083" s="330"/>
      <c r="BY1083" s="330"/>
      <c r="BZ1083" s="330"/>
      <c r="CA1083" s="383"/>
    </row>
    <row r="1084" spans="1:80" s="331" customFormat="1" ht="12" customHeight="1">
      <c r="B1084" s="678" t="s">
        <v>457</v>
      </c>
      <c r="C1084" s="679"/>
      <c r="D1084" s="680"/>
      <c r="E1084" s="501" t="s">
        <v>1328</v>
      </c>
      <c r="F1084" s="502"/>
      <c r="G1084" s="502"/>
      <c r="H1084" s="502"/>
      <c r="I1084" s="502"/>
      <c r="J1084" s="502"/>
      <c r="K1084" s="502"/>
      <c r="L1084" s="502"/>
      <c r="M1084" s="502"/>
      <c r="N1084" s="502"/>
      <c r="O1084" s="502"/>
      <c r="P1084" s="502"/>
      <c r="Q1084" s="502"/>
      <c r="R1084" s="502"/>
      <c r="S1084" s="502"/>
      <c r="T1084" s="502"/>
      <c r="U1084" s="502"/>
      <c r="V1084" s="502"/>
      <c r="W1084" s="502"/>
      <c r="X1084" s="502"/>
      <c r="Y1084" s="502"/>
      <c r="Z1084" s="502"/>
      <c r="AA1084" s="502"/>
      <c r="AB1084" s="502"/>
      <c r="AC1084" s="502"/>
      <c r="AD1084" s="502"/>
      <c r="AE1084" s="502"/>
      <c r="AF1084" s="502"/>
      <c r="AG1084" s="502"/>
      <c r="AH1084" s="502"/>
      <c r="AI1084" s="502"/>
      <c r="AJ1084" s="502"/>
      <c r="AK1084" s="502"/>
      <c r="AL1084" s="502"/>
      <c r="AM1084" s="502"/>
      <c r="AN1084" s="502"/>
      <c r="AO1084" s="502"/>
      <c r="AP1084" s="502"/>
      <c r="AQ1084" s="502"/>
      <c r="AR1084" s="502"/>
      <c r="AS1084" s="502"/>
      <c r="AT1084" s="502"/>
      <c r="AU1084" s="502"/>
      <c r="AV1084" s="502"/>
      <c r="AW1084" s="502"/>
      <c r="AX1084" s="502"/>
      <c r="AY1084" s="502"/>
      <c r="AZ1084" s="502"/>
      <c r="BA1084" s="502"/>
      <c r="BB1084" s="502"/>
      <c r="BC1084" s="502"/>
      <c r="BD1084" s="502"/>
      <c r="BE1084" s="502"/>
      <c r="BF1084" s="502"/>
      <c r="BG1084" s="505"/>
      <c r="BH1084" s="506"/>
      <c r="BI1084" s="506"/>
      <c r="BJ1084" s="506"/>
      <c r="BK1084" s="507"/>
      <c r="BL1084" s="356"/>
      <c r="BM1084" s="330"/>
      <c r="BN1084" s="330"/>
      <c r="BO1084" s="330"/>
      <c r="BP1084" s="330"/>
      <c r="BQ1084" s="330"/>
      <c r="BR1084" s="330"/>
      <c r="BS1084" s="330"/>
      <c r="BT1084" s="330"/>
      <c r="BU1084" s="330"/>
      <c r="BV1084" s="330"/>
      <c r="BW1084" s="330"/>
      <c r="BX1084" s="330"/>
      <c r="BY1084" s="330"/>
      <c r="BZ1084" s="330"/>
      <c r="CA1084" s="330"/>
      <c r="CB1084" s="330"/>
    </row>
    <row r="1085" spans="1:80" s="331" customFormat="1" ht="12" customHeight="1">
      <c r="B1085" s="681"/>
      <c r="C1085" s="791"/>
      <c r="D1085" s="683"/>
      <c r="E1085" s="514"/>
      <c r="F1085" s="671"/>
      <c r="G1085" s="671"/>
      <c r="H1085" s="671"/>
      <c r="I1085" s="671"/>
      <c r="J1085" s="671"/>
      <c r="K1085" s="671"/>
      <c r="L1085" s="671"/>
      <c r="M1085" s="671"/>
      <c r="N1085" s="671"/>
      <c r="O1085" s="671"/>
      <c r="P1085" s="671"/>
      <c r="Q1085" s="671"/>
      <c r="R1085" s="671"/>
      <c r="S1085" s="671"/>
      <c r="T1085" s="671"/>
      <c r="U1085" s="671"/>
      <c r="V1085" s="671"/>
      <c r="W1085" s="671"/>
      <c r="X1085" s="671"/>
      <c r="Y1085" s="671"/>
      <c r="Z1085" s="671"/>
      <c r="AA1085" s="671"/>
      <c r="AB1085" s="671"/>
      <c r="AC1085" s="671"/>
      <c r="AD1085" s="671"/>
      <c r="AE1085" s="671"/>
      <c r="AF1085" s="671"/>
      <c r="AG1085" s="671"/>
      <c r="AH1085" s="671"/>
      <c r="AI1085" s="671"/>
      <c r="AJ1085" s="671"/>
      <c r="AK1085" s="671"/>
      <c r="AL1085" s="671"/>
      <c r="AM1085" s="671"/>
      <c r="AN1085" s="671"/>
      <c r="AO1085" s="671"/>
      <c r="AP1085" s="671"/>
      <c r="AQ1085" s="671"/>
      <c r="AR1085" s="671"/>
      <c r="AS1085" s="671"/>
      <c r="AT1085" s="671"/>
      <c r="AU1085" s="671"/>
      <c r="AV1085" s="671"/>
      <c r="AW1085" s="671"/>
      <c r="AX1085" s="671"/>
      <c r="AY1085" s="671"/>
      <c r="AZ1085" s="671"/>
      <c r="BA1085" s="671"/>
      <c r="BB1085" s="671"/>
      <c r="BC1085" s="671"/>
      <c r="BD1085" s="671"/>
      <c r="BE1085" s="671"/>
      <c r="BF1085" s="671"/>
      <c r="BG1085" s="515"/>
      <c r="BH1085" s="668"/>
      <c r="BI1085" s="668"/>
      <c r="BJ1085" s="668"/>
      <c r="BK1085" s="517"/>
      <c r="BL1085" s="356"/>
      <c r="BM1085" s="330"/>
      <c r="BN1085" s="330"/>
      <c r="BO1085" s="330"/>
      <c r="BP1085" s="330"/>
      <c r="BQ1085" s="330"/>
      <c r="BR1085" s="330"/>
      <c r="BS1085" s="330"/>
      <c r="BT1085" s="330"/>
      <c r="BU1085" s="330"/>
      <c r="BV1085" s="330"/>
      <c r="BW1085" s="330"/>
      <c r="BX1085" s="330"/>
      <c r="BY1085" s="330"/>
      <c r="BZ1085" s="330"/>
      <c r="CA1085" s="330"/>
      <c r="CB1085" s="330"/>
    </row>
    <row r="1086" spans="1:80" s="331" customFormat="1" ht="12" customHeight="1">
      <c r="B1086" s="681"/>
      <c r="C1086" s="682"/>
      <c r="D1086" s="683"/>
      <c r="E1086" s="514"/>
      <c r="F1086" s="482"/>
      <c r="G1086" s="482"/>
      <c r="H1086" s="482"/>
      <c r="I1086" s="482"/>
      <c r="J1086" s="482"/>
      <c r="K1086" s="482"/>
      <c r="L1086" s="482"/>
      <c r="M1086" s="482"/>
      <c r="N1086" s="482"/>
      <c r="O1086" s="482"/>
      <c r="P1086" s="482"/>
      <c r="Q1086" s="482"/>
      <c r="R1086" s="482"/>
      <c r="S1086" s="482"/>
      <c r="T1086" s="482"/>
      <c r="U1086" s="482"/>
      <c r="V1086" s="482"/>
      <c r="W1086" s="482"/>
      <c r="X1086" s="482"/>
      <c r="Y1086" s="482"/>
      <c r="Z1086" s="482"/>
      <c r="AA1086" s="482"/>
      <c r="AB1086" s="482"/>
      <c r="AC1086" s="482"/>
      <c r="AD1086" s="482"/>
      <c r="AE1086" s="482"/>
      <c r="AF1086" s="482"/>
      <c r="AG1086" s="482"/>
      <c r="AH1086" s="482"/>
      <c r="AI1086" s="482"/>
      <c r="AJ1086" s="482"/>
      <c r="AK1086" s="482"/>
      <c r="AL1086" s="482"/>
      <c r="AM1086" s="482"/>
      <c r="AN1086" s="482"/>
      <c r="AO1086" s="482"/>
      <c r="AP1086" s="482"/>
      <c r="AQ1086" s="482"/>
      <c r="AR1086" s="482"/>
      <c r="AS1086" s="482"/>
      <c r="AT1086" s="482"/>
      <c r="AU1086" s="482"/>
      <c r="AV1086" s="482"/>
      <c r="AW1086" s="482"/>
      <c r="AX1086" s="482"/>
      <c r="AY1086" s="482"/>
      <c r="AZ1086" s="482"/>
      <c r="BA1086" s="482"/>
      <c r="BB1086" s="482"/>
      <c r="BC1086" s="482"/>
      <c r="BD1086" s="482"/>
      <c r="BE1086" s="482"/>
      <c r="BF1086" s="482"/>
      <c r="BG1086" s="515"/>
      <c r="BH1086" s="516"/>
      <c r="BI1086" s="516"/>
      <c r="BJ1086" s="516"/>
      <c r="BK1086" s="517"/>
      <c r="BL1086" s="356"/>
      <c r="BM1086" s="330"/>
      <c r="BN1086" s="330"/>
      <c r="BO1086" s="330"/>
      <c r="BP1086" s="330"/>
      <c r="BQ1086" s="330"/>
      <c r="BR1086" s="330"/>
      <c r="BS1086" s="330"/>
      <c r="BT1086" s="330"/>
      <c r="BU1086" s="330"/>
      <c r="BV1086" s="330"/>
      <c r="BW1086" s="330"/>
      <c r="BX1086" s="330"/>
      <c r="BY1086" s="330"/>
      <c r="BZ1086" s="330"/>
      <c r="CA1086" s="330"/>
      <c r="CB1086" s="330"/>
    </row>
    <row r="1087" spans="1:80" s="331" customFormat="1" ht="18" customHeight="1">
      <c r="A1087" s="239"/>
      <c r="B1087" s="641" t="s">
        <v>793</v>
      </c>
      <c r="C1087" s="642"/>
      <c r="D1087" s="642"/>
      <c r="E1087" s="642"/>
      <c r="F1087" s="642"/>
      <c r="G1087" s="642"/>
      <c r="H1087" s="642"/>
      <c r="I1087" s="642"/>
      <c r="J1087" s="642"/>
      <c r="K1087" s="642"/>
      <c r="L1087" s="642"/>
      <c r="M1087" s="642"/>
      <c r="N1087" s="642"/>
      <c r="O1087" s="642"/>
      <c r="P1087" s="642"/>
      <c r="Q1087" s="642"/>
      <c r="R1087" s="642"/>
      <c r="S1087" s="642"/>
      <c r="T1087" s="642"/>
      <c r="U1087" s="642"/>
      <c r="V1087" s="642"/>
      <c r="W1087" s="642"/>
      <c r="X1087" s="642"/>
      <c r="Y1087" s="642"/>
      <c r="Z1087" s="642"/>
      <c r="AA1087" s="642"/>
      <c r="AB1087" s="642"/>
      <c r="AC1087" s="642"/>
      <c r="AD1087" s="642"/>
      <c r="AE1087" s="642"/>
      <c r="AF1087" s="642"/>
      <c r="AG1087" s="642"/>
      <c r="AH1087" s="642"/>
      <c r="AI1087" s="642"/>
      <c r="AJ1087" s="642"/>
      <c r="AK1087" s="642"/>
      <c r="AL1087" s="642"/>
      <c r="AM1087" s="642"/>
      <c r="AN1087" s="642"/>
      <c r="AO1087" s="642"/>
      <c r="AP1087" s="642"/>
      <c r="AQ1087" s="642"/>
      <c r="AR1087" s="642"/>
      <c r="AS1087" s="642"/>
      <c r="AT1087" s="642"/>
      <c r="AU1087" s="642"/>
      <c r="AV1087" s="642"/>
      <c r="AW1087" s="642"/>
      <c r="AX1087" s="642"/>
      <c r="AY1087" s="642"/>
      <c r="AZ1087" s="642"/>
      <c r="BA1087" s="642"/>
      <c r="BB1087" s="642"/>
      <c r="BC1087" s="642"/>
      <c r="BD1087" s="642"/>
      <c r="BE1087" s="642"/>
      <c r="BF1087" s="642"/>
      <c r="BG1087" s="642"/>
      <c r="BH1087" s="642"/>
      <c r="BI1087" s="642"/>
      <c r="BJ1087" s="642"/>
      <c r="BK1087" s="643"/>
      <c r="BL1087" s="330"/>
      <c r="BM1087" s="330"/>
      <c r="BN1087" s="330"/>
      <c r="BO1087" s="330"/>
      <c r="BP1087" s="330"/>
      <c r="BQ1087" s="330"/>
      <c r="BR1087" s="330"/>
      <c r="BS1087" s="330"/>
      <c r="BT1087" s="330"/>
    </row>
    <row r="1088" spans="1:80" s="331" customFormat="1" ht="7.5" customHeight="1">
      <c r="B1088" s="678" t="s">
        <v>461</v>
      </c>
      <c r="C1088" s="679"/>
      <c r="D1088" s="680"/>
      <c r="E1088" s="501" t="s">
        <v>1335</v>
      </c>
      <c r="F1088" s="502"/>
      <c r="G1088" s="502"/>
      <c r="H1088" s="502"/>
      <c r="I1088" s="502"/>
      <c r="J1088" s="502"/>
      <c r="K1088" s="502"/>
      <c r="L1088" s="502"/>
      <c r="M1088" s="502"/>
      <c r="N1088" s="502"/>
      <c r="O1088" s="502"/>
      <c r="P1088" s="502"/>
      <c r="Q1088" s="502"/>
      <c r="R1088" s="502"/>
      <c r="S1088" s="502"/>
      <c r="T1088" s="502"/>
      <c r="U1088" s="502"/>
      <c r="V1088" s="502"/>
      <c r="W1088" s="502"/>
      <c r="X1088" s="502"/>
      <c r="Y1088" s="502"/>
      <c r="Z1088" s="502"/>
      <c r="AA1088" s="502"/>
      <c r="AB1088" s="502"/>
      <c r="AC1088" s="502"/>
      <c r="AD1088" s="502"/>
      <c r="AE1088" s="502"/>
      <c r="AF1088" s="502"/>
      <c r="AG1088" s="502"/>
      <c r="AH1088" s="502"/>
      <c r="AI1088" s="502"/>
      <c r="AJ1088" s="502"/>
      <c r="AK1088" s="502"/>
      <c r="AL1088" s="502"/>
      <c r="AM1088" s="502"/>
      <c r="AN1088" s="502"/>
      <c r="AO1088" s="502"/>
      <c r="AP1088" s="502"/>
      <c r="AQ1088" s="502"/>
      <c r="AR1088" s="502"/>
      <c r="AS1088" s="502"/>
      <c r="AT1088" s="502"/>
      <c r="AU1088" s="502"/>
      <c r="AV1088" s="502"/>
      <c r="AW1088" s="502"/>
      <c r="AX1088" s="502"/>
      <c r="AY1088" s="502"/>
      <c r="AZ1088" s="502"/>
      <c r="BA1088" s="502"/>
      <c r="BB1088" s="502"/>
      <c r="BC1088" s="502"/>
      <c r="BD1088" s="502"/>
      <c r="BE1088" s="502"/>
      <c r="BF1088" s="502"/>
      <c r="BG1088" s="505"/>
      <c r="BH1088" s="506"/>
      <c r="BI1088" s="506"/>
      <c r="BJ1088" s="506"/>
      <c r="BK1088" s="507"/>
      <c r="BL1088" s="356"/>
      <c r="BM1088" s="330"/>
      <c r="BN1088" s="330"/>
      <c r="BO1088" s="330"/>
      <c r="BP1088" s="330"/>
      <c r="BQ1088" s="330"/>
      <c r="BR1088" s="330"/>
      <c r="BS1088" s="330"/>
      <c r="BT1088" s="330"/>
      <c r="BU1088" s="330"/>
      <c r="BV1088" s="330"/>
      <c r="BW1088" s="330"/>
      <c r="BX1088" s="330"/>
      <c r="BY1088" s="330"/>
      <c r="BZ1088" s="330"/>
      <c r="CA1088" s="330"/>
      <c r="CB1088" s="330"/>
    </row>
    <row r="1089" spans="1:97" s="331" customFormat="1" ht="15.75" customHeight="1">
      <c r="B1089" s="681"/>
      <c r="C1089" s="791"/>
      <c r="D1089" s="683"/>
      <c r="E1089" s="514"/>
      <c r="F1089" s="671"/>
      <c r="G1089" s="671"/>
      <c r="H1089" s="671"/>
      <c r="I1089" s="671"/>
      <c r="J1089" s="671"/>
      <c r="K1089" s="671"/>
      <c r="L1089" s="671"/>
      <c r="M1089" s="671"/>
      <c r="N1089" s="671"/>
      <c r="O1089" s="671"/>
      <c r="P1089" s="671"/>
      <c r="Q1089" s="671"/>
      <c r="R1089" s="671"/>
      <c r="S1089" s="671"/>
      <c r="T1089" s="671"/>
      <c r="U1089" s="671"/>
      <c r="V1089" s="671"/>
      <c r="W1089" s="671"/>
      <c r="X1089" s="671"/>
      <c r="Y1089" s="671"/>
      <c r="Z1089" s="671"/>
      <c r="AA1089" s="671"/>
      <c r="AB1089" s="671"/>
      <c r="AC1089" s="671"/>
      <c r="AD1089" s="671"/>
      <c r="AE1089" s="671"/>
      <c r="AF1089" s="671"/>
      <c r="AG1089" s="671"/>
      <c r="AH1089" s="671"/>
      <c r="AI1089" s="671"/>
      <c r="AJ1089" s="671"/>
      <c r="AK1089" s="671"/>
      <c r="AL1089" s="671"/>
      <c r="AM1089" s="671"/>
      <c r="AN1089" s="671"/>
      <c r="AO1089" s="671"/>
      <c r="AP1089" s="671"/>
      <c r="AQ1089" s="671"/>
      <c r="AR1089" s="671"/>
      <c r="AS1089" s="671"/>
      <c r="AT1089" s="671"/>
      <c r="AU1089" s="671"/>
      <c r="AV1089" s="671"/>
      <c r="AW1089" s="671"/>
      <c r="AX1089" s="671"/>
      <c r="AY1089" s="671"/>
      <c r="AZ1089" s="671"/>
      <c r="BA1089" s="671"/>
      <c r="BB1089" s="671"/>
      <c r="BC1089" s="671"/>
      <c r="BD1089" s="671"/>
      <c r="BE1089" s="671"/>
      <c r="BF1089" s="671"/>
      <c r="BG1089" s="515"/>
      <c r="BH1089" s="668"/>
      <c r="BI1089" s="668"/>
      <c r="BJ1089" s="668"/>
      <c r="BK1089" s="517"/>
      <c r="BL1089" s="356"/>
      <c r="BM1089" s="330"/>
      <c r="BN1089" s="330"/>
      <c r="BO1089" s="330"/>
      <c r="BP1089" s="330"/>
      <c r="BQ1089" s="330"/>
      <c r="BR1089" s="330"/>
      <c r="BS1089" s="330"/>
      <c r="BT1089" s="330"/>
      <c r="BU1089" s="330"/>
      <c r="BV1089" s="330"/>
      <c r="BW1089" s="330"/>
      <c r="BX1089" s="330"/>
      <c r="BY1089" s="330"/>
      <c r="BZ1089" s="330"/>
      <c r="CA1089" s="330"/>
      <c r="CB1089" s="330"/>
    </row>
    <row r="1090" spans="1:97" s="331" customFormat="1" ht="12" customHeight="1">
      <c r="B1090" s="681"/>
      <c r="C1090" s="682"/>
      <c r="D1090" s="683"/>
      <c r="E1090" s="514"/>
      <c r="F1090" s="482"/>
      <c r="G1090" s="482"/>
      <c r="H1090" s="482"/>
      <c r="I1090" s="482"/>
      <c r="J1090" s="482"/>
      <c r="K1090" s="482"/>
      <c r="L1090" s="482"/>
      <c r="M1090" s="482"/>
      <c r="N1090" s="482"/>
      <c r="O1090" s="482"/>
      <c r="P1090" s="482"/>
      <c r="Q1090" s="482"/>
      <c r="R1090" s="482"/>
      <c r="S1090" s="482"/>
      <c r="T1090" s="482"/>
      <c r="U1090" s="482"/>
      <c r="V1090" s="482"/>
      <c r="W1090" s="482"/>
      <c r="X1090" s="482"/>
      <c r="Y1090" s="482"/>
      <c r="Z1090" s="482"/>
      <c r="AA1090" s="482"/>
      <c r="AB1090" s="482"/>
      <c r="AC1090" s="482"/>
      <c r="AD1090" s="482"/>
      <c r="AE1090" s="482"/>
      <c r="AF1090" s="482"/>
      <c r="AG1090" s="482"/>
      <c r="AH1090" s="482"/>
      <c r="AI1090" s="482"/>
      <c r="AJ1090" s="482"/>
      <c r="AK1090" s="482"/>
      <c r="AL1090" s="482"/>
      <c r="AM1090" s="482"/>
      <c r="AN1090" s="482"/>
      <c r="AO1090" s="482"/>
      <c r="AP1090" s="482"/>
      <c r="AQ1090" s="482"/>
      <c r="AR1090" s="482"/>
      <c r="AS1090" s="482"/>
      <c r="AT1090" s="482"/>
      <c r="AU1090" s="482"/>
      <c r="AV1090" s="482"/>
      <c r="AW1090" s="482"/>
      <c r="AX1090" s="482"/>
      <c r="AY1090" s="482"/>
      <c r="AZ1090" s="482"/>
      <c r="BA1090" s="482"/>
      <c r="BB1090" s="482"/>
      <c r="BC1090" s="482"/>
      <c r="BD1090" s="482"/>
      <c r="BE1090" s="482"/>
      <c r="BF1090" s="482"/>
      <c r="BG1090" s="515"/>
      <c r="BH1090" s="516"/>
      <c r="BI1090" s="516"/>
      <c r="BJ1090" s="516"/>
      <c r="BK1090" s="517"/>
      <c r="BL1090" s="356"/>
      <c r="BM1090" s="330"/>
      <c r="BN1090" s="330"/>
      <c r="BO1090" s="330"/>
      <c r="BP1090" s="330"/>
      <c r="BQ1090" s="330"/>
      <c r="BR1090" s="330"/>
      <c r="BS1090" s="330"/>
      <c r="BT1090" s="330"/>
      <c r="BU1090" s="330"/>
      <c r="BV1090" s="330"/>
      <c r="BW1090" s="330"/>
      <c r="BX1090" s="330"/>
      <c r="BY1090" s="330"/>
      <c r="BZ1090" s="330"/>
      <c r="CA1090" s="330"/>
      <c r="CB1090" s="330"/>
    </row>
    <row r="1091" spans="1:97" s="331" customFormat="1" ht="12" customHeight="1">
      <c r="B1091" s="681"/>
      <c r="C1091" s="682"/>
      <c r="D1091" s="683"/>
      <c r="E1091" s="769" t="s">
        <v>686</v>
      </c>
      <c r="F1091" s="770"/>
      <c r="G1091" s="482" t="s">
        <v>1292</v>
      </c>
      <c r="H1091" s="482"/>
      <c r="I1091" s="482"/>
      <c r="J1091" s="482"/>
      <c r="K1091" s="482"/>
      <c r="L1091" s="482"/>
      <c r="M1091" s="482"/>
      <c r="N1091" s="482"/>
      <c r="O1091" s="482"/>
      <c r="P1091" s="482"/>
      <c r="Q1091" s="482"/>
      <c r="R1091" s="482"/>
      <c r="S1091" s="482"/>
      <c r="T1091" s="482"/>
      <c r="U1091" s="482"/>
      <c r="V1091" s="482"/>
      <c r="W1091" s="482"/>
      <c r="X1091" s="482"/>
      <c r="Y1091" s="482"/>
      <c r="Z1091" s="482"/>
      <c r="AA1091" s="482"/>
      <c r="AB1091" s="482"/>
      <c r="AC1091" s="482"/>
      <c r="AD1091" s="482"/>
      <c r="AE1091" s="482"/>
      <c r="AF1091" s="482"/>
      <c r="AG1091" s="482"/>
      <c r="AH1091" s="482"/>
      <c r="AI1091" s="482"/>
      <c r="AJ1091" s="482"/>
      <c r="AK1091" s="482"/>
      <c r="AL1091" s="482"/>
      <c r="AM1091" s="482"/>
      <c r="AN1091" s="482"/>
      <c r="AO1091" s="482"/>
      <c r="AP1091" s="482"/>
      <c r="AQ1091" s="482"/>
      <c r="AR1091" s="482"/>
      <c r="AS1091" s="482"/>
      <c r="AT1091" s="482"/>
      <c r="AU1091" s="482"/>
      <c r="AV1091" s="482"/>
      <c r="AW1091" s="482"/>
      <c r="AX1091" s="482"/>
      <c r="AY1091" s="482"/>
      <c r="AZ1091" s="482"/>
      <c r="BA1091" s="482"/>
      <c r="BB1091" s="482"/>
      <c r="BC1091" s="482"/>
      <c r="BD1091" s="482"/>
      <c r="BE1091" s="482"/>
      <c r="BF1091" s="482"/>
      <c r="BG1091" s="515"/>
      <c r="BH1091" s="516"/>
      <c r="BI1091" s="516"/>
      <c r="BJ1091" s="516"/>
      <c r="BK1091" s="517"/>
      <c r="BL1091" s="258"/>
      <c r="BM1091" s="330"/>
      <c r="BN1091" s="330"/>
      <c r="BO1091" s="330"/>
      <c r="BP1091" s="330"/>
      <c r="BQ1091" s="330"/>
      <c r="BR1091" s="330"/>
      <c r="BS1091" s="330"/>
      <c r="BT1091" s="330"/>
      <c r="BU1091" s="330"/>
      <c r="BV1091" s="330"/>
      <c r="BW1091" s="330"/>
      <c r="BX1091" s="330"/>
      <c r="BY1091" s="330"/>
      <c r="BZ1091" s="330"/>
      <c r="CA1091" s="330"/>
    </row>
    <row r="1092" spans="1:97" s="331" customFormat="1" ht="12" customHeight="1">
      <c r="B1092" s="681"/>
      <c r="C1092" s="682"/>
      <c r="D1092" s="683"/>
      <c r="E1092" s="769"/>
      <c r="F1092" s="770"/>
      <c r="G1092" s="482"/>
      <c r="H1092" s="482"/>
      <c r="I1092" s="482"/>
      <c r="J1092" s="482"/>
      <c r="K1092" s="482"/>
      <c r="L1092" s="482"/>
      <c r="M1092" s="482"/>
      <c r="N1092" s="482"/>
      <c r="O1092" s="482"/>
      <c r="P1092" s="482"/>
      <c r="Q1092" s="482"/>
      <c r="R1092" s="482"/>
      <c r="S1092" s="482"/>
      <c r="T1092" s="482"/>
      <c r="U1092" s="482"/>
      <c r="V1092" s="482"/>
      <c r="W1092" s="482"/>
      <c r="X1092" s="482"/>
      <c r="Y1092" s="482"/>
      <c r="Z1092" s="482"/>
      <c r="AA1092" s="482"/>
      <c r="AB1092" s="482"/>
      <c r="AC1092" s="482"/>
      <c r="AD1092" s="482"/>
      <c r="AE1092" s="482"/>
      <c r="AF1092" s="482"/>
      <c r="AG1092" s="482"/>
      <c r="AH1092" s="482"/>
      <c r="AI1092" s="482"/>
      <c r="AJ1092" s="482"/>
      <c r="AK1092" s="482"/>
      <c r="AL1092" s="482"/>
      <c r="AM1092" s="482"/>
      <c r="AN1092" s="482"/>
      <c r="AO1092" s="482"/>
      <c r="AP1092" s="482"/>
      <c r="AQ1092" s="482"/>
      <c r="AR1092" s="482"/>
      <c r="AS1092" s="482"/>
      <c r="AT1092" s="482"/>
      <c r="AU1092" s="482"/>
      <c r="AV1092" s="482"/>
      <c r="AW1092" s="482"/>
      <c r="AX1092" s="482"/>
      <c r="AY1092" s="482"/>
      <c r="AZ1092" s="482"/>
      <c r="BA1092" s="482"/>
      <c r="BB1092" s="482"/>
      <c r="BC1092" s="482"/>
      <c r="BD1092" s="482"/>
      <c r="BE1092" s="482"/>
      <c r="BF1092" s="482"/>
      <c r="BG1092" s="515"/>
      <c r="BH1092" s="516"/>
      <c r="BI1092" s="516"/>
      <c r="BJ1092" s="516"/>
      <c r="BK1092" s="517"/>
      <c r="BL1092" s="258"/>
      <c r="BM1092" s="330"/>
      <c r="BN1092" s="330"/>
      <c r="BO1092" s="330"/>
      <c r="BP1092" s="330"/>
      <c r="BQ1092" s="330"/>
      <c r="BR1092" s="330"/>
      <c r="BS1092" s="330"/>
      <c r="BT1092" s="330"/>
      <c r="BU1092" s="330"/>
      <c r="BV1092" s="330"/>
      <c r="BW1092" s="330"/>
      <c r="BX1092" s="330"/>
      <c r="BY1092" s="330"/>
      <c r="BZ1092" s="330"/>
      <c r="CA1092" s="330"/>
    </row>
    <row r="1093" spans="1:97" s="331" customFormat="1" ht="12" customHeight="1">
      <c r="B1093" s="681"/>
      <c r="C1093" s="682"/>
      <c r="D1093" s="683"/>
      <c r="E1093" s="664" t="s">
        <v>518</v>
      </c>
      <c r="F1093" s="665"/>
      <c r="G1093" s="482" t="s">
        <v>1293</v>
      </c>
      <c r="H1093" s="482"/>
      <c r="I1093" s="482"/>
      <c r="J1093" s="482"/>
      <c r="K1093" s="482"/>
      <c r="L1093" s="482"/>
      <c r="M1093" s="482"/>
      <c r="N1093" s="482"/>
      <c r="O1093" s="482"/>
      <c r="P1093" s="482"/>
      <c r="Q1093" s="482"/>
      <c r="R1093" s="482"/>
      <c r="S1093" s="482"/>
      <c r="T1093" s="482"/>
      <c r="U1093" s="482"/>
      <c r="V1093" s="482"/>
      <c r="W1093" s="482"/>
      <c r="X1093" s="482"/>
      <c r="Y1093" s="482"/>
      <c r="Z1093" s="482"/>
      <c r="AA1093" s="482"/>
      <c r="AB1093" s="482"/>
      <c r="AC1093" s="482"/>
      <c r="AD1093" s="482"/>
      <c r="AE1093" s="482"/>
      <c r="AF1093" s="482"/>
      <c r="AG1093" s="482"/>
      <c r="AH1093" s="482"/>
      <c r="AI1093" s="482"/>
      <c r="AJ1093" s="482"/>
      <c r="AK1093" s="482"/>
      <c r="AL1093" s="482"/>
      <c r="AM1093" s="482"/>
      <c r="AN1093" s="482"/>
      <c r="AO1093" s="482"/>
      <c r="AP1093" s="482"/>
      <c r="AQ1093" s="482"/>
      <c r="AR1093" s="482"/>
      <c r="AS1093" s="482"/>
      <c r="AT1093" s="482"/>
      <c r="AU1093" s="482"/>
      <c r="AV1093" s="482"/>
      <c r="AW1093" s="482"/>
      <c r="AX1093" s="482"/>
      <c r="AY1093" s="482"/>
      <c r="AZ1093" s="482"/>
      <c r="BA1093" s="482"/>
      <c r="BB1093" s="482"/>
      <c r="BC1093" s="482"/>
      <c r="BD1093" s="482"/>
      <c r="BE1093" s="482"/>
      <c r="BF1093" s="482"/>
      <c r="BG1093" s="515"/>
      <c r="BH1093" s="516"/>
      <c r="BI1093" s="516"/>
      <c r="BJ1093" s="516"/>
      <c r="BK1093" s="517"/>
      <c r="BL1093" s="258"/>
      <c r="BM1093" s="330"/>
      <c r="BN1093" s="330"/>
      <c r="BO1093" s="330"/>
      <c r="BP1093" s="330"/>
      <c r="BQ1093" s="330"/>
      <c r="BR1093" s="330"/>
      <c r="BS1093" s="330"/>
      <c r="BT1093" s="330"/>
      <c r="BU1093" s="330"/>
      <c r="BV1093" s="330"/>
      <c r="BW1093" s="330"/>
      <c r="BX1093" s="330"/>
      <c r="BY1093" s="330"/>
      <c r="BZ1093" s="330"/>
      <c r="CA1093" s="330"/>
    </row>
    <row r="1094" spans="1:97" s="331" customFormat="1" ht="12" customHeight="1">
      <c r="B1094" s="681"/>
      <c r="C1094" s="682"/>
      <c r="D1094" s="683"/>
      <c r="E1094" s="664" t="s">
        <v>520</v>
      </c>
      <c r="F1094" s="665"/>
      <c r="G1094" s="482" t="s">
        <v>1294</v>
      </c>
      <c r="H1094" s="482"/>
      <c r="I1094" s="482"/>
      <c r="J1094" s="482"/>
      <c r="K1094" s="482"/>
      <c r="L1094" s="482"/>
      <c r="M1094" s="482"/>
      <c r="N1094" s="482"/>
      <c r="O1094" s="482"/>
      <c r="P1094" s="482"/>
      <c r="Q1094" s="482"/>
      <c r="R1094" s="482"/>
      <c r="S1094" s="482"/>
      <c r="T1094" s="482"/>
      <c r="U1094" s="482"/>
      <c r="V1094" s="482"/>
      <c r="W1094" s="482"/>
      <c r="X1094" s="482"/>
      <c r="Y1094" s="482"/>
      <c r="Z1094" s="482"/>
      <c r="AA1094" s="482"/>
      <c r="AB1094" s="482"/>
      <c r="AC1094" s="482"/>
      <c r="AD1094" s="482"/>
      <c r="AE1094" s="482"/>
      <c r="AF1094" s="482"/>
      <c r="AG1094" s="482"/>
      <c r="AH1094" s="482"/>
      <c r="AI1094" s="482"/>
      <c r="AJ1094" s="482"/>
      <c r="AK1094" s="482"/>
      <c r="AL1094" s="482"/>
      <c r="AM1094" s="482"/>
      <c r="AN1094" s="482"/>
      <c r="AO1094" s="482"/>
      <c r="AP1094" s="482"/>
      <c r="AQ1094" s="482"/>
      <c r="AR1094" s="482"/>
      <c r="AS1094" s="482"/>
      <c r="AT1094" s="482"/>
      <c r="AU1094" s="482"/>
      <c r="AV1094" s="482"/>
      <c r="AW1094" s="482"/>
      <c r="AX1094" s="482"/>
      <c r="AY1094" s="482"/>
      <c r="AZ1094" s="482"/>
      <c r="BA1094" s="482"/>
      <c r="BB1094" s="482"/>
      <c r="BC1094" s="482"/>
      <c r="BD1094" s="482"/>
      <c r="BE1094" s="482"/>
      <c r="BF1094" s="482"/>
      <c r="BG1094" s="515"/>
      <c r="BH1094" s="516"/>
      <c r="BI1094" s="516"/>
      <c r="BJ1094" s="516"/>
      <c r="BK1094" s="517"/>
      <c r="BL1094" s="258"/>
      <c r="BM1094" s="330"/>
      <c r="BN1094" s="330"/>
      <c r="BO1094" s="330"/>
      <c r="BP1094" s="330"/>
      <c r="BQ1094" s="330"/>
      <c r="BR1094" s="330"/>
      <c r="BS1094" s="330"/>
      <c r="BT1094" s="330"/>
      <c r="BU1094" s="330"/>
      <c r="BV1094" s="330"/>
      <c r="BW1094" s="330"/>
      <c r="BX1094" s="330"/>
      <c r="BY1094" s="330"/>
      <c r="BZ1094" s="330"/>
      <c r="CA1094" s="330"/>
    </row>
    <row r="1095" spans="1:97" s="331" customFormat="1" ht="12" customHeight="1">
      <c r="B1095" s="681"/>
      <c r="C1095" s="682"/>
      <c r="D1095" s="683"/>
      <c r="E1095" s="664" t="s">
        <v>522</v>
      </c>
      <c r="F1095" s="665"/>
      <c r="G1095" s="482" t="s">
        <v>1295</v>
      </c>
      <c r="H1095" s="482"/>
      <c r="I1095" s="482"/>
      <c r="J1095" s="482"/>
      <c r="K1095" s="482"/>
      <c r="L1095" s="482"/>
      <c r="M1095" s="482"/>
      <c r="N1095" s="482"/>
      <c r="O1095" s="482"/>
      <c r="P1095" s="482"/>
      <c r="Q1095" s="482"/>
      <c r="R1095" s="482"/>
      <c r="S1095" s="482"/>
      <c r="T1095" s="482"/>
      <c r="U1095" s="482"/>
      <c r="V1095" s="482"/>
      <c r="W1095" s="482"/>
      <c r="X1095" s="482"/>
      <c r="Y1095" s="482"/>
      <c r="Z1095" s="482"/>
      <c r="AA1095" s="482"/>
      <c r="AB1095" s="482"/>
      <c r="AC1095" s="482"/>
      <c r="AD1095" s="482"/>
      <c r="AE1095" s="482"/>
      <c r="AF1095" s="482"/>
      <c r="AG1095" s="482"/>
      <c r="AH1095" s="482"/>
      <c r="AI1095" s="482"/>
      <c r="AJ1095" s="482"/>
      <c r="AK1095" s="482"/>
      <c r="AL1095" s="482"/>
      <c r="AM1095" s="482"/>
      <c r="AN1095" s="482"/>
      <c r="AO1095" s="482"/>
      <c r="AP1095" s="482"/>
      <c r="AQ1095" s="482"/>
      <c r="AR1095" s="482"/>
      <c r="AS1095" s="482"/>
      <c r="AT1095" s="482"/>
      <c r="AU1095" s="482"/>
      <c r="AV1095" s="482"/>
      <c r="AW1095" s="482"/>
      <c r="AX1095" s="482"/>
      <c r="AY1095" s="482"/>
      <c r="AZ1095" s="482"/>
      <c r="BA1095" s="482"/>
      <c r="BB1095" s="482"/>
      <c r="BC1095" s="482"/>
      <c r="BD1095" s="482"/>
      <c r="BE1095" s="482"/>
      <c r="BF1095" s="482"/>
      <c r="BG1095" s="515"/>
      <c r="BH1095" s="516"/>
      <c r="BI1095" s="516"/>
      <c r="BJ1095" s="516"/>
      <c r="BK1095" s="517"/>
      <c r="BL1095" s="258"/>
      <c r="BM1095" s="330"/>
      <c r="BN1095" s="330"/>
      <c r="BO1095" s="330"/>
      <c r="BP1095" s="330"/>
      <c r="BQ1095" s="330"/>
      <c r="BR1095" s="330"/>
      <c r="BS1095" s="330"/>
      <c r="BT1095" s="330"/>
      <c r="BU1095" s="330"/>
      <c r="BV1095" s="330"/>
      <c r="BW1095" s="330"/>
      <c r="BX1095" s="330"/>
      <c r="BY1095" s="330"/>
      <c r="BZ1095" s="330"/>
      <c r="CA1095" s="330"/>
    </row>
    <row r="1096" spans="1:97" s="331" customFormat="1" ht="5.25" customHeight="1">
      <c r="B1096" s="684"/>
      <c r="C1096" s="685"/>
      <c r="D1096" s="686"/>
      <c r="E1096" s="343"/>
      <c r="F1096" s="344"/>
      <c r="G1096" s="355"/>
      <c r="H1096" s="355"/>
      <c r="I1096" s="355"/>
      <c r="J1096" s="355"/>
      <c r="K1096" s="355"/>
      <c r="L1096" s="355"/>
      <c r="M1096" s="355"/>
      <c r="N1096" s="355"/>
      <c r="O1096" s="355"/>
      <c r="P1096" s="355"/>
      <c r="Q1096" s="355"/>
      <c r="R1096" s="355"/>
      <c r="S1096" s="355"/>
      <c r="T1096" s="355"/>
      <c r="U1096" s="355"/>
      <c r="V1096" s="355"/>
      <c r="W1096" s="355"/>
      <c r="X1096" s="355"/>
      <c r="Y1096" s="355"/>
      <c r="Z1096" s="355"/>
      <c r="AA1096" s="355"/>
      <c r="AB1096" s="355"/>
      <c r="AC1096" s="355"/>
      <c r="AD1096" s="355"/>
      <c r="AE1096" s="355"/>
      <c r="AF1096" s="355"/>
      <c r="AG1096" s="355"/>
      <c r="AH1096" s="355"/>
      <c r="AI1096" s="355"/>
      <c r="AJ1096" s="355"/>
      <c r="AK1096" s="355"/>
      <c r="AL1096" s="355"/>
      <c r="AM1096" s="355"/>
      <c r="AN1096" s="355"/>
      <c r="AO1096" s="355"/>
      <c r="AP1096" s="355"/>
      <c r="AQ1096" s="355"/>
      <c r="AR1096" s="355"/>
      <c r="AS1096" s="355"/>
      <c r="AT1096" s="355"/>
      <c r="AU1096" s="355"/>
      <c r="AV1096" s="355"/>
      <c r="AW1096" s="355"/>
      <c r="AX1096" s="355"/>
      <c r="AY1096" s="355"/>
      <c r="AZ1096" s="355"/>
      <c r="BA1096" s="355"/>
      <c r="BB1096" s="355"/>
      <c r="BC1096" s="355"/>
      <c r="BD1096" s="355"/>
      <c r="BE1096" s="355"/>
      <c r="BF1096" s="355"/>
      <c r="BG1096" s="508"/>
      <c r="BH1096" s="509"/>
      <c r="BI1096" s="509"/>
      <c r="BJ1096" s="509"/>
      <c r="BK1096" s="510"/>
      <c r="BL1096" s="258"/>
      <c r="BM1096" s="330"/>
      <c r="BN1096" s="330"/>
      <c r="BO1096" s="330"/>
      <c r="BP1096" s="330"/>
      <c r="BQ1096" s="330"/>
      <c r="BR1096" s="330"/>
      <c r="BS1096" s="330"/>
      <c r="BT1096" s="330"/>
      <c r="BU1096" s="330"/>
      <c r="BV1096" s="330"/>
      <c r="BW1096" s="330"/>
      <c r="BX1096" s="330"/>
      <c r="BY1096" s="330"/>
      <c r="BZ1096" s="330"/>
      <c r="CA1096" s="330"/>
    </row>
    <row r="1097" spans="1:97" s="331" customFormat="1" ht="12" customHeight="1">
      <c r="B1097" s="678" t="s">
        <v>463</v>
      </c>
      <c r="C1097" s="679"/>
      <c r="D1097" s="680"/>
      <c r="E1097" s="501" t="s">
        <v>794</v>
      </c>
      <c r="F1097" s="502"/>
      <c r="G1097" s="502"/>
      <c r="H1097" s="502"/>
      <c r="I1097" s="502"/>
      <c r="J1097" s="502"/>
      <c r="K1097" s="502"/>
      <c r="L1097" s="502"/>
      <c r="M1097" s="502"/>
      <c r="N1097" s="502"/>
      <c r="O1097" s="502"/>
      <c r="P1097" s="502"/>
      <c r="Q1097" s="502"/>
      <c r="R1097" s="502"/>
      <c r="S1097" s="502"/>
      <c r="T1097" s="502"/>
      <c r="U1097" s="502"/>
      <c r="V1097" s="502"/>
      <c r="W1097" s="502"/>
      <c r="X1097" s="502"/>
      <c r="Y1097" s="502"/>
      <c r="Z1097" s="502"/>
      <c r="AA1097" s="502"/>
      <c r="AB1097" s="502"/>
      <c r="AC1097" s="502"/>
      <c r="AD1097" s="502"/>
      <c r="AE1097" s="502"/>
      <c r="AF1097" s="502"/>
      <c r="AG1097" s="502"/>
      <c r="AH1097" s="502"/>
      <c r="AI1097" s="502"/>
      <c r="AJ1097" s="502"/>
      <c r="AK1097" s="502"/>
      <c r="AL1097" s="502"/>
      <c r="AM1097" s="502"/>
      <c r="AN1097" s="502"/>
      <c r="AO1097" s="502"/>
      <c r="AP1097" s="502"/>
      <c r="AQ1097" s="502"/>
      <c r="AR1097" s="502"/>
      <c r="AS1097" s="502"/>
      <c r="AT1097" s="502"/>
      <c r="AU1097" s="502"/>
      <c r="AV1097" s="502"/>
      <c r="AW1097" s="502"/>
      <c r="AX1097" s="502"/>
      <c r="AY1097" s="502"/>
      <c r="AZ1097" s="502"/>
      <c r="BA1097" s="502"/>
      <c r="BB1097" s="502"/>
      <c r="BC1097" s="502"/>
      <c r="BD1097" s="502"/>
      <c r="BE1097" s="502"/>
      <c r="BF1097" s="502"/>
      <c r="BG1097" s="505"/>
      <c r="BH1097" s="506"/>
      <c r="BI1097" s="506"/>
      <c r="BJ1097" s="506"/>
      <c r="BK1097" s="507"/>
      <c r="BL1097" s="356"/>
      <c r="BM1097" s="330"/>
      <c r="BN1097" s="330"/>
      <c r="BO1097" s="330"/>
      <c r="BP1097" s="330"/>
      <c r="BQ1097" s="330"/>
      <c r="BR1097" s="330"/>
      <c r="BS1097" s="330"/>
      <c r="BT1097" s="330"/>
      <c r="BU1097" s="330"/>
      <c r="BV1097" s="330"/>
      <c r="BW1097" s="330"/>
      <c r="BX1097" s="330"/>
      <c r="BY1097" s="330"/>
      <c r="BZ1097" s="330"/>
      <c r="CA1097" s="330"/>
      <c r="CB1097" s="330"/>
    </row>
    <row r="1098" spans="1:97" s="331" customFormat="1" ht="12" customHeight="1">
      <c r="B1098" s="681"/>
      <c r="C1098" s="682"/>
      <c r="D1098" s="683"/>
      <c r="E1098" s="514"/>
      <c r="F1098" s="482"/>
      <c r="G1098" s="482"/>
      <c r="H1098" s="482"/>
      <c r="I1098" s="482"/>
      <c r="J1098" s="482"/>
      <c r="K1098" s="482"/>
      <c r="L1098" s="482"/>
      <c r="M1098" s="482"/>
      <c r="N1098" s="482"/>
      <c r="O1098" s="482"/>
      <c r="P1098" s="482"/>
      <c r="Q1098" s="482"/>
      <c r="R1098" s="482"/>
      <c r="S1098" s="482"/>
      <c r="T1098" s="482"/>
      <c r="U1098" s="482"/>
      <c r="V1098" s="482"/>
      <c r="W1098" s="482"/>
      <c r="X1098" s="482"/>
      <c r="Y1098" s="482"/>
      <c r="Z1098" s="482"/>
      <c r="AA1098" s="482"/>
      <c r="AB1098" s="482"/>
      <c r="AC1098" s="482"/>
      <c r="AD1098" s="482"/>
      <c r="AE1098" s="482"/>
      <c r="AF1098" s="482"/>
      <c r="AG1098" s="482"/>
      <c r="AH1098" s="482"/>
      <c r="AI1098" s="482"/>
      <c r="AJ1098" s="482"/>
      <c r="AK1098" s="482"/>
      <c r="AL1098" s="482"/>
      <c r="AM1098" s="482"/>
      <c r="AN1098" s="482"/>
      <c r="AO1098" s="482"/>
      <c r="AP1098" s="482"/>
      <c r="AQ1098" s="482"/>
      <c r="AR1098" s="482"/>
      <c r="AS1098" s="482"/>
      <c r="AT1098" s="482"/>
      <c r="AU1098" s="482"/>
      <c r="AV1098" s="482"/>
      <c r="AW1098" s="482"/>
      <c r="AX1098" s="482"/>
      <c r="AY1098" s="482"/>
      <c r="AZ1098" s="482"/>
      <c r="BA1098" s="482"/>
      <c r="BB1098" s="482"/>
      <c r="BC1098" s="482"/>
      <c r="BD1098" s="482"/>
      <c r="BE1098" s="482"/>
      <c r="BF1098" s="482"/>
      <c r="BG1098" s="515"/>
      <c r="BH1098" s="516"/>
      <c r="BI1098" s="516"/>
      <c r="BJ1098" s="516"/>
      <c r="BK1098" s="517"/>
      <c r="BL1098" s="356"/>
      <c r="BM1098" s="330"/>
      <c r="BN1098" s="330"/>
      <c r="BO1098" s="330"/>
      <c r="BP1098" s="330"/>
      <c r="BQ1098" s="330"/>
      <c r="BR1098" s="330"/>
      <c r="BS1098" s="330"/>
      <c r="BT1098" s="330"/>
      <c r="BU1098" s="330"/>
      <c r="BV1098" s="330"/>
      <c r="BW1098" s="330"/>
      <c r="BX1098" s="330"/>
      <c r="BY1098" s="330"/>
      <c r="BZ1098" s="330"/>
      <c r="CA1098" s="330"/>
      <c r="CB1098" s="330"/>
    </row>
    <row r="1099" spans="1:97" s="331" customFormat="1" ht="12" customHeight="1">
      <c r="B1099" s="684"/>
      <c r="C1099" s="685"/>
      <c r="D1099" s="686"/>
      <c r="E1099" s="503"/>
      <c r="F1099" s="504"/>
      <c r="G1099" s="504"/>
      <c r="H1099" s="504"/>
      <c r="I1099" s="504"/>
      <c r="J1099" s="504"/>
      <c r="K1099" s="504"/>
      <c r="L1099" s="504"/>
      <c r="M1099" s="504"/>
      <c r="N1099" s="504"/>
      <c r="O1099" s="504"/>
      <c r="P1099" s="504"/>
      <c r="Q1099" s="504"/>
      <c r="R1099" s="504"/>
      <c r="S1099" s="504"/>
      <c r="T1099" s="504"/>
      <c r="U1099" s="504"/>
      <c r="V1099" s="504"/>
      <c r="W1099" s="504"/>
      <c r="X1099" s="504"/>
      <c r="Y1099" s="504"/>
      <c r="Z1099" s="504"/>
      <c r="AA1099" s="504"/>
      <c r="AB1099" s="504"/>
      <c r="AC1099" s="504"/>
      <c r="AD1099" s="504"/>
      <c r="AE1099" s="504"/>
      <c r="AF1099" s="504"/>
      <c r="AG1099" s="504"/>
      <c r="AH1099" s="504"/>
      <c r="AI1099" s="504"/>
      <c r="AJ1099" s="504"/>
      <c r="AK1099" s="504"/>
      <c r="AL1099" s="504"/>
      <c r="AM1099" s="504"/>
      <c r="AN1099" s="504"/>
      <c r="AO1099" s="504"/>
      <c r="AP1099" s="504"/>
      <c r="AQ1099" s="504"/>
      <c r="AR1099" s="504"/>
      <c r="AS1099" s="504"/>
      <c r="AT1099" s="504"/>
      <c r="AU1099" s="504"/>
      <c r="AV1099" s="504"/>
      <c r="AW1099" s="504"/>
      <c r="AX1099" s="504"/>
      <c r="AY1099" s="504"/>
      <c r="AZ1099" s="504"/>
      <c r="BA1099" s="504"/>
      <c r="BB1099" s="504"/>
      <c r="BC1099" s="504"/>
      <c r="BD1099" s="504"/>
      <c r="BE1099" s="504"/>
      <c r="BF1099" s="504"/>
      <c r="BG1099" s="508"/>
      <c r="BH1099" s="509"/>
      <c r="BI1099" s="509"/>
      <c r="BJ1099" s="509"/>
      <c r="BK1099" s="510"/>
      <c r="BL1099" s="356"/>
      <c r="BM1099" s="330"/>
      <c r="BN1099" s="330"/>
      <c r="BO1099" s="330"/>
      <c r="BP1099" s="330"/>
      <c r="BQ1099" s="330"/>
      <c r="BR1099" s="330"/>
      <c r="BS1099" s="330"/>
      <c r="BT1099" s="330"/>
      <c r="BU1099" s="330"/>
      <c r="BV1099" s="330"/>
      <c r="BW1099" s="330"/>
      <c r="BX1099" s="330"/>
      <c r="BY1099" s="330"/>
      <c r="BZ1099" s="330"/>
      <c r="CA1099" s="330"/>
      <c r="CB1099" s="330"/>
    </row>
    <row r="1100" spans="1:97" s="384" customFormat="1" ht="8.25" customHeight="1">
      <c r="BG1100" s="243"/>
      <c r="BH1100" s="243"/>
      <c r="BI1100" s="243"/>
      <c r="BJ1100" s="243"/>
      <c r="BK1100" s="243"/>
      <c r="BL1100" s="385"/>
      <c r="BM1100" s="385"/>
      <c r="BN1100" s="385"/>
      <c r="BO1100" s="385"/>
      <c r="BP1100" s="385"/>
      <c r="BQ1100" s="385"/>
      <c r="BR1100" s="385"/>
      <c r="BS1100" s="385"/>
      <c r="BT1100" s="385"/>
      <c r="BU1100" s="385"/>
      <c r="BV1100" s="385"/>
      <c r="BW1100" s="385"/>
      <c r="BX1100" s="385"/>
      <c r="BY1100" s="385"/>
      <c r="BZ1100" s="385"/>
      <c r="CA1100" s="385"/>
    </row>
    <row r="1101" spans="1:97" s="316" customFormat="1" ht="12.75" customHeight="1">
      <c r="B1101" s="386"/>
      <c r="C1101" s="386"/>
      <c r="D1101" s="386"/>
      <c r="E1101" s="599" t="s">
        <v>765</v>
      </c>
      <c r="F1101" s="600"/>
      <c r="G1101" s="600"/>
      <c r="H1101" s="600"/>
      <c r="I1101" s="600"/>
      <c r="J1101" s="600"/>
      <c r="K1101" s="600"/>
      <c r="L1101" s="600"/>
      <c r="M1101" s="600"/>
      <c r="N1101" s="600"/>
      <c r="O1101" s="600"/>
      <c r="P1101" s="600"/>
      <c r="Q1101" s="600"/>
      <c r="R1101" s="600"/>
      <c r="S1101" s="600"/>
      <c r="T1101" s="600"/>
      <c r="U1101" s="600"/>
      <c r="V1101" s="600"/>
      <c r="W1101" s="600"/>
      <c r="X1101" s="600"/>
      <c r="Y1101" s="600"/>
      <c r="Z1101" s="600"/>
      <c r="AA1101" s="600"/>
      <c r="AB1101" s="600"/>
      <c r="AC1101" s="600"/>
      <c r="AD1101" s="600"/>
      <c r="AE1101" s="601"/>
      <c r="AF1101" s="783"/>
      <c r="AG1101" s="784"/>
      <c r="AH1101" s="784"/>
      <c r="AI1101" s="784"/>
      <c r="AJ1101" s="784"/>
      <c r="AK1101" s="784"/>
      <c r="AL1101" s="784"/>
      <c r="AM1101" s="784"/>
      <c r="AN1101" s="784"/>
      <c r="AO1101" s="784"/>
      <c r="AP1101" s="785"/>
      <c r="AQ1101" s="482" t="s">
        <v>1339</v>
      </c>
      <c r="AR1101" s="482"/>
      <c r="AS1101" s="482"/>
      <c r="AT1101" s="482"/>
      <c r="AU1101" s="482"/>
      <c r="AV1101" s="482"/>
      <c r="AW1101" s="482"/>
      <c r="AX1101" s="482"/>
      <c r="AY1101" s="482"/>
      <c r="AZ1101" s="482"/>
      <c r="BA1101" s="482"/>
      <c r="BB1101" s="482"/>
      <c r="BC1101" s="482"/>
      <c r="BD1101" s="482"/>
      <c r="BE1101" s="482"/>
      <c r="BF1101" s="482"/>
      <c r="BG1101" s="387"/>
      <c r="BH1101" s="387"/>
      <c r="BI1101" s="387"/>
      <c r="BJ1101" s="387"/>
      <c r="BK1101" s="387"/>
      <c r="BL1101" s="387"/>
      <c r="BM1101" s="777" t="s">
        <v>766</v>
      </c>
      <c r="BN1101" s="777"/>
      <c r="BO1101" s="777"/>
      <c r="BP1101" s="777"/>
      <c r="BQ1101" s="777"/>
      <c r="BR1101" s="777"/>
      <c r="BS1101" s="777"/>
      <c r="BT1101" s="777"/>
      <c r="BU1101" s="777"/>
      <c r="BV1101" s="777"/>
      <c r="BW1101" s="777"/>
      <c r="BX1101" s="387"/>
      <c r="BY1101" s="387"/>
      <c r="BZ1101" s="387"/>
      <c r="CA1101" s="387"/>
      <c r="CB1101" s="387"/>
      <c r="CC1101" s="387"/>
      <c r="CD1101" s="387"/>
      <c r="CE1101" s="387"/>
      <c r="CF1101" s="387"/>
      <c r="CG1101" s="387"/>
      <c r="CH1101" s="387"/>
      <c r="CK1101" s="258"/>
      <c r="CL1101" s="225"/>
      <c r="CM1101" s="225"/>
      <c r="CN1101" s="225"/>
      <c r="CO1101" s="225"/>
      <c r="CP1101" s="225"/>
      <c r="CQ1101" s="225"/>
      <c r="CR1101" s="225"/>
      <c r="CS1101" s="225"/>
    </row>
    <row r="1102" spans="1:97" s="316" customFormat="1" ht="12.75" customHeight="1">
      <c r="B1102" s="386"/>
      <c r="C1102" s="386"/>
      <c r="D1102" s="386"/>
      <c r="E1102" s="602"/>
      <c r="F1102" s="603"/>
      <c r="G1102" s="603"/>
      <c r="H1102" s="603"/>
      <c r="I1102" s="603"/>
      <c r="J1102" s="603"/>
      <c r="K1102" s="603"/>
      <c r="L1102" s="603"/>
      <c r="M1102" s="603"/>
      <c r="N1102" s="603"/>
      <c r="O1102" s="603"/>
      <c r="P1102" s="603"/>
      <c r="Q1102" s="603"/>
      <c r="R1102" s="603"/>
      <c r="S1102" s="603"/>
      <c r="T1102" s="603"/>
      <c r="U1102" s="603"/>
      <c r="V1102" s="603"/>
      <c r="W1102" s="603"/>
      <c r="X1102" s="603"/>
      <c r="Y1102" s="603"/>
      <c r="Z1102" s="603"/>
      <c r="AA1102" s="603"/>
      <c r="AB1102" s="603"/>
      <c r="AC1102" s="603"/>
      <c r="AD1102" s="603"/>
      <c r="AE1102" s="604"/>
      <c r="AF1102" s="786"/>
      <c r="AG1102" s="787"/>
      <c r="AH1102" s="787"/>
      <c r="AI1102" s="787"/>
      <c r="AJ1102" s="787"/>
      <c r="AK1102" s="787"/>
      <c r="AL1102" s="787"/>
      <c r="AM1102" s="787"/>
      <c r="AN1102" s="787"/>
      <c r="AO1102" s="787"/>
      <c r="AP1102" s="788"/>
      <c r="AQ1102" s="482"/>
      <c r="AR1102" s="482"/>
      <c r="AS1102" s="482"/>
      <c r="AT1102" s="482"/>
      <c r="AU1102" s="482"/>
      <c r="AV1102" s="482"/>
      <c r="AW1102" s="482"/>
      <c r="AX1102" s="482"/>
      <c r="AY1102" s="482"/>
      <c r="AZ1102" s="482"/>
      <c r="BA1102" s="482"/>
      <c r="BB1102" s="482"/>
      <c r="BC1102" s="482"/>
      <c r="BD1102" s="482"/>
      <c r="BE1102" s="482"/>
      <c r="BF1102" s="482"/>
      <c r="BG1102" s="387"/>
      <c r="BH1102" s="387"/>
      <c r="BI1102" s="387"/>
      <c r="BJ1102" s="387"/>
      <c r="BK1102" s="387"/>
      <c r="BL1102" s="387"/>
      <c r="BM1102" s="387"/>
      <c r="BN1102" s="387"/>
      <c r="BO1102" s="387"/>
      <c r="BP1102" s="387"/>
      <c r="BQ1102" s="387"/>
      <c r="BR1102" s="387"/>
      <c r="BS1102" s="387"/>
      <c r="BT1102" s="387"/>
      <c r="BU1102" s="387"/>
      <c r="BV1102" s="387"/>
      <c r="BW1102" s="387"/>
      <c r="BX1102" s="387"/>
      <c r="BY1102" s="387"/>
      <c r="BZ1102" s="387"/>
      <c r="CA1102" s="387"/>
      <c r="CB1102" s="387"/>
      <c r="CC1102" s="387"/>
      <c r="CD1102" s="387"/>
      <c r="CE1102" s="387"/>
      <c r="CF1102" s="387"/>
      <c r="CG1102" s="387"/>
      <c r="CH1102" s="387"/>
      <c r="CK1102" s="258"/>
      <c r="CL1102" s="258"/>
      <c r="CM1102" s="258"/>
      <c r="CN1102" s="258"/>
      <c r="CO1102" s="258"/>
      <c r="CP1102" s="225"/>
      <c r="CQ1102" s="225"/>
      <c r="CR1102" s="225"/>
      <c r="CS1102" s="225"/>
    </row>
    <row r="1103" spans="1:97" s="384" customFormat="1" ht="12.6" customHeight="1">
      <c r="BG1103" s="243"/>
      <c r="BH1103" s="243"/>
      <c r="BI1103" s="243"/>
      <c r="BJ1103" s="243"/>
      <c r="BK1103" s="243"/>
      <c r="BL1103" s="385"/>
      <c r="BM1103" s="385"/>
      <c r="BN1103" s="385"/>
      <c r="BO1103" s="385"/>
      <c r="BP1103" s="385"/>
      <c r="BQ1103" s="385"/>
      <c r="BR1103" s="385"/>
      <c r="BS1103" s="385"/>
      <c r="BT1103" s="385"/>
      <c r="BU1103" s="385"/>
      <c r="BV1103" s="385"/>
      <c r="BW1103" s="385"/>
      <c r="BX1103" s="385"/>
      <c r="BY1103" s="385"/>
      <c r="BZ1103" s="385"/>
      <c r="CA1103" s="385"/>
    </row>
    <row r="1104" spans="1:97" s="316" customFormat="1" ht="20.100000000000001" customHeight="1">
      <c r="A1104" s="239" t="s">
        <v>795</v>
      </c>
      <c r="B1104" s="239"/>
      <c r="C1104" s="239"/>
      <c r="D1104" s="298"/>
      <c r="E1104" s="291"/>
      <c r="F1104" s="291"/>
      <c r="G1104" s="291"/>
      <c r="H1104" s="291"/>
      <c r="I1104" s="291"/>
      <c r="J1104" s="291"/>
      <c r="K1104" s="291"/>
      <c r="L1104" s="291"/>
      <c r="M1104" s="291"/>
      <c r="N1104" s="291"/>
      <c r="O1104" s="291"/>
      <c r="P1104" s="291"/>
      <c r="Q1104" s="291"/>
      <c r="R1104" s="291"/>
      <c r="S1104" s="291"/>
      <c r="T1104" s="291"/>
      <c r="U1104" s="291"/>
      <c r="V1104" s="291"/>
      <c r="AN1104" s="773"/>
      <c r="AO1104" s="774"/>
      <c r="AP1104" s="774"/>
      <c r="AQ1104" s="774"/>
      <c r="AR1104" s="774"/>
      <c r="AS1104" s="774"/>
      <c r="AT1104" s="774"/>
      <c r="AU1104" s="774"/>
      <c r="AV1104" s="774"/>
      <c r="AW1104" s="774"/>
      <c r="AX1104" s="774"/>
      <c r="AY1104" s="774"/>
      <c r="AZ1104" s="774"/>
      <c r="BA1104" s="774"/>
      <c r="BB1104" s="774"/>
      <c r="BC1104" s="774"/>
      <c r="BD1104" s="774"/>
      <c r="BE1104" s="774"/>
      <c r="BF1104" s="774"/>
      <c r="BG1104" s="243"/>
      <c r="BH1104" s="243"/>
      <c r="BI1104" s="243"/>
      <c r="BJ1104" s="243"/>
      <c r="BK1104" s="243"/>
      <c r="BL1104" s="345"/>
      <c r="BM1104" s="345"/>
      <c r="BN1104" s="345"/>
      <c r="BO1104" s="345"/>
      <c r="BP1104" s="345"/>
      <c r="BQ1104" s="345"/>
      <c r="BR1104" s="345"/>
      <c r="BS1104" s="345"/>
      <c r="BT1104" s="345"/>
      <c r="BU1104" s="345"/>
      <c r="BV1104" s="345"/>
      <c r="BW1104" s="345"/>
      <c r="BX1104" s="345"/>
      <c r="BY1104" s="345"/>
      <c r="BZ1104" s="345"/>
      <c r="CA1104" s="345"/>
    </row>
    <row r="1105" spans="1:97" ht="12.6" customHeight="1">
      <c r="A1105" s="342"/>
      <c r="B1105" s="495" t="s">
        <v>431</v>
      </c>
      <c r="C1105" s="496"/>
      <c r="D1105" s="497"/>
      <c r="E1105" s="644" t="s">
        <v>796</v>
      </c>
      <c r="F1105" s="645"/>
      <c r="G1105" s="645"/>
      <c r="H1105" s="645"/>
      <c r="I1105" s="645"/>
      <c r="J1105" s="645"/>
      <c r="K1105" s="645"/>
      <c r="L1105" s="645"/>
      <c r="M1105" s="645"/>
      <c r="N1105" s="645"/>
      <c r="O1105" s="645"/>
      <c r="P1105" s="645"/>
      <c r="Q1105" s="645"/>
      <c r="R1105" s="645"/>
      <c r="S1105" s="645"/>
      <c r="T1105" s="645"/>
      <c r="U1105" s="645"/>
      <c r="V1105" s="645"/>
      <c r="W1105" s="645"/>
      <c r="X1105" s="645"/>
      <c r="Y1105" s="645"/>
      <c r="Z1105" s="645"/>
      <c r="AA1105" s="645"/>
      <c r="AB1105" s="645"/>
      <c r="AC1105" s="645"/>
      <c r="AD1105" s="645"/>
      <c r="AE1105" s="645"/>
      <c r="AF1105" s="645"/>
      <c r="AG1105" s="645"/>
      <c r="AH1105" s="645"/>
      <c r="AI1105" s="645"/>
      <c r="AJ1105" s="645"/>
      <c r="AK1105" s="645"/>
      <c r="AL1105" s="645"/>
      <c r="AM1105" s="645"/>
      <c r="AN1105" s="645"/>
      <c r="AO1105" s="645"/>
      <c r="AP1105" s="645"/>
      <c r="AQ1105" s="645"/>
      <c r="AR1105" s="645"/>
      <c r="AS1105" s="645"/>
      <c r="AT1105" s="645"/>
      <c r="AU1105" s="645"/>
      <c r="AV1105" s="645"/>
      <c r="AW1105" s="645"/>
      <c r="AX1105" s="645"/>
      <c r="AY1105" s="645"/>
      <c r="AZ1105" s="645"/>
      <c r="BA1105" s="645"/>
      <c r="BB1105" s="645"/>
      <c r="BC1105" s="645"/>
      <c r="BD1105" s="645"/>
      <c r="BE1105" s="645"/>
      <c r="BF1105" s="645"/>
      <c r="BG1105" s="505"/>
      <c r="BH1105" s="506"/>
      <c r="BI1105" s="506"/>
      <c r="BJ1105" s="506"/>
      <c r="BK1105" s="507"/>
    </row>
    <row r="1106" spans="1:97" ht="12.6" customHeight="1">
      <c r="A1106" s="342"/>
      <c r="B1106" s="498"/>
      <c r="C1106" s="499"/>
      <c r="D1106" s="500"/>
      <c r="E1106" s="646"/>
      <c r="F1106" s="647"/>
      <c r="G1106" s="647"/>
      <c r="H1106" s="647"/>
      <c r="I1106" s="647"/>
      <c r="J1106" s="647"/>
      <c r="K1106" s="647"/>
      <c r="L1106" s="647"/>
      <c r="M1106" s="647"/>
      <c r="N1106" s="647"/>
      <c r="O1106" s="647"/>
      <c r="P1106" s="647"/>
      <c r="Q1106" s="647"/>
      <c r="R1106" s="647"/>
      <c r="S1106" s="647"/>
      <c r="T1106" s="647"/>
      <c r="U1106" s="647"/>
      <c r="V1106" s="647"/>
      <c r="W1106" s="647"/>
      <c r="X1106" s="647"/>
      <c r="Y1106" s="647"/>
      <c r="Z1106" s="647"/>
      <c r="AA1106" s="647"/>
      <c r="AB1106" s="647"/>
      <c r="AC1106" s="647"/>
      <c r="AD1106" s="647"/>
      <c r="AE1106" s="647"/>
      <c r="AF1106" s="647"/>
      <c r="AG1106" s="647"/>
      <c r="AH1106" s="647"/>
      <c r="AI1106" s="647"/>
      <c r="AJ1106" s="647"/>
      <c r="AK1106" s="647"/>
      <c r="AL1106" s="647"/>
      <c r="AM1106" s="647"/>
      <c r="AN1106" s="647"/>
      <c r="AO1106" s="647"/>
      <c r="AP1106" s="647"/>
      <c r="AQ1106" s="647"/>
      <c r="AR1106" s="647"/>
      <c r="AS1106" s="647"/>
      <c r="AT1106" s="647"/>
      <c r="AU1106" s="647"/>
      <c r="AV1106" s="647"/>
      <c r="AW1106" s="647"/>
      <c r="AX1106" s="647"/>
      <c r="AY1106" s="647"/>
      <c r="AZ1106" s="647"/>
      <c r="BA1106" s="647"/>
      <c r="BB1106" s="647"/>
      <c r="BC1106" s="647"/>
      <c r="BD1106" s="647"/>
      <c r="BE1106" s="647"/>
      <c r="BF1106" s="647"/>
      <c r="BG1106" s="508"/>
      <c r="BH1106" s="509"/>
      <c r="BI1106" s="509"/>
      <c r="BJ1106" s="509"/>
      <c r="BK1106" s="510"/>
    </row>
    <row r="1107" spans="1:97" ht="12.6" customHeight="1">
      <c r="A1107" s="342"/>
      <c r="B1107" s="792" t="s">
        <v>436</v>
      </c>
      <c r="C1107" s="793"/>
      <c r="D1107" s="794"/>
      <c r="E1107" s="501" t="s">
        <v>345</v>
      </c>
      <c r="F1107" s="502"/>
      <c r="G1107" s="502"/>
      <c r="H1107" s="502"/>
      <c r="I1107" s="502"/>
      <c r="J1107" s="502"/>
      <c r="K1107" s="502"/>
      <c r="L1107" s="502"/>
      <c r="M1107" s="502"/>
      <c r="N1107" s="502"/>
      <c r="O1107" s="502"/>
      <c r="P1107" s="502"/>
      <c r="Q1107" s="502"/>
      <c r="R1107" s="502"/>
      <c r="S1107" s="502"/>
      <c r="T1107" s="502"/>
      <c r="U1107" s="502"/>
      <c r="V1107" s="502"/>
      <c r="W1107" s="502"/>
      <c r="X1107" s="502"/>
      <c r="Y1107" s="502"/>
      <c r="Z1107" s="502"/>
      <c r="AA1107" s="502"/>
      <c r="AB1107" s="502"/>
      <c r="AC1107" s="502"/>
      <c r="AD1107" s="502"/>
      <c r="AE1107" s="502"/>
      <c r="AF1107" s="502"/>
      <c r="AG1107" s="502"/>
      <c r="AH1107" s="502"/>
      <c r="AI1107" s="502"/>
      <c r="AJ1107" s="502"/>
      <c r="AK1107" s="502"/>
      <c r="AL1107" s="502"/>
      <c r="AM1107" s="502"/>
      <c r="AN1107" s="502"/>
      <c r="AO1107" s="502"/>
      <c r="AP1107" s="502"/>
      <c r="AQ1107" s="502"/>
      <c r="AR1107" s="502"/>
      <c r="AS1107" s="502"/>
      <c r="AT1107" s="502"/>
      <c r="AU1107" s="502"/>
      <c r="AV1107" s="502"/>
      <c r="AW1107" s="502"/>
      <c r="AX1107" s="502"/>
      <c r="AY1107" s="502"/>
      <c r="AZ1107" s="502"/>
      <c r="BA1107" s="502"/>
      <c r="BB1107" s="502"/>
      <c r="BC1107" s="502"/>
      <c r="BD1107" s="502"/>
      <c r="BE1107" s="502"/>
      <c r="BF1107" s="502"/>
      <c r="BG1107" s="505"/>
      <c r="BH1107" s="506"/>
      <c r="BI1107" s="506"/>
      <c r="BJ1107" s="506"/>
      <c r="BK1107" s="507"/>
    </row>
    <row r="1108" spans="1:97" ht="12.6" customHeight="1">
      <c r="A1108" s="342"/>
      <c r="B1108" s="795"/>
      <c r="C1108" s="796"/>
      <c r="D1108" s="797"/>
      <c r="E1108" s="514"/>
      <c r="F1108" s="482"/>
      <c r="G1108" s="482"/>
      <c r="H1108" s="482"/>
      <c r="I1108" s="482"/>
      <c r="J1108" s="482"/>
      <c r="K1108" s="482"/>
      <c r="L1108" s="482"/>
      <c r="M1108" s="482"/>
      <c r="N1108" s="482"/>
      <c r="O1108" s="482"/>
      <c r="P1108" s="482"/>
      <c r="Q1108" s="482"/>
      <c r="R1108" s="482"/>
      <c r="S1108" s="482"/>
      <c r="T1108" s="482"/>
      <c r="U1108" s="482"/>
      <c r="V1108" s="482"/>
      <c r="W1108" s="482"/>
      <c r="X1108" s="482"/>
      <c r="Y1108" s="482"/>
      <c r="Z1108" s="482"/>
      <c r="AA1108" s="482"/>
      <c r="AB1108" s="482"/>
      <c r="AC1108" s="482"/>
      <c r="AD1108" s="482"/>
      <c r="AE1108" s="482"/>
      <c r="AF1108" s="482"/>
      <c r="AG1108" s="482"/>
      <c r="AH1108" s="482"/>
      <c r="AI1108" s="482"/>
      <c r="AJ1108" s="482"/>
      <c r="AK1108" s="482"/>
      <c r="AL1108" s="482"/>
      <c r="AM1108" s="482"/>
      <c r="AN1108" s="482"/>
      <c r="AO1108" s="482"/>
      <c r="AP1108" s="482"/>
      <c r="AQ1108" s="482"/>
      <c r="AR1108" s="482"/>
      <c r="AS1108" s="482"/>
      <c r="AT1108" s="482"/>
      <c r="AU1108" s="482"/>
      <c r="AV1108" s="482"/>
      <c r="AW1108" s="482"/>
      <c r="AX1108" s="482"/>
      <c r="AY1108" s="482"/>
      <c r="AZ1108" s="482"/>
      <c r="BA1108" s="482"/>
      <c r="BB1108" s="482"/>
      <c r="BC1108" s="482"/>
      <c r="BD1108" s="482"/>
      <c r="BE1108" s="482"/>
      <c r="BF1108" s="482"/>
      <c r="BG1108" s="515"/>
      <c r="BH1108" s="516"/>
      <c r="BI1108" s="516"/>
      <c r="BJ1108" s="516"/>
      <c r="BK1108" s="517"/>
    </row>
    <row r="1109" spans="1:97" ht="12.6" customHeight="1">
      <c r="A1109" s="342"/>
      <c r="B1109" s="795"/>
      <c r="C1109" s="796"/>
      <c r="D1109" s="797"/>
      <c r="E1109" s="514"/>
      <c r="F1109" s="482"/>
      <c r="G1109" s="482"/>
      <c r="H1109" s="482"/>
      <c r="I1109" s="482"/>
      <c r="J1109" s="482"/>
      <c r="K1109" s="482"/>
      <c r="L1109" s="482"/>
      <c r="M1109" s="482"/>
      <c r="N1109" s="482"/>
      <c r="O1109" s="482"/>
      <c r="P1109" s="482"/>
      <c r="Q1109" s="482"/>
      <c r="R1109" s="482"/>
      <c r="S1109" s="482"/>
      <c r="T1109" s="482"/>
      <c r="U1109" s="482"/>
      <c r="V1109" s="482"/>
      <c r="W1109" s="482"/>
      <c r="X1109" s="482"/>
      <c r="Y1109" s="482"/>
      <c r="Z1109" s="482"/>
      <c r="AA1109" s="482"/>
      <c r="AB1109" s="482"/>
      <c r="AC1109" s="482"/>
      <c r="AD1109" s="482"/>
      <c r="AE1109" s="482"/>
      <c r="AF1109" s="482"/>
      <c r="AG1109" s="482"/>
      <c r="AH1109" s="482"/>
      <c r="AI1109" s="482"/>
      <c r="AJ1109" s="482"/>
      <c r="AK1109" s="482"/>
      <c r="AL1109" s="482"/>
      <c r="AM1109" s="482"/>
      <c r="AN1109" s="482"/>
      <c r="AO1109" s="482"/>
      <c r="AP1109" s="482"/>
      <c r="AQ1109" s="482"/>
      <c r="AR1109" s="482"/>
      <c r="AS1109" s="482"/>
      <c r="AT1109" s="482"/>
      <c r="AU1109" s="482"/>
      <c r="AV1109" s="482"/>
      <c r="AW1109" s="482"/>
      <c r="AX1109" s="482"/>
      <c r="AY1109" s="482"/>
      <c r="AZ1109" s="482"/>
      <c r="BA1109" s="482"/>
      <c r="BB1109" s="482"/>
      <c r="BC1109" s="482"/>
      <c r="BD1109" s="482"/>
      <c r="BE1109" s="482"/>
      <c r="BF1109" s="482"/>
      <c r="BG1109" s="515"/>
      <c r="BH1109" s="516"/>
      <c r="BI1109" s="516"/>
      <c r="BJ1109" s="516"/>
      <c r="BK1109" s="517"/>
    </row>
    <row r="1110" spans="1:97" ht="12.6" customHeight="1">
      <c r="A1110" s="342"/>
      <c r="B1110" s="795"/>
      <c r="C1110" s="796"/>
      <c r="D1110" s="797"/>
      <c r="E1110" s="698" t="s">
        <v>434</v>
      </c>
      <c r="F1110" s="699"/>
      <c r="G1110" s="635" t="s">
        <v>797</v>
      </c>
      <c r="H1110" s="635"/>
      <c r="I1110" s="635"/>
      <c r="J1110" s="635"/>
      <c r="K1110" s="635"/>
      <c r="L1110" s="635"/>
      <c r="M1110" s="635"/>
      <c r="N1110" s="635"/>
      <c r="O1110" s="635"/>
      <c r="P1110" s="635"/>
      <c r="Q1110" s="635"/>
      <c r="R1110" s="635"/>
      <c r="S1110" s="635"/>
      <c r="T1110" s="635"/>
      <c r="U1110" s="635"/>
      <c r="V1110" s="635"/>
      <c r="W1110" s="635"/>
      <c r="X1110" s="635"/>
      <c r="Y1110" s="635"/>
      <c r="Z1110" s="635"/>
      <c r="AA1110" s="635"/>
      <c r="AB1110" s="635"/>
      <c r="AC1110" s="635"/>
      <c r="AD1110" s="635"/>
      <c r="AE1110" s="635"/>
      <c r="AF1110" s="635"/>
      <c r="AG1110" s="635"/>
      <c r="AH1110" s="635"/>
      <c r="AI1110" s="635"/>
      <c r="AJ1110" s="635"/>
      <c r="AK1110" s="635"/>
      <c r="AL1110" s="635"/>
      <c r="AM1110" s="635"/>
      <c r="AN1110" s="635"/>
      <c r="AO1110" s="635"/>
      <c r="AP1110" s="635"/>
      <c r="AQ1110" s="635"/>
      <c r="AR1110" s="635"/>
      <c r="AS1110" s="635"/>
      <c r="AT1110" s="635"/>
      <c r="AU1110" s="635"/>
      <c r="AV1110" s="635"/>
      <c r="AW1110" s="635"/>
      <c r="AX1110" s="635"/>
      <c r="AY1110" s="635"/>
      <c r="AZ1110" s="635"/>
      <c r="BA1110" s="635"/>
      <c r="BB1110" s="635"/>
      <c r="BC1110" s="635"/>
      <c r="BD1110" s="635"/>
      <c r="BE1110" s="635"/>
      <c r="BF1110" s="635"/>
      <c r="BG1110" s="515"/>
      <c r="BH1110" s="516"/>
      <c r="BI1110" s="516"/>
      <c r="BJ1110" s="516"/>
      <c r="BK1110" s="517"/>
    </row>
    <row r="1111" spans="1:97" ht="3.75" customHeight="1">
      <c r="A1111" s="342"/>
      <c r="B1111" s="798"/>
      <c r="C1111" s="799"/>
      <c r="D1111" s="800"/>
      <c r="E1111" s="457"/>
      <c r="F1111" s="455"/>
      <c r="G1111" s="455"/>
      <c r="H1111" s="455"/>
      <c r="I1111" s="455"/>
      <c r="J1111" s="455"/>
      <c r="K1111" s="455"/>
      <c r="L1111" s="455"/>
      <c r="M1111" s="455"/>
      <c r="N1111" s="455"/>
      <c r="O1111" s="455"/>
      <c r="P1111" s="455"/>
      <c r="Q1111" s="455"/>
      <c r="R1111" s="455"/>
      <c r="S1111" s="455"/>
      <c r="T1111" s="455"/>
      <c r="U1111" s="455"/>
      <c r="V1111" s="455"/>
      <c r="W1111" s="455"/>
      <c r="X1111" s="455"/>
      <c r="Y1111" s="455"/>
      <c r="Z1111" s="455"/>
      <c r="AA1111" s="455"/>
      <c r="AB1111" s="455"/>
      <c r="AC1111" s="455"/>
      <c r="AD1111" s="455"/>
      <c r="AE1111" s="455"/>
      <c r="AF1111" s="455"/>
      <c r="AG1111" s="455"/>
      <c r="AH1111" s="455"/>
      <c r="AI1111" s="455"/>
      <c r="AJ1111" s="455"/>
      <c r="AK1111" s="455"/>
      <c r="AL1111" s="455"/>
      <c r="AM1111" s="455"/>
      <c r="AN1111" s="455"/>
      <c r="AO1111" s="455"/>
      <c r="AP1111" s="455"/>
      <c r="AQ1111" s="455"/>
      <c r="AR1111" s="455"/>
      <c r="AS1111" s="455"/>
      <c r="AT1111" s="455"/>
      <c r="AU1111" s="455"/>
      <c r="AV1111" s="455"/>
      <c r="AW1111" s="455"/>
      <c r="AX1111" s="455"/>
      <c r="AY1111" s="455"/>
      <c r="AZ1111" s="455"/>
      <c r="BA1111" s="455"/>
      <c r="BB1111" s="455"/>
      <c r="BC1111" s="455"/>
      <c r="BD1111" s="455"/>
      <c r="BE1111" s="455"/>
      <c r="BF1111" s="455"/>
      <c r="BG1111" s="508"/>
      <c r="BH1111" s="509"/>
      <c r="BI1111" s="509"/>
      <c r="BJ1111" s="509"/>
      <c r="BK1111" s="510"/>
    </row>
    <row r="1112" spans="1:97" ht="12.6" customHeight="1">
      <c r="A1112" s="342"/>
      <c r="B1112" s="495" t="s">
        <v>450</v>
      </c>
      <c r="C1112" s="496"/>
      <c r="D1112" s="497"/>
      <c r="E1112" s="501" t="s">
        <v>798</v>
      </c>
      <c r="F1112" s="502"/>
      <c r="G1112" s="502"/>
      <c r="H1112" s="502"/>
      <c r="I1112" s="502"/>
      <c r="J1112" s="502"/>
      <c r="K1112" s="502"/>
      <c r="L1112" s="502"/>
      <c r="M1112" s="502"/>
      <c r="N1112" s="502"/>
      <c r="O1112" s="502"/>
      <c r="P1112" s="502"/>
      <c r="Q1112" s="502"/>
      <c r="R1112" s="502"/>
      <c r="S1112" s="502"/>
      <c r="T1112" s="502"/>
      <c r="U1112" s="502"/>
      <c r="V1112" s="502"/>
      <c r="W1112" s="502"/>
      <c r="X1112" s="502"/>
      <c r="Y1112" s="502"/>
      <c r="Z1112" s="502"/>
      <c r="AA1112" s="502"/>
      <c r="AB1112" s="502"/>
      <c r="AC1112" s="502"/>
      <c r="AD1112" s="502"/>
      <c r="AE1112" s="502"/>
      <c r="AF1112" s="502"/>
      <c r="AG1112" s="502"/>
      <c r="AH1112" s="502"/>
      <c r="AI1112" s="502"/>
      <c r="AJ1112" s="502"/>
      <c r="AK1112" s="502"/>
      <c r="AL1112" s="502"/>
      <c r="AM1112" s="502"/>
      <c r="AN1112" s="502"/>
      <c r="AO1112" s="502"/>
      <c r="AP1112" s="502"/>
      <c r="AQ1112" s="502"/>
      <c r="AR1112" s="502"/>
      <c r="AS1112" s="502"/>
      <c r="AT1112" s="502"/>
      <c r="AU1112" s="502"/>
      <c r="AV1112" s="502"/>
      <c r="AW1112" s="502"/>
      <c r="AX1112" s="502"/>
      <c r="AY1112" s="502"/>
      <c r="AZ1112" s="502"/>
      <c r="BA1112" s="502"/>
      <c r="BB1112" s="502"/>
      <c r="BC1112" s="502"/>
      <c r="BD1112" s="502"/>
      <c r="BE1112" s="502"/>
      <c r="BF1112" s="502"/>
      <c r="BG1112" s="505"/>
      <c r="BH1112" s="506"/>
      <c r="BI1112" s="506"/>
      <c r="BJ1112" s="506"/>
      <c r="BK1112" s="507"/>
    </row>
    <row r="1113" spans="1:97" ht="12.6" customHeight="1">
      <c r="A1113" s="342"/>
      <c r="B1113" s="511"/>
      <c r="C1113" s="512"/>
      <c r="D1113" s="513"/>
      <c r="E1113" s="514"/>
      <c r="F1113" s="482"/>
      <c r="G1113" s="482"/>
      <c r="H1113" s="482"/>
      <c r="I1113" s="482"/>
      <c r="J1113" s="482"/>
      <c r="K1113" s="482"/>
      <c r="L1113" s="482"/>
      <c r="M1113" s="482"/>
      <c r="N1113" s="482"/>
      <c r="O1113" s="482"/>
      <c r="P1113" s="482"/>
      <c r="Q1113" s="482"/>
      <c r="R1113" s="482"/>
      <c r="S1113" s="482"/>
      <c r="T1113" s="482"/>
      <c r="U1113" s="482"/>
      <c r="V1113" s="482"/>
      <c r="W1113" s="482"/>
      <c r="X1113" s="482"/>
      <c r="Y1113" s="482"/>
      <c r="Z1113" s="482"/>
      <c r="AA1113" s="482"/>
      <c r="AB1113" s="482"/>
      <c r="AC1113" s="482"/>
      <c r="AD1113" s="482"/>
      <c r="AE1113" s="482"/>
      <c r="AF1113" s="482"/>
      <c r="AG1113" s="482"/>
      <c r="AH1113" s="482"/>
      <c r="AI1113" s="482"/>
      <c r="AJ1113" s="482"/>
      <c r="AK1113" s="482"/>
      <c r="AL1113" s="482"/>
      <c r="AM1113" s="482"/>
      <c r="AN1113" s="482"/>
      <c r="AO1113" s="482"/>
      <c r="AP1113" s="482"/>
      <c r="AQ1113" s="482"/>
      <c r="AR1113" s="482"/>
      <c r="AS1113" s="482"/>
      <c r="AT1113" s="482"/>
      <c r="AU1113" s="482"/>
      <c r="AV1113" s="482"/>
      <c r="AW1113" s="482"/>
      <c r="AX1113" s="482"/>
      <c r="AY1113" s="482"/>
      <c r="AZ1113" s="482"/>
      <c r="BA1113" s="482"/>
      <c r="BB1113" s="482"/>
      <c r="BC1113" s="482"/>
      <c r="BD1113" s="482"/>
      <c r="BE1113" s="482"/>
      <c r="BF1113" s="482"/>
      <c r="BG1113" s="515"/>
      <c r="BH1113" s="516"/>
      <c r="BI1113" s="516"/>
      <c r="BJ1113" s="516"/>
      <c r="BK1113" s="517"/>
    </row>
    <row r="1114" spans="1:97" ht="12.6" customHeight="1">
      <c r="A1114" s="342"/>
      <c r="B1114" s="498"/>
      <c r="C1114" s="499"/>
      <c r="D1114" s="500"/>
      <c r="E1114" s="503"/>
      <c r="F1114" s="504"/>
      <c r="G1114" s="504"/>
      <c r="H1114" s="504"/>
      <c r="I1114" s="504"/>
      <c r="J1114" s="504"/>
      <c r="K1114" s="504"/>
      <c r="L1114" s="504"/>
      <c r="M1114" s="504"/>
      <c r="N1114" s="504"/>
      <c r="O1114" s="504"/>
      <c r="P1114" s="504"/>
      <c r="Q1114" s="504"/>
      <c r="R1114" s="504"/>
      <c r="S1114" s="504"/>
      <c r="T1114" s="504"/>
      <c r="U1114" s="504"/>
      <c r="V1114" s="504"/>
      <c r="W1114" s="504"/>
      <c r="X1114" s="504"/>
      <c r="Y1114" s="504"/>
      <c r="Z1114" s="504"/>
      <c r="AA1114" s="504"/>
      <c r="AB1114" s="504"/>
      <c r="AC1114" s="504"/>
      <c r="AD1114" s="504"/>
      <c r="AE1114" s="504"/>
      <c r="AF1114" s="504"/>
      <c r="AG1114" s="504"/>
      <c r="AH1114" s="504"/>
      <c r="AI1114" s="504"/>
      <c r="AJ1114" s="504"/>
      <c r="AK1114" s="504"/>
      <c r="AL1114" s="504"/>
      <c r="AM1114" s="504"/>
      <c r="AN1114" s="504"/>
      <c r="AO1114" s="504"/>
      <c r="AP1114" s="504"/>
      <c r="AQ1114" s="504"/>
      <c r="AR1114" s="504"/>
      <c r="AS1114" s="504"/>
      <c r="AT1114" s="504"/>
      <c r="AU1114" s="504"/>
      <c r="AV1114" s="504"/>
      <c r="AW1114" s="504"/>
      <c r="AX1114" s="504"/>
      <c r="AY1114" s="504"/>
      <c r="AZ1114" s="504"/>
      <c r="BA1114" s="504"/>
      <c r="BB1114" s="504"/>
      <c r="BC1114" s="504"/>
      <c r="BD1114" s="504"/>
      <c r="BE1114" s="504"/>
      <c r="BF1114" s="504"/>
      <c r="BG1114" s="508"/>
      <c r="BH1114" s="509"/>
      <c r="BI1114" s="509"/>
      <c r="BJ1114" s="509"/>
      <c r="BK1114" s="510"/>
    </row>
    <row r="1115" spans="1:97" ht="12.6" customHeight="1">
      <c r="A1115" s="342"/>
      <c r="B1115" s="495" t="s">
        <v>457</v>
      </c>
      <c r="C1115" s="496"/>
      <c r="D1115" s="497"/>
      <c r="E1115" s="644" t="s">
        <v>799</v>
      </c>
      <c r="F1115" s="645"/>
      <c r="G1115" s="645"/>
      <c r="H1115" s="645"/>
      <c r="I1115" s="645"/>
      <c r="J1115" s="645"/>
      <c r="K1115" s="645"/>
      <c r="L1115" s="645"/>
      <c r="M1115" s="645"/>
      <c r="N1115" s="645"/>
      <c r="O1115" s="645"/>
      <c r="P1115" s="645"/>
      <c r="Q1115" s="645"/>
      <c r="R1115" s="645"/>
      <c r="S1115" s="645"/>
      <c r="T1115" s="645"/>
      <c r="U1115" s="645"/>
      <c r="V1115" s="645"/>
      <c r="W1115" s="645"/>
      <c r="X1115" s="645"/>
      <c r="Y1115" s="645"/>
      <c r="Z1115" s="645"/>
      <c r="AA1115" s="645"/>
      <c r="AB1115" s="645"/>
      <c r="AC1115" s="645"/>
      <c r="AD1115" s="645"/>
      <c r="AE1115" s="645"/>
      <c r="AF1115" s="645"/>
      <c r="AG1115" s="645"/>
      <c r="AH1115" s="645"/>
      <c r="AI1115" s="645"/>
      <c r="AJ1115" s="645"/>
      <c r="AK1115" s="645"/>
      <c r="AL1115" s="645"/>
      <c r="AM1115" s="645"/>
      <c r="AN1115" s="645"/>
      <c r="AO1115" s="645"/>
      <c r="AP1115" s="645"/>
      <c r="AQ1115" s="645"/>
      <c r="AR1115" s="645"/>
      <c r="AS1115" s="645"/>
      <c r="AT1115" s="645"/>
      <c r="AU1115" s="645"/>
      <c r="AV1115" s="645"/>
      <c r="AW1115" s="645"/>
      <c r="AX1115" s="645"/>
      <c r="AY1115" s="645"/>
      <c r="AZ1115" s="645"/>
      <c r="BA1115" s="645"/>
      <c r="BB1115" s="645"/>
      <c r="BC1115" s="645"/>
      <c r="BD1115" s="645"/>
      <c r="BE1115" s="645"/>
      <c r="BF1115" s="645"/>
      <c r="BG1115" s="505"/>
      <c r="BH1115" s="506"/>
      <c r="BI1115" s="506"/>
      <c r="BJ1115" s="506"/>
      <c r="BK1115" s="507"/>
    </row>
    <row r="1116" spans="1:97" ht="12.6" customHeight="1">
      <c r="A1116" s="342"/>
      <c r="B1116" s="498"/>
      <c r="C1116" s="499"/>
      <c r="D1116" s="500"/>
      <c r="E1116" s="646"/>
      <c r="F1116" s="647"/>
      <c r="G1116" s="647"/>
      <c r="H1116" s="647"/>
      <c r="I1116" s="647"/>
      <c r="J1116" s="647"/>
      <c r="K1116" s="647"/>
      <c r="L1116" s="647"/>
      <c r="M1116" s="647"/>
      <c r="N1116" s="647"/>
      <c r="O1116" s="647"/>
      <c r="P1116" s="647"/>
      <c r="Q1116" s="647"/>
      <c r="R1116" s="647"/>
      <c r="S1116" s="647"/>
      <c r="T1116" s="647"/>
      <c r="U1116" s="647"/>
      <c r="V1116" s="647"/>
      <c r="W1116" s="647"/>
      <c r="X1116" s="647"/>
      <c r="Y1116" s="647"/>
      <c r="Z1116" s="647"/>
      <c r="AA1116" s="647"/>
      <c r="AB1116" s="647"/>
      <c r="AC1116" s="647"/>
      <c r="AD1116" s="647"/>
      <c r="AE1116" s="647"/>
      <c r="AF1116" s="647"/>
      <c r="AG1116" s="647"/>
      <c r="AH1116" s="647"/>
      <c r="AI1116" s="647"/>
      <c r="AJ1116" s="647"/>
      <c r="AK1116" s="647"/>
      <c r="AL1116" s="647"/>
      <c r="AM1116" s="647"/>
      <c r="AN1116" s="647"/>
      <c r="AO1116" s="647"/>
      <c r="AP1116" s="647"/>
      <c r="AQ1116" s="647"/>
      <c r="AR1116" s="647"/>
      <c r="AS1116" s="647"/>
      <c r="AT1116" s="647"/>
      <c r="AU1116" s="647"/>
      <c r="AV1116" s="647"/>
      <c r="AW1116" s="647"/>
      <c r="AX1116" s="647"/>
      <c r="AY1116" s="647"/>
      <c r="AZ1116" s="647"/>
      <c r="BA1116" s="647"/>
      <c r="BB1116" s="647"/>
      <c r="BC1116" s="647"/>
      <c r="BD1116" s="647"/>
      <c r="BE1116" s="647"/>
      <c r="BF1116" s="647"/>
      <c r="BG1116" s="508"/>
      <c r="BH1116" s="509"/>
      <c r="BI1116" s="509"/>
      <c r="BJ1116" s="509"/>
      <c r="BK1116" s="510"/>
    </row>
    <row r="1117" spans="1:97" s="384" customFormat="1" ht="7.5" customHeight="1">
      <c r="BG1117" s="243"/>
      <c r="BH1117" s="243"/>
      <c r="BI1117" s="243"/>
      <c r="BJ1117" s="243"/>
      <c r="BK1117" s="243"/>
      <c r="BL1117" s="385"/>
      <c r="BM1117" s="385"/>
      <c r="BN1117" s="385"/>
      <c r="BO1117" s="385"/>
      <c r="BP1117" s="385"/>
      <c r="BQ1117" s="385"/>
      <c r="BR1117" s="385"/>
      <c r="BS1117" s="385"/>
      <c r="BT1117" s="385"/>
      <c r="BU1117" s="385"/>
      <c r="BV1117" s="385"/>
      <c r="BW1117" s="385"/>
      <c r="BX1117" s="385"/>
      <c r="BY1117" s="385"/>
      <c r="BZ1117" s="385"/>
      <c r="CA1117" s="385"/>
    </row>
    <row r="1118" spans="1:97" s="316" customFormat="1" ht="12.75" customHeight="1">
      <c r="B1118" s="386"/>
      <c r="C1118" s="386"/>
      <c r="D1118" s="386"/>
      <c r="E1118" s="599" t="s">
        <v>765</v>
      </c>
      <c r="F1118" s="600"/>
      <c r="G1118" s="600"/>
      <c r="H1118" s="600"/>
      <c r="I1118" s="600"/>
      <c r="J1118" s="600"/>
      <c r="K1118" s="600"/>
      <c r="L1118" s="600"/>
      <c r="M1118" s="600"/>
      <c r="N1118" s="600"/>
      <c r="O1118" s="600"/>
      <c r="P1118" s="600"/>
      <c r="Q1118" s="600"/>
      <c r="R1118" s="600"/>
      <c r="S1118" s="600"/>
      <c r="T1118" s="600"/>
      <c r="U1118" s="600"/>
      <c r="V1118" s="600"/>
      <c r="W1118" s="600"/>
      <c r="X1118" s="600"/>
      <c r="Y1118" s="600"/>
      <c r="Z1118" s="600"/>
      <c r="AA1118" s="600"/>
      <c r="AB1118" s="600"/>
      <c r="AC1118" s="600"/>
      <c r="AD1118" s="600"/>
      <c r="AE1118" s="601"/>
      <c r="AF1118" s="783"/>
      <c r="AG1118" s="784"/>
      <c r="AH1118" s="784"/>
      <c r="AI1118" s="784"/>
      <c r="AJ1118" s="784"/>
      <c r="AK1118" s="784"/>
      <c r="AL1118" s="784"/>
      <c r="AM1118" s="784"/>
      <c r="AN1118" s="784"/>
      <c r="AO1118" s="784"/>
      <c r="AP1118" s="785"/>
      <c r="AQ1118" s="482" t="s">
        <v>1339</v>
      </c>
      <c r="AR1118" s="482"/>
      <c r="AS1118" s="482"/>
      <c r="AT1118" s="482"/>
      <c r="AU1118" s="482"/>
      <c r="AV1118" s="482"/>
      <c r="AW1118" s="482"/>
      <c r="AX1118" s="482"/>
      <c r="AY1118" s="482"/>
      <c r="AZ1118" s="482"/>
      <c r="BA1118" s="482"/>
      <c r="BB1118" s="482"/>
      <c r="BC1118" s="482"/>
      <c r="BD1118" s="482"/>
      <c r="BE1118" s="482"/>
      <c r="BF1118" s="482"/>
      <c r="BG1118" s="387"/>
      <c r="BH1118" s="387"/>
      <c r="BI1118" s="387"/>
      <c r="BJ1118" s="387"/>
      <c r="BK1118" s="387"/>
      <c r="BL1118" s="387"/>
      <c r="BM1118" s="777" t="s">
        <v>766</v>
      </c>
      <c r="BN1118" s="777"/>
      <c r="BO1118" s="777"/>
      <c r="BP1118" s="777"/>
      <c r="BQ1118" s="777"/>
      <c r="BR1118" s="777"/>
      <c r="BS1118" s="777"/>
      <c r="BT1118" s="777"/>
      <c r="BU1118" s="777"/>
      <c r="BV1118" s="777"/>
      <c r="BW1118" s="777"/>
      <c r="BX1118" s="387"/>
      <c r="BY1118" s="387"/>
      <c r="BZ1118" s="387"/>
      <c r="CA1118" s="387"/>
      <c r="CB1118" s="387"/>
      <c r="CC1118" s="387"/>
      <c r="CD1118" s="387"/>
      <c r="CE1118" s="387"/>
      <c r="CF1118" s="387"/>
      <c r="CG1118" s="387"/>
      <c r="CH1118" s="387"/>
      <c r="CK1118" s="258"/>
      <c r="CL1118" s="225"/>
      <c r="CM1118" s="225"/>
      <c r="CN1118" s="225"/>
      <c r="CO1118" s="225"/>
      <c r="CP1118" s="225"/>
      <c r="CQ1118" s="225"/>
      <c r="CR1118" s="225"/>
      <c r="CS1118" s="225"/>
    </row>
    <row r="1119" spans="1:97" s="316" customFormat="1" ht="12.75" customHeight="1">
      <c r="B1119" s="386"/>
      <c r="C1119" s="386"/>
      <c r="D1119" s="386"/>
      <c r="E1119" s="602"/>
      <c r="F1119" s="603"/>
      <c r="G1119" s="603"/>
      <c r="H1119" s="603"/>
      <c r="I1119" s="603"/>
      <c r="J1119" s="603"/>
      <c r="K1119" s="603"/>
      <c r="L1119" s="603"/>
      <c r="M1119" s="603"/>
      <c r="N1119" s="603"/>
      <c r="O1119" s="603"/>
      <c r="P1119" s="603"/>
      <c r="Q1119" s="603"/>
      <c r="R1119" s="603"/>
      <c r="S1119" s="603"/>
      <c r="T1119" s="603"/>
      <c r="U1119" s="603"/>
      <c r="V1119" s="603"/>
      <c r="W1119" s="603"/>
      <c r="X1119" s="603"/>
      <c r="Y1119" s="603"/>
      <c r="Z1119" s="603"/>
      <c r="AA1119" s="603"/>
      <c r="AB1119" s="603"/>
      <c r="AC1119" s="603"/>
      <c r="AD1119" s="603"/>
      <c r="AE1119" s="604"/>
      <c r="AF1119" s="786"/>
      <c r="AG1119" s="787"/>
      <c r="AH1119" s="787"/>
      <c r="AI1119" s="787"/>
      <c r="AJ1119" s="787"/>
      <c r="AK1119" s="787"/>
      <c r="AL1119" s="787"/>
      <c r="AM1119" s="787"/>
      <c r="AN1119" s="787"/>
      <c r="AO1119" s="787"/>
      <c r="AP1119" s="788"/>
      <c r="AQ1119" s="482"/>
      <c r="AR1119" s="482"/>
      <c r="AS1119" s="482"/>
      <c r="AT1119" s="482"/>
      <c r="AU1119" s="482"/>
      <c r="AV1119" s="482"/>
      <c r="AW1119" s="482"/>
      <c r="AX1119" s="482"/>
      <c r="AY1119" s="482"/>
      <c r="AZ1119" s="482"/>
      <c r="BA1119" s="482"/>
      <c r="BB1119" s="482"/>
      <c r="BC1119" s="482"/>
      <c r="BD1119" s="482"/>
      <c r="BE1119" s="482"/>
      <c r="BF1119" s="482"/>
      <c r="BG1119" s="387"/>
      <c r="BH1119" s="387"/>
      <c r="BI1119" s="387"/>
      <c r="BJ1119" s="387"/>
      <c r="BK1119" s="387"/>
      <c r="BL1119" s="387"/>
      <c r="BM1119" s="387"/>
      <c r="BN1119" s="387"/>
      <c r="BO1119" s="387"/>
      <c r="BP1119" s="387"/>
      <c r="BQ1119" s="387"/>
      <c r="BR1119" s="387"/>
      <c r="BS1119" s="387"/>
      <c r="BT1119" s="387"/>
      <c r="BU1119" s="387"/>
      <c r="BV1119" s="387"/>
      <c r="BW1119" s="387"/>
      <c r="BX1119" s="387"/>
      <c r="BY1119" s="387"/>
      <c r="BZ1119" s="387"/>
      <c r="CA1119" s="387"/>
      <c r="CB1119" s="387"/>
      <c r="CC1119" s="387"/>
      <c r="CD1119" s="387"/>
      <c r="CE1119" s="387"/>
      <c r="CF1119" s="387"/>
      <c r="CG1119" s="387"/>
      <c r="CH1119" s="387"/>
      <c r="CK1119" s="258"/>
      <c r="CL1119" s="258"/>
      <c r="CM1119" s="258"/>
      <c r="CN1119" s="258"/>
      <c r="CO1119" s="258"/>
      <c r="CP1119" s="225"/>
      <c r="CQ1119" s="225"/>
      <c r="CR1119" s="225"/>
      <c r="CS1119" s="225"/>
    </row>
    <row r="1120" spans="1:97" s="316" customFormat="1" ht="12.75" customHeight="1">
      <c r="B1120" s="386"/>
      <c r="C1120" s="386"/>
      <c r="D1120" s="386"/>
      <c r="E1120" s="388"/>
      <c r="F1120" s="388"/>
      <c r="G1120" s="388"/>
      <c r="H1120" s="388"/>
      <c r="I1120" s="388"/>
      <c r="J1120" s="388"/>
      <c r="K1120" s="388"/>
      <c r="L1120" s="388"/>
      <c r="M1120" s="388"/>
      <c r="N1120" s="388"/>
      <c r="O1120" s="388"/>
      <c r="P1120" s="388"/>
      <c r="Q1120" s="388"/>
      <c r="R1120" s="388"/>
      <c r="S1120" s="388"/>
      <c r="T1120" s="388"/>
      <c r="U1120" s="388"/>
      <c r="V1120" s="388"/>
      <c r="W1120" s="388"/>
      <c r="X1120" s="388"/>
      <c r="Y1120" s="388"/>
      <c r="Z1120" s="388"/>
      <c r="AA1120" s="388"/>
      <c r="AB1120" s="388"/>
      <c r="AC1120" s="388"/>
      <c r="AD1120" s="388"/>
      <c r="AE1120" s="388"/>
      <c r="AF1120" s="389"/>
      <c r="AG1120" s="389"/>
      <c r="AH1120" s="389"/>
      <c r="AI1120" s="389"/>
      <c r="AJ1120" s="389"/>
      <c r="AK1120" s="389"/>
      <c r="AL1120" s="389"/>
      <c r="AM1120" s="389"/>
      <c r="AN1120" s="389"/>
      <c r="AO1120" s="389"/>
      <c r="AP1120" s="389"/>
      <c r="AQ1120" s="355"/>
      <c r="AR1120" s="355"/>
      <c r="AS1120" s="355"/>
      <c r="AT1120" s="355"/>
      <c r="AU1120" s="355"/>
      <c r="AV1120" s="355"/>
      <c r="AW1120" s="355"/>
      <c r="AX1120" s="355"/>
      <c r="AY1120" s="355"/>
      <c r="AZ1120" s="355"/>
      <c r="BA1120" s="355"/>
      <c r="BB1120" s="355"/>
      <c r="BC1120" s="355"/>
      <c r="BD1120" s="355"/>
      <c r="BE1120" s="355"/>
      <c r="BF1120" s="355"/>
      <c r="BG1120" s="387"/>
      <c r="BH1120" s="387"/>
      <c r="BI1120" s="387"/>
      <c r="BJ1120" s="387"/>
      <c r="BK1120" s="387"/>
      <c r="BL1120" s="387"/>
      <c r="BM1120" s="387"/>
      <c r="BN1120" s="387"/>
      <c r="BO1120" s="387"/>
      <c r="BP1120" s="387"/>
      <c r="BQ1120" s="387"/>
      <c r="BR1120" s="387"/>
      <c r="BS1120" s="387"/>
      <c r="BT1120" s="387"/>
      <c r="BU1120" s="387"/>
      <c r="BV1120" s="387"/>
      <c r="BW1120" s="387"/>
      <c r="BX1120" s="387"/>
      <c r="BY1120" s="387"/>
      <c r="BZ1120" s="387"/>
      <c r="CA1120" s="387"/>
      <c r="CB1120" s="387"/>
      <c r="CC1120" s="387"/>
      <c r="CD1120" s="387"/>
      <c r="CE1120" s="387"/>
      <c r="CF1120" s="387"/>
      <c r="CG1120" s="387"/>
      <c r="CH1120" s="387"/>
      <c r="CK1120" s="258"/>
      <c r="CL1120" s="258"/>
      <c r="CM1120" s="258"/>
      <c r="CN1120" s="258"/>
      <c r="CO1120" s="258"/>
      <c r="CP1120" s="225"/>
      <c r="CQ1120" s="225"/>
      <c r="CR1120" s="225"/>
      <c r="CS1120" s="225"/>
    </row>
    <row r="1121" spans="1:79" s="316" customFormat="1" ht="20.100000000000001" customHeight="1">
      <c r="A1121" s="239" t="s">
        <v>800</v>
      </c>
      <c r="B1121" s="239"/>
      <c r="C1121" s="239"/>
      <c r="D1121" s="298"/>
      <c r="E1121" s="291"/>
      <c r="F1121" s="291"/>
      <c r="G1121" s="291"/>
      <c r="H1121" s="291"/>
      <c r="I1121" s="291"/>
      <c r="J1121" s="291"/>
      <c r="K1121" s="291"/>
      <c r="L1121" s="291"/>
      <c r="M1121" s="291"/>
      <c r="N1121" s="291"/>
      <c r="O1121" s="291"/>
      <c r="P1121" s="291"/>
      <c r="Q1121" s="291"/>
      <c r="R1121" s="291"/>
      <c r="S1121" s="291"/>
      <c r="T1121" s="291"/>
      <c r="U1121" s="291"/>
      <c r="V1121" s="291"/>
      <c r="BG1121" s="243"/>
      <c r="BH1121" s="243"/>
      <c r="BI1121" s="243"/>
      <c r="BJ1121" s="243"/>
      <c r="BK1121" s="243"/>
      <c r="BL1121" s="345"/>
      <c r="BM1121" s="345"/>
      <c r="BN1121" s="345"/>
      <c r="BO1121" s="345"/>
      <c r="BP1121" s="345"/>
      <c r="BQ1121" s="345"/>
      <c r="BR1121" s="345"/>
      <c r="BS1121" s="345"/>
      <c r="BT1121" s="345"/>
      <c r="BU1121" s="345"/>
      <c r="BV1121" s="345"/>
      <c r="BW1121" s="345"/>
      <c r="BX1121" s="345"/>
      <c r="BY1121" s="345"/>
      <c r="BZ1121" s="345"/>
      <c r="CA1121" s="345"/>
    </row>
    <row r="1122" spans="1:79" s="331" customFormat="1" ht="18" customHeight="1">
      <c r="A1122" s="239"/>
      <c r="B1122" s="641" t="s">
        <v>801</v>
      </c>
      <c r="C1122" s="642"/>
      <c r="D1122" s="642"/>
      <c r="E1122" s="642"/>
      <c r="F1122" s="642"/>
      <c r="G1122" s="642"/>
      <c r="H1122" s="642"/>
      <c r="I1122" s="642"/>
      <c r="J1122" s="642"/>
      <c r="K1122" s="642"/>
      <c r="L1122" s="642"/>
      <c r="M1122" s="642"/>
      <c r="N1122" s="642"/>
      <c r="O1122" s="642"/>
      <c r="P1122" s="642"/>
      <c r="Q1122" s="642"/>
      <c r="R1122" s="642"/>
      <c r="S1122" s="642"/>
      <c r="T1122" s="642"/>
      <c r="U1122" s="642"/>
      <c r="V1122" s="642"/>
      <c r="W1122" s="642"/>
      <c r="X1122" s="642"/>
      <c r="Y1122" s="642"/>
      <c r="Z1122" s="642"/>
      <c r="AA1122" s="642"/>
      <c r="AB1122" s="642"/>
      <c r="AC1122" s="642"/>
      <c r="AD1122" s="642"/>
      <c r="AE1122" s="642"/>
      <c r="AF1122" s="642"/>
      <c r="AG1122" s="642"/>
      <c r="AH1122" s="642"/>
      <c r="AI1122" s="642"/>
      <c r="AJ1122" s="642"/>
      <c r="AK1122" s="642"/>
      <c r="AL1122" s="642"/>
      <c r="AM1122" s="642"/>
      <c r="AN1122" s="642"/>
      <c r="AO1122" s="642"/>
      <c r="AP1122" s="642"/>
      <c r="AQ1122" s="642"/>
      <c r="AR1122" s="642"/>
      <c r="AS1122" s="642"/>
      <c r="AT1122" s="642"/>
      <c r="AU1122" s="642"/>
      <c r="AV1122" s="642"/>
      <c r="AW1122" s="642"/>
      <c r="AX1122" s="642"/>
      <c r="AY1122" s="642"/>
      <c r="AZ1122" s="642"/>
      <c r="BA1122" s="642"/>
      <c r="BB1122" s="642"/>
      <c r="BC1122" s="642"/>
      <c r="BD1122" s="642"/>
      <c r="BE1122" s="642"/>
      <c r="BF1122" s="642"/>
      <c r="BG1122" s="642"/>
      <c r="BH1122" s="642"/>
      <c r="BI1122" s="642"/>
      <c r="BJ1122" s="642"/>
      <c r="BK1122" s="643"/>
      <c r="BL1122" s="330"/>
      <c r="BM1122" s="330"/>
      <c r="BN1122" s="330"/>
      <c r="BO1122" s="330"/>
      <c r="BP1122" s="330"/>
      <c r="BQ1122" s="330"/>
      <c r="BR1122" s="330"/>
      <c r="BS1122" s="330"/>
      <c r="BT1122" s="330"/>
    </row>
    <row r="1123" spans="1:79" ht="12.6" customHeight="1">
      <c r="A1123" s="342"/>
      <c r="B1123" s="495" t="s">
        <v>431</v>
      </c>
      <c r="C1123" s="496"/>
      <c r="D1123" s="497"/>
      <c r="E1123" s="501" t="s">
        <v>1197</v>
      </c>
      <c r="F1123" s="502"/>
      <c r="G1123" s="502"/>
      <c r="H1123" s="502"/>
      <c r="I1123" s="502"/>
      <c r="J1123" s="502"/>
      <c r="K1123" s="502"/>
      <c r="L1123" s="502"/>
      <c r="M1123" s="502"/>
      <c r="N1123" s="502"/>
      <c r="O1123" s="502"/>
      <c r="P1123" s="502"/>
      <c r="Q1123" s="502"/>
      <c r="R1123" s="502"/>
      <c r="S1123" s="502"/>
      <c r="T1123" s="502"/>
      <c r="U1123" s="502"/>
      <c r="V1123" s="502"/>
      <c r="W1123" s="502"/>
      <c r="X1123" s="502"/>
      <c r="Y1123" s="502"/>
      <c r="Z1123" s="502"/>
      <c r="AA1123" s="502"/>
      <c r="AB1123" s="502"/>
      <c r="AC1123" s="502"/>
      <c r="AD1123" s="502"/>
      <c r="AE1123" s="502"/>
      <c r="AF1123" s="502"/>
      <c r="AG1123" s="502"/>
      <c r="AH1123" s="502"/>
      <c r="AI1123" s="502"/>
      <c r="AJ1123" s="502"/>
      <c r="AK1123" s="502"/>
      <c r="AL1123" s="502"/>
      <c r="AM1123" s="502"/>
      <c r="AN1123" s="502"/>
      <c r="AO1123" s="502"/>
      <c r="AP1123" s="502"/>
      <c r="AQ1123" s="502"/>
      <c r="AR1123" s="502"/>
      <c r="AS1123" s="502"/>
      <c r="AT1123" s="502"/>
      <c r="AU1123" s="502"/>
      <c r="AV1123" s="502"/>
      <c r="AW1123" s="502"/>
      <c r="AX1123" s="502"/>
      <c r="AY1123" s="502"/>
      <c r="AZ1123" s="502"/>
      <c r="BA1123" s="502"/>
      <c r="BB1123" s="502"/>
      <c r="BC1123" s="502"/>
      <c r="BD1123" s="502"/>
      <c r="BE1123" s="502"/>
      <c r="BF1123" s="502"/>
      <c r="BG1123" s="505"/>
      <c r="BH1123" s="506"/>
      <c r="BI1123" s="506"/>
      <c r="BJ1123" s="506"/>
      <c r="BK1123" s="507"/>
    </row>
    <row r="1124" spans="1:79" ht="12.6" customHeight="1">
      <c r="A1124" s="342"/>
      <c r="B1124" s="511"/>
      <c r="C1124" s="512"/>
      <c r="D1124" s="513"/>
      <c r="E1124" s="514"/>
      <c r="F1124" s="482"/>
      <c r="G1124" s="482"/>
      <c r="H1124" s="482"/>
      <c r="I1124" s="482"/>
      <c r="J1124" s="482"/>
      <c r="K1124" s="482"/>
      <c r="L1124" s="482"/>
      <c r="M1124" s="482"/>
      <c r="N1124" s="482"/>
      <c r="O1124" s="482"/>
      <c r="P1124" s="482"/>
      <c r="Q1124" s="482"/>
      <c r="R1124" s="482"/>
      <c r="S1124" s="482"/>
      <c r="T1124" s="482"/>
      <c r="U1124" s="482"/>
      <c r="V1124" s="482"/>
      <c r="W1124" s="482"/>
      <c r="X1124" s="482"/>
      <c r="Y1124" s="482"/>
      <c r="Z1124" s="482"/>
      <c r="AA1124" s="482"/>
      <c r="AB1124" s="482"/>
      <c r="AC1124" s="482"/>
      <c r="AD1124" s="482"/>
      <c r="AE1124" s="482"/>
      <c r="AF1124" s="482"/>
      <c r="AG1124" s="482"/>
      <c r="AH1124" s="482"/>
      <c r="AI1124" s="482"/>
      <c r="AJ1124" s="482"/>
      <c r="AK1124" s="482"/>
      <c r="AL1124" s="482"/>
      <c r="AM1124" s="482"/>
      <c r="AN1124" s="482"/>
      <c r="AO1124" s="482"/>
      <c r="AP1124" s="482"/>
      <c r="AQ1124" s="482"/>
      <c r="AR1124" s="482"/>
      <c r="AS1124" s="482"/>
      <c r="AT1124" s="482"/>
      <c r="AU1124" s="482"/>
      <c r="AV1124" s="482"/>
      <c r="AW1124" s="482"/>
      <c r="AX1124" s="482"/>
      <c r="AY1124" s="482"/>
      <c r="AZ1124" s="482"/>
      <c r="BA1124" s="482"/>
      <c r="BB1124" s="482"/>
      <c r="BC1124" s="482"/>
      <c r="BD1124" s="482"/>
      <c r="BE1124" s="482"/>
      <c r="BF1124" s="482"/>
      <c r="BG1124" s="515"/>
      <c r="BH1124" s="516"/>
      <c r="BI1124" s="516"/>
      <c r="BJ1124" s="516"/>
      <c r="BK1124" s="517"/>
    </row>
    <row r="1125" spans="1:79" ht="12.6" customHeight="1">
      <c r="A1125" s="342"/>
      <c r="B1125" s="511"/>
      <c r="C1125" s="512"/>
      <c r="D1125" s="513"/>
      <c r="E1125" s="514"/>
      <c r="F1125" s="482"/>
      <c r="G1125" s="482"/>
      <c r="H1125" s="482"/>
      <c r="I1125" s="482"/>
      <c r="J1125" s="482"/>
      <c r="K1125" s="482"/>
      <c r="L1125" s="482"/>
      <c r="M1125" s="482"/>
      <c r="N1125" s="482"/>
      <c r="O1125" s="482"/>
      <c r="P1125" s="482"/>
      <c r="Q1125" s="482"/>
      <c r="R1125" s="482"/>
      <c r="S1125" s="482"/>
      <c r="T1125" s="482"/>
      <c r="U1125" s="482"/>
      <c r="V1125" s="482"/>
      <c r="W1125" s="482"/>
      <c r="X1125" s="482"/>
      <c r="Y1125" s="482"/>
      <c r="Z1125" s="482"/>
      <c r="AA1125" s="482"/>
      <c r="AB1125" s="482"/>
      <c r="AC1125" s="482"/>
      <c r="AD1125" s="482"/>
      <c r="AE1125" s="482"/>
      <c r="AF1125" s="482"/>
      <c r="AG1125" s="482"/>
      <c r="AH1125" s="482"/>
      <c r="AI1125" s="482"/>
      <c r="AJ1125" s="482"/>
      <c r="AK1125" s="482"/>
      <c r="AL1125" s="482"/>
      <c r="AM1125" s="482"/>
      <c r="AN1125" s="482"/>
      <c r="AO1125" s="482"/>
      <c r="AP1125" s="482"/>
      <c r="AQ1125" s="482"/>
      <c r="AR1125" s="482"/>
      <c r="AS1125" s="482"/>
      <c r="AT1125" s="482"/>
      <c r="AU1125" s="482"/>
      <c r="AV1125" s="482"/>
      <c r="AW1125" s="482"/>
      <c r="AX1125" s="482"/>
      <c r="AY1125" s="482"/>
      <c r="AZ1125" s="482"/>
      <c r="BA1125" s="482"/>
      <c r="BB1125" s="482"/>
      <c r="BC1125" s="482"/>
      <c r="BD1125" s="482"/>
      <c r="BE1125" s="482"/>
      <c r="BF1125" s="482"/>
      <c r="BG1125" s="515"/>
      <c r="BH1125" s="516"/>
      <c r="BI1125" s="516"/>
      <c r="BJ1125" s="516"/>
      <c r="BK1125" s="517"/>
    </row>
    <row r="1126" spans="1:79" s="331" customFormat="1" ht="12.6" customHeight="1">
      <c r="A1126" s="252"/>
      <c r="B1126" s="511"/>
      <c r="C1126" s="512"/>
      <c r="D1126" s="513"/>
      <c r="E1126" s="514"/>
      <c r="F1126" s="482"/>
      <c r="G1126" s="482"/>
      <c r="H1126" s="482"/>
      <c r="I1126" s="482"/>
      <c r="J1126" s="482"/>
      <c r="K1126" s="482"/>
      <c r="L1126" s="482"/>
      <c r="M1126" s="482"/>
      <c r="N1126" s="482"/>
      <c r="O1126" s="482"/>
      <c r="P1126" s="482"/>
      <c r="Q1126" s="482"/>
      <c r="R1126" s="482"/>
      <c r="S1126" s="482"/>
      <c r="T1126" s="482"/>
      <c r="U1126" s="482"/>
      <c r="V1126" s="482"/>
      <c r="W1126" s="482"/>
      <c r="X1126" s="482"/>
      <c r="Y1126" s="482"/>
      <c r="Z1126" s="482"/>
      <c r="AA1126" s="482"/>
      <c r="AB1126" s="482"/>
      <c r="AC1126" s="482"/>
      <c r="AD1126" s="482"/>
      <c r="AE1126" s="482"/>
      <c r="AF1126" s="482"/>
      <c r="AG1126" s="482"/>
      <c r="AH1126" s="482"/>
      <c r="AI1126" s="482"/>
      <c r="AJ1126" s="482"/>
      <c r="AK1126" s="482"/>
      <c r="AL1126" s="482"/>
      <c r="AM1126" s="482"/>
      <c r="AN1126" s="482"/>
      <c r="AO1126" s="482"/>
      <c r="AP1126" s="482"/>
      <c r="AQ1126" s="482"/>
      <c r="AR1126" s="482"/>
      <c r="AS1126" s="482"/>
      <c r="AT1126" s="482"/>
      <c r="AU1126" s="482"/>
      <c r="AV1126" s="482"/>
      <c r="AW1126" s="482"/>
      <c r="AX1126" s="482"/>
      <c r="AY1126" s="482"/>
      <c r="AZ1126" s="482"/>
      <c r="BA1126" s="482"/>
      <c r="BB1126" s="482"/>
      <c r="BC1126" s="482"/>
      <c r="BD1126" s="482"/>
      <c r="BE1126" s="482"/>
      <c r="BF1126" s="482"/>
      <c r="BG1126" s="515"/>
      <c r="BH1126" s="516"/>
      <c r="BI1126" s="516"/>
      <c r="BJ1126" s="516"/>
      <c r="BK1126" s="517"/>
      <c r="BL1126" s="330"/>
      <c r="BM1126" s="330"/>
      <c r="BN1126" s="330"/>
      <c r="BO1126" s="330"/>
      <c r="BP1126" s="330"/>
      <c r="BQ1126" s="330"/>
      <c r="BR1126" s="330"/>
      <c r="BS1126" s="330"/>
      <c r="BT1126" s="330"/>
      <c r="BU1126" s="330"/>
      <c r="BV1126" s="330"/>
      <c r="BW1126" s="330"/>
      <c r="BX1126" s="330"/>
      <c r="BY1126" s="330"/>
      <c r="BZ1126" s="330"/>
      <c r="CA1126" s="330"/>
    </row>
    <row r="1127" spans="1:79" s="331" customFormat="1" ht="12.6" customHeight="1">
      <c r="A1127" s="252"/>
      <c r="B1127" s="511"/>
      <c r="C1127" s="512"/>
      <c r="D1127" s="513"/>
      <c r="E1127" s="514"/>
      <c r="F1127" s="482"/>
      <c r="G1127" s="482"/>
      <c r="H1127" s="482"/>
      <c r="I1127" s="482"/>
      <c r="J1127" s="482"/>
      <c r="K1127" s="482"/>
      <c r="L1127" s="482"/>
      <c r="M1127" s="482"/>
      <c r="N1127" s="482"/>
      <c r="O1127" s="482"/>
      <c r="P1127" s="482"/>
      <c r="Q1127" s="482"/>
      <c r="R1127" s="482"/>
      <c r="S1127" s="482"/>
      <c r="T1127" s="482"/>
      <c r="U1127" s="482"/>
      <c r="V1127" s="482"/>
      <c r="W1127" s="482"/>
      <c r="X1127" s="482"/>
      <c r="Y1127" s="482"/>
      <c r="Z1127" s="482"/>
      <c r="AA1127" s="482"/>
      <c r="AB1127" s="482"/>
      <c r="AC1127" s="482"/>
      <c r="AD1127" s="482"/>
      <c r="AE1127" s="482"/>
      <c r="AF1127" s="482"/>
      <c r="AG1127" s="482"/>
      <c r="AH1127" s="482"/>
      <c r="AI1127" s="482"/>
      <c r="AJ1127" s="482"/>
      <c r="AK1127" s="482"/>
      <c r="AL1127" s="482"/>
      <c r="AM1127" s="482"/>
      <c r="AN1127" s="482"/>
      <c r="AO1127" s="482"/>
      <c r="AP1127" s="482"/>
      <c r="AQ1127" s="482"/>
      <c r="AR1127" s="482"/>
      <c r="AS1127" s="482"/>
      <c r="AT1127" s="482"/>
      <c r="AU1127" s="482"/>
      <c r="AV1127" s="482"/>
      <c r="AW1127" s="482"/>
      <c r="AX1127" s="482"/>
      <c r="AY1127" s="482"/>
      <c r="AZ1127" s="482"/>
      <c r="BA1127" s="482"/>
      <c r="BB1127" s="482"/>
      <c r="BC1127" s="482"/>
      <c r="BD1127" s="482"/>
      <c r="BE1127" s="482"/>
      <c r="BF1127" s="482"/>
      <c r="BG1127" s="515"/>
      <c r="BH1127" s="516"/>
      <c r="BI1127" s="516"/>
      <c r="BJ1127" s="516"/>
      <c r="BK1127" s="517"/>
      <c r="BL1127" s="330"/>
      <c r="BM1127" s="330"/>
      <c r="BN1127" s="330"/>
      <c r="BO1127" s="330"/>
      <c r="BP1127" s="330"/>
      <c r="BQ1127" s="330"/>
      <c r="BR1127" s="330"/>
      <c r="BS1127" s="330"/>
      <c r="BT1127" s="330"/>
      <c r="BU1127" s="330"/>
      <c r="BV1127" s="330"/>
      <c r="BW1127" s="330"/>
      <c r="BX1127" s="330"/>
      <c r="BY1127" s="330"/>
      <c r="BZ1127" s="330"/>
      <c r="CA1127" s="330"/>
    </row>
    <row r="1128" spans="1:79" ht="12.6" customHeight="1">
      <c r="A1128" s="342"/>
      <c r="B1128" s="495" t="s">
        <v>436</v>
      </c>
      <c r="C1128" s="496"/>
      <c r="D1128" s="497"/>
      <c r="E1128" s="501" t="s">
        <v>802</v>
      </c>
      <c r="F1128" s="502"/>
      <c r="G1128" s="502"/>
      <c r="H1128" s="502"/>
      <c r="I1128" s="502"/>
      <c r="J1128" s="502"/>
      <c r="K1128" s="502"/>
      <c r="L1128" s="502"/>
      <c r="M1128" s="502"/>
      <c r="N1128" s="502"/>
      <c r="O1128" s="502"/>
      <c r="P1128" s="502"/>
      <c r="Q1128" s="502"/>
      <c r="R1128" s="502"/>
      <c r="S1128" s="502"/>
      <c r="T1128" s="502"/>
      <c r="U1128" s="502"/>
      <c r="V1128" s="502"/>
      <c r="W1128" s="502"/>
      <c r="X1128" s="502"/>
      <c r="Y1128" s="502"/>
      <c r="Z1128" s="502"/>
      <c r="AA1128" s="502"/>
      <c r="AB1128" s="502"/>
      <c r="AC1128" s="502"/>
      <c r="AD1128" s="502"/>
      <c r="AE1128" s="502"/>
      <c r="AF1128" s="502"/>
      <c r="AG1128" s="502"/>
      <c r="AH1128" s="502"/>
      <c r="AI1128" s="502"/>
      <c r="AJ1128" s="502"/>
      <c r="AK1128" s="502"/>
      <c r="AL1128" s="502"/>
      <c r="AM1128" s="502"/>
      <c r="AN1128" s="502"/>
      <c r="AO1128" s="502"/>
      <c r="AP1128" s="502"/>
      <c r="AQ1128" s="502"/>
      <c r="AR1128" s="502"/>
      <c r="AS1128" s="502"/>
      <c r="AT1128" s="502"/>
      <c r="AU1128" s="502"/>
      <c r="AV1128" s="502"/>
      <c r="AW1128" s="502"/>
      <c r="AX1128" s="502"/>
      <c r="AY1128" s="502"/>
      <c r="AZ1128" s="502"/>
      <c r="BA1128" s="502"/>
      <c r="BB1128" s="502"/>
      <c r="BC1128" s="502"/>
      <c r="BD1128" s="502"/>
      <c r="BE1128" s="502"/>
      <c r="BF1128" s="502"/>
      <c r="BG1128" s="505"/>
      <c r="BH1128" s="506"/>
      <c r="BI1128" s="506"/>
      <c r="BJ1128" s="506"/>
      <c r="BK1128" s="507"/>
    </row>
    <row r="1129" spans="1:79" ht="12.6" customHeight="1">
      <c r="A1129" s="342"/>
      <c r="B1129" s="511"/>
      <c r="C1129" s="512"/>
      <c r="D1129" s="513"/>
      <c r="E1129" s="514"/>
      <c r="F1129" s="482"/>
      <c r="G1129" s="482"/>
      <c r="H1129" s="482"/>
      <c r="I1129" s="482"/>
      <c r="J1129" s="482"/>
      <c r="K1129" s="482"/>
      <c r="L1129" s="482"/>
      <c r="M1129" s="482"/>
      <c r="N1129" s="482"/>
      <c r="O1129" s="482"/>
      <c r="P1129" s="482"/>
      <c r="Q1129" s="482"/>
      <c r="R1129" s="482"/>
      <c r="S1129" s="482"/>
      <c r="T1129" s="482"/>
      <c r="U1129" s="482"/>
      <c r="V1129" s="482"/>
      <c r="W1129" s="482"/>
      <c r="X1129" s="482"/>
      <c r="Y1129" s="482"/>
      <c r="Z1129" s="482"/>
      <c r="AA1129" s="482"/>
      <c r="AB1129" s="482"/>
      <c r="AC1129" s="482"/>
      <c r="AD1129" s="482"/>
      <c r="AE1129" s="482"/>
      <c r="AF1129" s="482"/>
      <c r="AG1129" s="482"/>
      <c r="AH1129" s="482"/>
      <c r="AI1129" s="482"/>
      <c r="AJ1129" s="482"/>
      <c r="AK1129" s="482"/>
      <c r="AL1129" s="482"/>
      <c r="AM1129" s="482"/>
      <c r="AN1129" s="482"/>
      <c r="AO1129" s="482"/>
      <c r="AP1129" s="482"/>
      <c r="AQ1129" s="482"/>
      <c r="AR1129" s="482"/>
      <c r="AS1129" s="482"/>
      <c r="AT1129" s="482"/>
      <c r="AU1129" s="482"/>
      <c r="AV1129" s="482"/>
      <c r="AW1129" s="482"/>
      <c r="AX1129" s="482"/>
      <c r="AY1129" s="482"/>
      <c r="AZ1129" s="482"/>
      <c r="BA1129" s="482"/>
      <c r="BB1129" s="482"/>
      <c r="BC1129" s="482"/>
      <c r="BD1129" s="482"/>
      <c r="BE1129" s="482"/>
      <c r="BF1129" s="482"/>
      <c r="BG1129" s="515"/>
      <c r="BH1129" s="516"/>
      <c r="BI1129" s="516"/>
      <c r="BJ1129" s="516"/>
      <c r="BK1129" s="517"/>
    </row>
    <row r="1130" spans="1:79" s="331" customFormat="1" ht="12.6" customHeight="1">
      <c r="A1130" s="252"/>
      <c r="B1130" s="511"/>
      <c r="C1130" s="512"/>
      <c r="D1130" s="513"/>
      <c r="E1130" s="514"/>
      <c r="F1130" s="482"/>
      <c r="G1130" s="482"/>
      <c r="H1130" s="482"/>
      <c r="I1130" s="482"/>
      <c r="J1130" s="482"/>
      <c r="K1130" s="482"/>
      <c r="L1130" s="482"/>
      <c r="M1130" s="482"/>
      <c r="N1130" s="482"/>
      <c r="O1130" s="482"/>
      <c r="P1130" s="482"/>
      <c r="Q1130" s="482"/>
      <c r="R1130" s="482"/>
      <c r="S1130" s="482"/>
      <c r="T1130" s="482"/>
      <c r="U1130" s="482"/>
      <c r="V1130" s="482"/>
      <c r="W1130" s="482"/>
      <c r="X1130" s="482"/>
      <c r="Y1130" s="482"/>
      <c r="Z1130" s="482"/>
      <c r="AA1130" s="482"/>
      <c r="AB1130" s="482"/>
      <c r="AC1130" s="482"/>
      <c r="AD1130" s="482"/>
      <c r="AE1130" s="482"/>
      <c r="AF1130" s="482"/>
      <c r="AG1130" s="482"/>
      <c r="AH1130" s="482"/>
      <c r="AI1130" s="482"/>
      <c r="AJ1130" s="482"/>
      <c r="AK1130" s="482"/>
      <c r="AL1130" s="482"/>
      <c r="AM1130" s="482"/>
      <c r="AN1130" s="482"/>
      <c r="AO1130" s="482"/>
      <c r="AP1130" s="482"/>
      <c r="AQ1130" s="482"/>
      <c r="AR1130" s="482"/>
      <c r="AS1130" s="482"/>
      <c r="AT1130" s="482"/>
      <c r="AU1130" s="482"/>
      <c r="AV1130" s="482"/>
      <c r="AW1130" s="482"/>
      <c r="AX1130" s="482"/>
      <c r="AY1130" s="482"/>
      <c r="AZ1130" s="482"/>
      <c r="BA1130" s="482"/>
      <c r="BB1130" s="482"/>
      <c r="BC1130" s="482"/>
      <c r="BD1130" s="482"/>
      <c r="BE1130" s="482"/>
      <c r="BF1130" s="482"/>
      <c r="BG1130" s="515"/>
      <c r="BH1130" s="516"/>
      <c r="BI1130" s="516"/>
      <c r="BJ1130" s="516"/>
      <c r="BK1130" s="517"/>
      <c r="BL1130" s="330"/>
      <c r="BM1130" s="330"/>
      <c r="BN1130" s="330"/>
      <c r="BO1130" s="330"/>
      <c r="BP1130" s="330"/>
      <c r="BQ1130" s="330"/>
      <c r="BR1130" s="330"/>
      <c r="BS1130" s="330"/>
      <c r="BT1130" s="330"/>
      <c r="BU1130" s="330"/>
      <c r="BV1130" s="330"/>
      <c r="BW1130" s="330"/>
      <c r="BX1130" s="330"/>
      <c r="BY1130" s="330"/>
      <c r="BZ1130" s="330"/>
      <c r="CA1130" s="330"/>
    </row>
    <row r="1131" spans="1:79" ht="12.6" customHeight="1">
      <c r="A1131" s="342"/>
      <c r="B1131" s="495" t="s">
        <v>450</v>
      </c>
      <c r="C1131" s="496"/>
      <c r="D1131" s="497"/>
      <c r="E1131" s="501" t="s">
        <v>803</v>
      </c>
      <c r="F1131" s="502"/>
      <c r="G1131" s="502"/>
      <c r="H1131" s="502"/>
      <c r="I1131" s="502"/>
      <c r="J1131" s="502"/>
      <c r="K1131" s="502"/>
      <c r="L1131" s="502"/>
      <c r="M1131" s="502"/>
      <c r="N1131" s="502"/>
      <c r="O1131" s="502"/>
      <c r="P1131" s="502"/>
      <c r="Q1131" s="502"/>
      <c r="R1131" s="502"/>
      <c r="S1131" s="502"/>
      <c r="T1131" s="502"/>
      <c r="U1131" s="502"/>
      <c r="V1131" s="502"/>
      <c r="W1131" s="502"/>
      <c r="X1131" s="502"/>
      <c r="Y1131" s="502"/>
      <c r="Z1131" s="502"/>
      <c r="AA1131" s="502"/>
      <c r="AB1131" s="502"/>
      <c r="AC1131" s="502"/>
      <c r="AD1131" s="502"/>
      <c r="AE1131" s="502"/>
      <c r="AF1131" s="502"/>
      <c r="AG1131" s="502"/>
      <c r="AH1131" s="502"/>
      <c r="AI1131" s="502"/>
      <c r="AJ1131" s="502"/>
      <c r="AK1131" s="502"/>
      <c r="AL1131" s="502"/>
      <c r="AM1131" s="502"/>
      <c r="AN1131" s="502"/>
      <c r="AO1131" s="502"/>
      <c r="AP1131" s="502"/>
      <c r="AQ1131" s="502"/>
      <c r="AR1131" s="502"/>
      <c r="AS1131" s="502"/>
      <c r="AT1131" s="502"/>
      <c r="AU1131" s="502"/>
      <c r="AV1131" s="502"/>
      <c r="AW1131" s="502"/>
      <c r="AX1131" s="502"/>
      <c r="AY1131" s="502"/>
      <c r="AZ1131" s="502"/>
      <c r="BA1131" s="502"/>
      <c r="BB1131" s="502"/>
      <c r="BC1131" s="502"/>
      <c r="BD1131" s="502"/>
      <c r="BE1131" s="502"/>
      <c r="BF1131" s="502"/>
      <c r="BG1131" s="505"/>
      <c r="BH1131" s="506"/>
      <c r="BI1131" s="506"/>
      <c r="BJ1131" s="506"/>
      <c r="BK1131" s="507"/>
    </row>
    <row r="1132" spans="1:79" ht="12.6" customHeight="1">
      <c r="A1132" s="342"/>
      <c r="B1132" s="511"/>
      <c r="C1132" s="512"/>
      <c r="D1132" s="513"/>
      <c r="E1132" s="514"/>
      <c r="F1132" s="482"/>
      <c r="G1132" s="482"/>
      <c r="H1132" s="482"/>
      <c r="I1132" s="482"/>
      <c r="J1132" s="482"/>
      <c r="K1132" s="482"/>
      <c r="L1132" s="482"/>
      <c r="M1132" s="482"/>
      <c r="N1132" s="482"/>
      <c r="O1132" s="482"/>
      <c r="P1132" s="482"/>
      <c r="Q1132" s="482"/>
      <c r="R1132" s="482"/>
      <c r="S1132" s="482"/>
      <c r="T1132" s="482"/>
      <c r="U1132" s="482"/>
      <c r="V1132" s="482"/>
      <c r="W1132" s="482"/>
      <c r="X1132" s="482"/>
      <c r="Y1132" s="482"/>
      <c r="Z1132" s="482"/>
      <c r="AA1132" s="482"/>
      <c r="AB1132" s="482"/>
      <c r="AC1132" s="482"/>
      <c r="AD1132" s="482"/>
      <c r="AE1132" s="482"/>
      <c r="AF1132" s="482"/>
      <c r="AG1132" s="482"/>
      <c r="AH1132" s="482"/>
      <c r="AI1132" s="482"/>
      <c r="AJ1132" s="482"/>
      <c r="AK1132" s="482"/>
      <c r="AL1132" s="482"/>
      <c r="AM1132" s="482"/>
      <c r="AN1132" s="482"/>
      <c r="AO1132" s="482"/>
      <c r="AP1132" s="482"/>
      <c r="AQ1132" s="482"/>
      <c r="AR1132" s="482"/>
      <c r="AS1132" s="482"/>
      <c r="AT1132" s="482"/>
      <c r="AU1132" s="482"/>
      <c r="AV1132" s="482"/>
      <c r="AW1132" s="482"/>
      <c r="AX1132" s="482"/>
      <c r="AY1132" s="482"/>
      <c r="AZ1132" s="482"/>
      <c r="BA1132" s="482"/>
      <c r="BB1132" s="482"/>
      <c r="BC1132" s="482"/>
      <c r="BD1132" s="482"/>
      <c r="BE1132" s="482"/>
      <c r="BF1132" s="482"/>
      <c r="BG1132" s="515"/>
      <c r="BH1132" s="516"/>
      <c r="BI1132" s="516"/>
      <c r="BJ1132" s="516"/>
      <c r="BK1132" s="517"/>
    </row>
    <row r="1133" spans="1:79" ht="12.6" customHeight="1">
      <c r="A1133" s="342"/>
      <c r="B1133" s="511"/>
      <c r="C1133" s="512"/>
      <c r="D1133" s="513"/>
      <c r="E1133" s="514"/>
      <c r="F1133" s="482"/>
      <c r="G1133" s="482"/>
      <c r="H1133" s="482"/>
      <c r="I1133" s="482"/>
      <c r="J1133" s="482"/>
      <c r="K1133" s="482"/>
      <c r="L1133" s="482"/>
      <c r="M1133" s="482"/>
      <c r="N1133" s="482"/>
      <c r="O1133" s="482"/>
      <c r="P1133" s="482"/>
      <c r="Q1133" s="482"/>
      <c r="R1133" s="482"/>
      <c r="S1133" s="482"/>
      <c r="T1133" s="482"/>
      <c r="U1133" s="482"/>
      <c r="V1133" s="482"/>
      <c r="W1133" s="482"/>
      <c r="X1133" s="482"/>
      <c r="Y1133" s="482"/>
      <c r="Z1133" s="482"/>
      <c r="AA1133" s="482"/>
      <c r="AB1133" s="482"/>
      <c r="AC1133" s="482"/>
      <c r="AD1133" s="482"/>
      <c r="AE1133" s="482"/>
      <c r="AF1133" s="482"/>
      <c r="AG1133" s="482"/>
      <c r="AH1133" s="482"/>
      <c r="AI1133" s="482"/>
      <c r="AJ1133" s="482"/>
      <c r="AK1133" s="482"/>
      <c r="AL1133" s="482"/>
      <c r="AM1133" s="482"/>
      <c r="AN1133" s="482"/>
      <c r="AO1133" s="482"/>
      <c r="AP1133" s="482"/>
      <c r="AQ1133" s="482"/>
      <c r="AR1133" s="482"/>
      <c r="AS1133" s="482"/>
      <c r="AT1133" s="482"/>
      <c r="AU1133" s="482"/>
      <c r="AV1133" s="482"/>
      <c r="AW1133" s="482"/>
      <c r="AX1133" s="482"/>
      <c r="AY1133" s="482"/>
      <c r="AZ1133" s="482"/>
      <c r="BA1133" s="482"/>
      <c r="BB1133" s="482"/>
      <c r="BC1133" s="482"/>
      <c r="BD1133" s="482"/>
      <c r="BE1133" s="482"/>
      <c r="BF1133" s="482"/>
      <c r="BG1133" s="515"/>
      <c r="BH1133" s="516"/>
      <c r="BI1133" s="516"/>
      <c r="BJ1133" s="516"/>
      <c r="BK1133" s="517"/>
    </row>
    <row r="1134" spans="1:79" ht="12.6" customHeight="1">
      <c r="A1134" s="342"/>
      <c r="B1134" s="498"/>
      <c r="C1134" s="499"/>
      <c r="D1134" s="500"/>
      <c r="E1134" s="503"/>
      <c r="F1134" s="504"/>
      <c r="G1134" s="504"/>
      <c r="H1134" s="504"/>
      <c r="I1134" s="504"/>
      <c r="J1134" s="504"/>
      <c r="K1134" s="504"/>
      <c r="L1134" s="504"/>
      <c r="M1134" s="504"/>
      <c r="N1134" s="504"/>
      <c r="O1134" s="504"/>
      <c r="P1134" s="504"/>
      <c r="Q1134" s="504"/>
      <c r="R1134" s="504"/>
      <c r="S1134" s="504"/>
      <c r="T1134" s="504"/>
      <c r="U1134" s="504"/>
      <c r="V1134" s="504"/>
      <c r="W1134" s="504"/>
      <c r="X1134" s="504"/>
      <c r="Y1134" s="504"/>
      <c r="Z1134" s="504"/>
      <c r="AA1134" s="504"/>
      <c r="AB1134" s="504"/>
      <c r="AC1134" s="504"/>
      <c r="AD1134" s="504"/>
      <c r="AE1134" s="504"/>
      <c r="AF1134" s="504"/>
      <c r="AG1134" s="504"/>
      <c r="AH1134" s="504"/>
      <c r="AI1134" s="504"/>
      <c r="AJ1134" s="504"/>
      <c r="AK1134" s="504"/>
      <c r="AL1134" s="504"/>
      <c r="AM1134" s="504"/>
      <c r="AN1134" s="504"/>
      <c r="AO1134" s="504"/>
      <c r="AP1134" s="504"/>
      <c r="AQ1134" s="504"/>
      <c r="AR1134" s="504"/>
      <c r="AS1134" s="504"/>
      <c r="AT1134" s="504"/>
      <c r="AU1134" s="504"/>
      <c r="AV1134" s="504"/>
      <c r="AW1134" s="504"/>
      <c r="AX1134" s="504"/>
      <c r="AY1134" s="504"/>
      <c r="AZ1134" s="504"/>
      <c r="BA1134" s="504"/>
      <c r="BB1134" s="504"/>
      <c r="BC1134" s="504"/>
      <c r="BD1134" s="504"/>
      <c r="BE1134" s="504"/>
      <c r="BF1134" s="504"/>
      <c r="BG1134" s="508"/>
      <c r="BH1134" s="509"/>
      <c r="BI1134" s="509"/>
      <c r="BJ1134" s="509"/>
      <c r="BK1134" s="510"/>
    </row>
    <row r="1135" spans="1:79" s="331" customFormat="1" ht="18" customHeight="1">
      <c r="A1135" s="239"/>
      <c r="B1135" s="641" t="s">
        <v>804</v>
      </c>
      <c r="C1135" s="642"/>
      <c r="D1135" s="642"/>
      <c r="E1135" s="642"/>
      <c r="F1135" s="642"/>
      <c r="G1135" s="642"/>
      <c r="H1135" s="642"/>
      <c r="I1135" s="642"/>
      <c r="J1135" s="642"/>
      <c r="K1135" s="642"/>
      <c r="L1135" s="642"/>
      <c r="M1135" s="642"/>
      <c r="N1135" s="642"/>
      <c r="O1135" s="642"/>
      <c r="P1135" s="642"/>
      <c r="Q1135" s="642"/>
      <c r="R1135" s="642"/>
      <c r="S1135" s="642"/>
      <c r="T1135" s="642"/>
      <c r="U1135" s="642"/>
      <c r="V1135" s="642"/>
      <c r="W1135" s="642"/>
      <c r="X1135" s="642"/>
      <c r="Y1135" s="642"/>
      <c r="Z1135" s="642"/>
      <c r="AA1135" s="642"/>
      <c r="AB1135" s="642"/>
      <c r="AC1135" s="642"/>
      <c r="AD1135" s="642"/>
      <c r="AE1135" s="642"/>
      <c r="AF1135" s="642"/>
      <c r="AG1135" s="642"/>
      <c r="AH1135" s="642"/>
      <c r="AI1135" s="642"/>
      <c r="AJ1135" s="642"/>
      <c r="AK1135" s="642"/>
      <c r="AL1135" s="642"/>
      <c r="AM1135" s="642"/>
      <c r="AN1135" s="642"/>
      <c r="AO1135" s="642"/>
      <c r="AP1135" s="642"/>
      <c r="AQ1135" s="642"/>
      <c r="AR1135" s="642"/>
      <c r="AS1135" s="642"/>
      <c r="AT1135" s="642"/>
      <c r="AU1135" s="642"/>
      <c r="AV1135" s="642"/>
      <c r="AW1135" s="642"/>
      <c r="AX1135" s="642"/>
      <c r="AY1135" s="642"/>
      <c r="AZ1135" s="642"/>
      <c r="BA1135" s="642"/>
      <c r="BB1135" s="642"/>
      <c r="BC1135" s="642"/>
      <c r="BD1135" s="642"/>
      <c r="BE1135" s="642"/>
      <c r="BF1135" s="642"/>
      <c r="BG1135" s="642"/>
      <c r="BH1135" s="642"/>
      <c r="BI1135" s="642"/>
      <c r="BJ1135" s="642"/>
      <c r="BK1135" s="643"/>
      <c r="BL1135" s="330"/>
      <c r="BM1135" s="330"/>
      <c r="BN1135" s="330"/>
      <c r="BO1135" s="330"/>
      <c r="BP1135" s="330"/>
      <c r="BQ1135" s="330"/>
      <c r="BR1135" s="330"/>
      <c r="BS1135" s="330"/>
      <c r="BT1135" s="330"/>
    </row>
    <row r="1136" spans="1:79" ht="12.6" customHeight="1">
      <c r="A1136" s="342"/>
      <c r="B1136" s="495" t="s">
        <v>457</v>
      </c>
      <c r="C1136" s="496"/>
      <c r="D1136" s="497"/>
      <c r="E1136" s="501" t="s">
        <v>1198</v>
      </c>
      <c r="F1136" s="502"/>
      <c r="G1136" s="502"/>
      <c r="H1136" s="502"/>
      <c r="I1136" s="502"/>
      <c r="J1136" s="502"/>
      <c r="K1136" s="502"/>
      <c r="L1136" s="502"/>
      <c r="M1136" s="502"/>
      <c r="N1136" s="502"/>
      <c r="O1136" s="502"/>
      <c r="P1136" s="502"/>
      <c r="Q1136" s="502"/>
      <c r="R1136" s="502"/>
      <c r="S1136" s="502"/>
      <c r="T1136" s="502"/>
      <c r="U1136" s="502"/>
      <c r="V1136" s="502"/>
      <c r="W1136" s="502"/>
      <c r="X1136" s="502"/>
      <c r="Y1136" s="502"/>
      <c r="Z1136" s="502"/>
      <c r="AA1136" s="502"/>
      <c r="AB1136" s="502"/>
      <c r="AC1136" s="502"/>
      <c r="AD1136" s="502"/>
      <c r="AE1136" s="502"/>
      <c r="AF1136" s="502"/>
      <c r="AG1136" s="502"/>
      <c r="AH1136" s="502"/>
      <c r="AI1136" s="502"/>
      <c r="AJ1136" s="502"/>
      <c r="AK1136" s="502"/>
      <c r="AL1136" s="502"/>
      <c r="AM1136" s="502"/>
      <c r="AN1136" s="502"/>
      <c r="AO1136" s="502"/>
      <c r="AP1136" s="502"/>
      <c r="AQ1136" s="502"/>
      <c r="AR1136" s="502"/>
      <c r="AS1136" s="502"/>
      <c r="AT1136" s="502"/>
      <c r="AU1136" s="502"/>
      <c r="AV1136" s="502"/>
      <c r="AW1136" s="502"/>
      <c r="AX1136" s="502"/>
      <c r="AY1136" s="502"/>
      <c r="AZ1136" s="502"/>
      <c r="BA1136" s="502"/>
      <c r="BB1136" s="502"/>
      <c r="BC1136" s="502"/>
      <c r="BD1136" s="502"/>
      <c r="BE1136" s="502"/>
      <c r="BF1136" s="502"/>
      <c r="BG1136" s="505"/>
      <c r="BH1136" s="506"/>
      <c r="BI1136" s="506"/>
      <c r="BJ1136" s="506"/>
      <c r="BK1136" s="507"/>
    </row>
    <row r="1137" spans="1:97" ht="12.6" customHeight="1">
      <c r="A1137" s="342"/>
      <c r="B1137" s="511"/>
      <c r="C1137" s="512"/>
      <c r="D1137" s="513"/>
      <c r="E1137" s="514"/>
      <c r="F1137" s="482"/>
      <c r="G1137" s="482"/>
      <c r="H1137" s="482"/>
      <c r="I1137" s="482"/>
      <c r="J1137" s="482"/>
      <c r="K1137" s="482"/>
      <c r="L1137" s="482"/>
      <c r="M1137" s="482"/>
      <c r="N1137" s="482"/>
      <c r="O1137" s="482"/>
      <c r="P1137" s="482"/>
      <c r="Q1137" s="482"/>
      <c r="R1137" s="482"/>
      <c r="S1137" s="482"/>
      <c r="T1137" s="482"/>
      <c r="U1137" s="482"/>
      <c r="V1137" s="482"/>
      <c r="W1137" s="482"/>
      <c r="X1137" s="482"/>
      <c r="Y1137" s="482"/>
      <c r="Z1137" s="482"/>
      <c r="AA1137" s="482"/>
      <c r="AB1137" s="482"/>
      <c r="AC1137" s="482"/>
      <c r="AD1137" s="482"/>
      <c r="AE1137" s="482"/>
      <c r="AF1137" s="482"/>
      <c r="AG1137" s="482"/>
      <c r="AH1137" s="482"/>
      <c r="AI1137" s="482"/>
      <c r="AJ1137" s="482"/>
      <c r="AK1137" s="482"/>
      <c r="AL1137" s="482"/>
      <c r="AM1137" s="482"/>
      <c r="AN1137" s="482"/>
      <c r="AO1137" s="482"/>
      <c r="AP1137" s="482"/>
      <c r="AQ1137" s="482"/>
      <c r="AR1137" s="482"/>
      <c r="AS1137" s="482"/>
      <c r="AT1137" s="482"/>
      <c r="AU1137" s="482"/>
      <c r="AV1137" s="482"/>
      <c r="AW1137" s="482"/>
      <c r="AX1137" s="482"/>
      <c r="AY1137" s="482"/>
      <c r="AZ1137" s="482"/>
      <c r="BA1137" s="482"/>
      <c r="BB1137" s="482"/>
      <c r="BC1137" s="482"/>
      <c r="BD1137" s="482"/>
      <c r="BE1137" s="482"/>
      <c r="BF1137" s="482"/>
      <c r="BG1137" s="515"/>
      <c r="BH1137" s="516"/>
      <c r="BI1137" s="516"/>
      <c r="BJ1137" s="516"/>
      <c r="BK1137" s="517"/>
    </row>
    <row r="1138" spans="1:97" ht="12.6" customHeight="1">
      <c r="A1138" s="342"/>
      <c r="B1138" s="511"/>
      <c r="C1138" s="512"/>
      <c r="D1138" s="513"/>
      <c r="E1138" s="514"/>
      <c r="F1138" s="482"/>
      <c r="G1138" s="482"/>
      <c r="H1138" s="482"/>
      <c r="I1138" s="482"/>
      <c r="J1138" s="482"/>
      <c r="K1138" s="482"/>
      <c r="L1138" s="482"/>
      <c r="M1138" s="482"/>
      <c r="N1138" s="482"/>
      <c r="O1138" s="482"/>
      <c r="P1138" s="482"/>
      <c r="Q1138" s="482"/>
      <c r="R1138" s="482"/>
      <c r="S1138" s="482"/>
      <c r="T1138" s="482"/>
      <c r="U1138" s="482"/>
      <c r="V1138" s="482"/>
      <c r="W1138" s="482"/>
      <c r="X1138" s="482"/>
      <c r="Y1138" s="482"/>
      <c r="Z1138" s="482"/>
      <c r="AA1138" s="482"/>
      <c r="AB1138" s="482"/>
      <c r="AC1138" s="482"/>
      <c r="AD1138" s="482"/>
      <c r="AE1138" s="482"/>
      <c r="AF1138" s="482"/>
      <c r="AG1138" s="482"/>
      <c r="AH1138" s="482"/>
      <c r="AI1138" s="482"/>
      <c r="AJ1138" s="482"/>
      <c r="AK1138" s="482"/>
      <c r="AL1138" s="482"/>
      <c r="AM1138" s="482"/>
      <c r="AN1138" s="482"/>
      <c r="AO1138" s="482"/>
      <c r="AP1138" s="482"/>
      <c r="AQ1138" s="482"/>
      <c r="AR1138" s="482"/>
      <c r="AS1138" s="482"/>
      <c r="AT1138" s="482"/>
      <c r="AU1138" s="482"/>
      <c r="AV1138" s="482"/>
      <c r="AW1138" s="482"/>
      <c r="AX1138" s="482"/>
      <c r="AY1138" s="482"/>
      <c r="AZ1138" s="482"/>
      <c r="BA1138" s="482"/>
      <c r="BB1138" s="482"/>
      <c r="BC1138" s="482"/>
      <c r="BD1138" s="482"/>
      <c r="BE1138" s="482"/>
      <c r="BF1138" s="482"/>
      <c r="BG1138" s="515"/>
      <c r="BH1138" s="516"/>
      <c r="BI1138" s="516"/>
      <c r="BJ1138" s="516"/>
      <c r="BK1138" s="517"/>
    </row>
    <row r="1139" spans="1:97" ht="12.6" customHeight="1">
      <c r="A1139" s="342"/>
      <c r="B1139" s="511"/>
      <c r="C1139" s="512"/>
      <c r="D1139" s="513"/>
      <c r="E1139" s="514"/>
      <c r="F1139" s="482"/>
      <c r="G1139" s="482"/>
      <c r="H1139" s="482"/>
      <c r="I1139" s="482"/>
      <c r="J1139" s="482"/>
      <c r="K1139" s="482"/>
      <c r="L1139" s="482"/>
      <c r="M1139" s="482"/>
      <c r="N1139" s="482"/>
      <c r="O1139" s="482"/>
      <c r="P1139" s="482"/>
      <c r="Q1139" s="482"/>
      <c r="R1139" s="482"/>
      <c r="S1139" s="482"/>
      <c r="T1139" s="482"/>
      <c r="U1139" s="482"/>
      <c r="V1139" s="482"/>
      <c r="W1139" s="482"/>
      <c r="X1139" s="482"/>
      <c r="Y1139" s="482"/>
      <c r="Z1139" s="482"/>
      <c r="AA1139" s="482"/>
      <c r="AB1139" s="482"/>
      <c r="AC1139" s="482"/>
      <c r="AD1139" s="482"/>
      <c r="AE1139" s="482"/>
      <c r="AF1139" s="482"/>
      <c r="AG1139" s="482"/>
      <c r="AH1139" s="482"/>
      <c r="AI1139" s="482"/>
      <c r="AJ1139" s="482"/>
      <c r="AK1139" s="482"/>
      <c r="AL1139" s="482"/>
      <c r="AM1139" s="482"/>
      <c r="AN1139" s="482"/>
      <c r="AO1139" s="482"/>
      <c r="AP1139" s="482"/>
      <c r="AQ1139" s="482"/>
      <c r="AR1139" s="482"/>
      <c r="AS1139" s="482"/>
      <c r="AT1139" s="482"/>
      <c r="AU1139" s="482"/>
      <c r="AV1139" s="482"/>
      <c r="AW1139" s="482"/>
      <c r="AX1139" s="482"/>
      <c r="AY1139" s="482"/>
      <c r="AZ1139" s="482"/>
      <c r="BA1139" s="482"/>
      <c r="BB1139" s="482"/>
      <c r="BC1139" s="482"/>
      <c r="BD1139" s="482"/>
      <c r="BE1139" s="482"/>
      <c r="BF1139" s="482"/>
      <c r="BG1139" s="515"/>
      <c r="BH1139" s="516"/>
      <c r="BI1139" s="516"/>
      <c r="BJ1139" s="516"/>
      <c r="BK1139" s="517"/>
    </row>
    <row r="1140" spans="1:97" ht="12.6" customHeight="1">
      <c r="A1140" s="342"/>
      <c r="B1140" s="498"/>
      <c r="C1140" s="499"/>
      <c r="D1140" s="500"/>
      <c r="E1140" s="503"/>
      <c r="F1140" s="504"/>
      <c r="G1140" s="504"/>
      <c r="H1140" s="504"/>
      <c r="I1140" s="504"/>
      <c r="J1140" s="504"/>
      <c r="K1140" s="504"/>
      <c r="L1140" s="504"/>
      <c r="M1140" s="504"/>
      <c r="N1140" s="504"/>
      <c r="O1140" s="504"/>
      <c r="P1140" s="504"/>
      <c r="Q1140" s="504"/>
      <c r="R1140" s="504"/>
      <c r="S1140" s="504"/>
      <c r="T1140" s="504"/>
      <c r="U1140" s="504"/>
      <c r="V1140" s="504"/>
      <c r="W1140" s="504"/>
      <c r="X1140" s="504"/>
      <c r="Y1140" s="504"/>
      <c r="Z1140" s="504"/>
      <c r="AA1140" s="504"/>
      <c r="AB1140" s="504"/>
      <c r="AC1140" s="504"/>
      <c r="AD1140" s="504"/>
      <c r="AE1140" s="504"/>
      <c r="AF1140" s="504"/>
      <c r="AG1140" s="504"/>
      <c r="AH1140" s="504"/>
      <c r="AI1140" s="504"/>
      <c r="AJ1140" s="504"/>
      <c r="AK1140" s="504"/>
      <c r="AL1140" s="504"/>
      <c r="AM1140" s="504"/>
      <c r="AN1140" s="504"/>
      <c r="AO1140" s="504"/>
      <c r="AP1140" s="504"/>
      <c r="AQ1140" s="504"/>
      <c r="AR1140" s="504"/>
      <c r="AS1140" s="504"/>
      <c r="AT1140" s="504"/>
      <c r="AU1140" s="504"/>
      <c r="AV1140" s="504"/>
      <c r="AW1140" s="504"/>
      <c r="AX1140" s="504"/>
      <c r="AY1140" s="504"/>
      <c r="AZ1140" s="504"/>
      <c r="BA1140" s="504"/>
      <c r="BB1140" s="504"/>
      <c r="BC1140" s="504"/>
      <c r="BD1140" s="504"/>
      <c r="BE1140" s="504"/>
      <c r="BF1140" s="504"/>
      <c r="BG1140" s="508"/>
      <c r="BH1140" s="509"/>
      <c r="BI1140" s="509"/>
      <c r="BJ1140" s="509"/>
      <c r="BK1140" s="510"/>
    </row>
    <row r="1141" spans="1:97" ht="12.6" customHeight="1">
      <c r="A1141" s="342"/>
      <c r="B1141" s="495" t="s">
        <v>461</v>
      </c>
      <c r="C1141" s="496"/>
      <c r="D1141" s="497"/>
      <c r="E1141" s="501" t="s">
        <v>1331</v>
      </c>
      <c r="F1141" s="502"/>
      <c r="G1141" s="502"/>
      <c r="H1141" s="502"/>
      <c r="I1141" s="502"/>
      <c r="J1141" s="502"/>
      <c r="K1141" s="502"/>
      <c r="L1141" s="502"/>
      <c r="M1141" s="502"/>
      <c r="N1141" s="502"/>
      <c r="O1141" s="502"/>
      <c r="P1141" s="502"/>
      <c r="Q1141" s="502"/>
      <c r="R1141" s="502"/>
      <c r="S1141" s="502"/>
      <c r="T1141" s="502"/>
      <c r="U1141" s="502"/>
      <c r="V1141" s="502"/>
      <c r="W1141" s="502"/>
      <c r="X1141" s="502"/>
      <c r="Y1141" s="502"/>
      <c r="Z1141" s="502"/>
      <c r="AA1141" s="502"/>
      <c r="AB1141" s="502"/>
      <c r="AC1141" s="502"/>
      <c r="AD1141" s="502"/>
      <c r="AE1141" s="502"/>
      <c r="AF1141" s="502"/>
      <c r="AG1141" s="502"/>
      <c r="AH1141" s="502"/>
      <c r="AI1141" s="502"/>
      <c r="AJ1141" s="502"/>
      <c r="AK1141" s="502"/>
      <c r="AL1141" s="502"/>
      <c r="AM1141" s="502"/>
      <c r="AN1141" s="502"/>
      <c r="AO1141" s="502"/>
      <c r="AP1141" s="502"/>
      <c r="AQ1141" s="502"/>
      <c r="AR1141" s="502"/>
      <c r="AS1141" s="502"/>
      <c r="AT1141" s="502"/>
      <c r="AU1141" s="502"/>
      <c r="AV1141" s="502"/>
      <c r="AW1141" s="502"/>
      <c r="AX1141" s="502"/>
      <c r="AY1141" s="502"/>
      <c r="AZ1141" s="502"/>
      <c r="BA1141" s="502"/>
      <c r="BB1141" s="502"/>
      <c r="BC1141" s="502"/>
      <c r="BD1141" s="502"/>
      <c r="BE1141" s="502"/>
      <c r="BF1141" s="502"/>
      <c r="BG1141" s="505"/>
      <c r="BH1141" s="506"/>
      <c r="BI1141" s="506"/>
      <c r="BJ1141" s="506"/>
      <c r="BK1141" s="507"/>
    </row>
    <row r="1142" spans="1:97" ht="12.6" customHeight="1">
      <c r="A1142" s="342"/>
      <c r="B1142" s="511"/>
      <c r="C1142" s="512"/>
      <c r="D1142" s="513"/>
      <c r="E1142" s="514"/>
      <c r="F1142" s="482"/>
      <c r="G1142" s="482"/>
      <c r="H1142" s="482"/>
      <c r="I1142" s="482"/>
      <c r="J1142" s="482"/>
      <c r="K1142" s="482"/>
      <c r="L1142" s="482"/>
      <c r="M1142" s="482"/>
      <c r="N1142" s="482"/>
      <c r="O1142" s="482"/>
      <c r="P1142" s="482"/>
      <c r="Q1142" s="482"/>
      <c r="R1142" s="482"/>
      <c r="S1142" s="482"/>
      <c r="T1142" s="482"/>
      <c r="U1142" s="482"/>
      <c r="V1142" s="482"/>
      <c r="W1142" s="482"/>
      <c r="X1142" s="482"/>
      <c r="Y1142" s="482"/>
      <c r="Z1142" s="482"/>
      <c r="AA1142" s="482"/>
      <c r="AB1142" s="482"/>
      <c r="AC1142" s="482"/>
      <c r="AD1142" s="482"/>
      <c r="AE1142" s="482"/>
      <c r="AF1142" s="482"/>
      <c r="AG1142" s="482"/>
      <c r="AH1142" s="482"/>
      <c r="AI1142" s="482"/>
      <c r="AJ1142" s="482"/>
      <c r="AK1142" s="482"/>
      <c r="AL1142" s="482"/>
      <c r="AM1142" s="482"/>
      <c r="AN1142" s="482"/>
      <c r="AO1142" s="482"/>
      <c r="AP1142" s="482"/>
      <c r="AQ1142" s="482"/>
      <c r="AR1142" s="482"/>
      <c r="AS1142" s="482"/>
      <c r="AT1142" s="482"/>
      <c r="AU1142" s="482"/>
      <c r="AV1142" s="482"/>
      <c r="AW1142" s="482"/>
      <c r="AX1142" s="482"/>
      <c r="AY1142" s="482"/>
      <c r="AZ1142" s="482"/>
      <c r="BA1142" s="482"/>
      <c r="BB1142" s="482"/>
      <c r="BC1142" s="482"/>
      <c r="BD1142" s="482"/>
      <c r="BE1142" s="482"/>
      <c r="BF1142" s="482"/>
      <c r="BG1142" s="515"/>
      <c r="BH1142" s="516"/>
      <c r="BI1142" s="516"/>
      <c r="BJ1142" s="516"/>
      <c r="BK1142" s="517"/>
    </row>
    <row r="1143" spans="1:97" s="331" customFormat="1" ht="12.6" customHeight="1">
      <c r="B1143" s="498"/>
      <c r="C1143" s="499"/>
      <c r="D1143" s="500"/>
      <c r="E1143" s="503"/>
      <c r="F1143" s="504"/>
      <c r="G1143" s="504"/>
      <c r="H1143" s="504"/>
      <c r="I1143" s="504"/>
      <c r="J1143" s="504"/>
      <c r="K1143" s="504"/>
      <c r="L1143" s="504"/>
      <c r="M1143" s="504"/>
      <c r="N1143" s="504"/>
      <c r="O1143" s="504"/>
      <c r="P1143" s="504"/>
      <c r="Q1143" s="504"/>
      <c r="R1143" s="504"/>
      <c r="S1143" s="504"/>
      <c r="T1143" s="504"/>
      <c r="U1143" s="504"/>
      <c r="V1143" s="504"/>
      <c r="W1143" s="504"/>
      <c r="X1143" s="504"/>
      <c r="Y1143" s="504"/>
      <c r="Z1143" s="504"/>
      <c r="AA1143" s="504"/>
      <c r="AB1143" s="504"/>
      <c r="AC1143" s="504"/>
      <c r="AD1143" s="504"/>
      <c r="AE1143" s="504"/>
      <c r="AF1143" s="504"/>
      <c r="AG1143" s="504"/>
      <c r="AH1143" s="504"/>
      <c r="AI1143" s="504"/>
      <c r="AJ1143" s="504"/>
      <c r="AK1143" s="504"/>
      <c r="AL1143" s="504"/>
      <c r="AM1143" s="504"/>
      <c r="AN1143" s="504"/>
      <c r="AO1143" s="504"/>
      <c r="AP1143" s="504"/>
      <c r="AQ1143" s="504"/>
      <c r="AR1143" s="504"/>
      <c r="AS1143" s="504"/>
      <c r="AT1143" s="504"/>
      <c r="AU1143" s="504"/>
      <c r="AV1143" s="504"/>
      <c r="AW1143" s="504"/>
      <c r="AX1143" s="504"/>
      <c r="AY1143" s="504"/>
      <c r="AZ1143" s="504"/>
      <c r="BA1143" s="504"/>
      <c r="BB1143" s="504"/>
      <c r="BC1143" s="504"/>
      <c r="BD1143" s="504"/>
      <c r="BE1143" s="504"/>
      <c r="BF1143" s="504"/>
      <c r="BG1143" s="508"/>
      <c r="BH1143" s="509"/>
      <c r="BI1143" s="509"/>
      <c r="BJ1143" s="509"/>
      <c r="BK1143" s="510"/>
      <c r="BL1143" s="330"/>
      <c r="BM1143" s="330"/>
      <c r="BN1143" s="330"/>
      <c r="BO1143" s="330"/>
      <c r="BP1143" s="330"/>
      <c r="BQ1143" s="330"/>
      <c r="BR1143" s="330"/>
      <c r="BS1143" s="330"/>
      <c r="BT1143" s="330"/>
      <c r="BU1143" s="330"/>
      <c r="BV1143" s="330"/>
      <c r="BW1143" s="330"/>
      <c r="BX1143" s="330"/>
      <c r="BY1143" s="330"/>
      <c r="BZ1143" s="330"/>
      <c r="CA1143" s="330"/>
    </row>
    <row r="1144" spans="1:97" ht="12.6" customHeight="1">
      <c r="B1144" s="495" t="s">
        <v>463</v>
      </c>
      <c r="C1144" s="496"/>
      <c r="D1144" s="497"/>
      <c r="E1144" s="501" t="s">
        <v>1280</v>
      </c>
      <c r="F1144" s="502"/>
      <c r="G1144" s="502"/>
      <c r="H1144" s="502"/>
      <c r="I1144" s="502"/>
      <c r="J1144" s="502"/>
      <c r="K1144" s="502"/>
      <c r="L1144" s="502"/>
      <c r="M1144" s="502"/>
      <c r="N1144" s="502"/>
      <c r="O1144" s="502"/>
      <c r="P1144" s="502"/>
      <c r="Q1144" s="502"/>
      <c r="R1144" s="502"/>
      <c r="S1144" s="502"/>
      <c r="T1144" s="502"/>
      <c r="U1144" s="502"/>
      <c r="V1144" s="502"/>
      <c r="W1144" s="502"/>
      <c r="X1144" s="502"/>
      <c r="Y1144" s="502"/>
      <c r="Z1144" s="502"/>
      <c r="AA1144" s="502"/>
      <c r="AB1144" s="502"/>
      <c r="AC1144" s="502"/>
      <c r="AD1144" s="502"/>
      <c r="AE1144" s="502"/>
      <c r="AF1144" s="502"/>
      <c r="AG1144" s="502"/>
      <c r="AH1144" s="502"/>
      <c r="AI1144" s="502"/>
      <c r="AJ1144" s="502"/>
      <c r="AK1144" s="502"/>
      <c r="AL1144" s="502"/>
      <c r="AM1144" s="502"/>
      <c r="AN1144" s="502"/>
      <c r="AO1144" s="502"/>
      <c r="AP1144" s="502"/>
      <c r="AQ1144" s="502"/>
      <c r="AR1144" s="502"/>
      <c r="AS1144" s="502"/>
      <c r="AT1144" s="502"/>
      <c r="AU1144" s="502"/>
      <c r="AV1144" s="502"/>
      <c r="AW1144" s="502"/>
      <c r="AX1144" s="502"/>
      <c r="AY1144" s="502"/>
      <c r="AZ1144" s="502"/>
      <c r="BA1144" s="502"/>
      <c r="BB1144" s="502"/>
      <c r="BC1144" s="502"/>
      <c r="BD1144" s="502"/>
      <c r="BE1144" s="502"/>
      <c r="BF1144" s="502"/>
      <c r="BG1144" s="505"/>
      <c r="BH1144" s="506"/>
      <c r="BI1144" s="506"/>
      <c r="BJ1144" s="506"/>
      <c r="BK1144" s="507"/>
    </row>
    <row r="1145" spans="1:97" ht="12.6" customHeight="1">
      <c r="B1145" s="511"/>
      <c r="C1145" s="512"/>
      <c r="D1145" s="513"/>
      <c r="E1145" s="514"/>
      <c r="F1145" s="482"/>
      <c r="G1145" s="482"/>
      <c r="H1145" s="482"/>
      <c r="I1145" s="482"/>
      <c r="J1145" s="482"/>
      <c r="K1145" s="482"/>
      <c r="L1145" s="482"/>
      <c r="M1145" s="482"/>
      <c r="N1145" s="482"/>
      <c r="O1145" s="482"/>
      <c r="P1145" s="482"/>
      <c r="Q1145" s="482"/>
      <c r="R1145" s="482"/>
      <c r="S1145" s="482"/>
      <c r="T1145" s="482"/>
      <c r="U1145" s="482"/>
      <c r="V1145" s="482"/>
      <c r="W1145" s="482"/>
      <c r="X1145" s="482"/>
      <c r="Y1145" s="482"/>
      <c r="Z1145" s="482"/>
      <c r="AA1145" s="482"/>
      <c r="AB1145" s="482"/>
      <c r="AC1145" s="482"/>
      <c r="AD1145" s="482"/>
      <c r="AE1145" s="482"/>
      <c r="AF1145" s="482"/>
      <c r="AG1145" s="482"/>
      <c r="AH1145" s="482"/>
      <c r="AI1145" s="482"/>
      <c r="AJ1145" s="482"/>
      <c r="AK1145" s="482"/>
      <c r="AL1145" s="482"/>
      <c r="AM1145" s="482"/>
      <c r="AN1145" s="482"/>
      <c r="AO1145" s="482"/>
      <c r="AP1145" s="482"/>
      <c r="AQ1145" s="482"/>
      <c r="AR1145" s="482"/>
      <c r="AS1145" s="482"/>
      <c r="AT1145" s="482"/>
      <c r="AU1145" s="482"/>
      <c r="AV1145" s="482"/>
      <c r="AW1145" s="482"/>
      <c r="AX1145" s="482"/>
      <c r="AY1145" s="482"/>
      <c r="AZ1145" s="482"/>
      <c r="BA1145" s="482"/>
      <c r="BB1145" s="482"/>
      <c r="BC1145" s="482"/>
      <c r="BD1145" s="482"/>
      <c r="BE1145" s="482"/>
      <c r="BF1145" s="482"/>
      <c r="BG1145" s="515"/>
      <c r="BH1145" s="516"/>
      <c r="BI1145" s="516"/>
      <c r="BJ1145" s="516"/>
      <c r="BK1145" s="517"/>
    </row>
    <row r="1146" spans="1:97" ht="12.6" customHeight="1">
      <c r="B1146" s="511"/>
      <c r="C1146" s="512"/>
      <c r="D1146" s="513"/>
      <c r="E1146" s="514"/>
      <c r="F1146" s="482"/>
      <c r="G1146" s="482"/>
      <c r="H1146" s="482"/>
      <c r="I1146" s="482"/>
      <c r="J1146" s="482"/>
      <c r="K1146" s="482"/>
      <c r="L1146" s="482"/>
      <c r="M1146" s="482"/>
      <c r="N1146" s="482"/>
      <c r="O1146" s="482"/>
      <c r="P1146" s="482"/>
      <c r="Q1146" s="482"/>
      <c r="R1146" s="482"/>
      <c r="S1146" s="482"/>
      <c r="T1146" s="482"/>
      <c r="U1146" s="482"/>
      <c r="V1146" s="482"/>
      <c r="W1146" s="482"/>
      <c r="X1146" s="482"/>
      <c r="Y1146" s="482"/>
      <c r="Z1146" s="482"/>
      <c r="AA1146" s="482"/>
      <c r="AB1146" s="482"/>
      <c r="AC1146" s="482"/>
      <c r="AD1146" s="482"/>
      <c r="AE1146" s="482"/>
      <c r="AF1146" s="482"/>
      <c r="AG1146" s="482"/>
      <c r="AH1146" s="482"/>
      <c r="AI1146" s="482"/>
      <c r="AJ1146" s="482"/>
      <c r="AK1146" s="482"/>
      <c r="AL1146" s="482"/>
      <c r="AM1146" s="482"/>
      <c r="AN1146" s="482"/>
      <c r="AO1146" s="482"/>
      <c r="AP1146" s="482"/>
      <c r="AQ1146" s="482"/>
      <c r="AR1146" s="482"/>
      <c r="AS1146" s="482"/>
      <c r="AT1146" s="482"/>
      <c r="AU1146" s="482"/>
      <c r="AV1146" s="482"/>
      <c r="AW1146" s="482"/>
      <c r="AX1146" s="482"/>
      <c r="AY1146" s="482"/>
      <c r="AZ1146" s="482"/>
      <c r="BA1146" s="482"/>
      <c r="BB1146" s="482"/>
      <c r="BC1146" s="482"/>
      <c r="BD1146" s="482"/>
      <c r="BE1146" s="482"/>
      <c r="BF1146" s="482"/>
      <c r="BG1146" s="515"/>
      <c r="BH1146" s="516"/>
      <c r="BI1146" s="516"/>
      <c r="BJ1146" s="516"/>
      <c r="BK1146" s="517"/>
    </row>
    <row r="1147" spans="1:97" s="331" customFormat="1" ht="12.6" customHeight="1">
      <c r="B1147" s="498"/>
      <c r="C1147" s="499"/>
      <c r="D1147" s="500"/>
      <c r="E1147" s="503"/>
      <c r="F1147" s="504"/>
      <c r="G1147" s="504"/>
      <c r="H1147" s="504"/>
      <c r="I1147" s="504"/>
      <c r="J1147" s="504"/>
      <c r="K1147" s="504"/>
      <c r="L1147" s="504"/>
      <c r="M1147" s="504"/>
      <c r="N1147" s="504"/>
      <c r="O1147" s="504"/>
      <c r="P1147" s="504"/>
      <c r="Q1147" s="504"/>
      <c r="R1147" s="504"/>
      <c r="S1147" s="504"/>
      <c r="T1147" s="504"/>
      <c r="U1147" s="504"/>
      <c r="V1147" s="504"/>
      <c r="W1147" s="504"/>
      <c r="X1147" s="504"/>
      <c r="Y1147" s="504"/>
      <c r="Z1147" s="504"/>
      <c r="AA1147" s="504"/>
      <c r="AB1147" s="504"/>
      <c r="AC1147" s="504"/>
      <c r="AD1147" s="504"/>
      <c r="AE1147" s="504"/>
      <c r="AF1147" s="504"/>
      <c r="AG1147" s="504"/>
      <c r="AH1147" s="504"/>
      <c r="AI1147" s="504"/>
      <c r="AJ1147" s="504"/>
      <c r="AK1147" s="504"/>
      <c r="AL1147" s="504"/>
      <c r="AM1147" s="504"/>
      <c r="AN1147" s="504"/>
      <c r="AO1147" s="504"/>
      <c r="AP1147" s="504"/>
      <c r="AQ1147" s="504"/>
      <c r="AR1147" s="504"/>
      <c r="AS1147" s="504"/>
      <c r="AT1147" s="504"/>
      <c r="AU1147" s="504"/>
      <c r="AV1147" s="504"/>
      <c r="AW1147" s="504"/>
      <c r="AX1147" s="504"/>
      <c r="AY1147" s="504"/>
      <c r="AZ1147" s="504"/>
      <c r="BA1147" s="504"/>
      <c r="BB1147" s="504"/>
      <c r="BC1147" s="504"/>
      <c r="BD1147" s="504"/>
      <c r="BE1147" s="504"/>
      <c r="BF1147" s="504"/>
      <c r="BG1147" s="508"/>
      <c r="BH1147" s="509"/>
      <c r="BI1147" s="509"/>
      <c r="BJ1147" s="509"/>
      <c r="BK1147" s="510"/>
      <c r="BL1147" s="330"/>
      <c r="BM1147" s="330"/>
      <c r="BN1147" s="330"/>
      <c r="BO1147" s="330"/>
      <c r="BP1147" s="330"/>
      <c r="BQ1147" s="330"/>
      <c r="BR1147" s="330"/>
      <c r="BS1147" s="330"/>
      <c r="BT1147" s="330"/>
      <c r="BU1147" s="330"/>
      <c r="BV1147" s="330"/>
      <c r="BW1147" s="330"/>
      <c r="BX1147" s="330"/>
      <c r="BY1147" s="330"/>
      <c r="BZ1147" s="330"/>
      <c r="CA1147" s="330"/>
    </row>
    <row r="1148" spans="1:97" s="384" customFormat="1" ht="9" customHeight="1">
      <c r="BG1148" s="243"/>
      <c r="BH1148" s="243"/>
      <c r="BI1148" s="243"/>
      <c r="BJ1148" s="243"/>
      <c r="BK1148" s="243"/>
      <c r="BL1148" s="385"/>
      <c r="BM1148" s="385"/>
      <c r="BN1148" s="385"/>
      <c r="BO1148" s="385"/>
      <c r="BP1148" s="385"/>
      <c r="BQ1148" s="385"/>
      <c r="BR1148" s="385"/>
      <c r="BS1148" s="385"/>
      <c r="BT1148" s="385"/>
      <c r="BU1148" s="385"/>
      <c r="BV1148" s="385"/>
      <c r="BW1148" s="385"/>
      <c r="BX1148" s="385"/>
      <c r="BY1148" s="385"/>
      <c r="BZ1148" s="385"/>
      <c r="CA1148" s="385"/>
    </row>
    <row r="1149" spans="1:97" s="316" customFormat="1" ht="12.75" customHeight="1">
      <c r="B1149" s="386"/>
      <c r="C1149" s="386"/>
      <c r="D1149" s="386"/>
      <c r="E1149" s="599" t="s">
        <v>765</v>
      </c>
      <c r="F1149" s="600"/>
      <c r="G1149" s="600"/>
      <c r="H1149" s="600"/>
      <c r="I1149" s="600"/>
      <c r="J1149" s="600"/>
      <c r="K1149" s="600"/>
      <c r="L1149" s="600"/>
      <c r="M1149" s="600"/>
      <c r="N1149" s="600"/>
      <c r="O1149" s="600"/>
      <c r="P1149" s="600"/>
      <c r="Q1149" s="600"/>
      <c r="R1149" s="600"/>
      <c r="S1149" s="600"/>
      <c r="T1149" s="600"/>
      <c r="U1149" s="600"/>
      <c r="V1149" s="600"/>
      <c r="W1149" s="600"/>
      <c r="X1149" s="600"/>
      <c r="Y1149" s="600"/>
      <c r="Z1149" s="600"/>
      <c r="AA1149" s="600"/>
      <c r="AB1149" s="600"/>
      <c r="AC1149" s="600"/>
      <c r="AD1149" s="600"/>
      <c r="AE1149" s="601"/>
      <c r="AF1149" s="783"/>
      <c r="AG1149" s="784"/>
      <c r="AH1149" s="784"/>
      <c r="AI1149" s="784"/>
      <c r="AJ1149" s="784"/>
      <c r="AK1149" s="784"/>
      <c r="AL1149" s="784"/>
      <c r="AM1149" s="784"/>
      <c r="AN1149" s="784"/>
      <c r="AO1149" s="784"/>
      <c r="AP1149" s="785"/>
      <c r="AQ1149" s="482"/>
      <c r="AR1149" s="482"/>
      <c r="AS1149" s="482"/>
      <c r="AT1149" s="482"/>
      <c r="AU1149" s="482"/>
      <c r="AV1149" s="482"/>
      <c r="AW1149" s="482"/>
      <c r="AX1149" s="482"/>
      <c r="AY1149" s="482"/>
      <c r="AZ1149" s="482"/>
      <c r="BA1149" s="482"/>
      <c r="BB1149" s="482"/>
      <c r="BC1149" s="482"/>
      <c r="BD1149" s="482"/>
      <c r="BE1149" s="482"/>
      <c r="BF1149" s="482"/>
      <c r="BG1149" s="387"/>
      <c r="BH1149" s="387"/>
      <c r="BI1149" s="387"/>
      <c r="BJ1149" s="387"/>
      <c r="BK1149" s="387"/>
      <c r="BL1149" s="387"/>
      <c r="BM1149" s="777" t="s">
        <v>766</v>
      </c>
      <c r="BN1149" s="777"/>
      <c r="BO1149" s="777"/>
      <c r="BP1149" s="777"/>
      <c r="BQ1149" s="777"/>
      <c r="BR1149" s="777"/>
      <c r="BS1149" s="777"/>
      <c r="BT1149" s="777"/>
      <c r="BU1149" s="777"/>
      <c r="BV1149" s="777"/>
      <c r="BW1149" s="777"/>
      <c r="BX1149" s="387"/>
      <c r="BY1149" s="387"/>
      <c r="BZ1149" s="387"/>
      <c r="CA1149" s="387"/>
      <c r="CB1149" s="387"/>
      <c r="CC1149" s="387"/>
      <c r="CD1149" s="387"/>
      <c r="CE1149" s="387"/>
      <c r="CF1149" s="387"/>
      <c r="CG1149" s="387"/>
      <c r="CH1149" s="387"/>
      <c r="CK1149" s="258"/>
      <c r="CL1149" s="225"/>
      <c r="CM1149" s="225"/>
      <c r="CN1149" s="225"/>
      <c r="CO1149" s="225"/>
      <c r="CP1149" s="225"/>
      <c r="CQ1149" s="225"/>
      <c r="CR1149" s="225"/>
      <c r="CS1149" s="225"/>
    </row>
    <row r="1150" spans="1:97" s="316" customFormat="1" ht="12.75" customHeight="1">
      <c r="B1150" s="386"/>
      <c r="C1150" s="386"/>
      <c r="D1150" s="386"/>
      <c r="E1150" s="602"/>
      <c r="F1150" s="603"/>
      <c r="G1150" s="603"/>
      <c r="H1150" s="603"/>
      <c r="I1150" s="603"/>
      <c r="J1150" s="603"/>
      <c r="K1150" s="603"/>
      <c r="L1150" s="603"/>
      <c r="M1150" s="603"/>
      <c r="N1150" s="603"/>
      <c r="O1150" s="603"/>
      <c r="P1150" s="603"/>
      <c r="Q1150" s="603"/>
      <c r="R1150" s="603"/>
      <c r="S1150" s="603"/>
      <c r="T1150" s="603"/>
      <c r="U1150" s="603"/>
      <c r="V1150" s="603"/>
      <c r="W1150" s="603"/>
      <c r="X1150" s="603"/>
      <c r="Y1150" s="603"/>
      <c r="Z1150" s="603"/>
      <c r="AA1150" s="603"/>
      <c r="AB1150" s="603"/>
      <c r="AC1150" s="603"/>
      <c r="AD1150" s="603"/>
      <c r="AE1150" s="604"/>
      <c r="AF1150" s="786"/>
      <c r="AG1150" s="787"/>
      <c r="AH1150" s="787"/>
      <c r="AI1150" s="787"/>
      <c r="AJ1150" s="787"/>
      <c r="AK1150" s="787"/>
      <c r="AL1150" s="787"/>
      <c r="AM1150" s="787"/>
      <c r="AN1150" s="787"/>
      <c r="AO1150" s="787"/>
      <c r="AP1150" s="788"/>
      <c r="AQ1150" s="482"/>
      <c r="AR1150" s="482"/>
      <c r="AS1150" s="482"/>
      <c r="AT1150" s="482"/>
      <c r="AU1150" s="482"/>
      <c r="AV1150" s="482"/>
      <c r="AW1150" s="482"/>
      <c r="AX1150" s="482"/>
      <c r="AY1150" s="482"/>
      <c r="AZ1150" s="482"/>
      <c r="BA1150" s="482"/>
      <c r="BB1150" s="482"/>
      <c r="BC1150" s="482"/>
      <c r="BD1150" s="482"/>
      <c r="BE1150" s="482"/>
      <c r="BF1150" s="482"/>
      <c r="BG1150" s="387"/>
      <c r="BH1150" s="387"/>
      <c r="BI1150" s="387"/>
      <c r="BJ1150" s="387"/>
      <c r="BK1150" s="387"/>
      <c r="BL1150" s="387"/>
      <c r="BM1150" s="387"/>
      <c r="BN1150" s="387"/>
      <c r="BO1150" s="387"/>
      <c r="BP1150" s="387"/>
      <c r="BQ1150" s="387"/>
      <c r="BR1150" s="387"/>
      <c r="BS1150" s="387"/>
      <c r="BT1150" s="387"/>
      <c r="BU1150" s="387"/>
      <c r="BV1150" s="387"/>
      <c r="BW1150" s="387"/>
      <c r="BX1150" s="387"/>
      <c r="BY1150" s="387"/>
      <c r="BZ1150" s="387"/>
      <c r="CA1150" s="387"/>
      <c r="CB1150" s="387"/>
      <c r="CC1150" s="387"/>
      <c r="CD1150" s="387"/>
      <c r="CE1150" s="387"/>
      <c r="CF1150" s="387"/>
      <c r="CG1150" s="387"/>
      <c r="CH1150" s="387"/>
      <c r="CK1150" s="258"/>
      <c r="CL1150" s="258"/>
      <c r="CM1150" s="258"/>
      <c r="CN1150" s="258"/>
      <c r="CO1150" s="258"/>
      <c r="CP1150" s="225"/>
      <c r="CQ1150" s="225"/>
      <c r="CR1150" s="225"/>
      <c r="CS1150" s="225"/>
    </row>
    <row r="1151" spans="1:97" s="316" customFormat="1" ht="12.75" customHeight="1">
      <c r="B1151" s="386"/>
      <c r="C1151" s="386"/>
      <c r="D1151" s="386"/>
      <c r="E1151" s="388"/>
      <c r="F1151" s="388"/>
      <c r="G1151" s="388"/>
      <c r="H1151" s="388"/>
      <c r="I1151" s="388"/>
      <c r="J1151" s="388"/>
      <c r="K1151" s="388"/>
      <c r="L1151" s="388"/>
      <c r="M1151" s="388"/>
      <c r="N1151" s="388"/>
      <c r="O1151" s="388"/>
      <c r="P1151" s="388"/>
      <c r="Q1151" s="388"/>
      <c r="R1151" s="388"/>
      <c r="S1151" s="388"/>
      <c r="T1151" s="388"/>
      <c r="U1151" s="388"/>
      <c r="V1151" s="388"/>
      <c r="W1151" s="388"/>
      <c r="X1151" s="388"/>
      <c r="Y1151" s="388"/>
      <c r="Z1151" s="388"/>
      <c r="AA1151" s="388"/>
      <c r="AB1151" s="388"/>
      <c r="AC1151" s="388"/>
      <c r="AD1151" s="388"/>
      <c r="AE1151" s="388"/>
      <c r="AF1151" s="389"/>
      <c r="AG1151" s="389"/>
      <c r="AH1151" s="389"/>
      <c r="AI1151" s="389"/>
      <c r="AJ1151" s="389"/>
      <c r="AK1151" s="389"/>
      <c r="AL1151" s="389"/>
      <c r="AM1151" s="389"/>
      <c r="AN1151" s="389"/>
      <c r="AO1151" s="389"/>
      <c r="AP1151" s="389"/>
      <c r="AQ1151" s="355"/>
      <c r="AR1151" s="355"/>
      <c r="AS1151" s="355"/>
      <c r="AT1151" s="355"/>
      <c r="AU1151" s="355"/>
      <c r="AV1151" s="355"/>
      <c r="AW1151" s="355"/>
      <c r="AX1151" s="355"/>
      <c r="AY1151" s="355"/>
      <c r="AZ1151" s="355"/>
      <c r="BA1151" s="355"/>
      <c r="BB1151" s="355"/>
      <c r="BC1151" s="355"/>
      <c r="BD1151" s="355"/>
      <c r="BE1151" s="355"/>
      <c r="BF1151" s="355"/>
      <c r="BG1151" s="387"/>
      <c r="BH1151" s="387"/>
      <c r="BI1151" s="387"/>
      <c r="BJ1151" s="387"/>
      <c r="BK1151" s="387"/>
      <c r="BL1151" s="387"/>
      <c r="BM1151" s="387"/>
      <c r="BN1151" s="387"/>
      <c r="BO1151" s="387"/>
      <c r="BP1151" s="387"/>
      <c r="BQ1151" s="387"/>
      <c r="BR1151" s="387"/>
      <c r="BS1151" s="387"/>
      <c r="BT1151" s="387"/>
      <c r="BU1151" s="387"/>
      <c r="BV1151" s="387"/>
      <c r="BW1151" s="387"/>
      <c r="BX1151" s="387"/>
      <c r="BY1151" s="387"/>
      <c r="BZ1151" s="387"/>
      <c r="CA1151" s="387"/>
      <c r="CB1151" s="387"/>
      <c r="CC1151" s="387"/>
      <c r="CD1151" s="387"/>
      <c r="CE1151" s="387"/>
      <c r="CF1151" s="387"/>
      <c r="CG1151" s="387"/>
      <c r="CH1151" s="387"/>
      <c r="CK1151" s="258"/>
      <c r="CL1151" s="258"/>
      <c r="CM1151" s="258"/>
      <c r="CN1151" s="258"/>
      <c r="CO1151" s="258"/>
      <c r="CP1151" s="225"/>
      <c r="CQ1151" s="225"/>
      <c r="CR1151" s="225"/>
      <c r="CS1151" s="225"/>
    </row>
    <row r="1152" spans="1:97" s="316" customFormat="1" ht="20.100000000000001" customHeight="1">
      <c r="A1152" s="239" t="s">
        <v>805</v>
      </c>
      <c r="B1152" s="239"/>
      <c r="C1152" s="239"/>
      <c r="D1152" s="298"/>
      <c r="E1152" s="291"/>
      <c r="F1152" s="291"/>
      <c r="G1152" s="291"/>
      <c r="H1152" s="291"/>
      <c r="I1152" s="291"/>
      <c r="J1152" s="291"/>
      <c r="K1152" s="291"/>
      <c r="L1152" s="291"/>
      <c r="M1152" s="291"/>
      <c r="N1152" s="291"/>
      <c r="O1152" s="291"/>
      <c r="P1152" s="291"/>
      <c r="Q1152" s="291"/>
      <c r="R1152" s="291"/>
      <c r="S1152" s="291"/>
      <c r="T1152" s="291"/>
      <c r="U1152" s="291"/>
      <c r="V1152" s="291"/>
      <c r="AN1152" s="773"/>
      <c r="AO1152" s="774"/>
      <c r="AP1152" s="774"/>
      <c r="AQ1152" s="774"/>
      <c r="AR1152" s="774"/>
      <c r="AS1152" s="774"/>
      <c r="AT1152" s="774"/>
      <c r="AU1152" s="774"/>
      <c r="AV1152" s="774"/>
      <c r="AW1152" s="774"/>
      <c r="AX1152" s="774"/>
      <c r="AY1152" s="774"/>
      <c r="AZ1152" s="774"/>
      <c r="BA1152" s="774"/>
      <c r="BB1152" s="774"/>
      <c r="BC1152" s="774"/>
      <c r="BD1152" s="774"/>
      <c r="BE1152" s="774"/>
      <c r="BF1152" s="774"/>
      <c r="BG1152" s="243"/>
      <c r="BH1152" s="243"/>
      <c r="BI1152" s="243"/>
      <c r="BJ1152" s="243"/>
      <c r="BK1152" s="243"/>
      <c r="BL1152" s="345"/>
      <c r="BM1152" s="345"/>
      <c r="BN1152" s="345"/>
      <c r="BO1152" s="345"/>
      <c r="BP1152" s="345"/>
      <c r="BQ1152" s="345"/>
      <c r="BR1152" s="345"/>
      <c r="BS1152" s="345"/>
      <c r="BT1152" s="345"/>
      <c r="BU1152" s="345"/>
      <c r="BV1152" s="345"/>
      <c r="BW1152" s="345"/>
      <c r="BX1152" s="345"/>
      <c r="BY1152" s="345"/>
      <c r="BZ1152" s="345"/>
      <c r="CA1152" s="345"/>
    </row>
    <row r="1153" spans="1:79" s="331" customFormat="1" ht="18" customHeight="1">
      <c r="A1153" s="239"/>
      <c r="B1153" s="641" t="s">
        <v>806</v>
      </c>
      <c r="C1153" s="642"/>
      <c r="D1153" s="642"/>
      <c r="E1153" s="642"/>
      <c r="F1153" s="642"/>
      <c r="G1153" s="642"/>
      <c r="H1153" s="642"/>
      <c r="I1153" s="642"/>
      <c r="J1153" s="642"/>
      <c r="K1153" s="642"/>
      <c r="L1153" s="642"/>
      <c r="M1153" s="642"/>
      <c r="N1153" s="642"/>
      <c r="O1153" s="642"/>
      <c r="P1153" s="642"/>
      <c r="Q1153" s="642"/>
      <c r="R1153" s="642"/>
      <c r="S1153" s="642"/>
      <c r="T1153" s="642"/>
      <c r="U1153" s="642"/>
      <c r="V1153" s="642"/>
      <c r="W1153" s="642"/>
      <c r="X1153" s="642"/>
      <c r="Y1153" s="642"/>
      <c r="Z1153" s="642"/>
      <c r="AA1153" s="642"/>
      <c r="AB1153" s="642"/>
      <c r="AC1153" s="642"/>
      <c r="AD1153" s="642"/>
      <c r="AE1153" s="642"/>
      <c r="AF1153" s="642"/>
      <c r="AG1153" s="642"/>
      <c r="AH1153" s="642"/>
      <c r="AI1153" s="642"/>
      <c r="AJ1153" s="642"/>
      <c r="AK1153" s="642"/>
      <c r="AL1153" s="642"/>
      <c r="AM1153" s="642"/>
      <c r="AN1153" s="642"/>
      <c r="AO1153" s="642"/>
      <c r="AP1153" s="642"/>
      <c r="AQ1153" s="642"/>
      <c r="AR1153" s="642"/>
      <c r="AS1153" s="642"/>
      <c r="AT1153" s="642"/>
      <c r="AU1153" s="642"/>
      <c r="AV1153" s="642"/>
      <c r="AW1153" s="642"/>
      <c r="AX1153" s="642"/>
      <c r="AY1153" s="642"/>
      <c r="AZ1153" s="642"/>
      <c r="BA1153" s="642"/>
      <c r="BB1153" s="642"/>
      <c r="BC1153" s="642"/>
      <c r="BD1153" s="642"/>
      <c r="BE1153" s="642"/>
      <c r="BF1153" s="642"/>
      <c r="BG1153" s="642"/>
      <c r="BH1153" s="642"/>
      <c r="BI1153" s="642"/>
      <c r="BJ1153" s="642"/>
      <c r="BK1153" s="643"/>
      <c r="BL1153" s="330"/>
      <c r="BM1153" s="330"/>
      <c r="BN1153" s="330"/>
      <c r="BO1153" s="330"/>
      <c r="BP1153" s="330"/>
      <c r="BQ1153" s="330"/>
      <c r="BR1153" s="330"/>
      <c r="BS1153" s="330"/>
      <c r="BT1153" s="330"/>
    </row>
    <row r="1154" spans="1:79" ht="12.6" customHeight="1">
      <c r="A1154" s="342"/>
      <c r="B1154" s="495" t="s">
        <v>431</v>
      </c>
      <c r="C1154" s="496"/>
      <c r="D1154" s="497"/>
      <c r="E1154" s="501" t="s">
        <v>1342</v>
      </c>
      <c r="F1154" s="502"/>
      <c r="G1154" s="502"/>
      <c r="H1154" s="502"/>
      <c r="I1154" s="502"/>
      <c r="J1154" s="502"/>
      <c r="K1154" s="502"/>
      <c r="L1154" s="502"/>
      <c r="M1154" s="502"/>
      <c r="N1154" s="502"/>
      <c r="O1154" s="502"/>
      <c r="P1154" s="502"/>
      <c r="Q1154" s="502"/>
      <c r="R1154" s="502"/>
      <c r="S1154" s="502"/>
      <c r="T1154" s="502"/>
      <c r="U1154" s="502"/>
      <c r="V1154" s="502"/>
      <c r="W1154" s="502"/>
      <c r="X1154" s="502"/>
      <c r="Y1154" s="502"/>
      <c r="Z1154" s="502"/>
      <c r="AA1154" s="502"/>
      <c r="AB1154" s="502"/>
      <c r="AC1154" s="502"/>
      <c r="AD1154" s="502"/>
      <c r="AE1154" s="502"/>
      <c r="AF1154" s="502"/>
      <c r="AG1154" s="502"/>
      <c r="AH1154" s="502"/>
      <c r="AI1154" s="502"/>
      <c r="AJ1154" s="502"/>
      <c r="AK1154" s="502"/>
      <c r="AL1154" s="502"/>
      <c r="AM1154" s="502"/>
      <c r="AN1154" s="502"/>
      <c r="AO1154" s="502"/>
      <c r="AP1154" s="502"/>
      <c r="AQ1154" s="502"/>
      <c r="AR1154" s="502"/>
      <c r="AS1154" s="502"/>
      <c r="AT1154" s="502"/>
      <c r="AU1154" s="502"/>
      <c r="AV1154" s="502"/>
      <c r="AW1154" s="502"/>
      <c r="AX1154" s="502"/>
      <c r="AY1154" s="502"/>
      <c r="AZ1154" s="502"/>
      <c r="BA1154" s="502"/>
      <c r="BB1154" s="502"/>
      <c r="BC1154" s="502"/>
      <c r="BD1154" s="502"/>
      <c r="BE1154" s="502"/>
      <c r="BF1154" s="502"/>
      <c r="BG1154" s="505"/>
      <c r="BH1154" s="506"/>
      <c r="BI1154" s="506"/>
      <c r="BJ1154" s="506"/>
      <c r="BK1154" s="507"/>
    </row>
    <row r="1155" spans="1:79" ht="12.6" customHeight="1">
      <c r="A1155" s="342"/>
      <c r="B1155" s="511"/>
      <c r="C1155" s="512"/>
      <c r="D1155" s="513"/>
      <c r="E1155" s="514"/>
      <c r="F1155" s="482"/>
      <c r="G1155" s="482"/>
      <c r="H1155" s="482"/>
      <c r="I1155" s="482"/>
      <c r="J1155" s="482"/>
      <c r="K1155" s="482"/>
      <c r="L1155" s="482"/>
      <c r="M1155" s="482"/>
      <c r="N1155" s="482"/>
      <c r="O1155" s="482"/>
      <c r="P1155" s="482"/>
      <c r="Q1155" s="482"/>
      <c r="R1155" s="482"/>
      <c r="S1155" s="482"/>
      <c r="T1155" s="482"/>
      <c r="U1155" s="482"/>
      <c r="V1155" s="482"/>
      <c r="W1155" s="482"/>
      <c r="X1155" s="482"/>
      <c r="Y1155" s="482"/>
      <c r="Z1155" s="482"/>
      <c r="AA1155" s="482"/>
      <c r="AB1155" s="482"/>
      <c r="AC1155" s="482"/>
      <c r="AD1155" s="482"/>
      <c r="AE1155" s="482"/>
      <c r="AF1155" s="482"/>
      <c r="AG1155" s="482"/>
      <c r="AH1155" s="482"/>
      <c r="AI1155" s="482"/>
      <c r="AJ1155" s="482"/>
      <c r="AK1155" s="482"/>
      <c r="AL1155" s="482"/>
      <c r="AM1155" s="482"/>
      <c r="AN1155" s="482"/>
      <c r="AO1155" s="482"/>
      <c r="AP1155" s="482"/>
      <c r="AQ1155" s="482"/>
      <c r="AR1155" s="482"/>
      <c r="AS1155" s="482"/>
      <c r="AT1155" s="482"/>
      <c r="AU1155" s="482"/>
      <c r="AV1155" s="482"/>
      <c r="AW1155" s="482"/>
      <c r="AX1155" s="482"/>
      <c r="AY1155" s="482"/>
      <c r="AZ1155" s="482"/>
      <c r="BA1155" s="482"/>
      <c r="BB1155" s="482"/>
      <c r="BC1155" s="482"/>
      <c r="BD1155" s="482"/>
      <c r="BE1155" s="482"/>
      <c r="BF1155" s="482"/>
      <c r="BG1155" s="515"/>
      <c r="BH1155" s="516"/>
      <c r="BI1155" s="516"/>
      <c r="BJ1155" s="516"/>
      <c r="BK1155" s="517"/>
    </row>
    <row r="1156" spans="1:79" ht="12.6" customHeight="1">
      <c r="A1156" s="342"/>
      <c r="B1156" s="511"/>
      <c r="C1156" s="512"/>
      <c r="D1156" s="513"/>
      <c r="E1156" s="514"/>
      <c r="F1156" s="482"/>
      <c r="G1156" s="482"/>
      <c r="H1156" s="482"/>
      <c r="I1156" s="482"/>
      <c r="J1156" s="482"/>
      <c r="K1156" s="482"/>
      <c r="L1156" s="482"/>
      <c r="M1156" s="482"/>
      <c r="N1156" s="482"/>
      <c r="O1156" s="482"/>
      <c r="P1156" s="482"/>
      <c r="Q1156" s="482"/>
      <c r="R1156" s="482"/>
      <c r="S1156" s="482"/>
      <c r="T1156" s="482"/>
      <c r="U1156" s="482"/>
      <c r="V1156" s="482"/>
      <c r="W1156" s="482"/>
      <c r="X1156" s="482"/>
      <c r="Y1156" s="482"/>
      <c r="Z1156" s="482"/>
      <c r="AA1156" s="482"/>
      <c r="AB1156" s="482"/>
      <c r="AC1156" s="482"/>
      <c r="AD1156" s="482"/>
      <c r="AE1156" s="482"/>
      <c r="AF1156" s="482"/>
      <c r="AG1156" s="482"/>
      <c r="AH1156" s="482"/>
      <c r="AI1156" s="482"/>
      <c r="AJ1156" s="482"/>
      <c r="AK1156" s="482"/>
      <c r="AL1156" s="482"/>
      <c r="AM1156" s="482"/>
      <c r="AN1156" s="482"/>
      <c r="AO1156" s="482"/>
      <c r="AP1156" s="482"/>
      <c r="AQ1156" s="482"/>
      <c r="AR1156" s="482"/>
      <c r="AS1156" s="482"/>
      <c r="AT1156" s="482"/>
      <c r="AU1156" s="482"/>
      <c r="AV1156" s="482"/>
      <c r="AW1156" s="482"/>
      <c r="AX1156" s="482"/>
      <c r="AY1156" s="482"/>
      <c r="AZ1156" s="482"/>
      <c r="BA1156" s="482"/>
      <c r="BB1156" s="482"/>
      <c r="BC1156" s="482"/>
      <c r="BD1156" s="482"/>
      <c r="BE1156" s="482"/>
      <c r="BF1156" s="482"/>
      <c r="BG1156" s="515"/>
      <c r="BH1156" s="516"/>
      <c r="BI1156" s="516"/>
      <c r="BJ1156" s="516"/>
      <c r="BK1156" s="517"/>
    </row>
    <row r="1157" spans="1:79" ht="12.6" customHeight="1">
      <c r="A1157" s="342"/>
      <c r="B1157" s="511"/>
      <c r="C1157" s="512"/>
      <c r="D1157" s="513"/>
      <c r="E1157" s="514"/>
      <c r="F1157" s="482"/>
      <c r="G1157" s="482"/>
      <c r="H1157" s="482"/>
      <c r="I1157" s="482"/>
      <c r="J1157" s="482"/>
      <c r="K1157" s="482"/>
      <c r="L1157" s="482"/>
      <c r="M1157" s="482"/>
      <c r="N1157" s="482"/>
      <c r="O1157" s="482"/>
      <c r="P1157" s="482"/>
      <c r="Q1157" s="482"/>
      <c r="R1157" s="482"/>
      <c r="S1157" s="482"/>
      <c r="T1157" s="482"/>
      <c r="U1157" s="482"/>
      <c r="V1157" s="482"/>
      <c r="W1157" s="482"/>
      <c r="X1157" s="482"/>
      <c r="Y1157" s="482"/>
      <c r="Z1157" s="482"/>
      <c r="AA1157" s="482"/>
      <c r="AB1157" s="482"/>
      <c r="AC1157" s="482"/>
      <c r="AD1157" s="482"/>
      <c r="AE1157" s="482"/>
      <c r="AF1157" s="482"/>
      <c r="AG1157" s="482"/>
      <c r="AH1157" s="482"/>
      <c r="AI1157" s="482"/>
      <c r="AJ1157" s="482"/>
      <c r="AK1157" s="482"/>
      <c r="AL1157" s="482"/>
      <c r="AM1157" s="482"/>
      <c r="AN1157" s="482"/>
      <c r="AO1157" s="482"/>
      <c r="AP1157" s="482"/>
      <c r="AQ1157" s="482"/>
      <c r="AR1157" s="482"/>
      <c r="AS1157" s="482"/>
      <c r="AT1157" s="482"/>
      <c r="AU1157" s="482"/>
      <c r="AV1157" s="482"/>
      <c r="AW1157" s="482"/>
      <c r="AX1157" s="482"/>
      <c r="AY1157" s="482"/>
      <c r="AZ1157" s="482"/>
      <c r="BA1157" s="482"/>
      <c r="BB1157" s="482"/>
      <c r="BC1157" s="482"/>
      <c r="BD1157" s="482"/>
      <c r="BE1157" s="482"/>
      <c r="BF1157" s="482"/>
      <c r="BG1157" s="515"/>
      <c r="BH1157" s="516"/>
      <c r="BI1157" s="516"/>
      <c r="BJ1157" s="516"/>
      <c r="BK1157" s="517"/>
    </row>
    <row r="1158" spans="1:79" ht="12.6" customHeight="1">
      <c r="A1158" s="342"/>
      <c r="B1158" s="511"/>
      <c r="C1158" s="512"/>
      <c r="D1158" s="513"/>
      <c r="E1158" s="514"/>
      <c r="F1158" s="482"/>
      <c r="G1158" s="482"/>
      <c r="H1158" s="482"/>
      <c r="I1158" s="482"/>
      <c r="J1158" s="482"/>
      <c r="K1158" s="482"/>
      <c r="L1158" s="482"/>
      <c r="M1158" s="482"/>
      <c r="N1158" s="482"/>
      <c r="O1158" s="482"/>
      <c r="P1158" s="482"/>
      <c r="Q1158" s="482"/>
      <c r="R1158" s="482"/>
      <c r="S1158" s="482"/>
      <c r="T1158" s="482"/>
      <c r="U1158" s="482"/>
      <c r="V1158" s="482"/>
      <c r="W1158" s="482"/>
      <c r="X1158" s="482"/>
      <c r="Y1158" s="482"/>
      <c r="Z1158" s="482"/>
      <c r="AA1158" s="482"/>
      <c r="AB1158" s="482"/>
      <c r="AC1158" s="482"/>
      <c r="AD1158" s="482"/>
      <c r="AE1158" s="482"/>
      <c r="AF1158" s="482"/>
      <c r="AG1158" s="482"/>
      <c r="AH1158" s="482"/>
      <c r="AI1158" s="482"/>
      <c r="AJ1158" s="482"/>
      <c r="AK1158" s="482"/>
      <c r="AL1158" s="482"/>
      <c r="AM1158" s="482"/>
      <c r="AN1158" s="482"/>
      <c r="AO1158" s="482"/>
      <c r="AP1158" s="482"/>
      <c r="AQ1158" s="482"/>
      <c r="AR1158" s="482"/>
      <c r="AS1158" s="482"/>
      <c r="AT1158" s="482"/>
      <c r="AU1158" s="482"/>
      <c r="AV1158" s="482"/>
      <c r="AW1158" s="482"/>
      <c r="AX1158" s="482"/>
      <c r="AY1158" s="482"/>
      <c r="AZ1158" s="482"/>
      <c r="BA1158" s="482"/>
      <c r="BB1158" s="482"/>
      <c r="BC1158" s="482"/>
      <c r="BD1158" s="482"/>
      <c r="BE1158" s="482"/>
      <c r="BF1158" s="482"/>
      <c r="BG1158" s="515"/>
      <c r="BH1158" s="516"/>
      <c r="BI1158" s="516"/>
      <c r="BJ1158" s="516"/>
      <c r="BK1158" s="517"/>
    </row>
    <row r="1159" spans="1:79" s="331" customFormat="1" ht="12.6" customHeight="1">
      <c r="A1159" s="252"/>
      <c r="B1159" s="511"/>
      <c r="C1159" s="512"/>
      <c r="D1159" s="513"/>
      <c r="E1159" s="514"/>
      <c r="F1159" s="482"/>
      <c r="G1159" s="482"/>
      <c r="H1159" s="482"/>
      <c r="I1159" s="482"/>
      <c r="J1159" s="482"/>
      <c r="K1159" s="482"/>
      <c r="L1159" s="482"/>
      <c r="M1159" s="482"/>
      <c r="N1159" s="482"/>
      <c r="O1159" s="482"/>
      <c r="P1159" s="482"/>
      <c r="Q1159" s="482"/>
      <c r="R1159" s="482"/>
      <c r="S1159" s="482"/>
      <c r="T1159" s="482"/>
      <c r="U1159" s="482"/>
      <c r="V1159" s="482"/>
      <c r="W1159" s="482"/>
      <c r="X1159" s="482"/>
      <c r="Y1159" s="482"/>
      <c r="Z1159" s="482"/>
      <c r="AA1159" s="482"/>
      <c r="AB1159" s="482"/>
      <c r="AC1159" s="482"/>
      <c r="AD1159" s="482"/>
      <c r="AE1159" s="482"/>
      <c r="AF1159" s="482"/>
      <c r="AG1159" s="482"/>
      <c r="AH1159" s="482"/>
      <c r="AI1159" s="482"/>
      <c r="AJ1159" s="482"/>
      <c r="AK1159" s="482"/>
      <c r="AL1159" s="482"/>
      <c r="AM1159" s="482"/>
      <c r="AN1159" s="482"/>
      <c r="AO1159" s="482"/>
      <c r="AP1159" s="482"/>
      <c r="AQ1159" s="482"/>
      <c r="AR1159" s="482"/>
      <c r="AS1159" s="482"/>
      <c r="AT1159" s="482"/>
      <c r="AU1159" s="482"/>
      <c r="AV1159" s="482"/>
      <c r="AW1159" s="482"/>
      <c r="AX1159" s="482"/>
      <c r="AY1159" s="482"/>
      <c r="AZ1159" s="482"/>
      <c r="BA1159" s="482"/>
      <c r="BB1159" s="482"/>
      <c r="BC1159" s="482"/>
      <c r="BD1159" s="482"/>
      <c r="BE1159" s="482"/>
      <c r="BF1159" s="482"/>
      <c r="BG1159" s="515"/>
      <c r="BH1159" s="516"/>
      <c r="BI1159" s="516"/>
      <c r="BJ1159" s="516"/>
      <c r="BK1159" s="517"/>
      <c r="BL1159" s="330"/>
      <c r="BM1159" s="330"/>
      <c r="BN1159" s="330"/>
      <c r="BO1159" s="330"/>
      <c r="BP1159" s="330"/>
      <c r="BQ1159" s="330"/>
      <c r="BR1159" s="330"/>
      <c r="BS1159" s="330"/>
      <c r="BT1159" s="330"/>
      <c r="BU1159" s="330"/>
      <c r="BV1159" s="330"/>
      <c r="BW1159" s="330"/>
      <c r="BX1159" s="330"/>
      <c r="BY1159" s="330"/>
      <c r="BZ1159" s="330"/>
      <c r="CA1159" s="330"/>
    </row>
    <row r="1160" spans="1:79" ht="12.6" customHeight="1">
      <c r="A1160" s="342"/>
      <c r="B1160" s="495" t="s">
        <v>436</v>
      </c>
      <c r="C1160" s="496"/>
      <c r="D1160" s="497"/>
      <c r="E1160" s="501" t="s">
        <v>807</v>
      </c>
      <c r="F1160" s="502"/>
      <c r="G1160" s="502"/>
      <c r="H1160" s="502"/>
      <c r="I1160" s="502"/>
      <c r="J1160" s="502"/>
      <c r="K1160" s="502"/>
      <c r="L1160" s="502"/>
      <c r="M1160" s="502"/>
      <c r="N1160" s="502"/>
      <c r="O1160" s="502"/>
      <c r="P1160" s="502"/>
      <c r="Q1160" s="502"/>
      <c r="R1160" s="502"/>
      <c r="S1160" s="502"/>
      <c r="T1160" s="502"/>
      <c r="U1160" s="502"/>
      <c r="V1160" s="502"/>
      <c r="W1160" s="502"/>
      <c r="X1160" s="502"/>
      <c r="Y1160" s="502"/>
      <c r="Z1160" s="502"/>
      <c r="AA1160" s="502"/>
      <c r="AB1160" s="502"/>
      <c r="AC1160" s="502"/>
      <c r="AD1160" s="502"/>
      <c r="AE1160" s="502"/>
      <c r="AF1160" s="502"/>
      <c r="AG1160" s="502"/>
      <c r="AH1160" s="502"/>
      <c r="AI1160" s="502"/>
      <c r="AJ1160" s="502"/>
      <c r="AK1160" s="502"/>
      <c r="AL1160" s="502"/>
      <c r="AM1160" s="502"/>
      <c r="AN1160" s="502"/>
      <c r="AO1160" s="502"/>
      <c r="AP1160" s="502"/>
      <c r="AQ1160" s="502"/>
      <c r="AR1160" s="502"/>
      <c r="AS1160" s="502"/>
      <c r="AT1160" s="502"/>
      <c r="AU1160" s="502"/>
      <c r="AV1160" s="502"/>
      <c r="AW1160" s="502"/>
      <c r="AX1160" s="502"/>
      <c r="AY1160" s="502"/>
      <c r="AZ1160" s="502"/>
      <c r="BA1160" s="502"/>
      <c r="BB1160" s="502"/>
      <c r="BC1160" s="502"/>
      <c r="BD1160" s="502"/>
      <c r="BE1160" s="502"/>
      <c r="BF1160" s="502"/>
      <c r="BG1160" s="505"/>
      <c r="BH1160" s="506"/>
      <c r="BI1160" s="506"/>
      <c r="BJ1160" s="506"/>
      <c r="BK1160" s="507"/>
    </row>
    <row r="1161" spans="1:79" s="331" customFormat="1" ht="12.6" customHeight="1">
      <c r="A1161" s="252"/>
      <c r="B1161" s="511"/>
      <c r="C1161" s="512"/>
      <c r="D1161" s="513"/>
      <c r="E1161" s="514"/>
      <c r="F1161" s="482"/>
      <c r="G1161" s="482"/>
      <c r="H1161" s="482"/>
      <c r="I1161" s="482"/>
      <c r="J1161" s="482"/>
      <c r="K1161" s="482"/>
      <c r="L1161" s="482"/>
      <c r="M1161" s="482"/>
      <c r="N1161" s="482"/>
      <c r="O1161" s="482"/>
      <c r="P1161" s="482"/>
      <c r="Q1161" s="482"/>
      <c r="R1161" s="482"/>
      <c r="S1161" s="482"/>
      <c r="T1161" s="482"/>
      <c r="U1161" s="482"/>
      <c r="V1161" s="482"/>
      <c r="W1161" s="482"/>
      <c r="X1161" s="482"/>
      <c r="Y1161" s="482"/>
      <c r="Z1161" s="482"/>
      <c r="AA1161" s="482"/>
      <c r="AB1161" s="482"/>
      <c r="AC1161" s="482"/>
      <c r="AD1161" s="482"/>
      <c r="AE1161" s="482"/>
      <c r="AF1161" s="482"/>
      <c r="AG1161" s="482"/>
      <c r="AH1161" s="482"/>
      <c r="AI1161" s="482"/>
      <c r="AJ1161" s="482"/>
      <c r="AK1161" s="482"/>
      <c r="AL1161" s="482"/>
      <c r="AM1161" s="482"/>
      <c r="AN1161" s="482"/>
      <c r="AO1161" s="482"/>
      <c r="AP1161" s="482"/>
      <c r="AQ1161" s="482"/>
      <c r="AR1161" s="482"/>
      <c r="AS1161" s="482"/>
      <c r="AT1161" s="482"/>
      <c r="AU1161" s="482"/>
      <c r="AV1161" s="482"/>
      <c r="AW1161" s="482"/>
      <c r="AX1161" s="482"/>
      <c r="AY1161" s="482"/>
      <c r="AZ1161" s="482"/>
      <c r="BA1161" s="482"/>
      <c r="BB1161" s="482"/>
      <c r="BC1161" s="482"/>
      <c r="BD1161" s="482"/>
      <c r="BE1161" s="482"/>
      <c r="BF1161" s="482"/>
      <c r="BG1161" s="515"/>
      <c r="BH1161" s="516"/>
      <c r="BI1161" s="516"/>
      <c r="BJ1161" s="516"/>
      <c r="BK1161" s="517"/>
      <c r="BL1161" s="330"/>
      <c r="BM1161" s="330"/>
      <c r="BN1161" s="330"/>
      <c r="BO1161" s="330"/>
      <c r="BP1161" s="330"/>
      <c r="BQ1161" s="330"/>
      <c r="BR1161" s="330"/>
      <c r="BS1161" s="330"/>
      <c r="BT1161" s="330"/>
      <c r="BU1161" s="330"/>
      <c r="BV1161" s="330"/>
      <c r="BW1161" s="330"/>
      <c r="BX1161" s="330"/>
      <c r="BY1161" s="330"/>
      <c r="BZ1161" s="330"/>
      <c r="CA1161" s="330"/>
    </row>
    <row r="1162" spans="1:79" s="331" customFormat="1" ht="12.6" customHeight="1">
      <c r="A1162" s="252"/>
      <c r="B1162" s="498"/>
      <c r="C1162" s="499"/>
      <c r="D1162" s="500"/>
      <c r="E1162" s="503"/>
      <c r="F1162" s="504"/>
      <c r="G1162" s="504"/>
      <c r="H1162" s="504"/>
      <c r="I1162" s="504"/>
      <c r="J1162" s="504"/>
      <c r="K1162" s="504"/>
      <c r="L1162" s="504"/>
      <c r="M1162" s="504"/>
      <c r="N1162" s="504"/>
      <c r="O1162" s="504"/>
      <c r="P1162" s="504"/>
      <c r="Q1162" s="504"/>
      <c r="R1162" s="504"/>
      <c r="S1162" s="504"/>
      <c r="T1162" s="504"/>
      <c r="U1162" s="504"/>
      <c r="V1162" s="504"/>
      <c r="W1162" s="504"/>
      <c r="X1162" s="504"/>
      <c r="Y1162" s="504"/>
      <c r="Z1162" s="504"/>
      <c r="AA1162" s="504"/>
      <c r="AB1162" s="504"/>
      <c r="AC1162" s="504"/>
      <c r="AD1162" s="504"/>
      <c r="AE1162" s="504"/>
      <c r="AF1162" s="504"/>
      <c r="AG1162" s="504"/>
      <c r="AH1162" s="504"/>
      <c r="AI1162" s="504"/>
      <c r="AJ1162" s="504"/>
      <c r="AK1162" s="504"/>
      <c r="AL1162" s="504"/>
      <c r="AM1162" s="504"/>
      <c r="AN1162" s="504"/>
      <c r="AO1162" s="504"/>
      <c r="AP1162" s="504"/>
      <c r="AQ1162" s="504"/>
      <c r="AR1162" s="504"/>
      <c r="AS1162" s="504"/>
      <c r="AT1162" s="504"/>
      <c r="AU1162" s="504"/>
      <c r="AV1162" s="504"/>
      <c r="AW1162" s="504"/>
      <c r="AX1162" s="504"/>
      <c r="AY1162" s="504"/>
      <c r="AZ1162" s="504"/>
      <c r="BA1162" s="504"/>
      <c r="BB1162" s="504"/>
      <c r="BC1162" s="504"/>
      <c r="BD1162" s="504"/>
      <c r="BE1162" s="504"/>
      <c r="BF1162" s="504"/>
      <c r="BG1162" s="508"/>
      <c r="BH1162" s="509"/>
      <c r="BI1162" s="509"/>
      <c r="BJ1162" s="509"/>
      <c r="BK1162" s="510"/>
      <c r="BL1162" s="330"/>
      <c r="BM1162" s="330"/>
      <c r="BN1162" s="330"/>
      <c r="BO1162" s="330"/>
      <c r="BP1162" s="330"/>
      <c r="BQ1162" s="330"/>
      <c r="BR1162" s="330"/>
      <c r="BS1162" s="330"/>
      <c r="BT1162" s="330"/>
      <c r="BU1162" s="330"/>
      <c r="BV1162" s="330"/>
      <c r="BW1162" s="330"/>
      <c r="BX1162" s="330"/>
      <c r="BY1162" s="330"/>
      <c r="BZ1162" s="330"/>
      <c r="CA1162" s="330"/>
    </row>
    <row r="1163" spans="1:79" ht="12.6" customHeight="1">
      <c r="A1163" s="342"/>
      <c r="B1163" s="495" t="s">
        <v>450</v>
      </c>
      <c r="C1163" s="496"/>
      <c r="D1163" s="497"/>
      <c r="E1163" s="501" t="s">
        <v>808</v>
      </c>
      <c r="F1163" s="502"/>
      <c r="G1163" s="502"/>
      <c r="H1163" s="502"/>
      <c r="I1163" s="502"/>
      <c r="J1163" s="502"/>
      <c r="K1163" s="502"/>
      <c r="L1163" s="502"/>
      <c r="M1163" s="502"/>
      <c r="N1163" s="502"/>
      <c r="O1163" s="502"/>
      <c r="P1163" s="502"/>
      <c r="Q1163" s="502"/>
      <c r="R1163" s="502"/>
      <c r="S1163" s="502"/>
      <c r="T1163" s="502"/>
      <c r="U1163" s="502"/>
      <c r="V1163" s="502"/>
      <c r="W1163" s="502"/>
      <c r="X1163" s="502"/>
      <c r="Y1163" s="502"/>
      <c r="Z1163" s="502"/>
      <c r="AA1163" s="502"/>
      <c r="AB1163" s="502"/>
      <c r="AC1163" s="502"/>
      <c r="AD1163" s="502"/>
      <c r="AE1163" s="502"/>
      <c r="AF1163" s="502"/>
      <c r="AG1163" s="502"/>
      <c r="AH1163" s="502"/>
      <c r="AI1163" s="502"/>
      <c r="AJ1163" s="502"/>
      <c r="AK1163" s="502"/>
      <c r="AL1163" s="502"/>
      <c r="AM1163" s="502"/>
      <c r="AN1163" s="502"/>
      <c r="AO1163" s="502"/>
      <c r="AP1163" s="502"/>
      <c r="AQ1163" s="502"/>
      <c r="AR1163" s="502"/>
      <c r="AS1163" s="502"/>
      <c r="AT1163" s="502"/>
      <c r="AU1163" s="502"/>
      <c r="AV1163" s="502"/>
      <c r="AW1163" s="502"/>
      <c r="AX1163" s="502"/>
      <c r="AY1163" s="502"/>
      <c r="AZ1163" s="502"/>
      <c r="BA1163" s="502"/>
      <c r="BB1163" s="502"/>
      <c r="BC1163" s="502"/>
      <c r="BD1163" s="502"/>
      <c r="BE1163" s="502"/>
      <c r="BF1163" s="502"/>
      <c r="BG1163" s="505"/>
      <c r="BH1163" s="506"/>
      <c r="BI1163" s="506"/>
      <c r="BJ1163" s="506"/>
      <c r="BK1163" s="507"/>
    </row>
    <row r="1164" spans="1:79" ht="12.6" customHeight="1">
      <c r="A1164" s="342"/>
      <c r="B1164" s="511"/>
      <c r="C1164" s="512"/>
      <c r="D1164" s="513"/>
      <c r="E1164" s="514"/>
      <c r="F1164" s="482"/>
      <c r="G1164" s="482"/>
      <c r="H1164" s="482"/>
      <c r="I1164" s="482"/>
      <c r="J1164" s="482"/>
      <c r="K1164" s="482"/>
      <c r="L1164" s="482"/>
      <c r="M1164" s="482"/>
      <c r="N1164" s="482"/>
      <c r="O1164" s="482"/>
      <c r="P1164" s="482"/>
      <c r="Q1164" s="482"/>
      <c r="R1164" s="482"/>
      <c r="S1164" s="482"/>
      <c r="T1164" s="482"/>
      <c r="U1164" s="482"/>
      <c r="V1164" s="482"/>
      <c r="W1164" s="482"/>
      <c r="X1164" s="482"/>
      <c r="Y1164" s="482"/>
      <c r="Z1164" s="482"/>
      <c r="AA1164" s="482"/>
      <c r="AB1164" s="482"/>
      <c r="AC1164" s="482"/>
      <c r="AD1164" s="482"/>
      <c r="AE1164" s="482"/>
      <c r="AF1164" s="482"/>
      <c r="AG1164" s="482"/>
      <c r="AH1164" s="482"/>
      <c r="AI1164" s="482"/>
      <c r="AJ1164" s="482"/>
      <c r="AK1164" s="482"/>
      <c r="AL1164" s="482"/>
      <c r="AM1164" s="482"/>
      <c r="AN1164" s="482"/>
      <c r="AO1164" s="482"/>
      <c r="AP1164" s="482"/>
      <c r="AQ1164" s="482"/>
      <c r="AR1164" s="482"/>
      <c r="AS1164" s="482"/>
      <c r="AT1164" s="482"/>
      <c r="AU1164" s="482"/>
      <c r="AV1164" s="482"/>
      <c r="AW1164" s="482"/>
      <c r="AX1164" s="482"/>
      <c r="AY1164" s="482"/>
      <c r="AZ1164" s="482"/>
      <c r="BA1164" s="482"/>
      <c r="BB1164" s="482"/>
      <c r="BC1164" s="482"/>
      <c r="BD1164" s="482"/>
      <c r="BE1164" s="482"/>
      <c r="BF1164" s="482"/>
      <c r="BG1164" s="515"/>
      <c r="BH1164" s="516"/>
      <c r="BI1164" s="516"/>
      <c r="BJ1164" s="516"/>
      <c r="BK1164" s="517"/>
    </row>
    <row r="1165" spans="1:79" ht="12.6" customHeight="1">
      <c r="A1165" s="342"/>
      <c r="B1165" s="498"/>
      <c r="C1165" s="499"/>
      <c r="D1165" s="500"/>
      <c r="E1165" s="503"/>
      <c r="F1165" s="504"/>
      <c r="G1165" s="504"/>
      <c r="H1165" s="504"/>
      <c r="I1165" s="504"/>
      <c r="J1165" s="504"/>
      <c r="K1165" s="504"/>
      <c r="L1165" s="504"/>
      <c r="M1165" s="504"/>
      <c r="N1165" s="504"/>
      <c r="O1165" s="504"/>
      <c r="P1165" s="504"/>
      <c r="Q1165" s="504"/>
      <c r="R1165" s="504"/>
      <c r="S1165" s="504"/>
      <c r="T1165" s="504"/>
      <c r="U1165" s="504"/>
      <c r="V1165" s="504"/>
      <c r="W1165" s="504"/>
      <c r="X1165" s="504"/>
      <c r="Y1165" s="504"/>
      <c r="Z1165" s="504"/>
      <c r="AA1165" s="504"/>
      <c r="AB1165" s="504"/>
      <c r="AC1165" s="504"/>
      <c r="AD1165" s="504"/>
      <c r="AE1165" s="504"/>
      <c r="AF1165" s="504"/>
      <c r="AG1165" s="504"/>
      <c r="AH1165" s="504"/>
      <c r="AI1165" s="504"/>
      <c r="AJ1165" s="504"/>
      <c r="AK1165" s="504"/>
      <c r="AL1165" s="504"/>
      <c r="AM1165" s="504"/>
      <c r="AN1165" s="504"/>
      <c r="AO1165" s="504"/>
      <c r="AP1165" s="504"/>
      <c r="AQ1165" s="504"/>
      <c r="AR1165" s="504"/>
      <c r="AS1165" s="504"/>
      <c r="AT1165" s="504"/>
      <c r="AU1165" s="504"/>
      <c r="AV1165" s="504"/>
      <c r="AW1165" s="504"/>
      <c r="AX1165" s="504"/>
      <c r="AY1165" s="504"/>
      <c r="AZ1165" s="504"/>
      <c r="BA1165" s="504"/>
      <c r="BB1165" s="504"/>
      <c r="BC1165" s="504"/>
      <c r="BD1165" s="504"/>
      <c r="BE1165" s="504"/>
      <c r="BF1165" s="504"/>
      <c r="BG1165" s="508"/>
      <c r="BH1165" s="509"/>
      <c r="BI1165" s="509"/>
      <c r="BJ1165" s="509"/>
      <c r="BK1165" s="510"/>
    </row>
    <row r="1166" spans="1:79" ht="12.6" customHeight="1">
      <c r="A1166" s="342"/>
      <c r="B1166" s="495" t="s">
        <v>457</v>
      </c>
      <c r="C1166" s="496"/>
      <c r="D1166" s="497"/>
      <c r="E1166" s="501" t="s">
        <v>809</v>
      </c>
      <c r="F1166" s="502"/>
      <c r="G1166" s="502"/>
      <c r="H1166" s="502"/>
      <c r="I1166" s="502"/>
      <c r="J1166" s="502"/>
      <c r="K1166" s="502"/>
      <c r="L1166" s="502"/>
      <c r="M1166" s="502"/>
      <c r="N1166" s="502"/>
      <c r="O1166" s="502"/>
      <c r="P1166" s="502"/>
      <c r="Q1166" s="502"/>
      <c r="R1166" s="502"/>
      <c r="S1166" s="502"/>
      <c r="T1166" s="502"/>
      <c r="U1166" s="502"/>
      <c r="V1166" s="502"/>
      <c r="W1166" s="502"/>
      <c r="X1166" s="502"/>
      <c r="Y1166" s="502"/>
      <c r="Z1166" s="502"/>
      <c r="AA1166" s="502"/>
      <c r="AB1166" s="502"/>
      <c r="AC1166" s="502"/>
      <c r="AD1166" s="502"/>
      <c r="AE1166" s="502"/>
      <c r="AF1166" s="502"/>
      <c r="AG1166" s="502"/>
      <c r="AH1166" s="502"/>
      <c r="AI1166" s="502"/>
      <c r="AJ1166" s="502"/>
      <c r="AK1166" s="502"/>
      <c r="AL1166" s="502"/>
      <c r="AM1166" s="502"/>
      <c r="AN1166" s="502"/>
      <c r="AO1166" s="502"/>
      <c r="AP1166" s="502"/>
      <c r="AQ1166" s="502"/>
      <c r="AR1166" s="502"/>
      <c r="AS1166" s="502"/>
      <c r="AT1166" s="502"/>
      <c r="AU1166" s="502"/>
      <c r="AV1166" s="502"/>
      <c r="AW1166" s="502"/>
      <c r="AX1166" s="502"/>
      <c r="AY1166" s="502"/>
      <c r="AZ1166" s="502"/>
      <c r="BA1166" s="502"/>
      <c r="BB1166" s="502"/>
      <c r="BC1166" s="502"/>
      <c r="BD1166" s="502"/>
      <c r="BE1166" s="502"/>
      <c r="BF1166" s="502"/>
      <c r="BG1166" s="505"/>
      <c r="BH1166" s="506"/>
      <c r="BI1166" s="506"/>
      <c r="BJ1166" s="506"/>
      <c r="BK1166" s="507"/>
    </row>
    <row r="1167" spans="1:79" ht="12.6" customHeight="1">
      <c r="A1167" s="342"/>
      <c r="B1167" s="498"/>
      <c r="C1167" s="499"/>
      <c r="D1167" s="500"/>
      <c r="E1167" s="503"/>
      <c r="F1167" s="504"/>
      <c r="G1167" s="504"/>
      <c r="H1167" s="504"/>
      <c r="I1167" s="504"/>
      <c r="J1167" s="504"/>
      <c r="K1167" s="504"/>
      <c r="L1167" s="504"/>
      <c r="M1167" s="504"/>
      <c r="N1167" s="504"/>
      <c r="O1167" s="504"/>
      <c r="P1167" s="504"/>
      <c r="Q1167" s="504"/>
      <c r="R1167" s="504"/>
      <c r="S1167" s="504"/>
      <c r="T1167" s="504"/>
      <c r="U1167" s="504"/>
      <c r="V1167" s="504"/>
      <c r="W1167" s="504"/>
      <c r="X1167" s="504"/>
      <c r="Y1167" s="504"/>
      <c r="Z1167" s="504"/>
      <c r="AA1167" s="504"/>
      <c r="AB1167" s="504"/>
      <c r="AC1167" s="504"/>
      <c r="AD1167" s="504"/>
      <c r="AE1167" s="504"/>
      <c r="AF1167" s="504"/>
      <c r="AG1167" s="504"/>
      <c r="AH1167" s="504"/>
      <c r="AI1167" s="504"/>
      <c r="AJ1167" s="504"/>
      <c r="AK1167" s="504"/>
      <c r="AL1167" s="504"/>
      <c r="AM1167" s="504"/>
      <c r="AN1167" s="504"/>
      <c r="AO1167" s="504"/>
      <c r="AP1167" s="504"/>
      <c r="AQ1167" s="504"/>
      <c r="AR1167" s="504"/>
      <c r="AS1167" s="504"/>
      <c r="AT1167" s="504"/>
      <c r="AU1167" s="504"/>
      <c r="AV1167" s="504"/>
      <c r="AW1167" s="504"/>
      <c r="AX1167" s="504"/>
      <c r="AY1167" s="504"/>
      <c r="AZ1167" s="504"/>
      <c r="BA1167" s="504"/>
      <c r="BB1167" s="504"/>
      <c r="BC1167" s="504"/>
      <c r="BD1167" s="504"/>
      <c r="BE1167" s="504"/>
      <c r="BF1167" s="504"/>
      <c r="BG1167" s="508"/>
      <c r="BH1167" s="509"/>
      <c r="BI1167" s="509"/>
      <c r="BJ1167" s="509"/>
      <c r="BK1167" s="510"/>
    </row>
    <row r="1168" spans="1:79" ht="12.6" customHeight="1">
      <c r="B1168" s="495" t="s">
        <v>331</v>
      </c>
      <c r="C1168" s="496"/>
      <c r="D1168" s="497"/>
      <c r="E1168" s="501" t="s">
        <v>810</v>
      </c>
      <c r="F1168" s="502"/>
      <c r="G1168" s="502"/>
      <c r="H1168" s="502"/>
      <c r="I1168" s="502"/>
      <c r="J1168" s="502"/>
      <c r="K1168" s="502"/>
      <c r="L1168" s="502"/>
      <c r="M1168" s="502"/>
      <c r="N1168" s="502"/>
      <c r="O1168" s="502"/>
      <c r="P1168" s="502"/>
      <c r="Q1168" s="502"/>
      <c r="R1168" s="502"/>
      <c r="S1168" s="502"/>
      <c r="T1168" s="502"/>
      <c r="U1168" s="502"/>
      <c r="V1168" s="502"/>
      <c r="W1168" s="502"/>
      <c r="X1168" s="502"/>
      <c r="Y1168" s="502"/>
      <c r="Z1168" s="502"/>
      <c r="AA1168" s="502"/>
      <c r="AB1168" s="502"/>
      <c r="AC1168" s="502"/>
      <c r="AD1168" s="502"/>
      <c r="AE1168" s="502"/>
      <c r="AF1168" s="502"/>
      <c r="AG1168" s="502"/>
      <c r="AH1168" s="502"/>
      <c r="AI1168" s="502"/>
      <c r="AJ1168" s="502"/>
      <c r="AK1168" s="502"/>
      <c r="AL1168" s="502"/>
      <c r="AM1168" s="502"/>
      <c r="AN1168" s="502"/>
      <c r="AO1168" s="502"/>
      <c r="AP1168" s="502"/>
      <c r="AQ1168" s="502"/>
      <c r="AR1168" s="502"/>
      <c r="AS1168" s="502"/>
      <c r="AT1168" s="502"/>
      <c r="AU1168" s="502"/>
      <c r="AV1168" s="502"/>
      <c r="AW1168" s="502"/>
      <c r="AX1168" s="502"/>
      <c r="AY1168" s="502"/>
      <c r="AZ1168" s="502"/>
      <c r="BA1168" s="502"/>
      <c r="BB1168" s="502"/>
      <c r="BC1168" s="502"/>
      <c r="BD1168" s="502"/>
      <c r="BE1168" s="502"/>
      <c r="BF1168" s="502"/>
      <c r="BG1168" s="505"/>
      <c r="BH1168" s="506"/>
      <c r="BI1168" s="506"/>
      <c r="BJ1168" s="506"/>
      <c r="BK1168" s="507"/>
    </row>
    <row r="1169" spans="1:79" ht="12.6" customHeight="1">
      <c r="B1169" s="511"/>
      <c r="C1169" s="512"/>
      <c r="D1169" s="513"/>
      <c r="E1169" s="514"/>
      <c r="F1169" s="482"/>
      <c r="G1169" s="482"/>
      <c r="H1169" s="482"/>
      <c r="I1169" s="482"/>
      <c r="J1169" s="482"/>
      <c r="K1169" s="482"/>
      <c r="L1169" s="482"/>
      <c r="M1169" s="482"/>
      <c r="N1169" s="482"/>
      <c r="O1169" s="482"/>
      <c r="P1169" s="482"/>
      <c r="Q1169" s="482"/>
      <c r="R1169" s="482"/>
      <c r="S1169" s="482"/>
      <c r="T1169" s="482"/>
      <c r="U1169" s="482"/>
      <c r="V1169" s="482"/>
      <c r="W1169" s="482"/>
      <c r="X1169" s="482"/>
      <c r="Y1169" s="482"/>
      <c r="Z1169" s="482"/>
      <c r="AA1169" s="482"/>
      <c r="AB1169" s="482"/>
      <c r="AC1169" s="482"/>
      <c r="AD1169" s="482"/>
      <c r="AE1169" s="482"/>
      <c r="AF1169" s="482"/>
      <c r="AG1169" s="482"/>
      <c r="AH1169" s="482"/>
      <c r="AI1169" s="482"/>
      <c r="AJ1169" s="482"/>
      <c r="AK1169" s="482"/>
      <c r="AL1169" s="482"/>
      <c r="AM1169" s="482"/>
      <c r="AN1169" s="482"/>
      <c r="AO1169" s="482"/>
      <c r="AP1169" s="482"/>
      <c r="AQ1169" s="482"/>
      <c r="AR1169" s="482"/>
      <c r="AS1169" s="482"/>
      <c r="AT1169" s="482"/>
      <c r="AU1169" s="482"/>
      <c r="AV1169" s="482"/>
      <c r="AW1169" s="482"/>
      <c r="AX1169" s="482"/>
      <c r="AY1169" s="482"/>
      <c r="AZ1169" s="482"/>
      <c r="BA1169" s="482"/>
      <c r="BB1169" s="482"/>
      <c r="BC1169" s="482"/>
      <c r="BD1169" s="482"/>
      <c r="BE1169" s="482"/>
      <c r="BF1169" s="482"/>
      <c r="BG1169" s="515"/>
      <c r="BH1169" s="516"/>
      <c r="BI1169" s="516"/>
      <c r="BJ1169" s="516"/>
      <c r="BK1169" s="517"/>
    </row>
    <row r="1170" spans="1:79" s="331" customFormat="1" ht="12.6" customHeight="1">
      <c r="B1170" s="498"/>
      <c r="C1170" s="499"/>
      <c r="D1170" s="500"/>
      <c r="E1170" s="503"/>
      <c r="F1170" s="504"/>
      <c r="G1170" s="504"/>
      <c r="H1170" s="504"/>
      <c r="I1170" s="504"/>
      <c r="J1170" s="504"/>
      <c r="K1170" s="504"/>
      <c r="L1170" s="504"/>
      <c r="M1170" s="504"/>
      <c r="N1170" s="504"/>
      <c r="O1170" s="504"/>
      <c r="P1170" s="504"/>
      <c r="Q1170" s="504"/>
      <c r="R1170" s="504"/>
      <c r="S1170" s="504"/>
      <c r="T1170" s="504"/>
      <c r="U1170" s="504"/>
      <c r="V1170" s="504"/>
      <c r="W1170" s="504"/>
      <c r="X1170" s="504"/>
      <c r="Y1170" s="504"/>
      <c r="Z1170" s="504"/>
      <c r="AA1170" s="504"/>
      <c r="AB1170" s="504"/>
      <c r="AC1170" s="504"/>
      <c r="AD1170" s="504"/>
      <c r="AE1170" s="504"/>
      <c r="AF1170" s="504"/>
      <c r="AG1170" s="504"/>
      <c r="AH1170" s="504"/>
      <c r="AI1170" s="504"/>
      <c r="AJ1170" s="504"/>
      <c r="AK1170" s="504"/>
      <c r="AL1170" s="504"/>
      <c r="AM1170" s="504"/>
      <c r="AN1170" s="504"/>
      <c r="AO1170" s="504"/>
      <c r="AP1170" s="504"/>
      <c r="AQ1170" s="504"/>
      <c r="AR1170" s="504"/>
      <c r="AS1170" s="504"/>
      <c r="AT1170" s="504"/>
      <c r="AU1170" s="504"/>
      <c r="AV1170" s="504"/>
      <c r="AW1170" s="504"/>
      <c r="AX1170" s="504"/>
      <c r="AY1170" s="504"/>
      <c r="AZ1170" s="504"/>
      <c r="BA1170" s="504"/>
      <c r="BB1170" s="504"/>
      <c r="BC1170" s="504"/>
      <c r="BD1170" s="504"/>
      <c r="BE1170" s="504"/>
      <c r="BF1170" s="504"/>
      <c r="BG1170" s="508"/>
      <c r="BH1170" s="509"/>
      <c r="BI1170" s="509"/>
      <c r="BJ1170" s="509"/>
      <c r="BK1170" s="510"/>
      <c r="BL1170" s="330"/>
      <c r="BM1170" s="330"/>
      <c r="BN1170" s="330"/>
      <c r="BO1170" s="330"/>
      <c r="BP1170" s="330"/>
      <c r="BQ1170" s="330"/>
      <c r="BR1170" s="330"/>
      <c r="BS1170" s="330"/>
      <c r="BT1170" s="330"/>
      <c r="BU1170" s="330"/>
      <c r="BV1170" s="330"/>
      <c r="BW1170" s="330"/>
      <c r="BX1170" s="330"/>
      <c r="BY1170" s="330"/>
      <c r="BZ1170" s="330"/>
      <c r="CA1170" s="330"/>
    </row>
    <row r="1171" spans="1:79" s="331" customFormat="1" ht="18" customHeight="1">
      <c r="A1171" s="239"/>
      <c r="B1171" s="641" t="s">
        <v>811</v>
      </c>
      <c r="C1171" s="642"/>
      <c r="D1171" s="642"/>
      <c r="E1171" s="642"/>
      <c r="F1171" s="642"/>
      <c r="G1171" s="642"/>
      <c r="H1171" s="642"/>
      <c r="I1171" s="642"/>
      <c r="J1171" s="642"/>
      <c r="K1171" s="642"/>
      <c r="L1171" s="642"/>
      <c r="M1171" s="642"/>
      <c r="N1171" s="642"/>
      <c r="O1171" s="642"/>
      <c r="P1171" s="642"/>
      <c r="Q1171" s="642"/>
      <c r="R1171" s="642"/>
      <c r="S1171" s="642"/>
      <c r="T1171" s="642"/>
      <c r="U1171" s="642"/>
      <c r="V1171" s="642"/>
      <c r="W1171" s="642"/>
      <c r="X1171" s="642"/>
      <c r="Y1171" s="642"/>
      <c r="Z1171" s="642"/>
      <c r="AA1171" s="642"/>
      <c r="AB1171" s="642"/>
      <c r="AC1171" s="642"/>
      <c r="AD1171" s="642"/>
      <c r="AE1171" s="642"/>
      <c r="AF1171" s="642"/>
      <c r="AG1171" s="642"/>
      <c r="AH1171" s="642"/>
      <c r="AI1171" s="642"/>
      <c r="AJ1171" s="642"/>
      <c r="AK1171" s="642"/>
      <c r="AL1171" s="642"/>
      <c r="AM1171" s="642"/>
      <c r="AN1171" s="642"/>
      <c r="AO1171" s="642"/>
      <c r="AP1171" s="642"/>
      <c r="AQ1171" s="642"/>
      <c r="AR1171" s="642"/>
      <c r="AS1171" s="642"/>
      <c r="AT1171" s="642"/>
      <c r="AU1171" s="642"/>
      <c r="AV1171" s="642"/>
      <c r="AW1171" s="642"/>
      <c r="AX1171" s="642"/>
      <c r="AY1171" s="642"/>
      <c r="AZ1171" s="642"/>
      <c r="BA1171" s="642"/>
      <c r="BB1171" s="642"/>
      <c r="BC1171" s="642"/>
      <c r="BD1171" s="642"/>
      <c r="BE1171" s="642"/>
      <c r="BF1171" s="642"/>
      <c r="BG1171" s="642"/>
      <c r="BH1171" s="642"/>
      <c r="BI1171" s="642"/>
      <c r="BJ1171" s="642"/>
      <c r="BK1171" s="643"/>
      <c r="BL1171" s="330"/>
      <c r="BM1171" s="330"/>
      <c r="BN1171" s="330"/>
      <c r="BO1171" s="330"/>
      <c r="BP1171" s="330"/>
      <c r="BQ1171" s="330"/>
      <c r="BR1171" s="330"/>
      <c r="BS1171" s="330"/>
      <c r="BT1171" s="330"/>
    </row>
    <row r="1172" spans="1:79" ht="12.6" customHeight="1">
      <c r="B1172" s="495" t="s">
        <v>333</v>
      </c>
      <c r="C1172" s="496"/>
      <c r="D1172" s="497"/>
      <c r="E1172" s="501" t="s">
        <v>812</v>
      </c>
      <c r="F1172" s="502"/>
      <c r="G1172" s="502"/>
      <c r="H1172" s="502"/>
      <c r="I1172" s="502"/>
      <c r="J1172" s="502"/>
      <c r="K1172" s="502"/>
      <c r="L1172" s="502"/>
      <c r="M1172" s="502"/>
      <c r="N1172" s="502"/>
      <c r="O1172" s="502"/>
      <c r="P1172" s="502"/>
      <c r="Q1172" s="502"/>
      <c r="R1172" s="502"/>
      <c r="S1172" s="502"/>
      <c r="T1172" s="502"/>
      <c r="U1172" s="502"/>
      <c r="V1172" s="502"/>
      <c r="W1172" s="502"/>
      <c r="X1172" s="502"/>
      <c r="Y1172" s="502"/>
      <c r="Z1172" s="502"/>
      <c r="AA1172" s="502"/>
      <c r="AB1172" s="502"/>
      <c r="AC1172" s="502"/>
      <c r="AD1172" s="502"/>
      <c r="AE1172" s="502"/>
      <c r="AF1172" s="502"/>
      <c r="AG1172" s="502"/>
      <c r="AH1172" s="502"/>
      <c r="AI1172" s="502"/>
      <c r="AJ1172" s="502"/>
      <c r="AK1172" s="502"/>
      <c r="AL1172" s="502"/>
      <c r="AM1172" s="502"/>
      <c r="AN1172" s="502"/>
      <c r="AO1172" s="502"/>
      <c r="AP1172" s="502"/>
      <c r="AQ1172" s="502"/>
      <c r="AR1172" s="502"/>
      <c r="AS1172" s="502"/>
      <c r="AT1172" s="502"/>
      <c r="AU1172" s="502"/>
      <c r="AV1172" s="502"/>
      <c r="AW1172" s="502"/>
      <c r="AX1172" s="502"/>
      <c r="AY1172" s="502"/>
      <c r="AZ1172" s="502"/>
      <c r="BA1172" s="502"/>
      <c r="BB1172" s="502"/>
      <c r="BC1172" s="502"/>
      <c r="BD1172" s="502"/>
      <c r="BE1172" s="502"/>
      <c r="BF1172" s="502"/>
      <c r="BG1172" s="801"/>
      <c r="BH1172" s="802"/>
      <c r="BI1172" s="802"/>
      <c r="BJ1172" s="802"/>
      <c r="BK1172" s="803"/>
    </row>
    <row r="1173" spans="1:79" s="331" customFormat="1" ht="12.6" customHeight="1">
      <c r="B1173" s="498"/>
      <c r="C1173" s="499"/>
      <c r="D1173" s="500"/>
      <c r="E1173" s="503"/>
      <c r="F1173" s="504"/>
      <c r="G1173" s="504"/>
      <c r="H1173" s="504"/>
      <c r="I1173" s="504"/>
      <c r="J1173" s="504"/>
      <c r="K1173" s="504"/>
      <c r="L1173" s="504"/>
      <c r="M1173" s="504"/>
      <c r="N1173" s="504"/>
      <c r="O1173" s="504"/>
      <c r="P1173" s="504"/>
      <c r="Q1173" s="504"/>
      <c r="R1173" s="504"/>
      <c r="S1173" s="504"/>
      <c r="T1173" s="504"/>
      <c r="U1173" s="504"/>
      <c r="V1173" s="504"/>
      <c r="W1173" s="504"/>
      <c r="X1173" s="504"/>
      <c r="Y1173" s="504"/>
      <c r="Z1173" s="504"/>
      <c r="AA1173" s="504"/>
      <c r="AB1173" s="504"/>
      <c r="AC1173" s="504"/>
      <c r="AD1173" s="504"/>
      <c r="AE1173" s="504"/>
      <c r="AF1173" s="504"/>
      <c r="AG1173" s="504"/>
      <c r="AH1173" s="504"/>
      <c r="AI1173" s="504"/>
      <c r="AJ1173" s="504"/>
      <c r="AK1173" s="504"/>
      <c r="AL1173" s="504"/>
      <c r="AM1173" s="504"/>
      <c r="AN1173" s="504"/>
      <c r="AO1173" s="504"/>
      <c r="AP1173" s="504"/>
      <c r="AQ1173" s="504"/>
      <c r="AR1173" s="504"/>
      <c r="AS1173" s="504"/>
      <c r="AT1173" s="504"/>
      <c r="AU1173" s="504"/>
      <c r="AV1173" s="504"/>
      <c r="AW1173" s="504"/>
      <c r="AX1173" s="504"/>
      <c r="AY1173" s="504"/>
      <c r="AZ1173" s="504"/>
      <c r="BA1173" s="504"/>
      <c r="BB1173" s="504"/>
      <c r="BC1173" s="504"/>
      <c r="BD1173" s="504"/>
      <c r="BE1173" s="504"/>
      <c r="BF1173" s="504"/>
      <c r="BG1173" s="804"/>
      <c r="BH1173" s="805"/>
      <c r="BI1173" s="805"/>
      <c r="BJ1173" s="805"/>
      <c r="BK1173" s="806"/>
      <c r="BL1173" s="330"/>
      <c r="BM1173" s="330"/>
      <c r="BN1173" s="330"/>
      <c r="BO1173" s="330"/>
      <c r="BP1173" s="330"/>
      <c r="BQ1173" s="330"/>
      <c r="BR1173" s="330"/>
      <c r="BS1173" s="330"/>
      <c r="BT1173" s="330"/>
      <c r="BU1173" s="330"/>
      <c r="BV1173" s="330"/>
      <c r="BW1173" s="330"/>
      <c r="BX1173" s="330"/>
      <c r="BY1173" s="330"/>
      <c r="BZ1173" s="330"/>
      <c r="CA1173" s="330"/>
    </row>
    <row r="1174" spans="1:79" ht="12.6" customHeight="1">
      <c r="B1174" s="495" t="s">
        <v>334</v>
      </c>
      <c r="C1174" s="496"/>
      <c r="D1174" s="497"/>
      <c r="E1174" s="501" t="s">
        <v>813</v>
      </c>
      <c r="F1174" s="502"/>
      <c r="G1174" s="502"/>
      <c r="H1174" s="502"/>
      <c r="I1174" s="502"/>
      <c r="J1174" s="502"/>
      <c r="K1174" s="502"/>
      <c r="L1174" s="502"/>
      <c r="M1174" s="502"/>
      <c r="N1174" s="502"/>
      <c r="O1174" s="502"/>
      <c r="P1174" s="502"/>
      <c r="Q1174" s="502"/>
      <c r="R1174" s="502"/>
      <c r="S1174" s="502"/>
      <c r="T1174" s="502"/>
      <c r="U1174" s="502"/>
      <c r="V1174" s="502"/>
      <c r="W1174" s="502"/>
      <c r="X1174" s="502"/>
      <c r="Y1174" s="502"/>
      <c r="Z1174" s="502"/>
      <c r="AA1174" s="502"/>
      <c r="AB1174" s="502"/>
      <c r="AC1174" s="502"/>
      <c r="AD1174" s="502"/>
      <c r="AE1174" s="502"/>
      <c r="AF1174" s="502"/>
      <c r="AG1174" s="502"/>
      <c r="AH1174" s="502"/>
      <c r="AI1174" s="502"/>
      <c r="AJ1174" s="502"/>
      <c r="AK1174" s="502"/>
      <c r="AL1174" s="502"/>
      <c r="AM1174" s="502"/>
      <c r="AN1174" s="502"/>
      <c r="AO1174" s="502"/>
      <c r="AP1174" s="502"/>
      <c r="AQ1174" s="502"/>
      <c r="AR1174" s="502"/>
      <c r="AS1174" s="502"/>
      <c r="AT1174" s="502"/>
      <c r="AU1174" s="502"/>
      <c r="AV1174" s="502"/>
      <c r="AW1174" s="502"/>
      <c r="AX1174" s="502"/>
      <c r="AY1174" s="502"/>
      <c r="AZ1174" s="502"/>
      <c r="BA1174" s="502"/>
      <c r="BB1174" s="502"/>
      <c r="BC1174" s="502"/>
      <c r="BD1174" s="502"/>
      <c r="BE1174" s="502"/>
      <c r="BF1174" s="502"/>
      <c r="BG1174" s="801"/>
      <c r="BH1174" s="802"/>
      <c r="BI1174" s="802"/>
      <c r="BJ1174" s="802"/>
      <c r="BK1174" s="803"/>
    </row>
    <row r="1175" spans="1:79" s="331" customFormat="1" ht="12.6" customHeight="1">
      <c r="B1175" s="498"/>
      <c r="C1175" s="499"/>
      <c r="D1175" s="500"/>
      <c r="E1175" s="503"/>
      <c r="F1175" s="504"/>
      <c r="G1175" s="504"/>
      <c r="H1175" s="504"/>
      <c r="I1175" s="504"/>
      <c r="J1175" s="504"/>
      <c r="K1175" s="504"/>
      <c r="L1175" s="504"/>
      <c r="M1175" s="504"/>
      <c r="N1175" s="504"/>
      <c r="O1175" s="504"/>
      <c r="P1175" s="504"/>
      <c r="Q1175" s="504"/>
      <c r="R1175" s="504"/>
      <c r="S1175" s="504"/>
      <c r="T1175" s="504"/>
      <c r="U1175" s="504"/>
      <c r="V1175" s="504"/>
      <c r="W1175" s="504"/>
      <c r="X1175" s="504"/>
      <c r="Y1175" s="504"/>
      <c r="Z1175" s="504"/>
      <c r="AA1175" s="504"/>
      <c r="AB1175" s="504"/>
      <c r="AC1175" s="504"/>
      <c r="AD1175" s="504"/>
      <c r="AE1175" s="504"/>
      <c r="AF1175" s="504"/>
      <c r="AG1175" s="504"/>
      <c r="AH1175" s="504"/>
      <c r="AI1175" s="504"/>
      <c r="AJ1175" s="504"/>
      <c r="AK1175" s="504"/>
      <c r="AL1175" s="504"/>
      <c r="AM1175" s="504"/>
      <c r="AN1175" s="504"/>
      <c r="AO1175" s="504"/>
      <c r="AP1175" s="504"/>
      <c r="AQ1175" s="504"/>
      <c r="AR1175" s="504"/>
      <c r="AS1175" s="504"/>
      <c r="AT1175" s="504"/>
      <c r="AU1175" s="504"/>
      <c r="AV1175" s="504"/>
      <c r="AW1175" s="504"/>
      <c r="AX1175" s="504"/>
      <c r="AY1175" s="504"/>
      <c r="AZ1175" s="504"/>
      <c r="BA1175" s="504"/>
      <c r="BB1175" s="504"/>
      <c r="BC1175" s="504"/>
      <c r="BD1175" s="504"/>
      <c r="BE1175" s="504"/>
      <c r="BF1175" s="504"/>
      <c r="BG1175" s="804"/>
      <c r="BH1175" s="805"/>
      <c r="BI1175" s="805"/>
      <c r="BJ1175" s="805"/>
      <c r="BK1175" s="806"/>
      <c r="BL1175" s="330"/>
      <c r="BM1175" s="330"/>
      <c r="BN1175" s="330"/>
      <c r="BO1175" s="330"/>
      <c r="BP1175" s="330"/>
      <c r="BQ1175" s="330"/>
      <c r="BR1175" s="330"/>
      <c r="BS1175" s="330"/>
      <c r="BT1175" s="330"/>
      <c r="BU1175" s="330"/>
      <c r="BV1175" s="330"/>
      <c r="BW1175" s="330"/>
      <c r="BX1175" s="330"/>
      <c r="BY1175" s="330"/>
      <c r="BZ1175" s="330"/>
      <c r="CA1175" s="330"/>
    </row>
    <row r="1176" spans="1:79" ht="12.6" customHeight="1">
      <c r="B1176" s="495" t="s">
        <v>335</v>
      </c>
      <c r="C1176" s="496"/>
      <c r="D1176" s="497"/>
      <c r="E1176" s="501" t="s">
        <v>814</v>
      </c>
      <c r="F1176" s="502"/>
      <c r="G1176" s="502"/>
      <c r="H1176" s="502"/>
      <c r="I1176" s="502"/>
      <c r="J1176" s="502"/>
      <c r="K1176" s="502"/>
      <c r="L1176" s="502"/>
      <c r="M1176" s="502"/>
      <c r="N1176" s="502"/>
      <c r="O1176" s="502"/>
      <c r="P1176" s="502"/>
      <c r="Q1176" s="502"/>
      <c r="R1176" s="502"/>
      <c r="S1176" s="502"/>
      <c r="T1176" s="502"/>
      <c r="U1176" s="502"/>
      <c r="V1176" s="502"/>
      <c r="W1176" s="502"/>
      <c r="X1176" s="502"/>
      <c r="Y1176" s="502"/>
      <c r="Z1176" s="502"/>
      <c r="AA1176" s="502"/>
      <c r="AB1176" s="502"/>
      <c r="AC1176" s="502"/>
      <c r="AD1176" s="502"/>
      <c r="AE1176" s="502"/>
      <c r="AF1176" s="502"/>
      <c r="AG1176" s="502"/>
      <c r="AH1176" s="502"/>
      <c r="AI1176" s="502"/>
      <c r="AJ1176" s="502"/>
      <c r="AK1176" s="502"/>
      <c r="AL1176" s="502"/>
      <c r="AM1176" s="502"/>
      <c r="AN1176" s="502"/>
      <c r="AO1176" s="502"/>
      <c r="AP1176" s="502"/>
      <c r="AQ1176" s="502"/>
      <c r="AR1176" s="502"/>
      <c r="AS1176" s="502"/>
      <c r="AT1176" s="502"/>
      <c r="AU1176" s="502"/>
      <c r="AV1176" s="502"/>
      <c r="AW1176" s="502"/>
      <c r="AX1176" s="502"/>
      <c r="AY1176" s="502"/>
      <c r="AZ1176" s="502"/>
      <c r="BA1176" s="502"/>
      <c r="BB1176" s="502"/>
      <c r="BC1176" s="502"/>
      <c r="BD1176" s="502"/>
      <c r="BE1176" s="502"/>
      <c r="BF1176" s="502"/>
      <c r="BG1176" s="801"/>
      <c r="BH1176" s="802"/>
      <c r="BI1176" s="802"/>
      <c r="BJ1176" s="802"/>
      <c r="BK1176" s="803"/>
    </row>
    <row r="1177" spans="1:79" ht="12.6" customHeight="1">
      <c r="B1177" s="511"/>
      <c r="C1177" s="512"/>
      <c r="D1177" s="513"/>
      <c r="E1177" s="514"/>
      <c r="F1177" s="482"/>
      <c r="G1177" s="482"/>
      <c r="H1177" s="482"/>
      <c r="I1177" s="482"/>
      <c r="J1177" s="482"/>
      <c r="K1177" s="482"/>
      <c r="L1177" s="482"/>
      <c r="M1177" s="482"/>
      <c r="N1177" s="482"/>
      <c r="O1177" s="482"/>
      <c r="P1177" s="482"/>
      <c r="Q1177" s="482"/>
      <c r="R1177" s="482"/>
      <c r="S1177" s="482"/>
      <c r="T1177" s="482"/>
      <c r="U1177" s="482"/>
      <c r="V1177" s="482"/>
      <c r="W1177" s="482"/>
      <c r="X1177" s="482"/>
      <c r="Y1177" s="482"/>
      <c r="Z1177" s="482"/>
      <c r="AA1177" s="482"/>
      <c r="AB1177" s="482"/>
      <c r="AC1177" s="482"/>
      <c r="AD1177" s="482"/>
      <c r="AE1177" s="482"/>
      <c r="AF1177" s="482"/>
      <c r="AG1177" s="482"/>
      <c r="AH1177" s="482"/>
      <c r="AI1177" s="482"/>
      <c r="AJ1177" s="482"/>
      <c r="AK1177" s="482"/>
      <c r="AL1177" s="482"/>
      <c r="AM1177" s="482"/>
      <c r="AN1177" s="482"/>
      <c r="AO1177" s="482"/>
      <c r="AP1177" s="482"/>
      <c r="AQ1177" s="482"/>
      <c r="AR1177" s="482"/>
      <c r="AS1177" s="482"/>
      <c r="AT1177" s="482"/>
      <c r="AU1177" s="482"/>
      <c r="AV1177" s="482"/>
      <c r="AW1177" s="482"/>
      <c r="AX1177" s="482"/>
      <c r="AY1177" s="482"/>
      <c r="AZ1177" s="482"/>
      <c r="BA1177" s="482"/>
      <c r="BB1177" s="482"/>
      <c r="BC1177" s="482"/>
      <c r="BD1177" s="482"/>
      <c r="BE1177" s="482"/>
      <c r="BF1177" s="482"/>
      <c r="BG1177" s="807"/>
      <c r="BH1177" s="808"/>
      <c r="BI1177" s="808"/>
      <c r="BJ1177" s="808"/>
      <c r="BK1177" s="809"/>
    </row>
    <row r="1178" spans="1:79" s="331" customFormat="1" ht="12.6" customHeight="1">
      <c r="B1178" s="498"/>
      <c r="C1178" s="499"/>
      <c r="D1178" s="500"/>
      <c r="E1178" s="503"/>
      <c r="F1178" s="504"/>
      <c r="G1178" s="504"/>
      <c r="H1178" s="504"/>
      <c r="I1178" s="504"/>
      <c r="J1178" s="504"/>
      <c r="K1178" s="504"/>
      <c r="L1178" s="504"/>
      <c r="M1178" s="504"/>
      <c r="N1178" s="504"/>
      <c r="O1178" s="504"/>
      <c r="P1178" s="504"/>
      <c r="Q1178" s="504"/>
      <c r="R1178" s="504"/>
      <c r="S1178" s="504"/>
      <c r="T1178" s="504"/>
      <c r="U1178" s="504"/>
      <c r="V1178" s="504"/>
      <c r="W1178" s="504"/>
      <c r="X1178" s="504"/>
      <c r="Y1178" s="504"/>
      <c r="Z1178" s="504"/>
      <c r="AA1178" s="504"/>
      <c r="AB1178" s="504"/>
      <c r="AC1178" s="504"/>
      <c r="AD1178" s="504"/>
      <c r="AE1178" s="504"/>
      <c r="AF1178" s="504"/>
      <c r="AG1178" s="504"/>
      <c r="AH1178" s="504"/>
      <c r="AI1178" s="504"/>
      <c r="AJ1178" s="504"/>
      <c r="AK1178" s="504"/>
      <c r="AL1178" s="504"/>
      <c r="AM1178" s="504"/>
      <c r="AN1178" s="504"/>
      <c r="AO1178" s="504"/>
      <c r="AP1178" s="504"/>
      <c r="AQ1178" s="504"/>
      <c r="AR1178" s="504"/>
      <c r="AS1178" s="504"/>
      <c r="AT1178" s="504"/>
      <c r="AU1178" s="504"/>
      <c r="AV1178" s="504"/>
      <c r="AW1178" s="504"/>
      <c r="AX1178" s="504"/>
      <c r="AY1178" s="504"/>
      <c r="AZ1178" s="504"/>
      <c r="BA1178" s="504"/>
      <c r="BB1178" s="504"/>
      <c r="BC1178" s="504"/>
      <c r="BD1178" s="504"/>
      <c r="BE1178" s="504"/>
      <c r="BF1178" s="504"/>
      <c r="BG1178" s="804"/>
      <c r="BH1178" s="805"/>
      <c r="BI1178" s="805"/>
      <c r="BJ1178" s="805"/>
      <c r="BK1178" s="806"/>
      <c r="BL1178" s="330"/>
      <c r="BM1178" s="330"/>
      <c r="BN1178" s="330"/>
      <c r="BO1178" s="330"/>
      <c r="BP1178" s="330"/>
      <c r="BQ1178" s="330"/>
      <c r="BR1178" s="330"/>
      <c r="BS1178" s="330"/>
      <c r="BT1178" s="330"/>
      <c r="BU1178" s="330"/>
      <c r="BV1178" s="330"/>
      <c r="BW1178" s="330"/>
      <c r="BX1178" s="330"/>
      <c r="BY1178" s="330"/>
      <c r="BZ1178" s="330"/>
      <c r="CA1178" s="330"/>
    </row>
    <row r="1179" spans="1:79" s="331" customFormat="1" ht="18" customHeight="1">
      <c r="A1179" s="239"/>
      <c r="B1179" s="641" t="s">
        <v>815</v>
      </c>
      <c r="C1179" s="642"/>
      <c r="D1179" s="642"/>
      <c r="E1179" s="642"/>
      <c r="F1179" s="642"/>
      <c r="G1179" s="642"/>
      <c r="H1179" s="642"/>
      <c r="I1179" s="642"/>
      <c r="J1179" s="642"/>
      <c r="K1179" s="642"/>
      <c r="L1179" s="642"/>
      <c r="M1179" s="642"/>
      <c r="N1179" s="642"/>
      <c r="O1179" s="642"/>
      <c r="P1179" s="642"/>
      <c r="Q1179" s="642"/>
      <c r="R1179" s="642"/>
      <c r="S1179" s="642"/>
      <c r="T1179" s="642"/>
      <c r="U1179" s="642"/>
      <c r="V1179" s="642"/>
      <c r="W1179" s="642"/>
      <c r="X1179" s="642"/>
      <c r="Y1179" s="642"/>
      <c r="Z1179" s="642"/>
      <c r="AA1179" s="642"/>
      <c r="AB1179" s="642"/>
      <c r="AC1179" s="642"/>
      <c r="AD1179" s="642"/>
      <c r="AE1179" s="642"/>
      <c r="AF1179" s="642"/>
      <c r="AG1179" s="642"/>
      <c r="AH1179" s="642"/>
      <c r="AI1179" s="642"/>
      <c r="AJ1179" s="642"/>
      <c r="AK1179" s="642"/>
      <c r="AL1179" s="642"/>
      <c r="AM1179" s="642"/>
      <c r="AN1179" s="642"/>
      <c r="AO1179" s="642"/>
      <c r="AP1179" s="642"/>
      <c r="AQ1179" s="642"/>
      <c r="AR1179" s="642"/>
      <c r="AS1179" s="642"/>
      <c r="AT1179" s="642"/>
      <c r="AU1179" s="642"/>
      <c r="AV1179" s="642"/>
      <c r="AW1179" s="642"/>
      <c r="AX1179" s="642"/>
      <c r="AY1179" s="642"/>
      <c r="AZ1179" s="642"/>
      <c r="BA1179" s="642"/>
      <c r="BB1179" s="642"/>
      <c r="BC1179" s="642"/>
      <c r="BD1179" s="642"/>
      <c r="BE1179" s="642"/>
      <c r="BF1179" s="642"/>
      <c r="BG1179" s="642"/>
      <c r="BH1179" s="642"/>
      <c r="BI1179" s="642"/>
      <c r="BJ1179" s="642"/>
      <c r="BK1179" s="643"/>
      <c r="BL1179" s="330"/>
      <c r="BM1179" s="330"/>
      <c r="BN1179" s="330"/>
      <c r="BO1179" s="330"/>
      <c r="BP1179" s="330"/>
      <c r="BQ1179" s="330"/>
      <c r="BR1179" s="330"/>
      <c r="BS1179" s="330"/>
      <c r="BT1179" s="330"/>
    </row>
    <row r="1180" spans="1:79" ht="12.6" customHeight="1">
      <c r="B1180" s="495" t="s">
        <v>336</v>
      </c>
      <c r="C1180" s="496"/>
      <c r="D1180" s="497"/>
      <c r="E1180" s="501" t="s">
        <v>816</v>
      </c>
      <c r="F1180" s="502"/>
      <c r="G1180" s="502"/>
      <c r="H1180" s="502"/>
      <c r="I1180" s="502"/>
      <c r="J1180" s="502"/>
      <c r="K1180" s="502"/>
      <c r="L1180" s="502"/>
      <c r="M1180" s="502"/>
      <c r="N1180" s="502"/>
      <c r="O1180" s="502"/>
      <c r="P1180" s="502"/>
      <c r="Q1180" s="502"/>
      <c r="R1180" s="502"/>
      <c r="S1180" s="502"/>
      <c r="T1180" s="502"/>
      <c r="U1180" s="502"/>
      <c r="V1180" s="502"/>
      <c r="W1180" s="502"/>
      <c r="X1180" s="502"/>
      <c r="Y1180" s="502"/>
      <c r="Z1180" s="502"/>
      <c r="AA1180" s="502"/>
      <c r="AB1180" s="502"/>
      <c r="AC1180" s="502"/>
      <c r="AD1180" s="502"/>
      <c r="AE1180" s="502"/>
      <c r="AF1180" s="502"/>
      <c r="AG1180" s="502"/>
      <c r="AH1180" s="502"/>
      <c r="AI1180" s="502"/>
      <c r="AJ1180" s="502"/>
      <c r="AK1180" s="502"/>
      <c r="AL1180" s="502"/>
      <c r="AM1180" s="502"/>
      <c r="AN1180" s="502"/>
      <c r="AO1180" s="502"/>
      <c r="AP1180" s="502"/>
      <c r="AQ1180" s="502"/>
      <c r="AR1180" s="502"/>
      <c r="AS1180" s="502"/>
      <c r="AT1180" s="502"/>
      <c r="AU1180" s="502"/>
      <c r="AV1180" s="502"/>
      <c r="AW1180" s="502"/>
      <c r="AX1180" s="502"/>
      <c r="AY1180" s="502"/>
      <c r="AZ1180" s="502"/>
      <c r="BA1180" s="502"/>
      <c r="BB1180" s="502"/>
      <c r="BC1180" s="502"/>
      <c r="BD1180" s="502"/>
      <c r="BE1180" s="502"/>
      <c r="BF1180" s="502"/>
      <c r="BG1180" s="801"/>
      <c r="BH1180" s="802"/>
      <c r="BI1180" s="802"/>
      <c r="BJ1180" s="802"/>
      <c r="BK1180" s="803"/>
    </row>
    <row r="1181" spans="1:79" s="331" customFormat="1" ht="12.6" customHeight="1">
      <c r="B1181" s="498"/>
      <c r="C1181" s="499"/>
      <c r="D1181" s="500"/>
      <c r="E1181" s="503"/>
      <c r="F1181" s="504"/>
      <c r="G1181" s="504"/>
      <c r="H1181" s="504"/>
      <c r="I1181" s="504"/>
      <c r="J1181" s="504"/>
      <c r="K1181" s="504"/>
      <c r="L1181" s="504"/>
      <c r="M1181" s="504"/>
      <c r="N1181" s="504"/>
      <c r="O1181" s="504"/>
      <c r="P1181" s="504"/>
      <c r="Q1181" s="504"/>
      <c r="R1181" s="504"/>
      <c r="S1181" s="504"/>
      <c r="T1181" s="504"/>
      <c r="U1181" s="504"/>
      <c r="V1181" s="504"/>
      <c r="W1181" s="504"/>
      <c r="X1181" s="504"/>
      <c r="Y1181" s="504"/>
      <c r="Z1181" s="504"/>
      <c r="AA1181" s="504"/>
      <c r="AB1181" s="504"/>
      <c r="AC1181" s="504"/>
      <c r="AD1181" s="504"/>
      <c r="AE1181" s="504"/>
      <c r="AF1181" s="504"/>
      <c r="AG1181" s="504"/>
      <c r="AH1181" s="504"/>
      <c r="AI1181" s="504"/>
      <c r="AJ1181" s="504"/>
      <c r="AK1181" s="504"/>
      <c r="AL1181" s="504"/>
      <c r="AM1181" s="504"/>
      <c r="AN1181" s="504"/>
      <c r="AO1181" s="504"/>
      <c r="AP1181" s="504"/>
      <c r="AQ1181" s="504"/>
      <c r="AR1181" s="504"/>
      <c r="AS1181" s="504"/>
      <c r="AT1181" s="504"/>
      <c r="AU1181" s="504"/>
      <c r="AV1181" s="504"/>
      <c r="AW1181" s="504"/>
      <c r="AX1181" s="504"/>
      <c r="AY1181" s="504"/>
      <c r="AZ1181" s="504"/>
      <c r="BA1181" s="504"/>
      <c r="BB1181" s="504"/>
      <c r="BC1181" s="504"/>
      <c r="BD1181" s="504"/>
      <c r="BE1181" s="504"/>
      <c r="BF1181" s="504"/>
      <c r="BG1181" s="804"/>
      <c r="BH1181" s="805"/>
      <c r="BI1181" s="805"/>
      <c r="BJ1181" s="805"/>
      <c r="BK1181" s="806"/>
      <c r="BL1181" s="330"/>
      <c r="BM1181" s="330"/>
      <c r="BN1181" s="330"/>
      <c r="BO1181" s="330"/>
      <c r="BP1181" s="330"/>
      <c r="BQ1181" s="330"/>
      <c r="BR1181" s="330"/>
      <c r="BS1181" s="330"/>
      <c r="BT1181" s="330"/>
      <c r="BU1181" s="330"/>
      <c r="BV1181" s="330"/>
      <c r="BW1181" s="330"/>
      <c r="BX1181" s="330"/>
      <c r="BY1181" s="330"/>
      <c r="BZ1181" s="330"/>
      <c r="CA1181" s="330"/>
    </row>
    <row r="1182" spans="1:79" ht="12.6" customHeight="1">
      <c r="B1182" s="495" t="s">
        <v>375</v>
      </c>
      <c r="C1182" s="496"/>
      <c r="D1182" s="497"/>
      <c r="E1182" s="501" t="s">
        <v>817</v>
      </c>
      <c r="F1182" s="502"/>
      <c r="G1182" s="502"/>
      <c r="H1182" s="502"/>
      <c r="I1182" s="502"/>
      <c r="J1182" s="502"/>
      <c r="K1182" s="502"/>
      <c r="L1182" s="502"/>
      <c r="M1182" s="502"/>
      <c r="N1182" s="502"/>
      <c r="O1182" s="502"/>
      <c r="P1182" s="502"/>
      <c r="Q1182" s="502"/>
      <c r="R1182" s="502"/>
      <c r="S1182" s="502"/>
      <c r="T1182" s="502"/>
      <c r="U1182" s="502"/>
      <c r="V1182" s="502"/>
      <c r="W1182" s="502"/>
      <c r="X1182" s="502"/>
      <c r="Y1182" s="502"/>
      <c r="Z1182" s="502"/>
      <c r="AA1182" s="502"/>
      <c r="AB1182" s="502"/>
      <c r="AC1182" s="502"/>
      <c r="AD1182" s="502"/>
      <c r="AE1182" s="502"/>
      <c r="AF1182" s="502"/>
      <c r="AG1182" s="502"/>
      <c r="AH1182" s="502"/>
      <c r="AI1182" s="502"/>
      <c r="AJ1182" s="502"/>
      <c r="AK1182" s="502"/>
      <c r="AL1182" s="502"/>
      <c r="AM1182" s="502"/>
      <c r="AN1182" s="502"/>
      <c r="AO1182" s="502"/>
      <c r="AP1182" s="502"/>
      <c r="AQ1182" s="502"/>
      <c r="AR1182" s="502"/>
      <c r="AS1182" s="502"/>
      <c r="AT1182" s="502"/>
      <c r="AU1182" s="502"/>
      <c r="AV1182" s="502"/>
      <c r="AW1182" s="502"/>
      <c r="AX1182" s="502"/>
      <c r="AY1182" s="502"/>
      <c r="AZ1182" s="502"/>
      <c r="BA1182" s="502"/>
      <c r="BB1182" s="502"/>
      <c r="BC1182" s="502"/>
      <c r="BD1182" s="502"/>
      <c r="BE1182" s="502"/>
      <c r="BF1182" s="502"/>
      <c r="BG1182" s="801"/>
      <c r="BH1182" s="802"/>
      <c r="BI1182" s="802"/>
      <c r="BJ1182" s="802"/>
      <c r="BK1182" s="803"/>
    </row>
    <row r="1183" spans="1:79" s="331" customFormat="1" ht="12.6" customHeight="1">
      <c r="B1183" s="498"/>
      <c r="C1183" s="499"/>
      <c r="D1183" s="500"/>
      <c r="E1183" s="503"/>
      <c r="F1183" s="504"/>
      <c r="G1183" s="504"/>
      <c r="H1183" s="504"/>
      <c r="I1183" s="504"/>
      <c r="J1183" s="504"/>
      <c r="K1183" s="504"/>
      <c r="L1183" s="504"/>
      <c r="M1183" s="504"/>
      <c r="N1183" s="504"/>
      <c r="O1183" s="504"/>
      <c r="P1183" s="504"/>
      <c r="Q1183" s="504"/>
      <c r="R1183" s="504"/>
      <c r="S1183" s="504"/>
      <c r="T1183" s="504"/>
      <c r="U1183" s="504"/>
      <c r="V1183" s="504"/>
      <c r="W1183" s="504"/>
      <c r="X1183" s="504"/>
      <c r="Y1183" s="504"/>
      <c r="Z1183" s="504"/>
      <c r="AA1183" s="504"/>
      <c r="AB1183" s="504"/>
      <c r="AC1183" s="504"/>
      <c r="AD1183" s="504"/>
      <c r="AE1183" s="504"/>
      <c r="AF1183" s="504"/>
      <c r="AG1183" s="504"/>
      <c r="AH1183" s="504"/>
      <c r="AI1183" s="504"/>
      <c r="AJ1183" s="504"/>
      <c r="AK1183" s="504"/>
      <c r="AL1183" s="504"/>
      <c r="AM1183" s="504"/>
      <c r="AN1183" s="504"/>
      <c r="AO1183" s="504"/>
      <c r="AP1183" s="504"/>
      <c r="AQ1183" s="504"/>
      <c r="AR1183" s="504"/>
      <c r="AS1183" s="504"/>
      <c r="AT1183" s="504"/>
      <c r="AU1183" s="504"/>
      <c r="AV1183" s="504"/>
      <c r="AW1183" s="504"/>
      <c r="AX1183" s="504"/>
      <c r="AY1183" s="504"/>
      <c r="AZ1183" s="504"/>
      <c r="BA1183" s="504"/>
      <c r="BB1183" s="504"/>
      <c r="BC1183" s="504"/>
      <c r="BD1183" s="504"/>
      <c r="BE1183" s="504"/>
      <c r="BF1183" s="504"/>
      <c r="BG1183" s="804"/>
      <c r="BH1183" s="805"/>
      <c r="BI1183" s="805"/>
      <c r="BJ1183" s="805"/>
      <c r="BK1183" s="806"/>
      <c r="BL1183" s="330"/>
      <c r="BM1183" s="330"/>
      <c r="BN1183" s="330"/>
      <c r="BO1183" s="330"/>
      <c r="BP1183" s="330"/>
      <c r="BQ1183" s="330"/>
      <c r="BR1183" s="330"/>
      <c r="BS1183" s="330"/>
      <c r="BT1183" s="330"/>
      <c r="BU1183" s="330"/>
      <c r="BV1183" s="330"/>
      <c r="BW1183" s="330"/>
      <c r="BX1183" s="330"/>
      <c r="BY1183" s="330"/>
      <c r="BZ1183" s="330"/>
      <c r="CA1183" s="330"/>
    </row>
    <row r="1184" spans="1:79" ht="12.6" customHeight="1">
      <c r="B1184" s="495" t="s">
        <v>818</v>
      </c>
      <c r="C1184" s="496"/>
      <c r="D1184" s="497"/>
      <c r="E1184" s="501" t="s">
        <v>819</v>
      </c>
      <c r="F1184" s="502"/>
      <c r="G1184" s="502"/>
      <c r="H1184" s="502"/>
      <c r="I1184" s="502"/>
      <c r="J1184" s="502"/>
      <c r="K1184" s="502"/>
      <c r="L1184" s="502"/>
      <c r="M1184" s="502"/>
      <c r="N1184" s="502"/>
      <c r="O1184" s="502"/>
      <c r="P1184" s="502"/>
      <c r="Q1184" s="502"/>
      <c r="R1184" s="502"/>
      <c r="S1184" s="502"/>
      <c r="T1184" s="502"/>
      <c r="U1184" s="502"/>
      <c r="V1184" s="502"/>
      <c r="W1184" s="502"/>
      <c r="X1184" s="502"/>
      <c r="Y1184" s="502"/>
      <c r="Z1184" s="502"/>
      <c r="AA1184" s="502"/>
      <c r="AB1184" s="502"/>
      <c r="AC1184" s="502"/>
      <c r="AD1184" s="502"/>
      <c r="AE1184" s="502"/>
      <c r="AF1184" s="502"/>
      <c r="AG1184" s="502"/>
      <c r="AH1184" s="502"/>
      <c r="AI1184" s="502"/>
      <c r="AJ1184" s="502"/>
      <c r="AK1184" s="502"/>
      <c r="AL1184" s="502"/>
      <c r="AM1184" s="502"/>
      <c r="AN1184" s="502"/>
      <c r="AO1184" s="502"/>
      <c r="AP1184" s="502"/>
      <c r="AQ1184" s="502"/>
      <c r="AR1184" s="502"/>
      <c r="AS1184" s="502"/>
      <c r="AT1184" s="502"/>
      <c r="AU1184" s="502"/>
      <c r="AV1184" s="502"/>
      <c r="AW1184" s="502"/>
      <c r="AX1184" s="502"/>
      <c r="AY1184" s="502"/>
      <c r="AZ1184" s="502"/>
      <c r="BA1184" s="502"/>
      <c r="BB1184" s="502"/>
      <c r="BC1184" s="502"/>
      <c r="BD1184" s="502"/>
      <c r="BE1184" s="502"/>
      <c r="BF1184" s="502"/>
      <c r="BG1184" s="801"/>
      <c r="BH1184" s="802"/>
      <c r="BI1184" s="802"/>
      <c r="BJ1184" s="802"/>
      <c r="BK1184" s="803"/>
    </row>
    <row r="1185" spans="1:97" ht="12.6" customHeight="1">
      <c r="B1185" s="511"/>
      <c r="C1185" s="512"/>
      <c r="D1185" s="513"/>
      <c r="E1185" s="514"/>
      <c r="F1185" s="482"/>
      <c r="G1185" s="482"/>
      <c r="H1185" s="482"/>
      <c r="I1185" s="482"/>
      <c r="J1185" s="482"/>
      <c r="K1185" s="482"/>
      <c r="L1185" s="482"/>
      <c r="M1185" s="482"/>
      <c r="N1185" s="482"/>
      <c r="O1185" s="482"/>
      <c r="P1185" s="482"/>
      <c r="Q1185" s="482"/>
      <c r="R1185" s="482"/>
      <c r="S1185" s="482"/>
      <c r="T1185" s="482"/>
      <c r="U1185" s="482"/>
      <c r="V1185" s="482"/>
      <c r="W1185" s="482"/>
      <c r="X1185" s="482"/>
      <c r="Y1185" s="482"/>
      <c r="Z1185" s="482"/>
      <c r="AA1185" s="482"/>
      <c r="AB1185" s="482"/>
      <c r="AC1185" s="482"/>
      <c r="AD1185" s="482"/>
      <c r="AE1185" s="482"/>
      <c r="AF1185" s="482"/>
      <c r="AG1185" s="482"/>
      <c r="AH1185" s="482"/>
      <c r="AI1185" s="482"/>
      <c r="AJ1185" s="482"/>
      <c r="AK1185" s="482"/>
      <c r="AL1185" s="482"/>
      <c r="AM1185" s="482"/>
      <c r="AN1185" s="482"/>
      <c r="AO1185" s="482"/>
      <c r="AP1185" s="482"/>
      <c r="AQ1185" s="482"/>
      <c r="AR1185" s="482"/>
      <c r="AS1185" s="482"/>
      <c r="AT1185" s="482"/>
      <c r="AU1185" s="482"/>
      <c r="AV1185" s="482"/>
      <c r="AW1185" s="482"/>
      <c r="AX1185" s="482"/>
      <c r="AY1185" s="482"/>
      <c r="AZ1185" s="482"/>
      <c r="BA1185" s="482"/>
      <c r="BB1185" s="482"/>
      <c r="BC1185" s="482"/>
      <c r="BD1185" s="482"/>
      <c r="BE1185" s="482"/>
      <c r="BF1185" s="482"/>
      <c r="BG1185" s="807"/>
      <c r="BH1185" s="808"/>
      <c r="BI1185" s="808"/>
      <c r="BJ1185" s="808"/>
      <c r="BK1185" s="809"/>
    </row>
    <row r="1186" spans="1:97" ht="12.6" customHeight="1">
      <c r="B1186" s="511"/>
      <c r="C1186" s="512"/>
      <c r="D1186" s="513"/>
      <c r="E1186" s="514"/>
      <c r="F1186" s="482"/>
      <c r="G1186" s="482"/>
      <c r="H1186" s="482"/>
      <c r="I1186" s="482"/>
      <c r="J1186" s="482"/>
      <c r="K1186" s="482"/>
      <c r="L1186" s="482"/>
      <c r="M1186" s="482"/>
      <c r="N1186" s="482"/>
      <c r="O1186" s="482"/>
      <c r="P1186" s="482"/>
      <c r="Q1186" s="482"/>
      <c r="R1186" s="482"/>
      <c r="S1186" s="482"/>
      <c r="T1186" s="482"/>
      <c r="U1186" s="482"/>
      <c r="V1186" s="482"/>
      <c r="W1186" s="482"/>
      <c r="X1186" s="482"/>
      <c r="Y1186" s="482"/>
      <c r="Z1186" s="482"/>
      <c r="AA1186" s="482"/>
      <c r="AB1186" s="482"/>
      <c r="AC1186" s="482"/>
      <c r="AD1186" s="482"/>
      <c r="AE1186" s="482"/>
      <c r="AF1186" s="482"/>
      <c r="AG1186" s="482"/>
      <c r="AH1186" s="482"/>
      <c r="AI1186" s="482"/>
      <c r="AJ1186" s="482"/>
      <c r="AK1186" s="482"/>
      <c r="AL1186" s="482"/>
      <c r="AM1186" s="482"/>
      <c r="AN1186" s="482"/>
      <c r="AO1186" s="482"/>
      <c r="AP1186" s="482"/>
      <c r="AQ1186" s="482"/>
      <c r="AR1186" s="482"/>
      <c r="AS1186" s="482"/>
      <c r="AT1186" s="482"/>
      <c r="AU1186" s="482"/>
      <c r="AV1186" s="482"/>
      <c r="AW1186" s="482"/>
      <c r="AX1186" s="482"/>
      <c r="AY1186" s="482"/>
      <c r="AZ1186" s="482"/>
      <c r="BA1186" s="482"/>
      <c r="BB1186" s="482"/>
      <c r="BC1186" s="482"/>
      <c r="BD1186" s="482"/>
      <c r="BE1186" s="482"/>
      <c r="BF1186" s="482"/>
      <c r="BG1186" s="807"/>
      <c r="BH1186" s="808"/>
      <c r="BI1186" s="808"/>
      <c r="BJ1186" s="808"/>
      <c r="BK1186" s="809"/>
    </row>
    <row r="1187" spans="1:97" s="331" customFormat="1" ht="12.6" customHeight="1">
      <c r="B1187" s="498"/>
      <c r="C1187" s="499"/>
      <c r="D1187" s="500"/>
      <c r="E1187" s="503"/>
      <c r="F1187" s="504"/>
      <c r="G1187" s="504"/>
      <c r="H1187" s="504"/>
      <c r="I1187" s="504"/>
      <c r="J1187" s="504"/>
      <c r="K1187" s="504"/>
      <c r="L1187" s="504"/>
      <c r="M1187" s="504"/>
      <c r="N1187" s="504"/>
      <c r="O1187" s="504"/>
      <c r="P1187" s="504"/>
      <c r="Q1187" s="504"/>
      <c r="R1187" s="504"/>
      <c r="S1187" s="504"/>
      <c r="T1187" s="504"/>
      <c r="U1187" s="504"/>
      <c r="V1187" s="504"/>
      <c r="W1187" s="504"/>
      <c r="X1187" s="504"/>
      <c r="Y1187" s="504"/>
      <c r="Z1187" s="504"/>
      <c r="AA1187" s="504"/>
      <c r="AB1187" s="504"/>
      <c r="AC1187" s="504"/>
      <c r="AD1187" s="504"/>
      <c r="AE1187" s="504"/>
      <c r="AF1187" s="504"/>
      <c r="AG1187" s="504"/>
      <c r="AH1187" s="504"/>
      <c r="AI1187" s="504"/>
      <c r="AJ1187" s="504"/>
      <c r="AK1187" s="504"/>
      <c r="AL1187" s="504"/>
      <c r="AM1187" s="504"/>
      <c r="AN1187" s="504"/>
      <c r="AO1187" s="504"/>
      <c r="AP1187" s="504"/>
      <c r="AQ1187" s="504"/>
      <c r="AR1187" s="504"/>
      <c r="AS1187" s="504"/>
      <c r="AT1187" s="504"/>
      <c r="AU1187" s="504"/>
      <c r="AV1187" s="504"/>
      <c r="AW1187" s="504"/>
      <c r="AX1187" s="504"/>
      <c r="AY1187" s="504"/>
      <c r="AZ1187" s="504"/>
      <c r="BA1187" s="504"/>
      <c r="BB1187" s="504"/>
      <c r="BC1187" s="504"/>
      <c r="BD1187" s="504"/>
      <c r="BE1187" s="504"/>
      <c r="BF1187" s="504"/>
      <c r="BG1187" s="804"/>
      <c r="BH1187" s="805"/>
      <c r="BI1187" s="805"/>
      <c r="BJ1187" s="805"/>
      <c r="BK1187" s="806"/>
      <c r="BL1187" s="330"/>
      <c r="BM1187" s="330"/>
      <c r="BN1187" s="330"/>
      <c r="BO1187" s="330"/>
      <c r="BP1187" s="330"/>
      <c r="BQ1187" s="330"/>
      <c r="BR1187" s="330"/>
      <c r="BS1187" s="330"/>
      <c r="BT1187" s="330"/>
      <c r="BU1187" s="330"/>
      <c r="BV1187" s="330"/>
      <c r="BW1187" s="330"/>
      <c r="BX1187" s="330"/>
      <c r="BY1187" s="330"/>
      <c r="BZ1187" s="330"/>
      <c r="CA1187" s="330"/>
    </row>
    <row r="1188" spans="1:97" ht="12.6" customHeight="1">
      <c r="B1188" s="495" t="s">
        <v>820</v>
      </c>
      <c r="C1188" s="496"/>
      <c r="D1188" s="497"/>
      <c r="E1188" s="501" t="s">
        <v>821</v>
      </c>
      <c r="F1188" s="502"/>
      <c r="G1188" s="502"/>
      <c r="H1188" s="502"/>
      <c r="I1188" s="502"/>
      <c r="J1188" s="502"/>
      <c r="K1188" s="502"/>
      <c r="L1188" s="502"/>
      <c r="M1188" s="502"/>
      <c r="N1188" s="502"/>
      <c r="O1188" s="502"/>
      <c r="P1188" s="502"/>
      <c r="Q1188" s="502"/>
      <c r="R1188" s="502"/>
      <c r="S1188" s="502"/>
      <c r="T1188" s="502"/>
      <c r="U1188" s="502"/>
      <c r="V1188" s="502"/>
      <c r="W1188" s="502"/>
      <c r="X1188" s="502"/>
      <c r="Y1188" s="502"/>
      <c r="Z1188" s="502"/>
      <c r="AA1188" s="502"/>
      <c r="AB1188" s="502"/>
      <c r="AC1188" s="502"/>
      <c r="AD1188" s="502"/>
      <c r="AE1188" s="502"/>
      <c r="AF1188" s="502"/>
      <c r="AG1188" s="502"/>
      <c r="AH1188" s="502"/>
      <c r="AI1188" s="502"/>
      <c r="AJ1188" s="502"/>
      <c r="AK1188" s="502"/>
      <c r="AL1188" s="502"/>
      <c r="AM1188" s="502"/>
      <c r="AN1188" s="502"/>
      <c r="AO1188" s="502"/>
      <c r="AP1188" s="502"/>
      <c r="AQ1188" s="502"/>
      <c r="AR1188" s="502"/>
      <c r="AS1188" s="502"/>
      <c r="AT1188" s="502"/>
      <c r="AU1188" s="502"/>
      <c r="AV1188" s="502"/>
      <c r="AW1188" s="502"/>
      <c r="AX1188" s="502"/>
      <c r="AY1188" s="502"/>
      <c r="AZ1188" s="502"/>
      <c r="BA1188" s="502"/>
      <c r="BB1188" s="502"/>
      <c r="BC1188" s="502"/>
      <c r="BD1188" s="502"/>
      <c r="BE1188" s="502"/>
      <c r="BF1188" s="502"/>
      <c r="BG1188" s="801"/>
      <c r="BH1188" s="802"/>
      <c r="BI1188" s="802"/>
      <c r="BJ1188" s="802"/>
      <c r="BK1188" s="803"/>
    </row>
    <row r="1189" spans="1:97" ht="12.6" customHeight="1">
      <c r="B1189" s="511"/>
      <c r="C1189" s="512"/>
      <c r="D1189" s="513"/>
      <c r="E1189" s="514"/>
      <c r="F1189" s="482"/>
      <c r="G1189" s="482"/>
      <c r="H1189" s="482"/>
      <c r="I1189" s="482"/>
      <c r="J1189" s="482"/>
      <c r="K1189" s="482"/>
      <c r="L1189" s="482"/>
      <c r="M1189" s="482"/>
      <c r="N1189" s="482"/>
      <c r="O1189" s="482"/>
      <c r="P1189" s="482"/>
      <c r="Q1189" s="482"/>
      <c r="R1189" s="482"/>
      <c r="S1189" s="482"/>
      <c r="T1189" s="482"/>
      <c r="U1189" s="482"/>
      <c r="V1189" s="482"/>
      <c r="W1189" s="482"/>
      <c r="X1189" s="482"/>
      <c r="Y1189" s="482"/>
      <c r="Z1189" s="482"/>
      <c r="AA1189" s="482"/>
      <c r="AB1189" s="482"/>
      <c r="AC1189" s="482"/>
      <c r="AD1189" s="482"/>
      <c r="AE1189" s="482"/>
      <c r="AF1189" s="482"/>
      <c r="AG1189" s="482"/>
      <c r="AH1189" s="482"/>
      <c r="AI1189" s="482"/>
      <c r="AJ1189" s="482"/>
      <c r="AK1189" s="482"/>
      <c r="AL1189" s="482"/>
      <c r="AM1189" s="482"/>
      <c r="AN1189" s="482"/>
      <c r="AO1189" s="482"/>
      <c r="AP1189" s="482"/>
      <c r="AQ1189" s="482"/>
      <c r="AR1189" s="482"/>
      <c r="AS1189" s="482"/>
      <c r="AT1189" s="482"/>
      <c r="AU1189" s="482"/>
      <c r="AV1189" s="482"/>
      <c r="AW1189" s="482"/>
      <c r="AX1189" s="482"/>
      <c r="AY1189" s="482"/>
      <c r="AZ1189" s="482"/>
      <c r="BA1189" s="482"/>
      <c r="BB1189" s="482"/>
      <c r="BC1189" s="482"/>
      <c r="BD1189" s="482"/>
      <c r="BE1189" s="482"/>
      <c r="BF1189" s="482"/>
      <c r="BG1189" s="807"/>
      <c r="BH1189" s="808"/>
      <c r="BI1189" s="808"/>
      <c r="BJ1189" s="808"/>
      <c r="BK1189" s="809"/>
    </row>
    <row r="1190" spans="1:97" s="331" customFormat="1" ht="12.6" customHeight="1">
      <c r="B1190" s="498"/>
      <c r="C1190" s="499"/>
      <c r="D1190" s="500"/>
      <c r="E1190" s="503"/>
      <c r="F1190" s="504"/>
      <c r="G1190" s="504"/>
      <c r="H1190" s="504"/>
      <c r="I1190" s="504"/>
      <c r="J1190" s="504"/>
      <c r="K1190" s="504"/>
      <c r="L1190" s="504"/>
      <c r="M1190" s="504"/>
      <c r="N1190" s="504"/>
      <c r="O1190" s="504"/>
      <c r="P1190" s="504"/>
      <c r="Q1190" s="504"/>
      <c r="R1190" s="504"/>
      <c r="S1190" s="504"/>
      <c r="T1190" s="504"/>
      <c r="U1190" s="504"/>
      <c r="V1190" s="504"/>
      <c r="W1190" s="504"/>
      <c r="X1190" s="504"/>
      <c r="Y1190" s="504"/>
      <c r="Z1190" s="504"/>
      <c r="AA1190" s="504"/>
      <c r="AB1190" s="504"/>
      <c r="AC1190" s="504"/>
      <c r="AD1190" s="504"/>
      <c r="AE1190" s="504"/>
      <c r="AF1190" s="504"/>
      <c r="AG1190" s="504"/>
      <c r="AH1190" s="504"/>
      <c r="AI1190" s="504"/>
      <c r="AJ1190" s="504"/>
      <c r="AK1190" s="504"/>
      <c r="AL1190" s="504"/>
      <c r="AM1190" s="504"/>
      <c r="AN1190" s="504"/>
      <c r="AO1190" s="504"/>
      <c r="AP1190" s="504"/>
      <c r="AQ1190" s="504"/>
      <c r="AR1190" s="504"/>
      <c r="AS1190" s="504"/>
      <c r="AT1190" s="504"/>
      <c r="AU1190" s="504"/>
      <c r="AV1190" s="504"/>
      <c r="AW1190" s="504"/>
      <c r="AX1190" s="504"/>
      <c r="AY1190" s="504"/>
      <c r="AZ1190" s="504"/>
      <c r="BA1190" s="504"/>
      <c r="BB1190" s="504"/>
      <c r="BC1190" s="504"/>
      <c r="BD1190" s="504"/>
      <c r="BE1190" s="504"/>
      <c r="BF1190" s="504"/>
      <c r="BG1190" s="804"/>
      <c r="BH1190" s="805"/>
      <c r="BI1190" s="805"/>
      <c r="BJ1190" s="805"/>
      <c r="BK1190" s="806"/>
      <c r="BL1190" s="330"/>
      <c r="BM1190" s="330"/>
      <c r="BN1190" s="330"/>
      <c r="BO1190" s="330"/>
      <c r="BP1190" s="330"/>
      <c r="BQ1190" s="330"/>
      <c r="BR1190" s="330"/>
      <c r="BS1190" s="330"/>
      <c r="BT1190" s="330"/>
      <c r="BU1190" s="330"/>
      <c r="BV1190" s="330"/>
      <c r="BW1190" s="330"/>
      <c r="BX1190" s="330"/>
      <c r="BY1190" s="330"/>
      <c r="BZ1190" s="330"/>
      <c r="CA1190" s="330"/>
    </row>
    <row r="1191" spans="1:97" s="331" customFormat="1" ht="12.6" customHeight="1">
      <c r="B1191" s="495" t="s">
        <v>550</v>
      </c>
      <c r="C1191" s="496"/>
      <c r="D1191" s="497"/>
      <c r="E1191" s="501" t="s">
        <v>822</v>
      </c>
      <c r="F1191" s="502"/>
      <c r="G1191" s="502"/>
      <c r="H1191" s="502"/>
      <c r="I1191" s="502"/>
      <c r="J1191" s="502"/>
      <c r="K1191" s="502"/>
      <c r="L1191" s="502"/>
      <c r="M1191" s="502"/>
      <c r="N1191" s="502"/>
      <c r="O1191" s="502"/>
      <c r="P1191" s="502"/>
      <c r="Q1191" s="502"/>
      <c r="R1191" s="502"/>
      <c r="S1191" s="502"/>
      <c r="T1191" s="502"/>
      <c r="U1191" s="502"/>
      <c r="V1191" s="502"/>
      <c r="W1191" s="502"/>
      <c r="X1191" s="502"/>
      <c r="Y1191" s="502"/>
      <c r="Z1191" s="502"/>
      <c r="AA1191" s="502"/>
      <c r="AB1191" s="502"/>
      <c r="AC1191" s="502"/>
      <c r="AD1191" s="502"/>
      <c r="AE1191" s="502"/>
      <c r="AF1191" s="502"/>
      <c r="AG1191" s="502"/>
      <c r="AH1191" s="502"/>
      <c r="AI1191" s="502"/>
      <c r="AJ1191" s="502"/>
      <c r="AK1191" s="502"/>
      <c r="AL1191" s="502"/>
      <c r="AM1191" s="502"/>
      <c r="AN1191" s="502"/>
      <c r="AO1191" s="502"/>
      <c r="AP1191" s="502"/>
      <c r="AQ1191" s="502"/>
      <c r="AR1191" s="502"/>
      <c r="AS1191" s="502"/>
      <c r="AT1191" s="502"/>
      <c r="AU1191" s="502"/>
      <c r="AV1191" s="502"/>
      <c r="AW1191" s="502"/>
      <c r="AX1191" s="502"/>
      <c r="AY1191" s="502"/>
      <c r="AZ1191" s="502"/>
      <c r="BA1191" s="502"/>
      <c r="BB1191" s="502"/>
      <c r="BC1191" s="502"/>
      <c r="BD1191" s="502"/>
      <c r="BE1191" s="502"/>
      <c r="BF1191" s="502"/>
      <c r="BG1191" s="801"/>
      <c r="BH1191" s="802"/>
      <c r="BI1191" s="802"/>
      <c r="BJ1191" s="802"/>
      <c r="BK1191" s="803"/>
      <c r="BL1191" s="330"/>
      <c r="BM1191" s="330"/>
      <c r="BN1191" s="330"/>
      <c r="BO1191" s="330"/>
      <c r="BP1191" s="330"/>
      <c r="BQ1191" s="330"/>
      <c r="BR1191" s="330"/>
      <c r="BS1191" s="330"/>
      <c r="BT1191" s="330"/>
      <c r="BU1191" s="330"/>
      <c r="BV1191" s="330"/>
      <c r="BW1191" s="330"/>
      <c r="BX1191" s="330"/>
      <c r="BY1191" s="330"/>
      <c r="BZ1191" s="330"/>
      <c r="CA1191" s="330"/>
    </row>
    <row r="1192" spans="1:97" s="331" customFormat="1" ht="12.6" customHeight="1">
      <c r="B1192" s="511"/>
      <c r="C1192" s="512"/>
      <c r="D1192" s="513"/>
      <c r="E1192" s="514"/>
      <c r="F1192" s="482"/>
      <c r="G1192" s="482"/>
      <c r="H1192" s="482"/>
      <c r="I1192" s="482"/>
      <c r="J1192" s="482"/>
      <c r="K1192" s="482"/>
      <c r="L1192" s="482"/>
      <c r="M1192" s="482"/>
      <c r="N1192" s="482"/>
      <c r="O1192" s="482"/>
      <c r="P1192" s="482"/>
      <c r="Q1192" s="482"/>
      <c r="R1192" s="482"/>
      <c r="S1192" s="482"/>
      <c r="T1192" s="482"/>
      <c r="U1192" s="482"/>
      <c r="V1192" s="482"/>
      <c r="W1192" s="482"/>
      <c r="X1192" s="482"/>
      <c r="Y1192" s="482"/>
      <c r="Z1192" s="482"/>
      <c r="AA1192" s="482"/>
      <c r="AB1192" s="482"/>
      <c r="AC1192" s="482"/>
      <c r="AD1192" s="482"/>
      <c r="AE1192" s="482"/>
      <c r="AF1192" s="482"/>
      <c r="AG1192" s="482"/>
      <c r="AH1192" s="482"/>
      <c r="AI1192" s="482"/>
      <c r="AJ1192" s="482"/>
      <c r="AK1192" s="482"/>
      <c r="AL1192" s="482"/>
      <c r="AM1192" s="482"/>
      <c r="AN1192" s="482"/>
      <c r="AO1192" s="482"/>
      <c r="AP1192" s="482"/>
      <c r="AQ1192" s="482"/>
      <c r="AR1192" s="482"/>
      <c r="AS1192" s="482"/>
      <c r="AT1192" s="482"/>
      <c r="AU1192" s="482"/>
      <c r="AV1192" s="482"/>
      <c r="AW1192" s="482"/>
      <c r="AX1192" s="482"/>
      <c r="AY1192" s="482"/>
      <c r="AZ1192" s="482"/>
      <c r="BA1192" s="482"/>
      <c r="BB1192" s="482"/>
      <c r="BC1192" s="482"/>
      <c r="BD1192" s="482"/>
      <c r="BE1192" s="482"/>
      <c r="BF1192" s="482"/>
      <c r="BG1192" s="807"/>
      <c r="BH1192" s="808"/>
      <c r="BI1192" s="808"/>
      <c r="BJ1192" s="808"/>
      <c r="BK1192" s="809"/>
      <c r="BL1192" s="330"/>
      <c r="BM1192" s="330"/>
      <c r="BN1192" s="330"/>
      <c r="BO1192" s="330"/>
      <c r="BP1192" s="330"/>
      <c r="BQ1192" s="330"/>
      <c r="BR1192" s="330"/>
      <c r="BS1192" s="330"/>
      <c r="BT1192" s="330"/>
      <c r="BU1192" s="330"/>
      <c r="BV1192" s="330"/>
      <c r="BW1192" s="330"/>
      <c r="BX1192" s="330"/>
      <c r="BY1192" s="330"/>
      <c r="BZ1192" s="330"/>
      <c r="CA1192" s="330"/>
    </row>
    <row r="1193" spans="1:97" s="331" customFormat="1" ht="12.6" customHeight="1">
      <c r="B1193" s="498"/>
      <c r="C1193" s="499"/>
      <c r="D1193" s="500"/>
      <c r="E1193" s="503"/>
      <c r="F1193" s="504"/>
      <c r="G1193" s="504"/>
      <c r="H1193" s="504"/>
      <c r="I1193" s="504"/>
      <c r="J1193" s="504"/>
      <c r="K1193" s="504"/>
      <c r="L1193" s="504"/>
      <c r="M1193" s="504"/>
      <c r="N1193" s="504"/>
      <c r="O1193" s="504"/>
      <c r="P1193" s="504"/>
      <c r="Q1193" s="504"/>
      <c r="R1193" s="504"/>
      <c r="S1193" s="504"/>
      <c r="T1193" s="504"/>
      <c r="U1193" s="504"/>
      <c r="V1193" s="504"/>
      <c r="W1193" s="504"/>
      <c r="X1193" s="504"/>
      <c r="Y1193" s="504"/>
      <c r="Z1193" s="504"/>
      <c r="AA1193" s="504"/>
      <c r="AB1193" s="504"/>
      <c r="AC1193" s="504"/>
      <c r="AD1193" s="504"/>
      <c r="AE1193" s="504"/>
      <c r="AF1193" s="504"/>
      <c r="AG1193" s="504"/>
      <c r="AH1193" s="504"/>
      <c r="AI1193" s="504"/>
      <c r="AJ1193" s="504"/>
      <c r="AK1193" s="504"/>
      <c r="AL1193" s="504"/>
      <c r="AM1193" s="504"/>
      <c r="AN1193" s="504"/>
      <c r="AO1193" s="504"/>
      <c r="AP1193" s="504"/>
      <c r="AQ1193" s="504"/>
      <c r="AR1193" s="504"/>
      <c r="AS1193" s="504"/>
      <c r="AT1193" s="504"/>
      <c r="AU1193" s="504"/>
      <c r="AV1193" s="504"/>
      <c r="AW1193" s="504"/>
      <c r="AX1193" s="504"/>
      <c r="AY1193" s="504"/>
      <c r="AZ1193" s="504"/>
      <c r="BA1193" s="504"/>
      <c r="BB1193" s="504"/>
      <c r="BC1193" s="504"/>
      <c r="BD1193" s="504"/>
      <c r="BE1193" s="504"/>
      <c r="BF1193" s="504"/>
      <c r="BG1193" s="804"/>
      <c r="BH1193" s="805"/>
      <c r="BI1193" s="805"/>
      <c r="BJ1193" s="805"/>
      <c r="BK1193" s="806"/>
      <c r="BL1193" s="330"/>
      <c r="BM1193" s="330"/>
      <c r="BN1193" s="330"/>
      <c r="BO1193" s="330"/>
      <c r="BP1193" s="330"/>
      <c r="BQ1193" s="330"/>
      <c r="BR1193" s="330"/>
      <c r="BS1193" s="330"/>
      <c r="BT1193" s="330"/>
      <c r="BU1193" s="330"/>
      <c r="BV1193" s="330"/>
      <c r="BW1193" s="330"/>
      <c r="BX1193" s="330"/>
      <c r="BY1193" s="330"/>
      <c r="BZ1193" s="330"/>
      <c r="CA1193" s="330"/>
    </row>
    <row r="1194" spans="1:97" s="384" customFormat="1" ht="7.5" customHeight="1">
      <c r="BG1194" s="243"/>
      <c r="BH1194" s="243"/>
      <c r="BI1194" s="243"/>
      <c r="BJ1194" s="243"/>
      <c r="BK1194" s="243"/>
      <c r="BL1194" s="385"/>
      <c r="BM1194" s="385"/>
      <c r="BN1194" s="385"/>
      <c r="BO1194" s="385"/>
      <c r="BP1194" s="385"/>
      <c r="BQ1194" s="385"/>
      <c r="BR1194" s="385"/>
      <c r="BS1194" s="385"/>
      <c r="BT1194" s="385"/>
      <c r="BU1194" s="385"/>
      <c r="BV1194" s="385"/>
      <c r="BW1194" s="385"/>
      <c r="BX1194" s="385"/>
      <c r="BY1194" s="385"/>
      <c r="BZ1194" s="385"/>
      <c r="CA1194" s="385"/>
    </row>
    <row r="1195" spans="1:97" s="316" customFormat="1" ht="12.75" customHeight="1">
      <c r="B1195" s="386"/>
      <c r="C1195" s="386"/>
      <c r="D1195" s="386"/>
      <c r="E1195" s="599" t="s">
        <v>765</v>
      </c>
      <c r="F1195" s="600"/>
      <c r="G1195" s="600"/>
      <c r="H1195" s="600"/>
      <c r="I1195" s="600"/>
      <c r="J1195" s="600"/>
      <c r="K1195" s="600"/>
      <c r="L1195" s="600"/>
      <c r="M1195" s="600"/>
      <c r="N1195" s="600"/>
      <c r="O1195" s="600"/>
      <c r="P1195" s="600"/>
      <c r="Q1195" s="600"/>
      <c r="R1195" s="600"/>
      <c r="S1195" s="600"/>
      <c r="T1195" s="600"/>
      <c r="U1195" s="600"/>
      <c r="V1195" s="600"/>
      <c r="W1195" s="600"/>
      <c r="X1195" s="600"/>
      <c r="Y1195" s="600"/>
      <c r="Z1195" s="600"/>
      <c r="AA1195" s="600"/>
      <c r="AB1195" s="600"/>
      <c r="AC1195" s="600"/>
      <c r="AD1195" s="600"/>
      <c r="AE1195" s="601"/>
      <c r="AF1195" s="783"/>
      <c r="AG1195" s="784"/>
      <c r="AH1195" s="784"/>
      <c r="AI1195" s="784"/>
      <c r="AJ1195" s="784"/>
      <c r="AK1195" s="784"/>
      <c r="AL1195" s="784"/>
      <c r="AM1195" s="784"/>
      <c r="AN1195" s="784"/>
      <c r="AO1195" s="784"/>
      <c r="AP1195" s="785"/>
      <c r="AQ1195" s="482" t="s">
        <v>1339</v>
      </c>
      <c r="AR1195" s="482"/>
      <c r="AS1195" s="482"/>
      <c r="AT1195" s="482"/>
      <c r="AU1195" s="482"/>
      <c r="AV1195" s="482"/>
      <c r="AW1195" s="482"/>
      <c r="AX1195" s="482"/>
      <c r="AY1195" s="482"/>
      <c r="AZ1195" s="482"/>
      <c r="BA1195" s="482"/>
      <c r="BB1195" s="482"/>
      <c r="BC1195" s="482"/>
      <c r="BD1195" s="482"/>
      <c r="BE1195" s="482"/>
      <c r="BF1195" s="482"/>
      <c r="BG1195" s="387"/>
      <c r="BH1195" s="387"/>
      <c r="BI1195" s="387"/>
      <c r="BJ1195" s="387"/>
      <c r="BK1195" s="387"/>
      <c r="BL1195" s="387"/>
      <c r="BM1195" s="777" t="s">
        <v>766</v>
      </c>
      <c r="BN1195" s="777"/>
      <c r="BO1195" s="777"/>
      <c r="BP1195" s="777"/>
      <c r="BQ1195" s="777"/>
      <c r="BR1195" s="777"/>
      <c r="BS1195" s="777"/>
      <c r="BT1195" s="777"/>
      <c r="BU1195" s="777"/>
      <c r="BV1195" s="777"/>
      <c r="BW1195" s="777"/>
      <c r="BX1195" s="387"/>
      <c r="BY1195" s="387"/>
      <c r="BZ1195" s="387"/>
      <c r="CA1195" s="387"/>
      <c r="CB1195" s="387"/>
      <c r="CC1195" s="387"/>
      <c r="CD1195" s="387"/>
      <c r="CE1195" s="387"/>
      <c r="CF1195" s="387"/>
      <c r="CG1195" s="387"/>
      <c r="CH1195" s="387"/>
      <c r="CK1195" s="258"/>
      <c r="CL1195" s="225"/>
      <c r="CM1195" s="225"/>
      <c r="CN1195" s="225"/>
      <c r="CO1195" s="225"/>
      <c r="CP1195" s="225"/>
      <c r="CQ1195" s="225"/>
      <c r="CR1195" s="225"/>
      <c r="CS1195" s="225"/>
    </row>
    <row r="1196" spans="1:97" s="316" customFormat="1" ht="12.75" customHeight="1">
      <c r="B1196" s="386"/>
      <c r="C1196" s="386"/>
      <c r="D1196" s="386"/>
      <c r="E1196" s="602"/>
      <c r="F1196" s="603"/>
      <c r="G1196" s="603"/>
      <c r="H1196" s="603"/>
      <c r="I1196" s="603"/>
      <c r="J1196" s="603"/>
      <c r="K1196" s="603"/>
      <c r="L1196" s="603"/>
      <c r="M1196" s="603"/>
      <c r="N1196" s="603"/>
      <c r="O1196" s="603"/>
      <c r="P1196" s="603"/>
      <c r="Q1196" s="603"/>
      <c r="R1196" s="603"/>
      <c r="S1196" s="603"/>
      <c r="T1196" s="603"/>
      <c r="U1196" s="603"/>
      <c r="V1196" s="603"/>
      <c r="W1196" s="603"/>
      <c r="X1196" s="603"/>
      <c r="Y1196" s="603"/>
      <c r="Z1196" s="603"/>
      <c r="AA1196" s="603"/>
      <c r="AB1196" s="603"/>
      <c r="AC1196" s="603"/>
      <c r="AD1196" s="603"/>
      <c r="AE1196" s="604"/>
      <c r="AF1196" s="786"/>
      <c r="AG1196" s="787"/>
      <c r="AH1196" s="787"/>
      <c r="AI1196" s="787"/>
      <c r="AJ1196" s="787"/>
      <c r="AK1196" s="787"/>
      <c r="AL1196" s="787"/>
      <c r="AM1196" s="787"/>
      <c r="AN1196" s="787"/>
      <c r="AO1196" s="787"/>
      <c r="AP1196" s="788"/>
      <c r="AQ1196" s="482"/>
      <c r="AR1196" s="482"/>
      <c r="AS1196" s="482"/>
      <c r="AT1196" s="482"/>
      <c r="AU1196" s="482"/>
      <c r="AV1196" s="482"/>
      <c r="AW1196" s="482"/>
      <c r="AX1196" s="482"/>
      <c r="AY1196" s="482"/>
      <c r="AZ1196" s="482"/>
      <c r="BA1196" s="482"/>
      <c r="BB1196" s="482"/>
      <c r="BC1196" s="482"/>
      <c r="BD1196" s="482"/>
      <c r="BE1196" s="482"/>
      <c r="BF1196" s="482"/>
      <c r="BG1196" s="387"/>
      <c r="BH1196" s="387"/>
      <c r="BI1196" s="387"/>
      <c r="BJ1196" s="387"/>
      <c r="BK1196" s="387"/>
      <c r="BL1196" s="387"/>
      <c r="BM1196" s="387"/>
      <c r="BN1196" s="387"/>
      <c r="BO1196" s="387"/>
      <c r="BP1196" s="387"/>
      <c r="BQ1196" s="387"/>
      <c r="BR1196" s="387"/>
      <c r="BS1196" s="387"/>
      <c r="BT1196" s="387"/>
      <c r="BU1196" s="387"/>
      <c r="BV1196" s="387"/>
      <c r="BW1196" s="387"/>
      <c r="BX1196" s="387"/>
      <c r="BY1196" s="387"/>
      <c r="BZ1196" s="387"/>
      <c r="CA1196" s="387"/>
      <c r="CB1196" s="387"/>
      <c r="CC1196" s="387"/>
      <c r="CD1196" s="387"/>
      <c r="CE1196" s="387"/>
      <c r="CF1196" s="387"/>
      <c r="CG1196" s="387"/>
      <c r="CH1196" s="387"/>
      <c r="CK1196" s="258"/>
      <c r="CL1196" s="258"/>
      <c r="CM1196" s="258"/>
      <c r="CN1196" s="258"/>
      <c r="CO1196" s="258"/>
      <c r="CP1196" s="225"/>
      <c r="CQ1196" s="225"/>
      <c r="CR1196" s="225"/>
      <c r="CS1196" s="225"/>
    </row>
    <row r="1197" spans="1:97" s="316" customFormat="1" ht="12.75" customHeight="1">
      <c r="B1197" s="386"/>
      <c r="C1197" s="386"/>
      <c r="D1197" s="386"/>
      <c r="E1197" s="388"/>
      <c r="F1197" s="388"/>
      <c r="G1197" s="388"/>
      <c r="H1197" s="388"/>
      <c r="I1197" s="388"/>
      <c r="J1197" s="388"/>
      <c r="K1197" s="388"/>
      <c r="L1197" s="388"/>
      <c r="M1197" s="388"/>
      <c r="N1197" s="388"/>
      <c r="O1197" s="388"/>
      <c r="P1197" s="388"/>
      <c r="Q1197" s="388"/>
      <c r="R1197" s="388"/>
      <c r="S1197" s="388"/>
      <c r="T1197" s="388"/>
      <c r="U1197" s="388"/>
      <c r="V1197" s="388"/>
      <c r="W1197" s="388"/>
      <c r="X1197" s="388"/>
      <c r="Y1197" s="388"/>
      <c r="Z1197" s="388"/>
      <c r="AA1197" s="388"/>
      <c r="AB1197" s="388"/>
      <c r="AC1197" s="388"/>
      <c r="AD1197" s="388"/>
      <c r="AE1197" s="388"/>
      <c r="AF1197" s="389"/>
      <c r="AG1197" s="389"/>
      <c r="AH1197" s="389"/>
      <c r="AI1197" s="389"/>
      <c r="AJ1197" s="389"/>
      <c r="AK1197" s="389"/>
      <c r="AL1197" s="389"/>
      <c r="AM1197" s="389"/>
      <c r="AN1197" s="389"/>
      <c r="AO1197" s="389"/>
      <c r="AP1197" s="389"/>
      <c r="AQ1197" s="355"/>
      <c r="AR1197" s="355"/>
      <c r="AS1197" s="355"/>
      <c r="AT1197" s="355"/>
      <c r="AU1197" s="355"/>
      <c r="AV1197" s="355"/>
      <c r="AW1197" s="355"/>
      <c r="AX1197" s="355"/>
      <c r="AY1197" s="355"/>
      <c r="AZ1197" s="355"/>
      <c r="BA1197" s="355"/>
      <c r="BB1197" s="355"/>
      <c r="BC1197" s="355"/>
      <c r="BD1197" s="355"/>
      <c r="BE1197" s="355"/>
      <c r="BF1197" s="355"/>
      <c r="BG1197" s="387"/>
      <c r="BH1197" s="387"/>
      <c r="BI1197" s="387"/>
      <c r="BJ1197" s="387"/>
      <c r="BK1197" s="387"/>
      <c r="BL1197" s="387"/>
      <c r="BM1197" s="387"/>
      <c r="BN1197" s="387"/>
      <c r="BO1197" s="387"/>
      <c r="BP1197" s="387"/>
      <c r="BQ1197" s="387"/>
      <c r="BR1197" s="387"/>
      <c r="BS1197" s="387"/>
      <c r="BT1197" s="387"/>
      <c r="BU1197" s="387"/>
      <c r="BV1197" s="387"/>
      <c r="BW1197" s="387"/>
      <c r="BX1197" s="387"/>
      <c r="BY1197" s="387"/>
      <c r="BZ1197" s="387"/>
      <c r="CA1197" s="387"/>
      <c r="CB1197" s="387"/>
      <c r="CC1197" s="387"/>
      <c r="CD1197" s="387"/>
      <c r="CE1197" s="387"/>
      <c r="CF1197" s="387"/>
      <c r="CG1197" s="387"/>
      <c r="CH1197" s="387"/>
      <c r="CK1197" s="258"/>
      <c r="CL1197" s="258"/>
      <c r="CM1197" s="258"/>
      <c r="CN1197" s="258"/>
      <c r="CO1197" s="258"/>
      <c r="CP1197" s="225"/>
      <c r="CQ1197" s="225"/>
      <c r="CR1197" s="225"/>
      <c r="CS1197" s="225"/>
    </row>
    <row r="1198" spans="1:97" s="316" customFormat="1" ht="20.100000000000001" customHeight="1">
      <c r="A1198" s="239" t="s">
        <v>823</v>
      </c>
      <c r="B1198" s="239"/>
      <c r="C1198" s="239"/>
      <c r="D1198" s="298"/>
      <c r="E1198" s="291"/>
      <c r="F1198" s="291"/>
      <c r="G1198" s="291"/>
      <c r="H1198" s="291"/>
      <c r="I1198" s="291"/>
      <c r="J1198" s="291"/>
      <c r="K1198" s="291"/>
      <c r="L1198" s="291"/>
      <c r="M1198" s="291"/>
      <c r="N1198" s="291"/>
      <c r="O1198" s="291"/>
      <c r="P1198" s="291"/>
      <c r="Q1198" s="291"/>
      <c r="R1198" s="291"/>
      <c r="S1198" s="291"/>
      <c r="T1198" s="291"/>
      <c r="U1198" s="291"/>
      <c r="V1198" s="291"/>
      <c r="AN1198" s="773"/>
      <c r="AO1198" s="774"/>
      <c r="AP1198" s="774"/>
      <c r="AQ1198" s="774"/>
      <c r="AR1198" s="774"/>
      <c r="AS1198" s="774"/>
      <c r="AT1198" s="774"/>
      <c r="AU1198" s="774"/>
      <c r="AV1198" s="774"/>
      <c r="AW1198" s="774"/>
      <c r="AX1198" s="774"/>
      <c r="AY1198" s="774"/>
      <c r="AZ1198" s="774"/>
      <c r="BA1198" s="774"/>
      <c r="BB1198" s="774"/>
      <c r="BC1198" s="774"/>
      <c r="BD1198" s="774"/>
      <c r="BE1198" s="774"/>
      <c r="BF1198" s="774"/>
      <c r="BG1198" s="243"/>
      <c r="BH1198" s="243"/>
      <c r="BI1198" s="243"/>
      <c r="BJ1198" s="243"/>
      <c r="BK1198" s="243"/>
      <c r="BL1198" s="345"/>
      <c r="BM1198" s="345"/>
      <c r="BN1198" s="345"/>
      <c r="BO1198" s="345"/>
      <c r="BP1198" s="345"/>
      <c r="BQ1198" s="345"/>
      <c r="BR1198" s="345"/>
      <c r="BS1198" s="345"/>
      <c r="BT1198" s="345"/>
      <c r="BU1198" s="345"/>
      <c r="BV1198" s="345"/>
      <c r="BW1198" s="345"/>
      <c r="BX1198" s="345"/>
      <c r="BY1198" s="345"/>
      <c r="BZ1198" s="345"/>
      <c r="CA1198" s="345"/>
    </row>
    <row r="1199" spans="1:97" ht="11.25" customHeight="1">
      <c r="A1199" s="342"/>
      <c r="B1199" s="495" t="s">
        <v>431</v>
      </c>
      <c r="C1199" s="496"/>
      <c r="D1199" s="497"/>
      <c r="E1199" s="501" t="s">
        <v>1341</v>
      </c>
      <c r="F1199" s="502"/>
      <c r="G1199" s="502"/>
      <c r="H1199" s="502"/>
      <c r="I1199" s="502"/>
      <c r="J1199" s="502"/>
      <c r="K1199" s="502"/>
      <c r="L1199" s="502"/>
      <c r="M1199" s="502"/>
      <c r="N1199" s="502"/>
      <c r="O1199" s="502"/>
      <c r="P1199" s="502"/>
      <c r="Q1199" s="502"/>
      <c r="R1199" s="502"/>
      <c r="S1199" s="502"/>
      <c r="T1199" s="502"/>
      <c r="U1199" s="502"/>
      <c r="V1199" s="502"/>
      <c r="W1199" s="502"/>
      <c r="X1199" s="502"/>
      <c r="Y1199" s="502"/>
      <c r="Z1199" s="502"/>
      <c r="AA1199" s="502"/>
      <c r="AB1199" s="502"/>
      <c r="AC1199" s="502"/>
      <c r="AD1199" s="502"/>
      <c r="AE1199" s="502"/>
      <c r="AF1199" s="502"/>
      <c r="AG1199" s="502"/>
      <c r="AH1199" s="502"/>
      <c r="AI1199" s="502"/>
      <c r="AJ1199" s="502"/>
      <c r="AK1199" s="502"/>
      <c r="AL1199" s="502"/>
      <c r="AM1199" s="502"/>
      <c r="AN1199" s="502"/>
      <c r="AO1199" s="502"/>
      <c r="AP1199" s="502"/>
      <c r="AQ1199" s="502"/>
      <c r="AR1199" s="502"/>
      <c r="AS1199" s="502"/>
      <c r="AT1199" s="502"/>
      <c r="AU1199" s="502"/>
      <c r="AV1199" s="502"/>
      <c r="AW1199" s="502"/>
      <c r="AX1199" s="502"/>
      <c r="AY1199" s="502"/>
      <c r="AZ1199" s="502"/>
      <c r="BA1199" s="502"/>
      <c r="BB1199" s="502"/>
      <c r="BC1199" s="502"/>
      <c r="BD1199" s="502"/>
      <c r="BE1199" s="502"/>
      <c r="BF1199" s="502"/>
      <c r="BG1199" s="505"/>
      <c r="BH1199" s="506"/>
      <c r="BI1199" s="506"/>
      <c r="BJ1199" s="506"/>
      <c r="BK1199" s="507"/>
      <c r="BL1199" s="225"/>
      <c r="BM1199" s="225"/>
      <c r="BN1199" s="225"/>
      <c r="BO1199" s="225"/>
      <c r="BP1199" s="225"/>
      <c r="BQ1199" s="225"/>
      <c r="BR1199" s="225"/>
      <c r="BS1199" s="225"/>
      <c r="BT1199" s="225"/>
      <c r="BU1199" s="225"/>
      <c r="BV1199" s="225"/>
      <c r="BW1199" s="225"/>
      <c r="BX1199" s="225"/>
      <c r="BY1199" s="225"/>
      <c r="BZ1199" s="225"/>
      <c r="CA1199" s="225"/>
    </row>
    <row r="1200" spans="1:97" ht="12.6" customHeight="1">
      <c r="A1200" s="342"/>
      <c r="B1200" s="511"/>
      <c r="C1200" s="512"/>
      <c r="D1200" s="513"/>
      <c r="E1200" s="514"/>
      <c r="F1200" s="482"/>
      <c r="G1200" s="482"/>
      <c r="H1200" s="482"/>
      <c r="I1200" s="482"/>
      <c r="J1200" s="482"/>
      <c r="K1200" s="482"/>
      <c r="L1200" s="482"/>
      <c r="M1200" s="482"/>
      <c r="N1200" s="482"/>
      <c r="O1200" s="482"/>
      <c r="P1200" s="482"/>
      <c r="Q1200" s="482"/>
      <c r="R1200" s="482"/>
      <c r="S1200" s="482"/>
      <c r="T1200" s="482"/>
      <c r="U1200" s="482"/>
      <c r="V1200" s="482"/>
      <c r="W1200" s="482"/>
      <c r="X1200" s="482"/>
      <c r="Y1200" s="482"/>
      <c r="Z1200" s="482"/>
      <c r="AA1200" s="482"/>
      <c r="AB1200" s="482"/>
      <c r="AC1200" s="482"/>
      <c r="AD1200" s="482"/>
      <c r="AE1200" s="482"/>
      <c r="AF1200" s="482"/>
      <c r="AG1200" s="482"/>
      <c r="AH1200" s="482"/>
      <c r="AI1200" s="482"/>
      <c r="AJ1200" s="482"/>
      <c r="AK1200" s="482"/>
      <c r="AL1200" s="482"/>
      <c r="AM1200" s="482"/>
      <c r="AN1200" s="482"/>
      <c r="AO1200" s="482"/>
      <c r="AP1200" s="482"/>
      <c r="AQ1200" s="482"/>
      <c r="AR1200" s="482"/>
      <c r="AS1200" s="482"/>
      <c r="AT1200" s="482"/>
      <c r="AU1200" s="482"/>
      <c r="AV1200" s="482"/>
      <c r="AW1200" s="482"/>
      <c r="AX1200" s="482"/>
      <c r="AY1200" s="482"/>
      <c r="AZ1200" s="482"/>
      <c r="BA1200" s="482"/>
      <c r="BB1200" s="482"/>
      <c r="BC1200" s="482"/>
      <c r="BD1200" s="482"/>
      <c r="BE1200" s="482"/>
      <c r="BF1200" s="482"/>
      <c r="BG1200" s="515"/>
      <c r="BH1200" s="516"/>
      <c r="BI1200" s="516"/>
      <c r="BJ1200" s="516"/>
      <c r="BK1200" s="517"/>
      <c r="BL1200" s="225"/>
      <c r="BM1200" s="225"/>
      <c r="BN1200" s="225"/>
      <c r="BO1200" s="225"/>
      <c r="BP1200" s="225"/>
      <c r="BQ1200" s="225"/>
      <c r="BR1200" s="225"/>
      <c r="BS1200" s="225"/>
      <c r="BT1200" s="225"/>
      <c r="BU1200" s="225"/>
      <c r="BV1200" s="225"/>
      <c r="BW1200" s="225"/>
      <c r="BX1200" s="225"/>
      <c r="BY1200" s="225"/>
      <c r="BZ1200" s="225"/>
      <c r="CA1200" s="225"/>
    </row>
    <row r="1201" spans="1:79" ht="12.6" customHeight="1">
      <c r="A1201" s="342"/>
      <c r="B1201" s="511"/>
      <c r="C1201" s="512"/>
      <c r="D1201" s="513"/>
      <c r="E1201" s="514"/>
      <c r="F1201" s="482"/>
      <c r="G1201" s="482"/>
      <c r="H1201" s="482"/>
      <c r="I1201" s="482"/>
      <c r="J1201" s="482"/>
      <c r="K1201" s="482"/>
      <c r="L1201" s="482"/>
      <c r="M1201" s="482"/>
      <c r="N1201" s="482"/>
      <c r="O1201" s="482"/>
      <c r="P1201" s="482"/>
      <c r="Q1201" s="482"/>
      <c r="R1201" s="482"/>
      <c r="S1201" s="482"/>
      <c r="T1201" s="482"/>
      <c r="U1201" s="482"/>
      <c r="V1201" s="482"/>
      <c r="W1201" s="482"/>
      <c r="X1201" s="482"/>
      <c r="Y1201" s="482"/>
      <c r="Z1201" s="482"/>
      <c r="AA1201" s="482"/>
      <c r="AB1201" s="482"/>
      <c r="AC1201" s="482"/>
      <c r="AD1201" s="482"/>
      <c r="AE1201" s="482"/>
      <c r="AF1201" s="482"/>
      <c r="AG1201" s="482"/>
      <c r="AH1201" s="482"/>
      <c r="AI1201" s="482"/>
      <c r="AJ1201" s="482"/>
      <c r="AK1201" s="482"/>
      <c r="AL1201" s="482"/>
      <c r="AM1201" s="482"/>
      <c r="AN1201" s="482"/>
      <c r="AO1201" s="482"/>
      <c r="AP1201" s="482"/>
      <c r="AQ1201" s="482"/>
      <c r="AR1201" s="482"/>
      <c r="AS1201" s="482"/>
      <c r="AT1201" s="482"/>
      <c r="AU1201" s="482"/>
      <c r="AV1201" s="482"/>
      <c r="AW1201" s="482"/>
      <c r="AX1201" s="482"/>
      <c r="AY1201" s="482"/>
      <c r="AZ1201" s="482"/>
      <c r="BA1201" s="482"/>
      <c r="BB1201" s="482"/>
      <c r="BC1201" s="482"/>
      <c r="BD1201" s="482"/>
      <c r="BE1201" s="482"/>
      <c r="BF1201" s="482"/>
      <c r="BG1201" s="515"/>
      <c r="BH1201" s="516"/>
      <c r="BI1201" s="516"/>
      <c r="BJ1201" s="516"/>
      <c r="BK1201" s="517"/>
      <c r="BL1201" s="225"/>
      <c r="BM1201" s="225"/>
      <c r="BN1201" s="225"/>
      <c r="BO1201" s="225"/>
      <c r="BP1201" s="225"/>
      <c r="BQ1201" s="225"/>
      <c r="BR1201" s="225"/>
      <c r="BS1201" s="225"/>
      <c r="BT1201" s="225"/>
      <c r="BU1201" s="225"/>
      <c r="BV1201" s="225"/>
      <c r="BW1201" s="225"/>
      <c r="BX1201" s="225"/>
      <c r="BY1201" s="225"/>
      <c r="BZ1201" s="225"/>
      <c r="CA1201" s="225"/>
    </row>
    <row r="1202" spans="1:79" ht="12.6" customHeight="1">
      <c r="A1202" s="342"/>
      <c r="B1202" s="511"/>
      <c r="C1202" s="512"/>
      <c r="D1202" s="513"/>
      <c r="E1202" s="514"/>
      <c r="F1202" s="482"/>
      <c r="G1202" s="482"/>
      <c r="H1202" s="482"/>
      <c r="I1202" s="482"/>
      <c r="J1202" s="482"/>
      <c r="K1202" s="482"/>
      <c r="L1202" s="482"/>
      <c r="M1202" s="482"/>
      <c r="N1202" s="482"/>
      <c r="O1202" s="482"/>
      <c r="P1202" s="482"/>
      <c r="Q1202" s="482"/>
      <c r="R1202" s="482"/>
      <c r="S1202" s="482"/>
      <c r="T1202" s="482"/>
      <c r="U1202" s="482"/>
      <c r="V1202" s="482"/>
      <c r="W1202" s="482"/>
      <c r="X1202" s="482"/>
      <c r="Y1202" s="482"/>
      <c r="Z1202" s="482"/>
      <c r="AA1202" s="482"/>
      <c r="AB1202" s="482"/>
      <c r="AC1202" s="482"/>
      <c r="AD1202" s="482"/>
      <c r="AE1202" s="482"/>
      <c r="AF1202" s="482"/>
      <c r="AG1202" s="482"/>
      <c r="AH1202" s="482"/>
      <c r="AI1202" s="482"/>
      <c r="AJ1202" s="482"/>
      <c r="AK1202" s="482"/>
      <c r="AL1202" s="482"/>
      <c r="AM1202" s="482"/>
      <c r="AN1202" s="482"/>
      <c r="AO1202" s="482"/>
      <c r="AP1202" s="482"/>
      <c r="AQ1202" s="482"/>
      <c r="AR1202" s="482"/>
      <c r="AS1202" s="482"/>
      <c r="AT1202" s="482"/>
      <c r="AU1202" s="482"/>
      <c r="AV1202" s="482"/>
      <c r="AW1202" s="482"/>
      <c r="AX1202" s="482"/>
      <c r="AY1202" s="482"/>
      <c r="AZ1202" s="482"/>
      <c r="BA1202" s="482"/>
      <c r="BB1202" s="482"/>
      <c r="BC1202" s="482"/>
      <c r="BD1202" s="482"/>
      <c r="BE1202" s="482"/>
      <c r="BF1202" s="482"/>
      <c r="BG1202" s="515"/>
      <c r="BH1202" s="516"/>
      <c r="BI1202" s="516"/>
      <c r="BJ1202" s="516"/>
      <c r="BK1202" s="517"/>
      <c r="BL1202" s="225"/>
      <c r="BM1202" s="225"/>
      <c r="BN1202" s="225"/>
      <c r="BO1202" s="225"/>
      <c r="BP1202" s="225"/>
      <c r="BQ1202" s="225"/>
      <c r="BR1202" s="225"/>
      <c r="BS1202" s="225"/>
      <c r="BT1202" s="225"/>
      <c r="BU1202" s="225"/>
      <c r="BV1202" s="225"/>
      <c r="BW1202" s="225"/>
      <c r="BX1202" s="225"/>
      <c r="BY1202" s="225"/>
      <c r="BZ1202" s="225"/>
      <c r="CA1202" s="225"/>
    </row>
    <row r="1203" spans="1:79" ht="12.6" customHeight="1">
      <c r="A1203" s="342"/>
      <c r="B1203" s="511"/>
      <c r="C1203" s="512"/>
      <c r="D1203" s="513"/>
      <c r="E1203" s="514"/>
      <c r="F1203" s="482"/>
      <c r="G1203" s="482"/>
      <c r="H1203" s="482"/>
      <c r="I1203" s="482"/>
      <c r="J1203" s="482"/>
      <c r="K1203" s="482"/>
      <c r="L1203" s="482"/>
      <c r="M1203" s="482"/>
      <c r="N1203" s="482"/>
      <c r="O1203" s="482"/>
      <c r="P1203" s="482"/>
      <c r="Q1203" s="482"/>
      <c r="R1203" s="482"/>
      <c r="S1203" s="482"/>
      <c r="T1203" s="482"/>
      <c r="U1203" s="482"/>
      <c r="V1203" s="482"/>
      <c r="W1203" s="482"/>
      <c r="X1203" s="482"/>
      <c r="Y1203" s="482"/>
      <c r="Z1203" s="482"/>
      <c r="AA1203" s="482"/>
      <c r="AB1203" s="482"/>
      <c r="AC1203" s="482"/>
      <c r="AD1203" s="482"/>
      <c r="AE1203" s="482"/>
      <c r="AF1203" s="482"/>
      <c r="AG1203" s="482"/>
      <c r="AH1203" s="482"/>
      <c r="AI1203" s="482"/>
      <c r="AJ1203" s="482"/>
      <c r="AK1203" s="482"/>
      <c r="AL1203" s="482"/>
      <c r="AM1203" s="482"/>
      <c r="AN1203" s="482"/>
      <c r="AO1203" s="482"/>
      <c r="AP1203" s="482"/>
      <c r="AQ1203" s="482"/>
      <c r="AR1203" s="482"/>
      <c r="AS1203" s="482"/>
      <c r="AT1203" s="482"/>
      <c r="AU1203" s="482"/>
      <c r="AV1203" s="482"/>
      <c r="AW1203" s="482"/>
      <c r="AX1203" s="482"/>
      <c r="AY1203" s="482"/>
      <c r="AZ1203" s="482"/>
      <c r="BA1203" s="482"/>
      <c r="BB1203" s="482"/>
      <c r="BC1203" s="482"/>
      <c r="BD1203" s="482"/>
      <c r="BE1203" s="482"/>
      <c r="BF1203" s="482"/>
      <c r="BG1203" s="515"/>
      <c r="BH1203" s="516"/>
      <c r="BI1203" s="516"/>
      <c r="BJ1203" s="516"/>
      <c r="BK1203" s="517"/>
      <c r="BL1203" s="225"/>
      <c r="BM1203" s="225"/>
      <c r="BN1203" s="225"/>
      <c r="BO1203" s="225"/>
      <c r="BP1203" s="225"/>
      <c r="BQ1203" s="225"/>
      <c r="BR1203" s="225"/>
      <c r="BS1203" s="225"/>
      <c r="BT1203" s="225"/>
      <c r="BU1203" s="225"/>
      <c r="BV1203" s="225"/>
      <c r="BW1203" s="225"/>
      <c r="BX1203" s="225"/>
      <c r="BY1203" s="225"/>
      <c r="BZ1203" s="225"/>
      <c r="CA1203" s="225"/>
    </row>
    <row r="1204" spans="1:79" ht="12.6" customHeight="1">
      <c r="A1204" s="342"/>
      <c r="B1204" s="511"/>
      <c r="C1204" s="512"/>
      <c r="D1204" s="513"/>
      <c r="E1204" s="514"/>
      <c r="F1204" s="482"/>
      <c r="G1204" s="482"/>
      <c r="H1204" s="482"/>
      <c r="I1204" s="482"/>
      <c r="J1204" s="482"/>
      <c r="K1204" s="482"/>
      <c r="L1204" s="482"/>
      <c r="M1204" s="482"/>
      <c r="N1204" s="482"/>
      <c r="O1204" s="482"/>
      <c r="P1204" s="482"/>
      <c r="Q1204" s="482"/>
      <c r="R1204" s="482"/>
      <c r="S1204" s="482"/>
      <c r="T1204" s="482"/>
      <c r="U1204" s="482"/>
      <c r="V1204" s="482"/>
      <c r="W1204" s="482"/>
      <c r="X1204" s="482"/>
      <c r="Y1204" s="482"/>
      <c r="Z1204" s="482"/>
      <c r="AA1204" s="482"/>
      <c r="AB1204" s="482"/>
      <c r="AC1204" s="482"/>
      <c r="AD1204" s="482"/>
      <c r="AE1204" s="482"/>
      <c r="AF1204" s="482"/>
      <c r="AG1204" s="482"/>
      <c r="AH1204" s="482"/>
      <c r="AI1204" s="482"/>
      <c r="AJ1204" s="482"/>
      <c r="AK1204" s="482"/>
      <c r="AL1204" s="482"/>
      <c r="AM1204" s="482"/>
      <c r="AN1204" s="482"/>
      <c r="AO1204" s="482"/>
      <c r="AP1204" s="482"/>
      <c r="AQ1204" s="482"/>
      <c r="AR1204" s="482"/>
      <c r="AS1204" s="482"/>
      <c r="AT1204" s="482"/>
      <c r="AU1204" s="482"/>
      <c r="AV1204" s="482"/>
      <c r="AW1204" s="482"/>
      <c r="AX1204" s="482"/>
      <c r="AY1204" s="482"/>
      <c r="AZ1204" s="482"/>
      <c r="BA1204" s="482"/>
      <c r="BB1204" s="482"/>
      <c r="BC1204" s="482"/>
      <c r="BD1204" s="482"/>
      <c r="BE1204" s="482"/>
      <c r="BF1204" s="482"/>
      <c r="BG1204" s="515"/>
      <c r="BH1204" s="516"/>
      <c r="BI1204" s="516"/>
      <c r="BJ1204" s="516"/>
      <c r="BK1204" s="517"/>
      <c r="BL1204" s="225"/>
      <c r="BM1204" s="225"/>
      <c r="BN1204" s="225"/>
      <c r="BO1204" s="225"/>
      <c r="BP1204" s="225"/>
      <c r="BQ1204" s="225"/>
      <c r="BR1204" s="225"/>
      <c r="BS1204" s="225"/>
      <c r="BT1204" s="225"/>
      <c r="BU1204" s="225"/>
      <c r="BV1204" s="225"/>
      <c r="BW1204" s="225"/>
      <c r="BX1204" s="225"/>
      <c r="BY1204" s="225"/>
      <c r="BZ1204" s="225"/>
      <c r="CA1204" s="225"/>
    </row>
    <row r="1205" spans="1:79" ht="12.6" customHeight="1">
      <c r="A1205" s="342"/>
      <c r="B1205" s="495" t="s">
        <v>436</v>
      </c>
      <c r="C1205" s="496"/>
      <c r="D1205" s="497"/>
      <c r="E1205" s="501" t="s">
        <v>1340</v>
      </c>
      <c r="F1205" s="502"/>
      <c r="G1205" s="502"/>
      <c r="H1205" s="502"/>
      <c r="I1205" s="502"/>
      <c r="J1205" s="502"/>
      <c r="K1205" s="502"/>
      <c r="L1205" s="502"/>
      <c r="M1205" s="502"/>
      <c r="N1205" s="502"/>
      <c r="O1205" s="502"/>
      <c r="P1205" s="502"/>
      <c r="Q1205" s="502"/>
      <c r="R1205" s="502"/>
      <c r="S1205" s="502"/>
      <c r="T1205" s="502"/>
      <c r="U1205" s="502"/>
      <c r="V1205" s="502"/>
      <c r="W1205" s="502"/>
      <c r="X1205" s="502"/>
      <c r="Y1205" s="502"/>
      <c r="Z1205" s="502"/>
      <c r="AA1205" s="502"/>
      <c r="AB1205" s="502"/>
      <c r="AC1205" s="502"/>
      <c r="AD1205" s="502"/>
      <c r="AE1205" s="502"/>
      <c r="AF1205" s="502"/>
      <c r="AG1205" s="502"/>
      <c r="AH1205" s="502"/>
      <c r="AI1205" s="502"/>
      <c r="AJ1205" s="502"/>
      <c r="AK1205" s="502"/>
      <c r="AL1205" s="502"/>
      <c r="AM1205" s="502"/>
      <c r="AN1205" s="502"/>
      <c r="AO1205" s="502"/>
      <c r="AP1205" s="502"/>
      <c r="AQ1205" s="502"/>
      <c r="AR1205" s="502"/>
      <c r="AS1205" s="502"/>
      <c r="AT1205" s="502"/>
      <c r="AU1205" s="502"/>
      <c r="AV1205" s="502"/>
      <c r="AW1205" s="502"/>
      <c r="AX1205" s="502"/>
      <c r="AY1205" s="502"/>
      <c r="AZ1205" s="502"/>
      <c r="BA1205" s="502"/>
      <c r="BB1205" s="502"/>
      <c r="BC1205" s="502"/>
      <c r="BD1205" s="502"/>
      <c r="BE1205" s="502"/>
      <c r="BF1205" s="502"/>
      <c r="BG1205" s="505"/>
      <c r="BH1205" s="506"/>
      <c r="BI1205" s="506"/>
      <c r="BJ1205" s="506"/>
      <c r="BK1205" s="507"/>
      <c r="BL1205" s="225"/>
      <c r="BM1205" s="225"/>
      <c r="BN1205" s="225"/>
      <c r="BO1205" s="225"/>
      <c r="BP1205" s="225"/>
      <c r="BQ1205" s="225"/>
      <c r="BR1205" s="225"/>
      <c r="BS1205" s="225"/>
      <c r="BT1205" s="225"/>
      <c r="BU1205" s="225"/>
      <c r="BV1205" s="225"/>
      <c r="BW1205" s="225"/>
      <c r="BX1205" s="225"/>
      <c r="BY1205" s="225"/>
      <c r="BZ1205" s="225"/>
      <c r="CA1205" s="225"/>
    </row>
    <row r="1206" spans="1:79" ht="12.6" customHeight="1">
      <c r="A1206" s="342"/>
      <c r="B1206" s="511"/>
      <c r="C1206" s="512"/>
      <c r="D1206" s="513"/>
      <c r="E1206" s="514"/>
      <c r="F1206" s="482"/>
      <c r="G1206" s="482"/>
      <c r="H1206" s="482"/>
      <c r="I1206" s="482"/>
      <c r="J1206" s="482"/>
      <c r="K1206" s="482"/>
      <c r="L1206" s="482"/>
      <c r="M1206" s="482"/>
      <c r="N1206" s="482"/>
      <c r="O1206" s="482"/>
      <c r="P1206" s="482"/>
      <c r="Q1206" s="482"/>
      <c r="R1206" s="482"/>
      <c r="S1206" s="482"/>
      <c r="T1206" s="482"/>
      <c r="U1206" s="482"/>
      <c r="V1206" s="482"/>
      <c r="W1206" s="482"/>
      <c r="X1206" s="482"/>
      <c r="Y1206" s="482"/>
      <c r="Z1206" s="482"/>
      <c r="AA1206" s="482"/>
      <c r="AB1206" s="482"/>
      <c r="AC1206" s="482"/>
      <c r="AD1206" s="482"/>
      <c r="AE1206" s="482"/>
      <c r="AF1206" s="482"/>
      <c r="AG1206" s="482"/>
      <c r="AH1206" s="482"/>
      <c r="AI1206" s="482"/>
      <c r="AJ1206" s="482"/>
      <c r="AK1206" s="482"/>
      <c r="AL1206" s="482"/>
      <c r="AM1206" s="482"/>
      <c r="AN1206" s="482"/>
      <c r="AO1206" s="482"/>
      <c r="AP1206" s="482"/>
      <c r="AQ1206" s="482"/>
      <c r="AR1206" s="482"/>
      <c r="AS1206" s="482"/>
      <c r="AT1206" s="482"/>
      <c r="AU1206" s="482"/>
      <c r="AV1206" s="482"/>
      <c r="AW1206" s="482"/>
      <c r="AX1206" s="482"/>
      <c r="AY1206" s="482"/>
      <c r="AZ1206" s="482"/>
      <c r="BA1206" s="482"/>
      <c r="BB1206" s="482"/>
      <c r="BC1206" s="482"/>
      <c r="BD1206" s="482"/>
      <c r="BE1206" s="482"/>
      <c r="BF1206" s="482"/>
      <c r="BG1206" s="515"/>
      <c r="BH1206" s="516"/>
      <c r="BI1206" s="516"/>
      <c r="BJ1206" s="516"/>
      <c r="BK1206" s="517"/>
      <c r="BL1206" s="225"/>
      <c r="BM1206" s="225"/>
      <c r="BN1206" s="225"/>
      <c r="BO1206" s="225"/>
      <c r="BP1206" s="225"/>
      <c r="BQ1206" s="225"/>
      <c r="BR1206" s="225"/>
      <c r="BS1206" s="225"/>
      <c r="BT1206" s="225"/>
      <c r="BU1206" s="225"/>
      <c r="BV1206" s="225"/>
      <c r="BW1206" s="225"/>
      <c r="BX1206" s="225"/>
      <c r="BY1206" s="225"/>
      <c r="BZ1206" s="225"/>
      <c r="CA1206" s="225"/>
    </row>
    <row r="1207" spans="1:79" ht="12.6" customHeight="1">
      <c r="A1207" s="342"/>
      <c r="B1207" s="511"/>
      <c r="C1207" s="512"/>
      <c r="D1207" s="513"/>
      <c r="E1207" s="514"/>
      <c r="F1207" s="482"/>
      <c r="G1207" s="482"/>
      <c r="H1207" s="482"/>
      <c r="I1207" s="482"/>
      <c r="J1207" s="482"/>
      <c r="K1207" s="482"/>
      <c r="L1207" s="482"/>
      <c r="M1207" s="482"/>
      <c r="N1207" s="482"/>
      <c r="O1207" s="482"/>
      <c r="P1207" s="482"/>
      <c r="Q1207" s="482"/>
      <c r="R1207" s="482"/>
      <c r="S1207" s="482"/>
      <c r="T1207" s="482"/>
      <c r="U1207" s="482"/>
      <c r="V1207" s="482"/>
      <c r="W1207" s="482"/>
      <c r="X1207" s="482"/>
      <c r="Y1207" s="482"/>
      <c r="Z1207" s="482"/>
      <c r="AA1207" s="482"/>
      <c r="AB1207" s="482"/>
      <c r="AC1207" s="482"/>
      <c r="AD1207" s="482"/>
      <c r="AE1207" s="482"/>
      <c r="AF1207" s="482"/>
      <c r="AG1207" s="482"/>
      <c r="AH1207" s="482"/>
      <c r="AI1207" s="482"/>
      <c r="AJ1207" s="482"/>
      <c r="AK1207" s="482"/>
      <c r="AL1207" s="482"/>
      <c r="AM1207" s="482"/>
      <c r="AN1207" s="482"/>
      <c r="AO1207" s="482"/>
      <c r="AP1207" s="482"/>
      <c r="AQ1207" s="482"/>
      <c r="AR1207" s="482"/>
      <c r="AS1207" s="482"/>
      <c r="AT1207" s="482"/>
      <c r="AU1207" s="482"/>
      <c r="AV1207" s="482"/>
      <c r="AW1207" s="482"/>
      <c r="AX1207" s="482"/>
      <c r="AY1207" s="482"/>
      <c r="AZ1207" s="482"/>
      <c r="BA1207" s="482"/>
      <c r="BB1207" s="482"/>
      <c r="BC1207" s="482"/>
      <c r="BD1207" s="482"/>
      <c r="BE1207" s="482"/>
      <c r="BF1207" s="482"/>
      <c r="BG1207" s="515"/>
      <c r="BH1207" s="516"/>
      <c r="BI1207" s="516"/>
      <c r="BJ1207" s="516"/>
      <c r="BK1207" s="517"/>
      <c r="BL1207" s="225"/>
      <c r="BM1207" s="225"/>
      <c r="BN1207" s="225"/>
      <c r="BO1207" s="225"/>
      <c r="BP1207" s="225"/>
      <c r="BQ1207" s="225"/>
      <c r="BR1207" s="225"/>
      <c r="BS1207" s="225"/>
      <c r="BT1207" s="225"/>
      <c r="BU1207" s="225"/>
      <c r="BV1207" s="225"/>
      <c r="BW1207" s="225"/>
      <c r="BX1207" s="225"/>
      <c r="BY1207" s="225"/>
      <c r="BZ1207" s="225"/>
      <c r="CA1207" s="225"/>
    </row>
    <row r="1208" spans="1:79" ht="12.6" customHeight="1">
      <c r="A1208" s="342"/>
      <c r="B1208" s="511"/>
      <c r="C1208" s="512"/>
      <c r="D1208" s="513"/>
      <c r="E1208" s="514"/>
      <c r="F1208" s="482"/>
      <c r="G1208" s="482"/>
      <c r="H1208" s="482"/>
      <c r="I1208" s="482"/>
      <c r="J1208" s="482"/>
      <c r="K1208" s="482"/>
      <c r="L1208" s="482"/>
      <c r="M1208" s="482"/>
      <c r="N1208" s="482"/>
      <c r="O1208" s="482"/>
      <c r="P1208" s="482"/>
      <c r="Q1208" s="482"/>
      <c r="R1208" s="482"/>
      <c r="S1208" s="482"/>
      <c r="T1208" s="482"/>
      <c r="U1208" s="482"/>
      <c r="V1208" s="482"/>
      <c r="W1208" s="482"/>
      <c r="X1208" s="482"/>
      <c r="Y1208" s="482"/>
      <c r="Z1208" s="482"/>
      <c r="AA1208" s="482"/>
      <c r="AB1208" s="482"/>
      <c r="AC1208" s="482"/>
      <c r="AD1208" s="482"/>
      <c r="AE1208" s="482"/>
      <c r="AF1208" s="482"/>
      <c r="AG1208" s="482"/>
      <c r="AH1208" s="482"/>
      <c r="AI1208" s="482"/>
      <c r="AJ1208" s="482"/>
      <c r="AK1208" s="482"/>
      <c r="AL1208" s="482"/>
      <c r="AM1208" s="482"/>
      <c r="AN1208" s="482"/>
      <c r="AO1208" s="482"/>
      <c r="AP1208" s="482"/>
      <c r="AQ1208" s="482"/>
      <c r="AR1208" s="482"/>
      <c r="AS1208" s="482"/>
      <c r="AT1208" s="482"/>
      <c r="AU1208" s="482"/>
      <c r="AV1208" s="482"/>
      <c r="AW1208" s="482"/>
      <c r="AX1208" s="482"/>
      <c r="AY1208" s="482"/>
      <c r="AZ1208" s="482"/>
      <c r="BA1208" s="482"/>
      <c r="BB1208" s="482"/>
      <c r="BC1208" s="482"/>
      <c r="BD1208" s="482"/>
      <c r="BE1208" s="482"/>
      <c r="BF1208" s="482"/>
      <c r="BG1208" s="515"/>
      <c r="BH1208" s="516"/>
      <c r="BI1208" s="516"/>
      <c r="BJ1208" s="516"/>
      <c r="BK1208" s="517"/>
      <c r="BL1208" s="225"/>
      <c r="BM1208" s="225"/>
      <c r="BN1208" s="225"/>
      <c r="BO1208" s="225"/>
      <c r="BP1208" s="225"/>
      <c r="BQ1208" s="225"/>
      <c r="BR1208" s="225"/>
      <c r="BS1208" s="225"/>
      <c r="BT1208" s="225"/>
      <c r="BU1208" s="225"/>
      <c r="BV1208" s="225"/>
      <c r="BW1208" s="225"/>
      <c r="BX1208" s="225"/>
      <c r="BY1208" s="225"/>
      <c r="BZ1208" s="225"/>
      <c r="CA1208" s="225"/>
    </row>
    <row r="1209" spans="1:79" ht="12.6" customHeight="1">
      <c r="A1209" s="342"/>
      <c r="B1209" s="498"/>
      <c r="C1209" s="499"/>
      <c r="D1209" s="500"/>
      <c r="E1209" s="503"/>
      <c r="F1209" s="504"/>
      <c r="G1209" s="504"/>
      <c r="H1209" s="504"/>
      <c r="I1209" s="504"/>
      <c r="J1209" s="504"/>
      <c r="K1209" s="504"/>
      <c r="L1209" s="504"/>
      <c r="M1209" s="504"/>
      <c r="N1209" s="504"/>
      <c r="O1209" s="504"/>
      <c r="P1209" s="504"/>
      <c r="Q1209" s="504"/>
      <c r="R1209" s="504"/>
      <c r="S1209" s="504"/>
      <c r="T1209" s="504"/>
      <c r="U1209" s="504"/>
      <c r="V1209" s="504"/>
      <c r="W1209" s="504"/>
      <c r="X1209" s="504"/>
      <c r="Y1209" s="504"/>
      <c r="Z1209" s="504"/>
      <c r="AA1209" s="504"/>
      <c r="AB1209" s="504"/>
      <c r="AC1209" s="504"/>
      <c r="AD1209" s="504"/>
      <c r="AE1209" s="504"/>
      <c r="AF1209" s="504"/>
      <c r="AG1209" s="504"/>
      <c r="AH1209" s="504"/>
      <c r="AI1209" s="504"/>
      <c r="AJ1209" s="504"/>
      <c r="AK1209" s="504"/>
      <c r="AL1209" s="504"/>
      <c r="AM1209" s="504"/>
      <c r="AN1209" s="504"/>
      <c r="AO1209" s="504"/>
      <c r="AP1209" s="504"/>
      <c r="AQ1209" s="504"/>
      <c r="AR1209" s="504"/>
      <c r="AS1209" s="504"/>
      <c r="AT1209" s="504"/>
      <c r="AU1209" s="504"/>
      <c r="AV1209" s="504"/>
      <c r="AW1209" s="504"/>
      <c r="AX1209" s="504"/>
      <c r="AY1209" s="504"/>
      <c r="AZ1209" s="504"/>
      <c r="BA1209" s="504"/>
      <c r="BB1209" s="504"/>
      <c r="BC1209" s="504"/>
      <c r="BD1209" s="504"/>
      <c r="BE1209" s="504"/>
      <c r="BF1209" s="504"/>
      <c r="BG1209" s="508"/>
      <c r="BH1209" s="509"/>
      <c r="BI1209" s="509"/>
      <c r="BJ1209" s="509"/>
      <c r="BK1209" s="510"/>
      <c r="BL1209" s="225"/>
      <c r="BM1209" s="225"/>
      <c r="BN1209" s="225"/>
      <c r="BO1209" s="225"/>
      <c r="BP1209" s="225"/>
      <c r="BQ1209" s="225"/>
      <c r="BR1209" s="225"/>
      <c r="BS1209" s="225"/>
      <c r="BT1209" s="225"/>
      <c r="BU1209" s="225"/>
      <c r="BV1209" s="225"/>
      <c r="BW1209" s="225"/>
      <c r="BX1209" s="225"/>
      <c r="BY1209" s="225"/>
      <c r="BZ1209" s="225"/>
      <c r="CA1209" s="225"/>
    </row>
    <row r="1210" spans="1:79" ht="12.6" customHeight="1">
      <c r="A1210" s="342"/>
      <c r="B1210" s="495" t="s">
        <v>450</v>
      </c>
      <c r="C1210" s="496"/>
      <c r="D1210" s="497"/>
      <c r="E1210" s="501" t="s">
        <v>1290</v>
      </c>
      <c r="F1210" s="502"/>
      <c r="G1210" s="502"/>
      <c r="H1210" s="502"/>
      <c r="I1210" s="502"/>
      <c r="J1210" s="502"/>
      <c r="K1210" s="502"/>
      <c r="L1210" s="502"/>
      <c r="M1210" s="502"/>
      <c r="N1210" s="502"/>
      <c r="O1210" s="502"/>
      <c r="P1210" s="502"/>
      <c r="Q1210" s="502"/>
      <c r="R1210" s="502"/>
      <c r="S1210" s="502"/>
      <c r="T1210" s="502"/>
      <c r="U1210" s="502"/>
      <c r="V1210" s="502"/>
      <c r="W1210" s="502"/>
      <c r="X1210" s="502"/>
      <c r="Y1210" s="502"/>
      <c r="Z1210" s="502"/>
      <c r="AA1210" s="502"/>
      <c r="AB1210" s="502"/>
      <c r="AC1210" s="502"/>
      <c r="AD1210" s="502"/>
      <c r="AE1210" s="502"/>
      <c r="AF1210" s="502"/>
      <c r="AG1210" s="502"/>
      <c r="AH1210" s="502"/>
      <c r="AI1210" s="502"/>
      <c r="AJ1210" s="502"/>
      <c r="AK1210" s="502"/>
      <c r="AL1210" s="502"/>
      <c r="AM1210" s="502"/>
      <c r="AN1210" s="502"/>
      <c r="AO1210" s="502"/>
      <c r="AP1210" s="502"/>
      <c r="AQ1210" s="502"/>
      <c r="AR1210" s="502"/>
      <c r="AS1210" s="502"/>
      <c r="AT1210" s="502"/>
      <c r="AU1210" s="502"/>
      <c r="AV1210" s="502"/>
      <c r="AW1210" s="502"/>
      <c r="AX1210" s="502"/>
      <c r="AY1210" s="502"/>
      <c r="AZ1210" s="502"/>
      <c r="BA1210" s="502"/>
      <c r="BB1210" s="502"/>
      <c r="BC1210" s="502"/>
      <c r="BD1210" s="502"/>
      <c r="BE1210" s="502"/>
      <c r="BF1210" s="502"/>
      <c r="BG1210" s="505"/>
      <c r="BH1210" s="506"/>
      <c r="BI1210" s="506"/>
      <c r="BJ1210" s="506"/>
      <c r="BK1210" s="507"/>
      <c r="BL1210" s="225"/>
      <c r="BM1210" s="225"/>
      <c r="BN1210" s="225"/>
      <c r="BO1210" s="225"/>
      <c r="BP1210" s="225"/>
      <c r="BQ1210" s="225"/>
      <c r="BR1210" s="225"/>
      <c r="BS1210" s="225"/>
      <c r="BT1210" s="225"/>
      <c r="BU1210" s="225"/>
      <c r="BV1210" s="225"/>
      <c r="BW1210" s="225"/>
      <c r="BX1210" s="225"/>
      <c r="BY1210" s="225"/>
      <c r="BZ1210" s="225"/>
      <c r="CA1210" s="225"/>
    </row>
    <row r="1211" spans="1:79" ht="12.6" customHeight="1">
      <c r="A1211" s="342"/>
      <c r="B1211" s="511"/>
      <c r="C1211" s="512"/>
      <c r="D1211" s="513"/>
      <c r="E1211" s="514"/>
      <c r="F1211" s="482"/>
      <c r="G1211" s="482"/>
      <c r="H1211" s="482"/>
      <c r="I1211" s="482"/>
      <c r="J1211" s="482"/>
      <c r="K1211" s="482"/>
      <c r="L1211" s="482"/>
      <c r="M1211" s="482"/>
      <c r="N1211" s="482"/>
      <c r="O1211" s="482"/>
      <c r="P1211" s="482"/>
      <c r="Q1211" s="482"/>
      <c r="R1211" s="482"/>
      <c r="S1211" s="482"/>
      <c r="T1211" s="482"/>
      <c r="U1211" s="482"/>
      <c r="V1211" s="482"/>
      <c r="W1211" s="482"/>
      <c r="X1211" s="482"/>
      <c r="Y1211" s="482"/>
      <c r="Z1211" s="482"/>
      <c r="AA1211" s="482"/>
      <c r="AB1211" s="482"/>
      <c r="AC1211" s="482"/>
      <c r="AD1211" s="482"/>
      <c r="AE1211" s="482"/>
      <c r="AF1211" s="482"/>
      <c r="AG1211" s="482"/>
      <c r="AH1211" s="482"/>
      <c r="AI1211" s="482"/>
      <c r="AJ1211" s="482"/>
      <c r="AK1211" s="482"/>
      <c r="AL1211" s="482"/>
      <c r="AM1211" s="482"/>
      <c r="AN1211" s="482"/>
      <c r="AO1211" s="482"/>
      <c r="AP1211" s="482"/>
      <c r="AQ1211" s="482"/>
      <c r="AR1211" s="482"/>
      <c r="AS1211" s="482"/>
      <c r="AT1211" s="482"/>
      <c r="AU1211" s="482"/>
      <c r="AV1211" s="482"/>
      <c r="AW1211" s="482"/>
      <c r="AX1211" s="482"/>
      <c r="AY1211" s="482"/>
      <c r="AZ1211" s="482"/>
      <c r="BA1211" s="482"/>
      <c r="BB1211" s="482"/>
      <c r="BC1211" s="482"/>
      <c r="BD1211" s="482"/>
      <c r="BE1211" s="482"/>
      <c r="BF1211" s="482"/>
      <c r="BG1211" s="515"/>
      <c r="BH1211" s="516"/>
      <c r="BI1211" s="516"/>
      <c r="BJ1211" s="516"/>
      <c r="BK1211" s="517"/>
      <c r="BL1211" s="225"/>
      <c r="BM1211" s="225"/>
      <c r="BN1211" s="225"/>
      <c r="BO1211" s="225"/>
      <c r="BP1211" s="225"/>
      <c r="BQ1211" s="225"/>
      <c r="BR1211" s="225"/>
      <c r="BS1211" s="225"/>
      <c r="BT1211" s="225"/>
      <c r="BU1211" s="225"/>
      <c r="BV1211" s="225"/>
      <c r="BW1211" s="225"/>
      <c r="BX1211" s="225"/>
      <c r="BY1211" s="225"/>
      <c r="BZ1211" s="225"/>
      <c r="CA1211" s="225"/>
    </row>
    <row r="1212" spans="1:79" ht="12.6" customHeight="1">
      <c r="A1212" s="342"/>
      <c r="B1212" s="498"/>
      <c r="C1212" s="499"/>
      <c r="D1212" s="500"/>
      <c r="E1212" s="503"/>
      <c r="F1212" s="504"/>
      <c r="G1212" s="504"/>
      <c r="H1212" s="504"/>
      <c r="I1212" s="504"/>
      <c r="J1212" s="504"/>
      <c r="K1212" s="504"/>
      <c r="L1212" s="504"/>
      <c r="M1212" s="504"/>
      <c r="N1212" s="504"/>
      <c r="O1212" s="504"/>
      <c r="P1212" s="504"/>
      <c r="Q1212" s="504"/>
      <c r="R1212" s="504"/>
      <c r="S1212" s="504"/>
      <c r="T1212" s="504"/>
      <c r="U1212" s="504"/>
      <c r="V1212" s="504"/>
      <c r="W1212" s="504"/>
      <c r="X1212" s="504"/>
      <c r="Y1212" s="504"/>
      <c r="Z1212" s="504"/>
      <c r="AA1212" s="504"/>
      <c r="AB1212" s="504"/>
      <c r="AC1212" s="504"/>
      <c r="AD1212" s="504"/>
      <c r="AE1212" s="504"/>
      <c r="AF1212" s="504"/>
      <c r="AG1212" s="504"/>
      <c r="AH1212" s="504"/>
      <c r="AI1212" s="504"/>
      <c r="AJ1212" s="504"/>
      <c r="AK1212" s="504"/>
      <c r="AL1212" s="504"/>
      <c r="AM1212" s="504"/>
      <c r="AN1212" s="504"/>
      <c r="AO1212" s="504"/>
      <c r="AP1212" s="504"/>
      <c r="AQ1212" s="504"/>
      <c r="AR1212" s="504"/>
      <c r="AS1212" s="504"/>
      <c r="AT1212" s="504"/>
      <c r="AU1212" s="504"/>
      <c r="AV1212" s="504"/>
      <c r="AW1212" s="504"/>
      <c r="AX1212" s="504"/>
      <c r="AY1212" s="504"/>
      <c r="AZ1212" s="504"/>
      <c r="BA1212" s="504"/>
      <c r="BB1212" s="504"/>
      <c r="BC1212" s="504"/>
      <c r="BD1212" s="504"/>
      <c r="BE1212" s="504"/>
      <c r="BF1212" s="504"/>
      <c r="BG1212" s="508"/>
      <c r="BH1212" s="509"/>
      <c r="BI1212" s="509"/>
      <c r="BJ1212" s="509"/>
      <c r="BK1212" s="510"/>
      <c r="BL1212" s="225"/>
      <c r="BM1212" s="225"/>
      <c r="BN1212" s="225"/>
      <c r="BO1212" s="225"/>
      <c r="BP1212" s="225"/>
      <c r="BQ1212" s="225"/>
      <c r="BR1212" s="225"/>
      <c r="BS1212" s="225"/>
      <c r="BT1212" s="225"/>
      <c r="BU1212" s="225"/>
      <c r="BV1212" s="225"/>
      <c r="BW1212" s="225"/>
      <c r="BX1212" s="225"/>
      <c r="BY1212" s="225"/>
      <c r="BZ1212" s="225"/>
      <c r="CA1212" s="225"/>
    </row>
    <row r="1213" spans="1:79" ht="12.6" customHeight="1">
      <c r="A1213" s="342"/>
      <c r="B1213" s="495" t="s">
        <v>457</v>
      </c>
      <c r="C1213" s="496"/>
      <c r="D1213" s="497"/>
      <c r="E1213" s="501" t="s">
        <v>824</v>
      </c>
      <c r="F1213" s="502"/>
      <c r="G1213" s="502"/>
      <c r="H1213" s="502"/>
      <c r="I1213" s="502"/>
      <c r="J1213" s="502"/>
      <c r="K1213" s="502"/>
      <c r="L1213" s="502"/>
      <c r="M1213" s="502"/>
      <c r="N1213" s="502"/>
      <c r="O1213" s="502"/>
      <c r="P1213" s="502"/>
      <c r="Q1213" s="502"/>
      <c r="R1213" s="502"/>
      <c r="S1213" s="502"/>
      <c r="T1213" s="502"/>
      <c r="U1213" s="502"/>
      <c r="V1213" s="502"/>
      <c r="W1213" s="502"/>
      <c r="X1213" s="502"/>
      <c r="Y1213" s="502"/>
      <c r="Z1213" s="502"/>
      <c r="AA1213" s="502"/>
      <c r="AB1213" s="502"/>
      <c r="AC1213" s="502"/>
      <c r="AD1213" s="502"/>
      <c r="AE1213" s="502"/>
      <c r="AF1213" s="502"/>
      <c r="AG1213" s="502"/>
      <c r="AH1213" s="502"/>
      <c r="AI1213" s="502"/>
      <c r="AJ1213" s="502"/>
      <c r="AK1213" s="502"/>
      <c r="AL1213" s="502"/>
      <c r="AM1213" s="502"/>
      <c r="AN1213" s="502"/>
      <c r="AO1213" s="502"/>
      <c r="AP1213" s="502"/>
      <c r="AQ1213" s="502"/>
      <c r="AR1213" s="502"/>
      <c r="AS1213" s="502"/>
      <c r="AT1213" s="502"/>
      <c r="AU1213" s="502"/>
      <c r="AV1213" s="502"/>
      <c r="AW1213" s="502"/>
      <c r="AX1213" s="502"/>
      <c r="AY1213" s="502"/>
      <c r="AZ1213" s="502"/>
      <c r="BA1213" s="502"/>
      <c r="BB1213" s="502"/>
      <c r="BC1213" s="502"/>
      <c r="BD1213" s="502"/>
      <c r="BE1213" s="502"/>
      <c r="BF1213" s="502"/>
      <c r="BG1213" s="505"/>
      <c r="BH1213" s="506"/>
      <c r="BI1213" s="506"/>
      <c r="BJ1213" s="506"/>
      <c r="BK1213" s="507"/>
      <c r="BL1213" s="225"/>
      <c r="BM1213" s="225"/>
      <c r="BN1213" s="225"/>
      <c r="BO1213" s="225"/>
      <c r="BP1213" s="225"/>
      <c r="BQ1213" s="225"/>
      <c r="BR1213" s="225"/>
      <c r="BS1213" s="225"/>
      <c r="BT1213" s="225"/>
      <c r="BU1213" s="225"/>
      <c r="BV1213" s="225"/>
      <c r="BW1213" s="225"/>
      <c r="BX1213" s="225"/>
      <c r="BY1213" s="225"/>
      <c r="BZ1213" s="225"/>
      <c r="CA1213" s="225"/>
    </row>
    <row r="1214" spans="1:79" ht="12.6" customHeight="1">
      <c r="A1214" s="342"/>
      <c r="B1214" s="511"/>
      <c r="C1214" s="512"/>
      <c r="D1214" s="513"/>
      <c r="E1214" s="514"/>
      <c r="F1214" s="482"/>
      <c r="G1214" s="482"/>
      <c r="H1214" s="482"/>
      <c r="I1214" s="482"/>
      <c r="J1214" s="482"/>
      <c r="K1214" s="482"/>
      <c r="L1214" s="482"/>
      <c r="M1214" s="482"/>
      <c r="N1214" s="482"/>
      <c r="O1214" s="482"/>
      <c r="P1214" s="482"/>
      <c r="Q1214" s="482"/>
      <c r="R1214" s="482"/>
      <c r="S1214" s="482"/>
      <c r="T1214" s="482"/>
      <c r="U1214" s="482"/>
      <c r="V1214" s="482"/>
      <c r="W1214" s="482"/>
      <c r="X1214" s="482"/>
      <c r="Y1214" s="482"/>
      <c r="Z1214" s="482"/>
      <c r="AA1214" s="482"/>
      <c r="AB1214" s="482"/>
      <c r="AC1214" s="482"/>
      <c r="AD1214" s="482"/>
      <c r="AE1214" s="482"/>
      <c r="AF1214" s="482"/>
      <c r="AG1214" s="482"/>
      <c r="AH1214" s="482"/>
      <c r="AI1214" s="482"/>
      <c r="AJ1214" s="482"/>
      <c r="AK1214" s="482"/>
      <c r="AL1214" s="482"/>
      <c r="AM1214" s="482"/>
      <c r="AN1214" s="482"/>
      <c r="AO1214" s="482"/>
      <c r="AP1214" s="482"/>
      <c r="AQ1214" s="482"/>
      <c r="AR1214" s="482"/>
      <c r="AS1214" s="482"/>
      <c r="AT1214" s="482"/>
      <c r="AU1214" s="482"/>
      <c r="AV1214" s="482"/>
      <c r="AW1214" s="482"/>
      <c r="AX1214" s="482"/>
      <c r="AY1214" s="482"/>
      <c r="AZ1214" s="482"/>
      <c r="BA1214" s="482"/>
      <c r="BB1214" s="482"/>
      <c r="BC1214" s="482"/>
      <c r="BD1214" s="482"/>
      <c r="BE1214" s="482"/>
      <c r="BF1214" s="482"/>
      <c r="BG1214" s="515"/>
      <c r="BH1214" s="516"/>
      <c r="BI1214" s="516"/>
      <c r="BJ1214" s="516"/>
      <c r="BK1214" s="517"/>
      <c r="BL1214" s="225"/>
      <c r="BM1214" s="225"/>
      <c r="BN1214" s="225"/>
      <c r="BO1214" s="225"/>
      <c r="BP1214" s="225"/>
      <c r="BQ1214" s="225"/>
      <c r="BR1214" s="225"/>
      <c r="BS1214" s="225"/>
      <c r="BT1214" s="225"/>
      <c r="BU1214" s="225"/>
      <c r="BV1214" s="225"/>
      <c r="BW1214" s="225"/>
      <c r="BX1214" s="225"/>
      <c r="BY1214" s="225"/>
      <c r="BZ1214" s="225"/>
      <c r="CA1214" s="225"/>
    </row>
    <row r="1215" spans="1:79" ht="12.6" customHeight="1">
      <c r="A1215" s="342"/>
      <c r="B1215" s="498"/>
      <c r="C1215" s="499"/>
      <c r="D1215" s="500"/>
      <c r="E1215" s="503"/>
      <c r="F1215" s="504"/>
      <c r="G1215" s="504"/>
      <c r="H1215" s="504"/>
      <c r="I1215" s="504"/>
      <c r="J1215" s="504"/>
      <c r="K1215" s="504"/>
      <c r="L1215" s="504"/>
      <c r="M1215" s="504"/>
      <c r="N1215" s="504"/>
      <c r="O1215" s="504"/>
      <c r="P1215" s="504"/>
      <c r="Q1215" s="504"/>
      <c r="R1215" s="504"/>
      <c r="S1215" s="504"/>
      <c r="T1215" s="504"/>
      <c r="U1215" s="504"/>
      <c r="V1215" s="504"/>
      <c r="W1215" s="504"/>
      <c r="X1215" s="504"/>
      <c r="Y1215" s="504"/>
      <c r="Z1215" s="504"/>
      <c r="AA1215" s="504"/>
      <c r="AB1215" s="504"/>
      <c r="AC1215" s="504"/>
      <c r="AD1215" s="504"/>
      <c r="AE1215" s="504"/>
      <c r="AF1215" s="504"/>
      <c r="AG1215" s="504"/>
      <c r="AH1215" s="504"/>
      <c r="AI1215" s="504"/>
      <c r="AJ1215" s="504"/>
      <c r="AK1215" s="504"/>
      <c r="AL1215" s="504"/>
      <c r="AM1215" s="504"/>
      <c r="AN1215" s="504"/>
      <c r="AO1215" s="504"/>
      <c r="AP1215" s="504"/>
      <c r="AQ1215" s="504"/>
      <c r="AR1215" s="504"/>
      <c r="AS1215" s="504"/>
      <c r="AT1215" s="504"/>
      <c r="AU1215" s="504"/>
      <c r="AV1215" s="504"/>
      <c r="AW1215" s="504"/>
      <c r="AX1215" s="504"/>
      <c r="AY1215" s="504"/>
      <c r="AZ1215" s="504"/>
      <c r="BA1215" s="504"/>
      <c r="BB1215" s="504"/>
      <c r="BC1215" s="504"/>
      <c r="BD1215" s="504"/>
      <c r="BE1215" s="504"/>
      <c r="BF1215" s="504"/>
      <c r="BG1215" s="508"/>
      <c r="BH1215" s="509"/>
      <c r="BI1215" s="509"/>
      <c r="BJ1215" s="509"/>
      <c r="BK1215" s="510"/>
      <c r="BL1215" s="225"/>
      <c r="BM1215" s="225"/>
      <c r="BN1215" s="225"/>
      <c r="BO1215" s="225"/>
      <c r="BP1215" s="225"/>
      <c r="BQ1215" s="225"/>
      <c r="BR1215" s="225"/>
      <c r="BS1215" s="225"/>
      <c r="BT1215" s="225"/>
      <c r="BU1215" s="225"/>
      <c r="BV1215" s="225"/>
      <c r="BW1215" s="225"/>
      <c r="BX1215" s="225"/>
      <c r="BY1215" s="225"/>
      <c r="BZ1215" s="225"/>
      <c r="CA1215" s="225"/>
    </row>
    <row r="1216" spans="1:79" ht="12.6" customHeight="1">
      <c r="A1216" s="342"/>
      <c r="B1216" s="495" t="s">
        <v>461</v>
      </c>
      <c r="C1216" s="496"/>
      <c r="D1216" s="497"/>
      <c r="E1216" s="501" t="s">
        <v>825</v>
      </c>
      <c r="F1216" s="502"/>
      <c r="G1216" s="502"/>
      <c r="H1216" s="502"/>
      <c r="I1216" s="502"/>
      <c r="J1216" s="502"/>
      <c r="K1216" s="502"/>
      <c r="L1216" s="502"/>
      <c r="M1216" s="502"/>
      <c r="N1216" s="502"/>
      <c r="O1216" s="502"/>
      <c r="P1216" s="502"/>
      <c r="Q1216" s="502"/>
      <c r="R1216" s="502"/>
      <c r="S1216" s="502"/>
      <c r="T1216" s="502"/>
      <c r="U1216" s="502"/>
      <c r="V1216" s="502"/>
      <c r="W1216" s="502"/>
      <c r="X1216" s="502"/>
      <c r="Y1216" s="502"/>
      <c r="Z1216" s="502"/>
      <c r="AA1216" s="502"/>
      <c r="AB1216" s="502"/>
      <c r="AC1216" s="502"/>
      <c r="AD1216" s="502"/>
      <c r="AE1216" s="502"/>
      <c r="AF1216" s="502"/>
      <c r="AG1216" s="502"/>
      <c r="AH1216" s="502"/>
      <c r="AI1216" s="502"/>
      <c r="AJ1216" s="502"/>
      <c r="AK1216" s="502"/>
      <c r="AL1216" s="502"/>
      <c r="AM1216" s="502"/>
      <c r="AN1216" s="502"/>
      <c r="AO1216" s="502"/>
      <c r="AP1216" s="502"/>
      <c r="AQ1216" s="502"/>
      <c r="AR1216" s="502"/>
      <c r="AS1216" s="502"/>
      <c r="AT1216" s="502"/>
      <c r="AU1216" s="502"/>
      <c r="AV1216" s="502"/>
      <c r="AW1216" s="502"/>
      <c r="AX1216" s="502"/>
      <c r="AY1216" s="502"/>
      <c r="AZ1216" s="502"/>
      <c r="BA1216" s="502"/>
      <c r="BB1216" s="502"/>
      <c r="BC1216" s="502"/>
      <c r="BD1216" s="502"/>
      <c r="BE1216" s="502"/>
      <c r="BF1216" s="502"/>
      <c r="BG1216" s="505"/>
      <c r="BH1216" s="506"/>
      <c r="BI1216" s="506"/>
      <c r="BJ1216" s="506"/>
      <c r="BK1216" s="507"/>
      <c r="BL1216" s="225"/>
      <c r="BM1216" s="225"/>
      <c r="BN1216" s="225"/>
      <c r="BO1216" s="225"/>
      <c r="BP1216" s="225"/>
      <c r="BQ1216" s="225"/>
      <c r="BR1216" s="225"/>
      <c r="BS1216" s="225"/>
      <c r="BT1216" s="225"/>
      <c r="BU1216" s="225"/>
      <c r="BV1216" s="225"/>
      <c r="BW1216" s="225"/>
      <c r="BX1216" s="225"/>
      <c r="BY1216" s="225"/>
      <c r="BZ1216" s="225"/>
      <c r="CA1216" s="225"/>
    </row>
    <row r="1217" spans="1:79" ht="12.6" customHeight="1">
      <c r="A1217" s="342"/>
      <c r="B1217" s="511"/>
      <c r="C1217" s="512"/>
      <c r="D1217" s="513"/>
      <c r="E1217" s="514"/>
      <c r="F1217" s="482"/>
      <c r="G1217" s="482"/>
      <c r="H1217" s="482"/>
      <c r="I1217" s="482"/>
      <c r="J1217" s="482"/>
      <c r="K1217" s="482"/>
      <c r="L1217" s="482"/>
      <c r="M1217" s="482"/>
      <c r="N1217" s="482"/>
      <c r="O1217" s="482"/>
      <c r="P1217" s="482"/>
      <c r="Q1217" s="482"/>
      <c r="R1217" s="482"/>
      <c r="S1217" s="482"/>
      <c r="T1217" s="482"/>
      <c r="U1217" s="482"/>
      <c r="V1217" s="482"/>
      <c r="W1217" s="482"/>
      <c r="X1217" s="482"/>
      <c r="Y1217" s="482"/>
      <c r="Z1217" s="482"/>
      <c r="AA1217" s="482"/>
      <c r="AB1217" s="482"/>
      <c r="AC1217" s="482"/>
      <c r="AD1217" s="482"/>
      <c r="AE1217" s="482"/>
      <c r="AF1217" s="482"/>
      <c r="AG1217" s="482"/>
      <c r="AH1217" s="482"/>
      <c r="AI1217" s="482"/>
      <c r="AJ1217" s="482"/>
      <c r="AK1217" s="482"/>
      <c r="AL1217" s="482"/>
      <c r="AM1217" s="482"/>
      <c r="AN1217" s="482"/>
      <c r="AO1217" s="482"/>
      <c r="AP1217" s="482"/>
      <c r="AQ1217" s="482"/>
      <c r="AR1217" s="482"/>
      <c r="AS1217" s="482"/>
      <c r="AT1217" s="482"/>
      <c r="AU1217" s="482"/>
      <c r="AV1217" s="482"/>
      <c r="AW1217" s="482"/>
      <c r="AX1217" s="482"/>
      <c r="AY1217" s="482"/>
      <c r="AZ1217" s="482"/>
      <c r="BA1217" s="482"/>
      <c r="BB1217" s="482"/>
      <c r="BC1217" s="482"/>
      <c r="BD1217" s="482"/>
      <c r="BE1217" s="482"/>
      <c r="BF1217" s="482"/>
      <c r="BG1217" s="515"/>
      <c r="BH1217" s="516"/>
      <c r="BI1217" s="516"/>
      <c r="BJ1217" s="516"/>
      <c r="BK1217" s="517"/>
      <c r="BL1217" s="225"/>
      <c r="BM1217" s="225"/>
      <c r="BN1217" s="225"/>
      <c r="BO1217" s="225"/>
      <c r="BP1217" s="225"/>
      <c r="BQ1217" s="225"/>
      <c r="BR1217" s="225"/>
      <c r="BS1217" s="225"/>
      <c r="BT1217" s="225"/>
      <c r="BU1217" s="225"/>
      <c r="BV1217" s="225"/>
      <c r="BW1217" s="225"/>
      <c r="BX1217" s="225"/>
      <c r="BY1217" s="225"/>
      <c r="BZ1217" s="225"/>
      <c r="CA1217" s="225"/>
    </row>
    <row r="1218" spans="1:79" ht="12.6" customHeight="1">
      <c r="A1218" s="342"/>
      <c r="B1218" s="511"/>
      <c r="C1218" s="512"/>
      <c r="D1218" s="513"/>
      <c r="E1218" s="514"/>
      <c r="F1218" s="482"/>
      <c r="G1218" s="482"/>
      <c r="H1218" s="482"/>
      <c r="I1218" s="482"/>
      <c r="J1218" s="482"/>
      <c r="K1218" s="482"/>
      <c r="L1218" s="482"/>
      <c r="M1218" s="482"/>
      <c r="N1218" s="482"/>
      <c r="O1218" s="482"/>
      <c r="P1218" s="482"/>
      <c r="Q1218" s="482"/>
      <c r="R1218" s="482"/>
      <c r="S1218" s="482"/>
      <c r="T1218" s="482"/>
      <c r="U1218" s="482"/>
      <c r="V1218" s="482"/>
      <c r="W1218" s="482"/>
      <c r="X1218" s="482"/>
      <c r="Y1218" s="482"/>
      <c r="Z1218" s="482"/>
      <c r="AA1218" s="482"/>
      <c r="AB1218" s="482"/>
      <c r="AC1218" s="482"/>
      <c r="AD1218" s="482"/>
      <c r="AE1218" s="482"/>
      <c r="AF1218" s="482"/>
      <c r="AG1218" s="482"/>
      <c r="AH1218" s="482"/>
      <c r="AI1218" s="482"/>
      <c r="AJ1218" s="482"/>
      <c r="AK1218" s="482"/>
      <c r="AL1218" s="482"/>
      <c r="AM1218" s="482"/>
      <c r="AN1218" s="482"/>
      <c r="AO1218" s="482"/>
      <c r="AP1218" s="482"/>
      <c r="AQ1218" s="482"/>
      <c r="AR1218" s="482"/>
      <c r="AS1218" s="482"/>
      <c r="AT1218" s="482"/>
      <c r="AU1218" s="482"/>
      <c r="AV1218" s="482"/>
      <c r="AW1218" s="482"/>
      <c r="AX1218" s="482"/>
      <c r="AY1218" s="482"/>
      <c r="AZ1218" s="482"/>
      <c r="BA1218" s="482"/>
      <c r="BB1218" s="482"/>
      <c r="BC1218" s="482"/>
      <c r="BD1218" s="482"/>
      <c r="BE1218" s="482"/>
      <c r="BF1218" s="482"/>
      <c r="BG1218" s="515"/>
      <c r="BH1218" s="516"/>
      <c r="BI1218" s="516"/>
      <c r="BJ1218" s="516"/>
      <c r="BK1218" s="517"/>
      <c r="BL1218" s="225"/>
      <c r="BM1218" s="225"/>
      <c r="BN1218" s="225"/>
      <c r="BO1218" s="225"/>
      <c r="BP1218" s="225"/>
      <c r="BQ1218" s="225"/>
      <c r="BR1218" s="225"/>
      <c r="BS1218" s="225"/>
      <c r="BT1218" s="225"/>
      <c r="BU1218" s="225"/>
      <c r="BV1218" s="225"/>
      <c r="BW1218" s="225"/>
      <c r="BX1218" s="225"/>
      <c r="BY1218" s="225"/>
      <c r="BZ1218" s="225"/>
      <c r="CA1218" s="225"/>
    </row>
    <row r="1219" spans="1:79" ht="12.6" customHeight="1">
      <c r="A1219" s="342"/>
      <c r="B1219" s="498"/>
      <c r="C1219" s="499"/>
      <c r="D1219" s="500"/>
      <c r="E1219" s="503"/>
      <c r="F1219" s="504"/>
      <c r="G1219" s="504"/>
      <c r="H1219" s="504"/>
      <c r="I1219" s="504"/>
      <c r="J1219" s="504"/>
      <c r="K1219" s="504"/>
      <c r="L1219" s="504"/>
      <c r="M1219" s="504"/>
      <c r="N1219" s="504"/>
      <c r="O1219" s="504"/>
      <c r="P1219" s="504"/>
      <c r="Q1219" s="504"/>
      <c r="R1219" s="504"/>
      <c r="S1219" s="504"/>
      <c r="T1219" s="504"/>
      <c r="U1219" s="504"/>
      <c r="V1219" s="504"/>
      <c r="W1219" s="504"/>
      <c r="X1219" s="504"/>
      <c r="Y1219" s="504"/>
      <c r="Z1219" s="504"/>
      <c r="AA1219" s="504"/>
      <c r="AB1219" s="504"/>
      <c r="AC1219" s="504"/>
      <c r="AD1219" s="504"/>
      <c r="AE1219" s="504"/>
      <c r="AF1219" s="504"/>
      <c r="AG1219" s="504"/>
      <c r="AH1219" s="504"/>
      <c r="AI1219" s="504"/>
      <c r="AJ1219" s="504"/>
      <c r="AK1219" s="504"/>
      <c r="AL1219" s="504"/>
      <c r="AM1219" s="504"/>
      <c r="AN1219" s="504"/>
      <c r="AO1219" s="504"/>
      <c r="AP1219" s="504"/>
      <c r="AQ1219" s="504"/>
      <c r="AR1219" s="504"/>
      <c r="AS1219" s="504"/>
      <c r="AT1219" s="504"/>
      <c r="AU1219" s="504"/>
      <c r="AV1219" s="504"/>
      <c r="AW1219" s="504"/>
      <c r="AX1219" s="504"/>
      <c r="AY1219" s="504"/>
      <c r="AZ1219" s="504"/>
      <c r="BA1219" s="504"/>
      <c r="BB1219" s="504"/>
      <c r="BC1219" s="504"/>
      <c r="BD1219" s="504"/>
      <c r="BE1219" s="504"/>
      <c r="BF1219" s="504"/>
      <c r="BG1219" s="508"/>
      <c r="BH1219" s="509"/>
      <c r="BI1219" s="509"/>
      <c r="BJ1219" s="509"/>
      <c r="BK1219" s="510"/>
      <c r="BL1219" s="225"/>
      <c r="BM1219" s="225"/>
      <c r="BN1219" s="225"/>
      <c r="BO1219" s="225"/>
      <c r="BP1219" s="225"/>
      <c r="BQ1219" s="225"/>
      <c r="BR1219" s="225"/>
      <c r="BS1219" s="225"/>
      <c r="BT1219" s="225"/>
      <c r="BU1219" s="225"/>
      <c r="BV1219" s="225"/>
      <c r="BW1219" s="225"/>
      <c r="BX1219" s="225"/>
      <c r="BY1219" s="225"/>
      <c r="BZ1219" s="225"/>
      <c r="CA1219" s="225"/>
    </row>
    <row r="1220" spans="1:79" ht="12.6" customHeight="1">
      <c r="A1220" s="342"/>
      <c r="B1220" s="495" t="s">
        <v>463</v>
      </c>
      <c r="C1220" s="496"/>
      <c r="D1220" s="497"/>
      <c r="E1220" s="501" t="s">
        <v>826</v>
      </c>
      <c r="F1220" s="502"/>
      <c r="G1220" s="502"/>
      <c r="H1220" s="502"/>
      <c r="I1220" s="502"/>
      <c r="J1220" s="502"/>
      <c r="K1220" s="502"/>
      <c r="L1220" s="502"/>
      <c r="M1220" s="502"/>
      <c r="N1220" s="502"/>
      <c r="O1220" s="502"/>
      <c r="P1220" s="502"/>
      <c r="Q1220" s="502"/>
      <c r="R1220" s="502"/>
      <c r="S1220" s="502"/>
      <c r="T1220" s="502"/>
      <c r="U1220" s="502"/>
      <c r="V1220" s="502"/>
      <c r="W1220" s="502"/>
      <c r="X1220" s="502"/>
      <c r="Y1220" s="502"/>
      <c r="Z1220" s="502"/>
      <c r="AA1220" s="502"/>
      <c r="AB1220" s="502"/>
      <c r="AC1220" s="502"/>
      <c r="AD1220" s="502"/>
      <c r="AE1220" s="502"/>
      <c r="AF1220" s="502"/>
      <c r="AG1220" s="502"/>
      <c r="AH1220" s="502"/>
      <c r="AI1220" s="502"/>
      <c r="AJ1220" s="502"/>
      <c r="AK1220" s="502"/>
      <c r="AL1220" s="502"/>
      <c r="AM1220" s="502"/>
      <c r="AN1220" s="502"/>
      <c r="AO1220" s="502"/>
      <c r="AP1220" s="502"/>
      <c r="AQ1220" s="502"/>
      <c r="AR1220" s="502"/>
      <c r="AS1220" s="502"/>
      <c r="AT1220" s="502"/>
      <c r="AU1220" s="502"/>
      <c r="AV1220" s="502"/>
      <c r="AW1220" s="502"/>
      <c r="AX1220" s="502"/>
      <c r="AY1220" s="502"/>
      <c r="AZ1220" s="502"/>
      <c r="BA1220" s="502"/>
      <c r="BB1220" s="502"/>
      <c r="BC1220" s="502"/>
      <c r="BD1220" s="502"/>
      <c r="BE1220" s="502"/>
      <c r="BF1220" s="502"/>
      <c r="BG1220" s="505"/>
      <c r="BH1220" s="506"/>
      <c r="BI1220" s="506"/>
      <c r="BJ1220" s="506"/>
      <c r="BK1220" s="507"/>
      <c r="BL1220" s="225"/>
      <c r="BM1220" s="225"/>
      <c r="BN1220" s="225"/>
      <c r="BO1220" s="225"/>
      <c r="BP1220" s="225"/>
      <c r="BQ1220" s="225"/>
      <c r="BR1220" s="225"/>
      <c r="BS1220" s="225"/>
      <c r="BT1220" s="225"/>
      <c r="BU1220" s="225"/>
      <c r="BV1220" s="225"/>
      <c r="BW1220" s="225"/>
      <c r="BX1220" s="225"/>
      <c r="BY1220" s="225"/>
      <c r="BZ1220" s="225"/>
      <c r="CA1220" s="225"/>
    </row>
    <row r="1221" spans="1:79" ht="12.6" customHeight="1">
      <c r="A1221" s="342"/>
      <c r="B1221" s="511"/>
      <c r="C1221" s="512"/>
      <c r="D1221" s="513"/>
      <c r="E1221" s="514"/>
      <c r="F1221" s="482"/>
      <c r="G1221" s="482"/>
      <c r="H1221" s="482"/>
      <c r="I1221" s="482"/>
      <c r="J1221" s="482"/>
      <c r="K1221" s="482"/>
      <c r="L1221" s="482"/>
      <c r="M1221" s="482"/>
      <c r="N1221" s="482"/>
      <c r="O1221" s="482"/>
      <c r="P1221" s="482"/>
      <c r="Q1221" s="482"/>
      <c r="R1221" s="482"/>
      <c r="S1221" s="482"/>
      <c r="T1221" s="482"/>
      <c r="U1221" s="482"/>
      <c r="V1221" s="482"/>
      <c r="W1221" s="482"/>
      <c r="X1221" s="482"/>
      <c r="Y1221" s="482"/>
      <c r="Z1221" s="482"/>
      <c r="AA1221" s="482"/>
      <c r="AB1221" s="482"/>
      <c r="AC1221" s="482"/>
      <c r="AD1221" s="482"/>
      <c r="AE1221" s="482"/>
      <c r="AF1221" s="482"/>
      <c r="AG1221" s="482"/>
      <c r="AH1221" s="482"/>
      <c r="AI1221" s="482"/>
      <c r="AJ1221" s="482"/>
      <c r="AK1221" s="482"/>
      <c r="AL1221" s="482"/>
      <c r="AM1221" s="482"/>
      <c r="AN1221" s="482"/>
      <c r="AO1221" s="482"/>
      <c r="AP1221" s="482"/>
      <c r="AQ1221" s="482"/>
      <c r="AR1221" s="482"/>
      <c r="AS1221" s="482"/>
      <c r="AT1221" s="482"/>
      <c r="AU1221" s="482"/>
      <c r="AV1221" s="482"/>
      <c r="AW1221" s="482"/>
      <c r="AX1221" s="482"/>
      <c r="AY1221" s="482"/>
      <c r="AZ1221" s="482"/>
      <c r="BA1221" s="482"/>
      <c r="BB1221" s="482"/>
      <c r="BC1221" s="482"/>
      <c r="BD1221" s="482"/>
      <c r="BE1221" s="482"/>
      <c r="BF1221" s="482"/>
      <c r="BG1221" s="515"/>
      <c r="BH1221" s="516"/>
      <c r="BI1221" s="516"/>
      <c r="BJ1221" s="516"/>
      <c r="BK1221" s="517"/>
      <c r="BL1221" s="225"/>
      <c r="BM1221" s="225"/>
      <c r="BN1221" s="225"/>
      <c r="BO1221" s="225"/>
      <c r="BP1221" s="225"/>
      <c r="BQ1221" s="225"/>
      <c r="BR1221" s="225"/>
      <c r="BS1221" s="225"/>
      <c r="BT1221" s="225"/>
      <c r="BU1221" s="225"/>
      <c r="BV1221" s="225"/>
      <c r="BW1221" s="225"/>
      <c r="BX1221" s="225"/>
      <c r="BY1221" s="225"/>
      <c r="BZ1221" s="225"/>
      <c r="CA1221" s="225"/>
    </row>
    <row r="1222" spans="1:79" ht="12.6" customHeight="1">
      <c r="A1222" s="342"/>
      <c r="B1222" s="511"/>
      <c r="C1222" s="512"/>
      <c r="D1222" s="513"/>
      <c r="E1222" s="514"/>
      <c r="F1222" s="482"/>
      <c r="G1222" s="482"/>
      <c r="H1222" s="482"/>
      <c r="I1222" s="482"/>
      <c r="J1222" s="482"/>
      <c r="K1222" s="482"/>
      <c r="L1222" s="482"/>
      <c r="M1222" s="482"/>
      <c r="N1222" s="482"/>
      <c r="O1222" s="482"/>
      <c r="P1222" s="482"/>
      <c r="Q1222" s="482"/>
      <c r="R1222" s="482"/>
      <c r="S1222" s="482"/>
      <c r="T1222" s="482"/>
      <c r="U1222" s="482"/>
      <c r="V1222" s="482"/>
      <c r="W1222" s="482"/>
      <c r="X1222" s="482"/>
      <c r="Y1222" s="482"/>
      <c r="Z1222" s="482"/>
      <c r="AA1222" s="482"/>
      <c r="AB1222" s="482"/>
      <c r="AC1222" s="482"/>
      <c r="AD1222" s="482"/>
      <c r="AE1222" s="482"/>
      <c r="AF1222" s="482"/>
      <c r="AG1222" s="482"/>
      <c r="AH1222" s="482"/>
      <c r="AI1222" s="482"/>
      <c r="AJ1222" s="482"/>
      <c r="AK1222" s="482"/>
      <c r="AL1222" s="482"/>
      <c r="AM1222" s="482"/>
      <c r="AN1222" s="482"/>
      <c r="AO1222" s="482"/>
      <c r="AP1222" s="482"/>
      <c r="AQ1222" s="482"/>
      <c r="AR1222" s="482"/>
      <c r="AS1222" s="482"/>
      <c r="AT1222" s="482"/>
      <c r="AU1222" s="482"/>
      <c r="AV1222" s="482"/>
      <c r="AW1222" s="482"/>
      <c r="AX1222" s="482"/>
      <c r="AY1222" s="482"/>
      <c r="AZ1222" s="482"/>
      <c r="BA1222" s="482"/>
      <c r="BB1222" s="482"/>
      <c r="BC1222" s="482"/>
      <c r="BD1222" s="482"/>
      <c r="BE1222" s="482"/>
      <c r="BF1222" s="482"/>
      <c r="BG1222" s="515"/>
      <c r="BH1222" s="516"/>
      <c r="BI1222" s="516"/>
      <c r="BJ1222" s="516"/>
      <c r="BK1222" s="517"/>
      <c r="BL1222" s="225"/>
      <c r="BM1222" s="225"/>
      <c r="BN1222" s="225"/>
      <c r="BO1222" s="225"/>
      <c r="BP1222" s="225"/>
      <c r="BQ1222" s="225"/>
      <c r="BR1222" s="225"/>
      <c r="BS1222" s="225"/>
      <c r="BT1222" s="225"/>
      <c r="BU1222" s="225"/>
      <c r="BV1222" s="225"/>
      <c r="BW1222" s="225"/>
      <c r="BX1222" s="225"/>
      <c r="BY1222" s="225"/>
      <c r="BZ1222" s="225"/>
      <c r="CA1222" s="225"/>
    </row>
    <row r="1223" spans="1:79" ht="12.6" customHeight="1">
      <c r="A1223" s="342"/>
      <c r="B1223" s="498"/>
      <c r="C1223" s="499"/>
      <c r="D1223" s="500"/>
      <c r="E1223" s="503"/>
      <c r="F1223" s="504"/>
      <c r="G1223" s="504"/>
      <c r="H1223" s="504"/>
      <c r="I1223" s="504"/>
      <c r="J1223" s="504"/>
      <c r="K1223" s="504"/>
      <c r="L1223" s="504"/>
      <c r="M1223" s="504"/>
      <c r="N1223" s="504"/>
      <c r="O1223" s="504"/>
      <c r="P1223" s="504"/>
      <c r="Q1223" s="504"/>
      <c r="R1223" s="504"/>
      <c r="S1223" s="504"/>
      <c r="T1223" s="504"/>
      <c r="U1223" s="504"/>
      <c r="V1223" s="504"/>
      <c r="W1223" s="504"/>
      <c r="X1223" s="504"/>
      <c r="Y1223" s="504"/>
      <c r="Z1223" s="504"/>
      <c r="AA1223" s="504"/>
      <c r="AB1223" s="504"/>
      <c r="AC1223" s="504"/>
      <c r="AD1223" s="504"/>
      <c r="AE1223" s="504"/>
      <c r="AF1223" s="504"/>
      <c r="AG1223" s="504"/>
      <c r="AH1223" s="504"/>
      <c r="AI1223" s="504"/>
      <c r="AJ1223" s="504"/>
      <c r="AK1223" s="504"/>
      <c r="AL1223" s="504"/>
      <c r="AM1223" s="504"/>
      <c r="AN1223" s="504"/>
      <c r="AO1223" s="504"/>
      <c r="AP1223" s="504"/>
      <c r="AQ1223" s="504"/>
      <c r="AR1223" s="504"/>
      <c r="AS1223" s="504"/>
      <c r="AT1223" s="504"/>
      <c r="AU1223" s="504"/>
      <c r="AV1223" s="504"/>
      <c r="AW1223" s="504"/>
      <c r="AX1223" s="504"/>
      <c r="AY1223" s="504"/>
      <c r="AZ1223" s="504"/>
      <c r="BA1223" s="504"/>
      <c r="BB1223" s="504"/>
      <c r="BC1223" s="504"/>
      <c r="BD1223" s="504"/>
      <c r="BE1223" s="504"/>
      <c r="BF1223" s="504"/>
      <c r="BG1223" s="508"/>
      <c r="BH1223" s="509"/>
      <c r="BI1223" s="509"/>
      <c r="BJ1223" s="509"/>
      <c r="BK1223" s="510"/>
      <c r="BL1223" s="225"/>
      <c r="BM1223" s="225"/>
      <c r="BN1223" s="225"/>
      <c r="BO1223" s="225"/>
      <c r="BP1223" s="225"/>
      <c r="BQ1223" s="225"/>
      <c r="BR1223" s="225"/>
      <c r="BS1223" s="225"/>
      <c r="BT1223" s="225"/>
      <c r="BU1223" s="225"/>
      <c r="BV1223" s="225"/>
      <c r="BW1223" s="225"/>
      <c r="BX1223" s="225"/>
      <c r="BY1223" s="225"/>
      <c r="BZ1223" s="225"/>
      <c r="CA1223" s="225"/>
    </row>
    <row r="1224" spans="1:79" ht="12.6" customHeight="1">
      <c r="A1224" s="342"/>
      <c r="B1224" s="495" t="s">
        <v>465</v>
      </c>
      <c r="C1224" s="496"/>
      <c r="D1224" s="497"/>
      <c r="E1224" s="501" t="s">
        <v>1199</v>
      </c>
      <c r="F1224" s="502"/>
      <c r="G1224" s="502"/>
      <c r="H1224" s="502"/>
      <c r="I1224" s="502"/>
      <c r="J1224" s="502"/>
      <c r="K1224" s="502"/>
      <c r="L1224" s="502"/>
      <c r="M1224" s="502"/>
      <c r="N1224" s="502"/>
      <c r="O1224" s="502"/>
      <c r="P1224" s="502"/>
      <c r="Q1224" s="502"/>
      <c r="R1224" s="502"/>
      <c r="S1224" s="502"/>
      <c r="T1224" s="502"/>
      <c r="U1224" s="502"/>
      <c r="V1224" s="502"/>
      <c r="W1224" s="502"/>
      <c r="X1224" s="502"/>
      <c r="Y1224" s="502"/>
      <c r="Z1224" s="502"/>
      <c r="AA1224" s="502"/>
      <c r="AB1224" s="502"/>
      <c r="AC1224" s="502"/>
      <c r="AD1224" s="502"/>
      <c r="AE1224" s="502"/>
      <c r="AF1224" s="502"/>
      <c r="AG1224" s="502"/>
      <c r="AH1224" s="502"/>
      <c r="AI1224" s="502"/>
      <c r="AJ1224" s="502"/>
      <c r="AK1224" s="502"/>
      <c r="AL1224" s="502"/>
      <c r="AM1224" s="502"/>
      <c r="AN1224" s="502"/>
      <c r="AO1224" s="502"/>
      <c r="AP1224" s="502"/>
      <c r="AQ1224" s="502"/>
      <c r="AR1224" s="502"/>
      <c r="AS1224" s="502"/>
      <c r="AT1224" s="502"/>
      <c r="AU1224" s="502"/>
      <c r="AV1224" s="502"/>
      <c r="AW1224" s="502"/>
      <c r="AX1224" s="502"/>
      <c r="AY1224" s="502"/>
      <c r="AZ1224" s="502"/>
      <c r="BA1224" s="502"/>
      <c r="BB1224" s="502"/>
      <c r="BC1224" s="502"/>
      <c r="BD1224" s="502"/>
      <c r="BE1224" s="502"/>
      <c r="BF1224" s="502"/>
      <c r="BG1224" s="505"/>
      <c r="BH1224" s="506"/>
      <c r="BI1224" s="506"/>
      <c r="BJ1224" s="506"/>
      <c r="BK1224" s="507"/>
      <c r="BL1224" s="225"/>
      <c r="BM1224" s="225"/>
      <c r="BN1224" s="225"/>
      <c r="BO1224" s="225"/>
      <c r="BP1224" s="225"/>
      <c r="BQ1224" s="225"/>
      <c r="BR1224" s="225"/>
      <c r="BS1224" s="225"/>
      <c r="BT1224" s="225"/>
      <c r="BU1224" s="225"/>
      <c r="BV1224" s="225"/>
      <c r="BW1224" s="225"/>
      <c r="BX1224" s="225"/>
      <c r="BY1224" s="225"/>
      <c r="BZ1224" s="225"/>
      <c r="CA1224" s="225"/>
    </row>
    <row r="1225" spans="1:79" ht="12.6" customHeight="1">
      <c r="A1225" s="342"/>
      <c r="B1225" s="498"/>
      <c r="C1225" s="499"/>
      <c r="D1225" s="500"/>
      <c r="E1225" s="503"/>
      <c r="F1225" s="504"/>
      <c r="G1225" s="504"/>
      <c r="H1225" s="504"/>
      <c r="I1225" s="504"/>
      <c r="J1225" s="504"/>
      <c r="K1225" s="504"/>
      <c r="L1225" s="504"/>
      <c r="M1225" s="504"/>
      <c r="N1225" s="504"/>
      <c r="O1225" s="504"/>
      <c r="P1225" s="504"/>
      <c r="Q1225" s="504"/>
      <c r="R1225" s="504"/>
      <c r="S1225" s="504"/>
      <c r="T1225" s="504"/>
      <c r="U1225" s="504"/>
      <c r="V1225" s="504"/>
      <c r="W1225" s="504"/>
      <c r="X1225" s="504"/>
      <c r="Y1225" s="504"/>
      <c r="Z1225" s="504"/>
      <c r="AA1225" s="504"/>
      <c r="AB1225" s="504"/>
      <c r="AC1225" s="504"/>
      <c r="AD1225" s="504"/>
      <c r="AE1225" s="504"/>
      <c r="AF1225" s="504"/>
      <c r="AG1225" s="504"/>
      <c r="AH1225" s="504"/>
      <c r="AI1225" s="504"/>
      <c r="AJ1225" s="504"/>
      <c r="AK1225" s="504"/>
      <c r="AL1225" s="504"/>
      <c r="AM1225" s="504"/>
      <c r="AN1225" s="504"/>
      <c r="AO1225" s="504"/>
      <c r="AP1225" s="504"/>
      <c r="AQ1225" s="504"/>
      <c r="AR1225" s="504"/>
      <c r="AS1225" s="504"/>
      <c r="AT1225" s="504"/>
      <c r="AU1225" s="504"/>
      <c r="AV1225" s="504"/>
      <c r="AW1225" s="504"/>
      <c r="AX1225" s="504"/>
      <c r="AY1225" s="504"/>
      <c r="AZ1225" s="504"/>
      <c r="BA1225" s="504"/>
      <c r="BB1225" s="504"/>
      <c r="BC1225" s="504"/>
      <c r="BD1225" s="504"/>
      <c r="BE1225" s="504"/>
      <c r="BF1225" s="504"/>
      <c r="BG1225" s="508"/>
      <c r="BH1225" s="509"/>
      <c r="BI1225" s="509"/>
      <c r="BJ1225" s="509"/>
      <c r="BK1225" s="510"/>
      <c r="BL1225" s="225"/>
      <c r="BM1225" s="225"/>
      <c r="BN1225" s="225"/>
      <c r="BO1225" s="225"/>
      <c r="BP1225" s="225"/>
      <c r="BQ1225" s="225"/>
      <c r="BR1225" s="225"/>
      <c r="BS1225" s="225"/>
      <c r="BT1225" s="225"/>
      <c r="BU1225" s="225"/>
      <c r="BV1225" s="225"/>
      <c r="BW1225" s="225"/>
      <c r="BX1225" s="225"/>
      <c r="BY1225" s="225"/>
      <c r="BZ1225" s="225"/>
      <c r="CA1225" s="225"/>
    </row>
    <row r="1226" spans="1:79" ht="12.6" customHeight="1">
      <c r="A1226" s="342"/>
      <c r="B1226" s="495" t="s">
        <v>500</v>
      </c>
      <c r="C1226" s="496"/>
      <c r="D1226" s="497"/>
      <c r="E1226" s="501" t="s">
        <v>1332</v>
      </c>
      <c r="F1226" s="502"/>
      <c r="G1226" s="502"/>
      <c r="H1226" s="502"/>
      <c r="I1226" s="502"/>
      <c r="J1226" s="502"/>
      <c r="K1226" s="502"/>
      <c r="L1226" s="502"/>
      <c r="M1226" s="502"/>
      <c r="N1226" s="502"/>
      <c r="O1226" s="502"/>
      <c r="P1226" s="502"/>
      <c r="Q1226" s="502"/>
      <c r="R1226" s="502"/>
      <c r="S1226" s="502"/>
      <c r="T1226" s="502"/>
      <c r="U1226" s="502"/>
      <c r="V1226" s="502"/>
      <c r="W1226" s="502"/>
      <c r="X1226" s="502"/>
      <c r="Y1226" s="502"/>
      <c r="Z1226" s="502"/>
      <c r="AA1226" s="502"/>
      <c r="AB1226" s="502"/>
      <c r="AC1226" s="502"/>
      <c r="AD1226" s="502"/>
      <c r="AE1226" s="502"/>
      <c r="AF1226" s="502"/>
      <c r="AG1226" s="502"/>
      <c r="AH1226" s="502"/>
      <c r="AI1226" s="502"/>
      <c r="AJ1226" s="502"/>
      <c r="AK1226" s="502"/>
      <c r="AL1226" s="502"/>
      <c r="AM1226" s="502"/>
      <c r="AN1226" s="502"/>
      <c r="AO1226" s="502"/>
      <c r="AP1226" s="502"/>
      <c r="AQ1226" s="502"/>
      <c r="AR1226" s="502"/>
      <c r="AS1226" s="502"/>
      <c r="AT1226" s="502"/>
      <c r="AU1226" s="502"/>
      <c r="AV1226" s="502"/>
      <c r="AW1226" s="502"/>
      <c r="AX1226" s="502"/>
      <c r="AY1226" s="502"/>
      <c r="AZ1226" s="502"/>
      <c r="BA1226" s="502"/>
      <c r="BB1226" s="502"/>
      <c r="BC1226" s="502"/>
      <c r="BD1226" s="502"/>
      <c r="BE1226" s="502"/>
      <c r="BF1226" s="502"/>
      <c r="BG1226" s="505"/>
      <c r="BH1226" s="506"/>
      <c r="BI1226" s="506"/>
      <c r="BJ1226" s="506"/>
      <c r="BK1226" s="507"/>
      <c r="BL1226" s="225"/>
      <c r="BM1226" s="225"/>
      <c r="BN1226" s="225"/>
      <c r="BO1226" s="225"/>
      <c r="BP1226" s="225"/>
      <c r="BQ1226" s="225"/>
      <c r="BR1226" s="225"/>
      <c r="BS1226" s="225"/>
      <c r="BT1226" s="225"/>
      <c r="BU1226" s="225"/>
      <c r="BV1226" s="225"/>
      <c r="BW1226" s="225"/>
      <c r="BX1226" s="225"/>
      <c r="BY1226" s="225"/>
      <c r="BZ1226" s="225"/>
      <c r="CA1226" s="225"/>
    </row>
    <row r="1227" spans="1:79" ht="12.6" customHeight="1">
      <c r="A1227" s="342"/>
      <c r="B1227" s="511"/>
      <c r="C1227" s="512"/>
      <c r="D1227" s="513"/>
      <c r="E1227" s="514"/>
      <c r="F1227" s="482"/>
      <c r="G1227" s="482"/>
      <c r="H1227" s="482"/>
      <c r="I1227" s="482"/>
      <c r="J1227" s="482"/>
      <c r="K1227" s="482"/>
      <c r="L1227" s="482"/>
      <c r="M1227" s="482"/>
      <c r="N1227" s="482"/>
      <c r="O1227" s="482"/>
      <c r="P1227" s="482"/>
      <c r="Q1227" s="482"/>
      <c r="R1227" s="482"/>
      <c r="S1227" s="482"/>
      <c r="T1227" s="482"/>
      <c r="U1227" s="482"/>
      <c r="V1227" s="482"/>
      <c r="W1227" s="482"/>
      <c r="X1227" s="482"/>
      <c r="Y1227" s="482"/>
      <c r="Z1227" s="482"/>
      <c r="AA1227" s="482"/>
      <c r="AB1227" s="482"/>
      <c r="AC1227" s="482"/>
      <c r="AD1227" s="482"/>
      <c r="AE1227" s="482"/>
      <c r="AF1227" s="482"/>
      <c r="AG1227" s="482"/>
      <c r="AH1227" s="482"/>
      <c r="AI1227" s="482"/>
      <c r="AJ1227" s="482"/>
      <c r="AK1227" s="482"/>
      <c r="AL1227" s="482"/>
      <c r="AM1227" s="482"/>
      <c r="AN1227" s="482"/>
      <c r="AO1227" s="482"/>
      <c r="AP1227" s="482"/>
      <c r="AQ1227" s="482"/>
      <c r="AR1227" s="482"/>
      <c r="AS1227" s="482"/>
      <c r="AT1227" s="482"/>
      <c r="AU1227" s="482"/>
      <c r="AV1227" s="482"/>
      <c r="AW1227" s="482"/>
      <c r="AX1227" s="482"/>
      <c r="AY1227" s="482"/>
      <c r="AZ1227" s="482"/>
      <c r="BA1227" s="482"/>
      <c r="BB1227" s="482"/>
      <c r="BC1227" s="482"/>
      <c r="BD1227" s="482"/>
      <c r="BE1227" s="482"/>
      <c r="BF1227" s="482"/>
      <c r="BG1227" s="515"/>
      <c r="BH1227" s="516"/>
      <c r="BI1227" s="516"/>
      <c r="BJ1227" s="516"/>
      <c r="BK1227" s="517"/>
      <c r="BL1227" s="225"/>
      <c r="BM1227" s="225"/>
      <c r="BN1227" s="225"/>
      <c r="BO1227" s="225"/>
      <c r="BP1227" s="225"/>
      <c r="BQ1227" s="225"/>
      <c r="BR1227" s="225"/>
      <c r="BS1227" s="225"/>
      <c r="BT1227" s="225"/>
      <c r="BU1227" s="225"/>
      <c r="BV1227" s="225"/>
      <c r="BW1227" s="225"/>
      <c r="BX1227" s="225"/>
      <c r="BY1227" s="225"/>
      <c r="BZ1227" s="225"/>
      <c r="CA1227" s="225"/>
    </row>
    <row r="1228" spans="1:79" ht="12.6" customHeight="1">
      <c r="A1228" s="342"/>
      <c r="B1228" s="498"/>
      <c r="C1228" s="499"/>
      <c r="D1228" s="500"/>
      <c r="E1228" s="503"/>
      <c r="F1228" s="504"/>
      <c r="G1228" s="504"/>
      <c r="H1228" s="504"/>
      <c r="I1228" s="504"/>
      <c r="J1228" s="504"/>
      <c r="K1228" s="504"/>
      <c r="L1228" s="504"/>
      <c r="M1228" s="504"/>
      <c r="N1228" s="504"/>
      <c r="O1228" s="504"/>
      <c r="P1228" s="504"/>
      <c r="Q1228" s="504"/>
      <c r="R1228" s="504"/>
      <c r="S1228" s="504"/>
      <c r="T1228" s="504"/>
      <c r="U1228" s="504"/>
      <c r="V1228" s="504"/>
      <c r="W1228" s="504"/>
      <c r="X1228" s="504"/>
      <c r="Y1228" s="504"/>
      <c r="Z1228" s="504"/>
      <c r="AA1228" s="504"/>
      <c r="AB1228" s="504"/>
      <c r="AC1228" s="504"/>
      <c r="AD1228" s="504"/>
      <c r="AE1228" s="504"/>
      <c r="AF1228" s="504"/>
      <c r="AG1228" s="504"/>
      <c r="AH1228" s="504"/>
      <c r="AI1228" s="504"/>
      <c r="AJ1228" s="504"/>
      <c r="AK1228" s="504"/>
      <c r="AL1228" s="504"/>
      <c r="AM1228" s="504"/>
      <c r="AN1228" s="504"/>
      <c r="AO1228" s="504"/>
      <c r="AP1228" s="504"/>
      <c r="AQ1228" s="504"/>
      <c r="AR1228" s="504"/>
      <c r="AS1228" s="504"/>
      <c r="AT1228" s="504"/>
      <c r="AU1228" s="504"/>
      <c r="AV1228" s="504"/>
      <c r="AW1228" s="504"/>
      <c r="AX1228" s="504"/>
      <c r="AY1228" s="504"/>
      <c r="AZ1228" s="504"/>
      <c r="BA1228" s="504"/>
      <c r="BB1228" s="504"/>
      <c r="BC1228" s="504"/>
      <c r="BD1228" s="504"/>
      <c r="BE1228" s="504"/>
      <c r="BF1228" s="504"/>
      <c r="BG1228" s="508"/>
      <c r="BH1228" s="509"/>
      <c r="BI1228" s="509"/>
      <c r="BJ1228" s="509"/>
      <c r="BK1228" s="510"/>
      <c r="BL1228" s="225"/>
      <c r="BM1228" s="225"/>
      <c r="BN1228" s="225"/>
      <c r="BO1228" s="225"/>
      <c r="BP1228" s="225"/>
      <c r="BQ1228" s="225"/>
      <c r="BR1228" s="225"/>
      <c r="BS1228" s="225"/>
      <c r="BT1228" s="225"/>
      <c r="BU1228" s="225"/>
      <c r="BV1228" s="225"/>
      <c r="BW1228" s="225"/>
      <c r="BX1228" s="225"/>
      <c r="BY1228" s="225"/>
      <c r="BZ1228" s="225"/>
      <c r="CA1228" s="225"/>
    </row>
    <row r="1229" spans="1:79" ht="12.6" customHeight="1">
      <c r="A1229" s="342"/>
      <c r="B1229" s="495" t="s">
        <v>502</v>
      </c>
      <c r="C1229" s="496"/>
      <c r="D1229" s="497"/>
      <c r="E1229" s="501" t="s">
        <v>1200</v>
      </c>
      <c r="F1229" s="502"/>
      <c r="G1229" s="502"/>
      <c r="H1229" s="502"/>
      <c r="I1229" s="502"/>
      <c r="J1229" s="502"/>
      <c r="K1229" s="502"/>
      <c r="L1229" s="502"/>
      <c r="M1229" s="502"/>
      <c r="N1229" s="502"/>
      <c r="O1229" s="502"/>
      <c r="P1229" s="502"/>
      <c r="Q1229" s="502"/>
      <c r="R1229" s="502"/>
      <c r="S1229" s="502"/>
      <c r="T1229" s="502"/>
      <c r="U1229" s="502"/>
      <c r="V1229" s="502"/>
      <c r="W1229" s="502"/>
      <c r="X1229" s="502"/>
      <c r="Y1229" s="502"/>
      <c r="Z1229" s="502"/>
      <c r="AA1229" s="502"/>
      <c r="AB1229" s="502"/>
      <c r="AC1229" s="502"/>
      <c r="AD1229" s="502"/>
      <c r="AE1229" s="502"/>
      <c r="AF1229" s="502"/>
      <c r="AG1229" s="502"/>
      <c r="AH1229" s="502"/>
      <c r="AI1229" s="502"/>
      <c r="AJ1229" s="502"/>
      <c r="AK1229" s="502"/>
      <c r="AL1229" s="502"/>
      <c r="AM1229" s="502"/>
      <c r="AN1229" s="502"/>
      <c r="AO1229" s="502"/>
      <c r="AP1229" s="502"/>
      <c r="AQ1229" s="502"/>
      <c r="AR1229" s="502"/>
      <c r="AS1229" s="502"/>
      <c r="AT1229" s="502"/>
      <c r="AU1229" s="502"/>
      <c r="AV1229" s="502"/>
      <c r="AW1229" s="502"/>
      <c r="AX1229" s="502"/>
      <c r="AY1229" s="502"/>
      <c r="AZ1229" s="502"/>
      <c r="BA1229" s="502"/>
      <c r="BB1229" s="502"/>
      <c r="BC1229" s="502"/>
      <c r="BD1229" s="502"/>
      <c r="BE1229" s="502"/>
      <c r="BF1229" s="502"/>
      <c r="BG1229" s="505"/>
      <c r="BH1229" s="506"/>
      <c r="BI1229" s="506"/>
      <c r="BJ1229" s="506"/>
      <c r="BK1229" s="507"/>
      <c r="BL1229" s="225"/>
      <c r="BM1229" s="225"/>
      <c r="BN1229" s="225"/>
      <c r="BO1229" s="225"/>
      <c r="BP1229" s="225"/>
      <c r="BQ1229" s="225"/>
      <c r="BR1229" s="225"/>
      <c r="BS1229" s="225"/>
      <c r="BT1229" s="225"/>
      <c r="BU1229" s="225"/>
      <c r="BV1229" s="225"/>
      <c r="BW1229" s="225"/>
      <c r="BX1229" s="225"/>
      <c r="BY1229" s="225"/>
      <c r="BZ1229" s="225"/>
      <c r="CA1229" s="225"/>
    </row>
    <row r="1230" spans="1:79" ht="12.6" customHeight="1">
      <c r="A1230" s="342"/>
      <c r="B1230" s="511"/>
      <c r="C1230" s="512"/>
      <c r="D1230" s="513"/>
      <c r="E1230" s="514"/>
      <c r="F1230" s="482"/>
      <c r="G1230" s="482"/>
      <c r="H1230" s="482"/>
      <c r="I1230" s="482"/>
      <c r="J1230" s="482"/>
      <c r="K1230" s="482"/>
      <c r="L1230" s="482"/>
      <c r="M1230" s="482"/>
      <c r="N1230" s="482"/>
      <c r="O1230" s="482"/>
      <c r="P1230" s="482"/>
      <c r="Q1230" s="482"/>
      <c r="R1230" s="482"/>
      <c r="S1230" s="482"/>
      <c r="T1230" s="482"/>
      <c r="U1230" s="482"/>
      <c r="V1230" s="482"/>
      <c r="W1230" s="482"/>
      <c r="X1230" s="482"/>
      <c r="Y1230" s="482"/>
      <c r="Z1230" s="482"/>
      <c r="AA1230" s="482"/>
      <c r="AB1230" s="482"/>
      <c r="AC1230" s="482"/>
      <c r="AD1230" s="482"/>
      <c r="AE1230" s="482"/>
      <c r="AF1230" s="482"/>
      <c r="AG1230" s="482"/>
      <c r="AH1230" s="482"/>
      <c r="AI1230" s="482"/>
      <c r="AJ1230" s="482"/>
      <c r="AK1230" s="482"/>
      <c r="AL1230" s="482"/>
      <c r="AM1230" s="482"/>
      <c r="AN1230" s="482"/>
      <c r="AO1230" s="482"/>
      <c r="AP1230" s="482"/>
      <c r="AQ1230" s="482"/>
      <c r="AR1230" s="482"/>
      <c r="AS1230" s="482"/>
      <c r="AT1230" s="482"/>
      <c r="AU1230" s="482"/>
      <c r="AV1230" s="482"/>
      <c r="AW1230" s="482"/>
      <c r="AX1230" s="482"/>
      <c r="AY1230" s="482"/>
      <c r="AZ1230" s="482"/>
      <c r="BA1230" s="482"/>
      <c r="BB1230" s="482"/>
      <c r="BC1230" s="482"/>
      <c r="BD1230" s="482"/>
      <c r="BE1230" s="482"/>
      <c r="BF1230" s="482"/>
      <c r="BG1230" s="515"/>
      <c r="BH1230" s="516"/>
      <c r="BI1230" s="516"/>
      <c r="BJ1230" s="516"/>
      <c r="BK1230" s="517"/>
      <c r="BL1230" s="225"/>
      <c r="BM1230" s="225"/>
      <c r="BN1230" s="225"/>
      <c r="BO1230" s="225"/>
      <c r="BP1230" s="225"/>
      <c r="BQ1230" s="225"/>
      <c r="BR1230" s="225"/>
      <c r="BS1230" s="225"/>
      <c r="BT1230" s="225"/>
      <c r="BU1230" s="225"/>
      <c r="BV1230" s="225"/>
      <c r="BW1230" s="225"/>
      <c r="BX1230" s="225"/>
      <c r="BY1230" s="225"/>
      <c r="BZ1230" s="225"/>
      <c r="CA1230" s="225"/>
    </row>
    <row r="1231" spans="1:79" ht="12.6" customHeight="1">
      <c r="A1231" s="342"/>
      <c r="B1231" s="498"/>
      <c r="C1231" s="499"/>
      <c r="D1231" s="500"/>
      <c r="E1231" s="503"/>
      <c r="F1231" s="504"/>
      <c r="G1231" s="504"/>
      <c r="H1231" s="504"/>
      <c r="I1231" s="504"/>
      <c r="J1231" s="504"/>
      <c r="K1231" s="504"/>
      <c r="L1231" s="504"/>
      <c r="M1231" s="504"/>
      <c r="N1231" s="504"/>
      <c r="O1231" s="504"/>
      <c r="P1231" s="504"/>
      <c r="Q1231" s="504"/>
      <c r="R1231" s="504"/>
      <c r="S1231" s="504"/>
      <c r="T1231" s="504"/>
      <c r="U1231" s="504"/>
      <c r="V1231" s="504"/>
      <c r="W1231" s="504"/>
      <c r="X1231" s="504"/>
      <c r="Y1231" s="504"/>
      <c r="Z1231" s="504"/>
      <c r="AA1231" s="504"/>
      <c r="AB1231" s="504"/>
      <c r="AC1231" s="504"/>
      <c r="AD1231" s="504"/>
      <c r="AE1231" s="504"/>
      <c r="AF1231" s="504"/>
      <c r="AG1231" s="504"/>
      <c r="AH1231" s="504"/>
      <c r="AI1231" s="504"/>
      <c r="AJ1231" s="504"/>
      <c r="AK1231" s="504"/>
      <c r="AL1231" s="504"/>
      <c r="AM1231" s="504"/>
      <c r="AN1231" s="504"/>
      <c r="AO1231" s="504"/>
      <c r="AP1231" s="504"/>
      <c r="AQ1231" s="504"/>
      <c r="AR1231" s="504"/>
      <c r="AS1231" s="504"/>
      <c r="AT1231" s="504"/>
      <c r="AU1231" s="504"/>
      <c r="AV1231" s="504"/>
      <c r="AW1231" s="504"/>
      <c r="AX1231" s="504"/>
      <c r="AY1231" s="504"/>
      <c r="AZ1231" s="504"/>
      <c r="BA1231" s="504"/>
      <c r="BB1231" s="504"/>
      <c r="BC1231" s="504"/>
      <c r="BD1231" s="504"/>
      <c r="BE1231" s="504"/>
      <c r="BF1231" s="504"/>
      <c r="BG1231" s="508"/>
      <c r="BH1231" s="509"/>
      <c r="BI1231" s="509"/>
      <c r="BJ1231" s="509"/>
      <c r="BK1231" s="510"/>
      <c r="BL1231" s="225"/>
      <c r="BM1231" s="225"/>
      <c r="BN1231" s="225"/>
      <c r="BO1231" s="225"/>
      <c r="BP1231" s="225"/>
      <c r="BQ1231" s="225"/>
      <c r="BR1231" s="225"/>
      <c r="BS1231" s="225"/>
      <c r="BT1231" s="225"/>
      <c r="BU1231" s="225"/>
      <c r="BV1231" s="225"/>
      <c r="BW1231" s="225"/>
      <c r="BX1231" s="225"/>
      <c r="BY1231" s="225"/>
      <c r="BZ1231" s="225"/>
      <c r="CA1231" s="225"/>
    </row>
    <row r="1232" spans="1:79" s="259" customFormat="1" ht="12.6" customHeight="1">
      <c r="A1232" s="342"/>
      <c r="B1232" s="495" t="s">
        <v>544</v>
      </c>
      <c r="C1232" s="496"/>
      <c r="D1232" s="497"/>
      <c r="E1232" s="501" t="s">
        <v>1201</v>
      </c>
      <c r="F1232" s="502"/>
      <c r="G1232" s="502"/>
      <c r="H1232" s="502"/>
      <c r="I1232" s="502"/>
      <c r="J1232" s="502"/>
      <c r="K1232" s="502"/>
      <c r="L1232" s="502"/>
      <c r="M1232" s="502"/>
      <c r="N1232" s="502"/>
      <c r="O1232" s="502"/>
      <c r="P1232" s="502"/>
      <c r="Q1232" s="502"/>
      <c r="R1232" s="502"/>
      <c r="S1232" s="502"/>
      <c r="T1232" s="502"/>
      <c r="U1232" s="502"/>
      <c r="V1232" s="502"/>
      <c r="W1232" s="502"/>
      <c r="X1232" s="502"/>
      <c r="Y1232" s="502"/>
      <c r="Z1232" s="502"/>
      <c r="AA1232" s="502"/>
      <c r="AB1232" s="502"/>
      <c r="AC1232" s="502"/>
      <c r="AD1232" s="502"/>
      <c r="AE1232" s="502"/>
      <c r="AF1232" s="502"/>
      <c r="AG1232" s="502"/>
      <c r="AH1232" s="502"/>
      <c r="AI1232" s="502"/>
      <c r="AJ1232" s="502"/>
      <c r="AK1232" s="502"/>
      <c r="AL1232" s="502"/>
      <c r="AM1232" s="502"/>
      <c r="AN1232" s="502"/>
      <c r="AO1232" s="502"/>
      <c r="AP1232" s="502"/>
      <c r="AQ1232" s="502"/>
      <c r="AR1232" s="502"/>
      <c r="AS1232" s="502"/>
      <c r="AT1232" s="502"/>
      <c r="AU1232" s="502"/>
      <c r="AV1232" s="502"/>
      <c r="AW1232" s="502"/>
      <c r="AX1232" s="502"/>
      <c r="AY1232" s="502"/>
      <c r="AZ1232" s="502"/>
      <c r="BA1232" s="502"/>
      <c r="BB1232" s="502"/>
      <c r="BC1232" s="502"/>
      <c r="BD1232" s="502"/>
      <c r="BE1232" s="502"/>
      <c r="BF1232" s="502"/>
      <c r="BG1232" s="505"/>
      <c r="BH1232" s="506"/>
      <c r="BI1232" s="506"/>
      <c r="BJ1232" s="506"/>
      <c r="BK1232" s="507"/>
    </row>
    <row r="1233" spans="1:97" s="259" customFormat="1" ht="12.6" customHeight="1">
      <c r="A1233" s="342"/>
      <c r="B1233" s="498"/>
      <c r="C1233" s="499"/>
      <c r="D1233" s="500"/>
      <c r="E1233" s="503"/>
      <c r="F1233" s="504"/>
      <c r="G1233" s="504"/>
      <c r="H1233" s="504"/>
      <c r="I1233" s="504"/>
      <c r="J1233" s="504"/>
      <c r="K1233" s="504"/>
      <c r="L1233" s="504"/>
      <c r="M1233" s="504"/>
      <c r="N1233" s="504"/>
      <c r="O1233" s="504"/>
      <c r="P1233" s="504"/>
      <c r="Q1233" s="504"/>
      <c r="R1233" s="504"/>
      <c r="S1233" s="504"/>
      <c r="T1233" s="504"/>
      <c r="U1233" s="504"/>
      <c r="V1233" s="504"/>
      <c r="W1233" s="504"/>
      <c r="X1233" s="504"/>
      <c r="Y1233" s="504"/>
      <c r="Z1233" s="504"/>
      <c r="AA1233" s="504"/>
      <c r="AB1233" s="504"/>
      <c r="AC1233" s="504"/>
      <c r="AD1233" s="504"/>
      <c r="AE1233" s="504"/>
      <c r="AF1233" s="504"/>
      <c r="AG1233" s="504"/>
      <c r="AH1233" s="504"/>
      <c r="AI1233" s="504"/>
      <c r="AJ1233" s="504"/>
      <c r="AK1233" s="504"/>
      <c r="AL1233" s="504"/>
      <c r="AM1233" s="504"/>
      <c r="AN1233" s="504"/>
      <c r="AO1233" s="504"/>
      <c r="AP1233" s="504"/>
      <c r="AQ1233" s="504"/>
      <c r="AR1233" s="504"/>
      <c r="AS1233" s="504"/>
      <c r="AT1233" s="504"/>
      <c r="AU1233" s="504"/>
      <c r="AV1233" s="504"/>
      <c r="AW1233" s="504"/>
      <c r="AX1233" s="504"/>
      <c r="AY1233" s="504"/>
      <c r="AZ1233" s="504"/>
      <c r="BA1233" s="504"/>
      <c r="BB1233" s="504"/>
      <c r="BC1233" s="504"/>
      <c r="BD1233" s="504"/>
      <c r="BE1233" s="504"/>
      <c r="BF1233" s="504"/>
      <c r="BG1233" s="508"/>
      <c r="BH1233" s="509"/>
      <c r="BI1233" s="509"/>
      <c r="BJ1233" s="509"/>
      <c r="BK1233" s="510"/>
    </row>
    <row r="1234" spans="1:97" ht="12.6" customHeight="1">
      <c r="A1234" s="342"/>
      <c r="B1234" s="495" t="s">
        <v>546</v>
      </c>
      <c r="C1234" s="496"/>
      <c r="D1234" s="497"/>
      <c r="E1234" s="501" t="s">
        <v>1202</v>
      </c>
      <c r="F1234" s="502"/>
      <c r="G1234" s="502"/>
      <c r="H1234" s="502"/>
      <c r="I1234" s="502"/>
      <c r="J1234" s="502"/>
      <c r="K1234" s="502"/>
      <c r="L1234" s="502"/>
      <c r="M1234" s="502"/>
      <c r="N1234" s="502"/>
      <c r="O1234" s="502"/>
      <c r="P1234" s="502"/>
      <c r="Q1234" s="502"/>
      <c r="R1234" s="502"/>
      <c r="S1234" s="502"/>
      <c r="T1234" s="502"/>
      <c r="U1234" s="502"/>
      <c r="V1234" s="502"/>
      <c r="W1234" s="502"/>
      <c r="X1234" s="502"/>
      <c r="Y1234" s="502"/>
      <c r="Z1234" s="502"/>
      <c r="AA1234" s="502"/>
      <c r="AB1234" s="502"/>
      <c r="AC1234" s="502"/>
      <c r="AD1234" s="502"/>
      <c r="AE1234" s="502"/>
      <c r="AF1234" s="502"/>
      <c r="AG1234" s="502"/>
      <c r="AH1234" s="502"/>
      <c r="AI1234" s="502"/>
      <c r="AJ1234" s="502"/>
      <c r="AK1234" s="502"/>
      <c r="AL1234" s="502"/>
      <c r="AM1234" s="502"/>
      <c r="AN1234" s="502"/>
      <c r="AO1234" s="502"/>
      <c r="AP1234" s="502"/>
      <c r="AQ1234" s="502"/>
      <c r="AR1234" s="502"/>
      <c r="AS1234" s="502"/>
      <c r="AT1234" s="502"/>
      <c r="AU1234" s="502"/>
      <c r="AV1234" s="502"/>
      <c r="AW1234" s="502"/>
      <c r="AX1234" s="502"/>
      <c r="AY1234" s="502"/>
      <c r="AZ1234" s="502"/>
      <c r="BA1234" s="502"/>
      <c r="BB1234" s="502"/>
      <c r="BC1234" s="502"/>
      <c r="BD1234" s="502"/>
      <c r="BE1234" s="502"/>
      <c r="BF1234" s="502"/>
      <c r="BG1234" s="505"/>
      <c r="BH1234" s="506"/>
      <c r="BI1234" s="506"/>
      <c r="BJ1234" s="506"/>
      <c r="BK1234" s="507"/>
      <c r="BL1234" s="225"/>
      <c r="BM1234" s="225"/>
      <c r="BN1234" s="225"/>
      <c r="BO1234" s="225"/>
      <c r="BP1234" s="225"/>
      <c r="BQ1234" s="225"/>
      <c r="BR1234" s="225"/>
      <c r="BS1234" s="225"/>
      <c r="BT1234" s="225"/>
      <c r="BU1234" s="225"/>
      <c r="BV1234" s="225"/>
      <c r="BW1234" s="225"/>
      <c r="BX1234" s="225"/>
      <c r="BY1234" s="225"/>
      <c r="BZ1234" s="225"/>
      <c r="CA1234" s="225"/>
    </row>
    <row r="1235" spans="1:97" ht="12.6" customHeight="1">
      <c r="A1235" s="342"/>
      <c r="B1235" s="511"/>
      <c r="C1235" s="512"/>
      <c r="D1235" s="513"/>
      <c r="E1235" s="514"/>
      <c r="F1235" s="482"/>
      <c r="G1235" s="482"/>
      <c r="H1235" s="482"/>
      <c r="I1235" s="482"/>
      <c r="J1235" s="482"/>
      <c r="K1235" s="482"/>
      <c r="L1235" s="482"/>
      <c r="M1235" s="482"/>
      <c r="N1235" s="482"/>
      <c r="O1235" s="482"/>
      <c r="P1235" s="482"/>
      <c r="Q1235" s="482"/>
      <c r="R1235" s="482"/>
      <c r="S1235" s="482"/>
      <c r="T1235" s="482"/>
      <c r="U1235" s="482"/>
      <c r="V1235" s="482"/>
      <c r="W1235" s="482"/>
      <c r="X1235" s="482"/>
      <c r="Y1235" s="482"/>
      <c r="Z1235" s="482"/>
      <c r="AA1235" s="482"/>
      <c r="AB1235" s="482"/>
      <c r="AC1235" s="482"/>
      <c r="AD1235" s="482"/>
      <c r="AE1235" s="482"/>
      <c r="AF1235" s="482"/>
      <c r="AG1235" s="482"/>
      <c r="AH1235" s="482"/>
      <c r="AI1235" s="482"/>
      <c r="AJ1235" s="482"/>
      <c r="AK1235" s="482"/>
      <c r="AL1235" s="482"/>
      <c r="AM1235" s="482"/>
      <c r="AN1235" s="482"/>
      <c r="AO1235" s="482"/>
      <c r="AP1235" s="482"/>
      <c r="AQ1235" s="482"/>
      <c r="AR1235" s="482"/>
      <c r="AS1235" s="482"/>
      <c r="AT1235" s="482"/>
      <c r="AU1235" s="482"/>
      <c r="AV1235" s="482"/>
      <c r="AW1235" s="482"/>
      <c r="AX1235" s="482"/>
      <c r="AY1235" s="482"/>
      <c r="AZ1235" s="482"/>
      <c r="BA1235" s="482"/>
      <c r="BB1235" s="482"/>
      <c r="BC1235" s="482"/>
      <c r="BD1235" s="482"/>
      <c r="BE1235" s="482"/>
      <c r="BF1235" s="482"/>
      <c r="BG1235" s="515"/>
      <c r="BH1235" s="516"/>
      <c r="BI1235" s="516"/>
      <c r="BJ1235" s="516"/>
      <c r="BK1235" s="517"/>
      <c r="BL1235" s="225"/>
      <c r="BM1235" s="225"/>
      <c r="BN1235" s="225"/>
      <c r="BO1235" s="225"/>
      <c r="BP1235" s="225"/>
      <c r="BQ1235" s="225"/>
      <c r="BR1235" s="225"/>
      <c r="BS1235" s="225"/>
      <c r="BT1235" s="225"/>
      <c r="BU1235" s="225"/>
      <c r="BV1235" s="225"/>
      <c r="BW1235" s="225"/>
      <c r="BX1235" s="225"/>
      <c r="BY1235" s="225"/>
      <c r="BZ1235" s="225"/>
      <c r="CA1235" s="225"/>
    </row>
    <row r="1236" spans="1:97" ht="12.6" customHeight="1">
      <c r="A1236" s="342"/>
      <c r="B1236" s="511"/>
      <c r="C1236" s="512"/>
      <c r="D1236" s="513"/>
      <c r="E1236" s="514"/>
      <c r="F1236" s="482"/>
      <c r="G1236" s="482"/>
      <c r="H1236" s="482"/>
      <c r="I1236" s="482"/>
      <c r="J1236" s="482"/>
      <c r="K1236" s="482"/>
      <c r="L1236" s="482"/>
      <c r="M1236" s="482"/>
      <c r="N1236" s="482"/>
      <c r="O1236" s="482"/>
      <c r="P1236" s="482"/>
      <c r="Q1236" s="482"/>
      <c r="R1236" s="482"/>
      <c r="S1236" s="482"/>
      <c r="T1236" s="482"/>
      <c r="U1236" s="482"/>
      <c r="V1236" s="482"/>
      <c r="W1236" s="482"/>
      <c r="X1236" s="482"/>
      <c r="Y1236" s="482"/>
      <c r="Z1236" s="482"/>
      <c r="AA1236" s="482"/>
      <c r="AB1236" s="482"/>
      <c r="AC1236" s="482"/>
      <c r="AD1236" s="482"/>
      <c r="AE1236" s="482"/>
      <c r="AF1236" s="482"/>
      <c r="AG1236" s="482"/>
      <c r="AH1236" s="482"/>
      <c r="AI1236" s="482"/>
      <c r="AJ1236" s="482"/>
      <c r="AK1236" s="482"/>
      <c r="AL1236" s="482"/>
      <c r="AM1236" s="482"/>
      <c r="AN1236" s="482"/>
      <c r="AO1236" s="482"/>
      <c r="AP1236" s="482"/>
      <c r="AQ1236" s="482"/>
      <c r="AR1236" s="482"/>
      <c r="AS1236" s="482"/>
      <c r="AT1236" s="482"/>
      <c r="AU1236" s="482"/>
      <c r="AV1236" s="482"/>
      <c r="AW1236" s="482"/>
      <c r="AX1236" s="482"/>
      <c r="AY1236" s="482"/>
      <c r="AZ1236" s="482"/>
      <c r="BA1236" s="482"/>
      <c r="BB1236" s="482"/>
      <c r="BC1236" s="482"/>
      <c r="BD1236" s="482"/>
      <c r="BE1236" s="482"/>
      <c r="BF1236" s="482"/>
      <c r="BG1236" s="515"/>
      <c r="BH1236" s="516"/>
      <c r="BI1236" s="516"/>
      <c r="BJ1236" s="516"/>
      <c r="BK1236" s="517"/>
      <c r="BL1236" s="225"/>
      <c r="BM1236" s="225"/>
      <c r="BN1236" s="225"/>
      <c r="BO1236" s="225"/>
      <c r="BP1236" s="225"/>
      <c r="BQ1236" s="225"/>
      <c r="BR1236" s="225"/>
      <c r="BS1236" s="225"/>
      <c r="BT1236" s="225"/>
      <c r="BU1236" s="225"/>
      <c r="BV1236" s="225"/>
      <c r="BW1236" s="225"/>
      <c r="BX1236" s="225"/>
      <c r="BY1236" s="225"/>
      <c r="BZ1236" s="225"/>
      <c r="CA1236" s="225"/>
    </row>
    <row r="1237" spans="1:97" ht="12.6" customHeight="1">
      <c r="A1237" s="342"/>
      <c r="B1237" s="498"/>
      <c r="C1237" s="499"/>
      <c r="D1237" s="500"/>
      <c r="E1237" s="503"/>
      <c r="F1237" s="504"/>
      <c r="G1237" s="504"/>
      <c r="H1237" s="504"/>
      <c r="I1237" s="504"/>
      <c r="J1237" s="504"/>
      <c r="K1237" s="504"/>
      <c r="L1237" s="504"/>
      <c r="M1237" s="504"/>
      <c r="N1237" s="504"/>
      <c r="O1237" s="504"/>
      <c r="P1237" s="504"/>
      <c r="Q1237" s="504"/>
      <c r="R1237" s="504"/>
      <c r="S1237" s="504"/>
      <c r="T1237" s="504"/>
      <c r="U1237" s="504"/>
      <c r="V1237" s="504"/>
      <c r="W1237" s="504"/>
      <c r="X1237" s="504"/>
      <c r="Y1237" s="504"/>
      <c r="Z1237" s="504"/>
      <c r="AA1237" s="504"/>
      <c r="AB1237" s="504"/>
      <c r="AC1237" s="504"/>
      <c r="AD1237" s="504"/>
      <c r="AE1237" s="504"/>
      <c r="AF1237" s="504"/>
      <c r="AG1237" s="504"/>
      <c r="AH1237" s="504"/>
      <c r="AI1237" s="504"/>
      <c r="AJ1237" s="504"/>
      <c r="AK1237" s="504"/>
      <c r="AL1237" s="504"/>
      <c r="AM1237" s="504"/>
      <c r="AN1237" s="504"/>
      <c r="AO1237" s="504"/>
      <c r="AP1237" s="504"/>
      <c r="AQ1237" s="504"/>
      <c r="AR1237" s="504"/>
      <c r="AS1237" s="504"/>
      <c r="AT1237" s="504"/>
      <c r="AU1237" s="504"/>
      <c r="AV1237" s="504"/>
      <c r="AW1237" s="504"/>
      <c r="AX1237" s="504"/>
      <c r="AY1237" s="504"/>
      <c r="AZ1237" s="504"/>
      <c r="BA1237" s="504"/>
      <c r="BB1237" s="504"/>
      <c r="BC1237" s="504"/>
      <c r="BD1237" s="504"/>
      <c r="BE1237" s="504"/>
      <c r="BF1237" s="504"/>
      <c r="BG1237" s="508"/>
      <c r="BH1237" s="509"/>
      <c r="BI1237" s="509"/>
      <c r="BJ1237" s="509"/>
      <c r="BK1237" s="510"/>
      <c r="BL1237" s="225"/>
      <c r="BM1237" s="225"/>
      <c r="BN1237" s="225"/>
      <c r="BO1237" s="225"/>
      <c r="BP1237" s="225"/>
      <c r="BQ1237" s="225"/>
      <c r="BR1237" s="225"/>
      <c r="BS1237" s="225"/>
      <c r="BT1237" s="225"/>
      <c r="BU1237" s="225"/>
      <c r="BV1237" s="225"/>
      <c r="BW1237" s="225"/>
      <c r="BX1237" s="225"/>
      <c r="BY1237" s="225"/>
      <c r="BZ1237" s="225"/>
      <c r="CA1237" s="225"/>
    </row>
    <row r="1238" spans="1:97" s="259" customFormat="1" ht="12.6" customHeight="1">
      <c r="A1238" s="342"/>
      <c r="B1238" s="495" t="s">
        <v>548</v>
      </c>
      <c r="C1238" s="496"/>
      <c r="D1238" s="497"/>
      <c r="E1238" s="501" t="s">
        <v>1203</v>
      </c>
      <c r="F1238" s="502"/>
      <c r="G1238" s="502"/>
      <c r="H1238" s="502"/>
      <c r="I1238" s="502"/>
      <c r="J1238" s="502"/>
      <c r="K1238" s="502"/>
      <c r="L1238" s="502"/>
      <c r="M1238" s="502"/>
      <c r="N1238" s="502"/>
      <c r="O1238" s="502"/>
      <c r="P1238" s="502"/>
      <c r="Q1238" s="502"/>
      <c r="R1238" s="502"/>
      <c r="S1238" s="502"/>
      <c r="T1238" s="502"/>
      <c r="U1238" s="502"/>
      <c r="V1238" s="502"/>
      <c r="W1238" s="502"/>
      <c r="X1238" s="502"/>
      <c r="Y1238" s="502"/>
      <c r="Z1238" s="502"/>
      <c r="AA1238" s="502"/>
      <c r="AB1238" s="502"/>
      <c r="AC1238" s="502"/>
      <c r="AD1238" s="502"/>
      <c r="AE1238" s="502"/>
      <c r="AF1238" s="502"/>
      <c r="AG1238" s="502"/>
      <c r="AH1238" s="502"/>
      <c r="AI1238" s="502"/>
      <c r="AJ1238" s="502"/>
      <c r="AK1238" s="502"/>
      <c r="AL1238" s="502"/>
      <c r="AM1238" s="502"/>
      <c r="AN1238" s="502"/>
      <c r="AO1238" s="502"/>
      <c r="AP1238" s="502"/>
      <c r="AQ1238" s="502"/>
      <c r="AR1238" s="502"/>
      <c r="AS1238" s="502"/>
      <c r="AT1238" s="502"/>
      <c r="AU1238" s="502"/>
      <c r="AV1238" s="502"/>
      <c r="AW1238" s="502"/>
      <c r="AX1238" s="502"/>
      <c r="AY1238" s="502"/>
      <c r="AZ1238" s="502"/>
      <c r="BA1238" s="502"/>
      <c r="BB1238" s="502"/>
      <c r="BC1238" s="502"/>
      <c r="BD1238" s="502"/>
      <c r="BE1238" s="502"/>
      <c r="BF1238" s="502"/>
      <c r="BG1238" s="505"/>
      <c r="BH1238" s="506"/>
      <c r="BI1238" s="506"/>
      <c r="BJ1238" s="506"/>
      <c r="BK1238" s="507"/>
    </row>
    <row r="1239" spans="1:97" s="259" customFormat="1" ht="12.6" customHeight="1">
      <c r="A1239" s="342"/>
      <c r="B1239" s="511"/>
      <c r="C1239" s="512"/>
      <c r="D1239" s="513"/>
      <c r="E1239" s="514"/>
      <c r="F1239" s="482"/>
      <c r="G1239" s="482"/>
      <c r="H1239" s="482"/>
      <c r="I1239" s="482"/>
      <c r="J1239" s="482"/>
      <c r="K1239" s="482"/>
      <c r="L1239" s="482"/>
      <c r="M1239" s="482"/>
      <c r="N1239" s="482"/>
      <c r="O1239" s="482"/>
      <c r="P1239" s="482"/>
      <c r="Q1239" s="482"/>
      <c r="R1239" s="482"/>
      <c r="S1239" s="482"/>
      <c r="T1239" s="482"/>
      <c r="U1239" s="482"/>
      <c r="V1239" s="482"/>
      <c r="W1239" s="482"/>
      <c r="X1239" s="482"/>
      <c r="Y1239" s="482"/>
      <c r="Z1239" s="482"/>
      <c r="AA1239" s="482"/>
      <c r="AB1239" s="482"/>
      <c r="AC1239" s="482"/>
      <c r="AD1239" s="482"/>
      <c r="AE1239" s="482"/>
      <c r="AF1239" s="482"/>
      <c r="AG1239" s="482"/>
      <c r="AH1239" s="482"/>
      <c r="AI1239" s="482"/>
      <c r="AJ1239" s="482"/>
      <c r="AK1239" s="482"/>
      <c r="AL1239" s="482"/>
      <c r="AM1239" s="482"/>
      <c r="AN1239" s="482"/>
      <c r="AO1239" s="482"/>
      <c r="AP1239" s="482"/>
      <c r="AQ1239" s="482"/>
      <c r="AR1239" s="482"/>
      <c r="AS1239" s="482"/>
      <c r="AT1239" s="482"/>
      <c r="AU1239" s="482"/>
      <c r="AV1239" s="482"/>
      <c r="AW1239" s="482"/>
      <c r="AX1239" s="482"/>
      <c r="AY1239" s="482"/>
      <c r="AZ1239" s="482"/>
      <c r="BA1239" s="482"/>
      <c r="BB1239" s="482"/>
      <c r="BC1239" s="482"/>
      <c r="BD1239" s="482"/>
      <c r="BE1239" s="482"/>
      <c r="BF1239" s="482"/>
      <c r="BG1239" s="515"/>
      <c r="BH1239" s="516"/>
      <c r="BI1239" s="516"/>
      <c r="BJ1239" s="516"/>
      <c r="BK1239" s="517"/>
    </row>
    <row r="1240" spans="1:97" s="259" customFormat="1" ht="12.6" customHeight="1">
      <c r="A1240" s="342"/>
      <c r="B1240" s="498"/>
      <c r="C1240" s="499"/>
      <c r="D1240" s="500"/>
      <c r="E1240" s="503"/>
      <c r="F1240" s="504"/>
      <c r="G1240" s="504"/>
      <c r="H1240" s="504"/>
      <c r="I1240" s="504"/>
      <c r="J1240" s="504"/>
      <c r="K1240" s="504"/>
      <c r="L1240" s="504"/>
      <c r="M1240" s="504"/>
      <c r="N1240" s="504"/>
      <c r="O1240" s="504"/>
      <c r="P1240" s="504"/>
      <c r="Q1240" s="504"/>
      <c r="R1240" s="504"/>
      <c r="S1240" s="504"/>
      <c r="T1240" s="504"/>
      <c r="U1240" s="504"/>
      <c r="V1240" s="504"/>
      <c r="W1240" s="504"/>
      <c r="X1240" s="504"/>
      <c r="Y1240" s="504"/>
      <c r="Z1240" s="504"/>
      <c r="AA1240" s="504"/>
      <c r="AB1240" s="504"/>
      <c r="AC1240" s="504"/>
      <c r="AD1240" s="504"/>
      <c r="AE1240" s="504"/>
      <c r="AF1240" s="504"/>
      <c r="AG1240" s="504"/>
      <c r="AH1240" s="504"/>
      <c r="AI1240" s="504"/>
      <c r="AJ1240" s="504"/>
      <c r="AK1240" s="504"/>
      <c r="AL1240" s="504"/>
      <c r="AM1240" s="504"/>
      <c r="AN1240" s="504"/>
      <c r="AO1240" s="504"/>
      <c r="AP1240" s="504"/>
      <c r="AQ1240" s="504"/>
      <c r="AR1240" s="504"/>
      <c r="AS1240" s="504"/>
      <c r="AT1240" s="504"/>
      <c r="AU1240" s="504"/>
      <c r="AV1240" s="504"/>
      <c r="AW1240" s="504"/>
      <c r="AX1240" s="504"/>
      <c r="AY1240" s="504"/>
      <c r="AZ1240" s="504"/>
      <c r="BA1240" s="504"/>
      <c r="BB1240" s="504"/>
      <c r="BC1240" s="504"/>
      <c r="BD1240" s="504"/>
      <c r="BE1240" s="504"/>
      <c r="BF1240" s="504"/>
      <c r="BG1240" s="508"/>
      <c r="BH1240" s="509"/>
      <c r="BI1240" s="509"/>
      <c r="BJ1240" s="509"/>
      <c r="BK1240" s="510"/>
    </row>
    <row r="1241" spans="1:97" ht="12.6" customHeight="1">
      <c r="A1241" s="342"/>
      <c r="B1241" s="495" t="s">
        <v>550</v>
      </c>
      <c r="C1241" s="496"/>
      <c r="D1241" s="497"/>
      <c r="E1241" s="501" t="s">
        <v>1348</v>
      </c>
      <c r="F1241" s="502"/>
      <c r="G1241" s="502"/>
      <c r="H1241" s="502"/>
      <c r="I1241" s="502"/>
      <c r="J1241" s="502"/>
      <c r="K1241" s="502"/>
      <c r="L1241" s="502"/>
      <c r="M1241" s="502"/>
      <c r="N1241" s="502"/>
      <c r="O1241" s="502"/>
      <c r="P1241" s="502"/>
      <c r="Q1241" s="502"/>
      <c r="R1241" s="502"/>
      <c r="S1241" s="502"/>
      <c r="T1241" s="502"/>
      <c r="U1241" s="502"/>
      <c r="V1241" s="502"/>
      <c r="W1241" s="502"/>
      <c r="X1241" s="502"/>
      <c r="Y1241" s="502"/>
      <c r="Z1241" s="502"/>
      <c r="AA1241" s="502"/>
      <c r="AB1241" s="502"/>
      <c r="AC1241" s="502"/>
      <c r="AD1241" s="502"/>
      <c r="AE1241" s="502"/>
      <c r="AF1241" s="502"/>
      <c r="AG1241" s="502"/>
      <c r="AH1241" s="502"/>
      <c r="AI1241" s="502"/>
      <c r="AJ1241" s="502"/>
      <c r="AK1241" s="502"/>
      <c r="AL1241" s="502"/>
      <c r="AM1241" s="502"/>
      <c r="AN1241" s="502"/>
      <c r="AO1241" s="502"/>
      <c r="AP1241" s="502"/>
      <c r="AQ1241" s="502"/>
      <c r="AR1241" s="502"/>
      <c r="AS1241" s="502"/>
      <c r="AT1241" s="502"/>
      <c r="AU1241" s="502"/>
      <c r="AV1241" s="502"/>
      <c r="AW1241" s="502"/>
      <c r="AX1241" s="502"/>
      <c r="AY1241" s="502"/>
      <c r="AZ1241" s="502"/>
      <c r="BA1241" s="502"/>
      <c r="BB1241" s="502"/>
      <c r="BC1241" s="502"/>
      <c r="BD1241" s="502"/>
      <c r="BE1241" s="502"/>
      <c r="BF1241" s="502"/>
      <c r="BG1241" s="505"/>
      <c r="BH1241" s="506"/>
      <c r="BI1241" s="506"/>
      <c r="BJ1241" s="506"/>
      <c r="BK1241" s="507"/>
      <c r="BL1241" s="225"/>
      <c r="BM1241" s="225"/>
      <c r="BN1241" s="225"/>
      <c r="BO1241" s="225"/>
      <c r="BP1241" s="225"/>
      <c r="BQ1241" s="225"/>
      <c r="BR1241" s="225"/>
      <c r="BS1241" s="225"/>
      <c r="BT1241" s="225"/>
      <c r="BU1241" s="225"/>
      <c r="BV1241" s="225"/>
      <c r="BW1241" s="225"/>
      <c r="BX1241" s="225"/>
      <c r="BY1241" s="225"/>
      <c r="BZ1241" s="225"/>
      <c r="CA1241" s="225"/>
    </row>
    <row r="1242" spans="1:97" ht="12.6" customHeight="1">
      <c r="A1242" s="342"/>
      <c r="B1242" s="511"/>
      <c r="C1242" s="512"/>
      <c r="D1242" s="513"/>
      <c r="E1242" s="514"/>
      <c r="F1242" s="482"/>
      <c r="G1242" s="482"/>
      <c r="H1242" s="482"/>
      <c r="I1242" s="482"/>
      <c r="J1242" s="482"/>
      <c r="K1242" s="482"/>
      <c r="L1242" s="482"/>
      <c r="M1242" s="482"/>
      <c r="N1242" s="482"/>
      <c r="O1242" s="482"/>
      <c r="P1242" s="482"/>
      <c r="Q1242" s="482"/>
      <c r="R1242" s="482"/>
      <c r="S1242" s="482"/>
      <c r="T1242" s="482"/>
      <c r="U1242" s="482"/>
      <c r="V1242" s="482"/>
      <c r="W1242" s="482"/>
      <c r="X1242" s="482"/>
      <c r="Y1242" s="482"/>
      <c r="Z1242" s="482"/>
      <c r="AA1242" s="482"/>
      <c r="AB1242" s="482"/>
      <c r="AC1242" s="482"/>
      <c r="AD1242" s="482"/>
      <c r="AE1242" s="482"/>
      <c r="AF1242" s="482"/>
      <c r="AG1242" s="482"/>
      <c r="AH1242" s="482"/>
      <c r="AI1242" s="482"/>
      <c r="AJ1242" s="482"/>
      <c r="AK1242" s="482"/>
      <c r="AL1242" s="482"/>
      <c r="AM1242" s="482"/>
      <c r="AN1242" s="482"/>
      <c r="AO1242" s="482"/>
      <c r="AP1242" s="482"/>
      <c r="AQ1242" s="482"/>
      <c r="AR1242" s="482"/>
      <c r="AS1242" s="482"/>
      <c r="AT1242" s="482"/>
      <c r="AU1242" s="482"/>
      <c r="AV1242" s="482"/>
      <c r="AW1242" s="482"/>
      <c r="AX1242" s="482"/>
      <c r="AY1242" s="482"/>
      <c r="AZ1242" s="482"/>
      <c r="BA1242" s="482"/>
      <c r="BB1242" s="482"/>
      <c r="BC1242" s="482"/>
      <c r="BD1242" s="482"/>
      <c r="BE1242" s="482"/>
      <c r="BF1242" s="482"/>
      <c r="BG1242" s="515"/>
      <c r="BH1242" s="516"/>
      <c r="BI1242" s="516"/>
      <c r="BJ1242" s="516"/>
      <c r="BK1242" s="517"/>
      <c r="BL1242" s="225"/>
      <c r="BM1242" s="225"/>
      <c r="BN1242" s="225"/>
      <c r="BO1242" s="225"/>
      <c r="BP1242" s="225"/>
      <c r="BQ1242" s="225"/>
      <c r="BR1242" s="225"/>
      <c r="BS1242" s="225"/>
      <c r="BT1242" s="225"/>
      <c r="BU1242" s="225"/>
      <c r="BV1242" s="225"/>
      <c r="BW1242" s="225"/>
      <c r="BX1242" s="225"/>
      <c r="BY1242" s="225"/>
      <c r="BZ1242" s="225"/>
      <c r="CA1242" s="225"/>
    </row>
    <row r="1243" spans="1:97" ht="12.6" customHeight="1">
      <c r="A1243" s="342"/>
      <c r="B1243" s="498"/>
      <c r="C1243" s="499"/>
      <c r="D1243" s="500"/>
      <c r="E1243" s="503"/>
      <c r="F1243" s="504"/>
      <c r="G1243" s="504"/>
      <c r="H1243" s="504"/>
      <c r="I1243" s="504"/>
      <c r="J1243" s="504"/>
      <c r="K1243" s="504"/>
      <c r="L1243" s="504"/>
      <c r="M1243" s="504"/>
      <c r="N1243" s="504"/>
      <c r="O1243" s="504"/>
      <c r="P1243" s="504"/>
      <c r="Q1243" s="504"/>
      <c r="R1243" s="504"/>
      <c r="S1243" s="504"/>
      <c r="T1243" s="504"/>
      <c r="U1243" s="504"/>
      <c r="V1243" s="504"/>
      <c r="W1243" s="504"/>
      <c r="X1243" s="504"/>
      <c r="Y1243" s="504"/>
      <c r="Z1243" s="504"/>
      <c r="AA1243" s="504"/>
      <c r="AB1243" s="504"/>
      <c r="AC1243" s="504"/>
      <c r="AD1243" s="504"/>
      <c r="AE1243" s="504"/>
      <c r="AF1243" s="504"/>
      <c r="AG1243" s="504"/>
      <c r="AH1243" s="504"/>
      <c r="AI1243" s="504"/>
      <c r="AJ1243" s="504"/>
      <c r="AK1243" s="504"/>
      <c r="AL1243" s="504"/>
      <c r="AM1243" s="504"/>
      <c r="AN1243" s="504"/>
      <c r="AO1243" s="504"/>
      <c r="AP1243" s="504"/>
      <c r="AQ1243" s="504"/>
      <c r="AR1243" s="504"/>
      <c r="AS1243" s="504"/>
      <c r="AT1243" s="504"/>
      <c r="AU1243" s="504"/>
      <c r="AV1243" s="504"/>
      <c r="AW1243" s="504"/>
      <c r="AX1243" s="504"/>
      <c r="AY1243" s="504"/>
      <c r="AZ1243" s="504"/>
      <c r="BA1243" s="504"/>
      <c r="BB1243" s="504"/>
      <c r="BC1243" s="504"/>
      <c r="BD1243" s="504"/>
      <c r="BE1243" s="504"/>
      <c r="BF1243" s="504"/>
      <c r="BG1243" s="508"/>
      <c r="BH1243" s="509"/>
      <c r="BI1243" s="509"/>
      <c r="BJ1243" s="509"/>
      <c r="BK1243" s="510"/>
      <c r="BL1243" s="225"/>
      <c r="BM1243" s="225"/>
      <c r="BN1243" s="225"/>
      <c r="BO1243" s="225"/>
      <c r="BP1243" s="225"/>
      <c r="BQ1243" s="225"/>
      <c r="BR1243" s="225"/>
      <c r="BS1243" s="225"/>
      <c r="BT1243" s="225"/>
      <c r="BU1243" s="225"/>
      <c r="BV1243" s="225"/>
      <c r="BW1243" s="225"/>
      <c r="BX1243" s="225"/>
      <c r="BY1243" s="225"/>
      <c r="BZ1243" s="225"/>
      <c r="CA1243" s="225"/>
    </row>
    <row r="1244" spans="1:97" s="454" customFormat="1" ht="12.6" customHeight="1">
      <c r="A1244" s="342"/>
      <c r="B1244" s="495" t="s">
        <v>552</v>
      </c>
      <c r="C1244" s="496"/>
      <c r="D1244" s="497"/>
      <c r="E1244" s="501" t="s">
        <v>1291</v>
      </c>
      <c r="F1244" s="502"/>
      <c r="G1244" s="502"/>
      <c r="H1244" s="502"/>
      <c r="I1244" s="502"/>
      <c r="J1244" s="502"/>
      <c r="K1244" s="502"/>
      <c r="L1244" s="502"/>
      <c r="M1244" s="502"/>
      <c r="N1244" s="502"/>
      <c r="O1244" s="502"/>
      <c r="P1244" s="502"/>
      <c r="Q1244" s="502"/>
      <c r="R1244" s="502"/>
      <c r="S1244" s="502"/>
      <c r="T1244" s="502"/>
      <c r="U1244" s="502"/>
      <c r="V1244" s="502"/>
      <c r="W1244" s="502"/>
      <c r="X1244" s="502"/>
      <c r="Y1244" s="502"/>
      <c r="Z1244" s="502"/>
      <c r="AA1244" s="502"/>
      <c r="AB1244" s="502"/>
      <c r="AC1244" s="502"/>
      <c r="AD1244" s="502"/>
      <c r="AE1244" s="502"/>
      <c r="AF1244" s="502"/>
      <c r="AG1244" s="502"/>
      <c r="AH1244" s="502"/>
      <c r="AI1244" s="502"/>
      <c r="AJ1244" s="502"/>
      <c r="AK1244" s="502"/>
      <c r="AL1244" s="502"/>
      <c r="AM1244" s="502"/>
      <c r="AN1244" s="502"/>
      <c r="AO1244" s="502"/>
      <c r="AP1244" s="502"/>
      <c r="AQ1244" s="502"/>
      <c r="AR1244" s="502"/>
      <c r="AS1244" s="502"/>
      <c r="AT1244" s="502"/>
      <c r="AU1244" s="502"/>
      <c r="AV1244" s="502"/>
      <c r="AW1244" s="502"/>
      <c r="AX1244" s="502"/>
      <c r="AY1244" s="502"/>
      <c r="AZ1244" s="502"/>
      <c r="BA1244" s="502"/>
      <c r="BB1244" s="502"/>
      <c r="BC1244" s="502"/>
      <c r="BD1244" s="502"/>
      <c r="BE1244" s="502"/>
      <c r="BF1244" s="502"/>
      <c r="BG1244" s="505"/>
      <c r="BH1244" s="506"/>
      <c r="BI1244" s="506"/>
      <c r="BJ1244" s="506"/>
      <c r="BK1244" s="507"/>
    </row>
    <row r="1245" spans="1:97" s="454" customFormat="1" ht="12.6" customHeight="1">
      <c r="A1245" s="342"/>
      <c r="B1245" s="511"/>
      <c r="C1245" s="512"/>
      <c r="D1245" s="513"/>
      <c r="E1245" s="514"/>
      <c r="F1245" s="482"/>
      <c r="G1245" s="482"/>
      <c r="H1245" s="482"/>
      <c r="I1245" s="482"/>
      <c r="J1245" s="482"/>
      <c r="K1245" s="482"/>
      <c r="L1245" s="482"/>
      <c r="M1245" s="482"/>
      <c r="N1245" s="482"/>
      <c r="O1245" s="482"/>
      <c r="P1245" s="482"/>
      <c r="Q1245" s="482"/>
      <c r="R1245" s="482"/>
      <c r="S1245" s="482"/>
      <c r="T1245" s="482"/>
      <c r="U1245" s="482"/>
      <c r="V1245" s="482"/>
      <c r="W1245" s="482"/>
      <c r="X1245" s="482"/>
      <c r="Y1245" s="482"/>
      <c r="Z1245" s="482"/>
      <c r="AA1245" s="482"/>
      <c r="AB1245" s="482"/>
      <c r="AC1245" s="482"/>
      <c r="AD1245" s="482"/>
      <c r="AE1245" s="482"/>
      <c r="AF1245" s="482"/>
      <c r="AG1245" s="482"/>
      <c r="AH1245" s="482"/>
      <c r="AI1245" s="482"/>
      <c r="AJ1245" s="482"/>
      <c r="AK1245" s="482"/>
      <c r="AL1245" s="482"/>
      <c r="AM1245" s="482"/>
      <c r="AN1245" s="482"/>
      <c r="AO1245" s="482"/>
      <c r="AP1245" s="482"/>
      <c r="AQ1245" s="482"/>
      <c r="AR1245" s="482"/>
      <c r="AS1245" s="482"/>
      <c r="AT1245" s="482"/>
      <c r="AU1245" s="482"/>
      <c r="AV1245" s="482"/>
      <c r="AW1245" s="482"/>
      <c r="AX1245" s="482"/>
      <c r="AY1245" s="482"/>
      <c r="AZ1245" s="482"/>
      <c r="BA1245" s="482"/>
      <c r="BB1245" s="482"/>
      <c r="BC1245" s="482"/>
      <c r="BD1245" s="482"/>
      <c r="BE1245" s="482"/>
      <c r="BF1245" s="482"/>
      <c r="BG1245" s="515"/>
      <c r="BH1245" s="516"/>
      <c r="BI1245" s="516"/>
      <c r="BJ1245" s="516"/>
      <c r="BK1245" s="517"/>
    </row>
    <row r="1246" spans="1:97" s="454" customFormat="1" ht="12.6" customHeight="1">
      <c r="A1246" s="342"/>
      <c r="B1246" s="498"/>
      <c r="C1246" s="499"/>
      <c r="D1246" s="500"/>
      <c r="E1246" s="503"/>
      <c r="F1246" s="504"/>
      <c r="G1246" s="504"/>
      <c r="H1246" s="504"/>
      <c r="I1246" s="504"/>
      <c r="J1246" s="504"/>
      <c r="K1246" s="504"/>
      <c r="L1246" s="504"/>
      <c r="M1246" s="504"/>
      <c r="N1246" s="504"/>
      <c r="O1246" s="504"/>
      <c r="P1246" s="504"/>
      <c r="Q1246" s="504"/>
      <c r="R1246" s="504"/>
      <c r="S1246" s="504"/>
      <c r="T1246" s="504"/>
      <c r="U1246" s="504"/>
      <c r="V1246" s="504"/>
      <c r="W1246" s="504"/>
      <c r="X1246" s="504"/>
      <c r="Y1246" s="504"/>
      <c r="Z1246" s="504"/>
      <c r="AA1246" s="504"/>
      <c r="AB1246" s="504"/>
      <c r="AC1246" s="504"/>
      <c r="AD1246" s="504"/>
      <c r="AE1246" s="504"/>
      <c r="AF1246" s="504"/>
      <c r="AG1246" s="504"/>
      <c r="AH1246" s="504"/>
      <c r="AI1246" s="504"/>
      <c r="AJ1246" s="504"/>
      <c r="AK1246" s="504"/>
      <c r="AL1246" s="504"/>
      <c r="AM1246" s="504"/>
      <c r="AN1246" s="504"/>
      <c r="AO1246" s="504"/>
      <c r="AP1246" s="504"/>
      <c r="AQ1246" s="504"/>
      <c r="AR1246" s="504"/>
      <c r="AS1246" s="504"/>
      <c r="AT1246" s="504"/>
      <c r="AU1246" s="504"/>
      <c r="AV1246" s="504"/>
      <c r="AW1246" s="504"/>
      <c r="AX1246" s="504"/>
      <c r="AY1246" s="504"/>
      <c r="AZ1246" s="504"/>
      <c r="BA1246" s="504"/>
      <c r="BB1246" s="504"/>
      <c r="BC1246" s="504"/>
      <c r="BD1246" s="504"/>
      <c r="BE1246" s="504"/>
      <c r="BF1246" s="504"/>
      <c r="BG1246" s="508"/>
      <c r="BH1246" s="509"/>
      <c r="BI1246" s="509"/>
      <c r="BJ1246" s="509"/>
      <c r="BK1246" s="510"/>
    </row>
    <row r="1247" spans="1:97" s="384" customFormat="1" ht="7.5" customHeight="1">
      <c r="BG1247" s="243"/>
      <c r="BH1247" s="243"/>
      <c r="BI1247" s="243"/>
      <c r="BJ1247" s="243"/>
      <c r="BK1247" s="243"/>
      <c r="BL1247" s="385"/>
      <c r="BM1247" s="385"/>
      <c r="BN1247" s="385"/>
      <c r="BO1247" s="385"/>
      <c r="BP1247" s="385"/>
      <c r="BQ1247" s="385"/>
      <c r="BR1247" s="385"/>
      <c r="BS1247" s="385"/>
      <c r="BT1247" s="385"/>
      <c r="BU1247" s="385"/>
      <c r="BV1247" s="385"/>
      <c r="BW1247" s="385"/>
      <c r="BX1247" s="385"/>
      <c r="BY1247" s="385"/>
      <c r="BZ1247" s="385"/>
      <c r="CA1247" s="385"/>
    </row>
    <row r="1248" spans="1:97" s="316" customFormat="1" ht="12.75" customHeight="1">
      <c r="B1248" s="386"/>
      <c r="C1248" s="386"/>
      <c r="D1248" s="386"/>
      <c r="E1248" s="599" t="s">
        <v>765</v>
      </c>
      <c r="F1248" s="600"/>
      <c r="G1248" s="600"/>
      <c r="H1248" s="600"/>
      <c r="I1248" s="600"/>
      <c r="J1248" s="600"/>
      <c r="K1248" s="600"/>
      <c r="L1248" s="600"/>
      <c r="M1248" s="600"/>
      <c r="N1248" s="600"/>
      <c r="O1248" s="600"/>
      <c r="P1248" s="600"/>
      <c r="Q1248" s="600"/>
      <c r="R1248" s="600"/>
      <c r="S1248" s="600"/>
      <c r="T1248" s="600"/>
      <c r="U1248" s="600"/>
      <c r="V1248" s="600"/>
      <c r="W1248" s="600"/>
      <c r="X1248" s="600"/>
      <c r="Y1248" s="600"/>
      <c r="Z1248" s="600"/>
      <c r="AA1248" s="600"/>
      <c r="AB1248" s="600"/>
      <c r="AC1248" s="600"/>
      <c r="AD1248" s="600"/>
      <c r="AE1248" s="601"/>
      <c r="AF1248" s="783"/>
      <c r="AG1248" s="784"/>
      <c r="AH1248" s="784"/>
      <c r="AI1248" s="784"/>
      <c r="AJ1248" s="784"/>
      <c r="AK1248" s="784"/>
      <c r="AL1248" s="784"/>
      <c r="AM1248" s="784"/>
      <c r="AN1248" s="784"/>
      <c r="AO1248" s="784"/>
      <c r="AP1248" s="785"/>
      <c r="AQ1248" s="482" t="s">
        <v>1339</v>
      </c>
      <c r="AR1248" s="482"/>
      <c r="AS1248" s="482"/>
      <c r="AT1248" s="482"/>
      <c r="AU1248" s="482"/>
      <c r="AV1248" s="482"/>
      <c r="AW1248" s="482"/>
      <c r="AX1248" s="482"/>
      <c r="AY1248" s="482"/>
      <c r="AZ1248" s="482"/>
      <c r="BA1248" s="482"/>
      <c r="BB1248" s="482"/>
      <c r="BC1248" s="482"/>
      <c r="BD1248" s="482"/>
      <c r="BE1248" s="482"/>
      <c r="BF1248" s="482"/>
      <c r="BG1248" s="387"/>
      <c r="BH1248" s="387"/>
      <c r="BI1248" s="387"/>
      <c r="BJ1248" s="387"/>
      <c r="BK1248" s="387"/>
      <c r="BL1248" s="387"/>
      <c r="BM1248" s="777" t="s">
        <v>766</v>
      </c>
      <c r="BN1248" s="777"/>
      <c r="BO1248" s="777"/>
      <c r="BP1248" s="777"/>
      <c r="BQ1248" s="777"/>
      <c r="BR1248" s="777"/>
      <c r="BS1248" s="777"/>
      <c r="BT1248" s="777"/>
      <c r="BU1248" s="777"/>
      <c r="BV1248" s="777"/>
      <c r="BW1248" s="777"/>
      <c r="BX1248" s="387"/>
      <c r="BY1248" s="387"/>
      <c r="BZ1248" s="387"/>
      <c r="CA1248" s="387"/>
      <c r="CB1248" s="387"/>
      <c r="CC1248" s="387"/>
      <c r="CD1248" s="387"/>
      <c r="CE1248" s="387"/>
      <c r="CF1248" s="387"/>
      <c r="CG1248" s="387"/>
      <c r="CH1248" s="387"/>
      <c r="CK1248" s="258"/>
      <c r="CL1248" s="225"/>
      <c r="CM1248" s="225"/>
      <c r="CN1248" s="225"/>
      <c r="CO1248" s="225"/>
      <c r="CP1248" s="225"/>
      <c r="CQ1248" s="225"/>
      <c r="CR1248" s="225"/>
      <c r="CS1248" s="225"/>
    </row>
    <row r="1249" spans="1:97" s="316" customFormat="1" ht="12.75" customHeight="1">
      <c r="B1249" s="386"/>
      <c r="C1249" s="386"/>
      <c r="D1249" s="386"/>
      <c r="E1249" s="602"/>
      <c r="F1249" s="603"/>
      <c r="G1249" s="603"/>
      <c r="H1249" s="603"/>
      <c r="I1249" s="603"/>
      <c r="J1249" s="603"/>
      <c r="K1249" s="603"/>
      <c r="L1249" s="603"/>
      <c r="M1249" s="603"/>
      <c r="N1249" s="603"/>
      <c r="O1249" s="603"/>
      <c r="P1249" s="603"/>
      <c r="Q1249" s="603"/>
      <c r="R1249" s="603"/>
      <c r="S1249" s="603"/>
      <c r="T1249" s="603"/>
      <c r="U1249" s="603"/>
      <c r="V1249" s="603"/>
      <c r="W1249" s="603"/>
      <c r="X1249" s="603"/>
      <c r="Y1249" s="603"/>
      <c r="Z1249" s="603"/>
      <c r="AA1249" s="603"/>
      <c r="AB1249" s="603"/>
      <c r="AC1249" s="603"/>
      <c r="AD1249" s="603"/>
      <c r="AE1249" s="604"/>
      <c r="AF1249" s="786"/>
      <c r="AG1249" s="787"/>
      <c r="AH1249" s="787"/>
      <c r="AI1249" s="787"/>
      <c r="AJ1249" s="787"/>
      <c r="AK1249" s="787"/>
      <c r="AL1249" s="787"/>
      <c r="AM1249" s="787"/>
      <c r="AN1249" s="787"/>
      <c r="AO1249" s="787"/>
      <c r="AP1249" s="788"/>
      <c r="AQ1249" s="482"/>
      <c r="AR1249" s="482"/>
      <c r="AS1249" s="482"/>
      <c r="AT1249" s="482"/>
      <c r="AU1249" s="482"/>
      <c r="AV1249" s="482"/>
      <c r="AW1249" s="482"/>
      <c r="AX1249" s="482"/>
      <c r="AY1249" s="482"/>
      <c r="AZ1249" s="482"/>
      <c r="BA1249" s="482"/>
      <c r="BB1249" s="482"/>
      <c r="BC1249" s="482"/>
      <c r="BD1249" s="482"/>
      <c r="BE1249" s="482"/>
      <c r="BF1249" s="482"/>
      <c r="BG1249" s="387"/>
      <c r="BH1249" s="387"/>
      <c r="BI1249" s="387"/>
      <c r="BJ1249" s="387"/>
      <c r="BK1249" s="387"/>
      <c r="BL1249" s="387"/>
      <c r="BM1249" s="387"/>
      <c r="BN1249" s="387"/>
      <c r="BO1249" s="387"/>
      <c r="BP1249" s="387"/>
      <c r="BQ1249" s="387"/>
      <c r="BR1249" s="387"/>
      <c r="BS1249" s="387"/>
      <c r="BT1249" s="387"/>
      <c r="BU1249" s="387"/>
      <c r="BV1249" s="387"/>
      <c r="BW1249" s="387"/>
      <c r="BX1249" s="387"/>
      <c r="BY1249" s="387"/>
      <c r="BZ1249" s="387"/>
      <c r="CA1249" s="387"/>
      <c r="CB1249" s="387"/>
      <c r="CC1249" s="387"/>
      <c r="CD1249" s="387"/>
      <c r="CE1249" s="387"/>
      <c r="CF1249" s="387"/>
      <c r="CG1249" s="387"/>
      <c r="CH1249" s="387"/>
      <c r="CK1249" s="258"/>
      <c r="CL1249" s="258"/>
      <c r="CM1249" s="258"/>
      <c r="CN1249" s="258"/>
      <c r="CO1249" s="258"/>
      <c r="CP1249" s="225"/>
      <c r="CQ1249" s="225"/>
      <c r="CR1249" s="225"/>
      <c r="CS1249" s="225"/>
    </row>
    <row r="1250" spans="1:97" s="316" customFormat="1" ht="12.75" customHeight="1">
      <c r="B1250" s="386"/>
      <c r="C1250" s="386"/>
      <c r="D1250" s="386"/>
      <c r="E1250" s="388"/>
      <c r="F1250" s="388"/>
      <c r="G1250" s="388"/>
      <c r="H1250" s="388"/>
      <c r="I1250" s="388"/>
      <c r="J1250" s="388"/>
      <c r="K1250" s="388"/>
      <c r="L1250" s="388"/>
      <c r="M1250" s="388"/>
      <c r="N1250" s="388"/>
      <c r="O1250" s="388"/>
      <c r="P1250" s="388"/>
      <c r="Q1250" s="388"/>
      <c r="R1250" s="388"/>
      <c r="S1250" s="388"/>
      <c r="T1250" s="388"/>
      <c r="U1250" s="388"/>
      <c r="V1250" s="388"/>
      <c r="W1250" s="388"/>
      <c r="X1250" s="388"/>
      <c r="Y1250" s="388"/>
      <c r="Z1250" s="388"/>
      <c r="AA1250" s="388"/>
      <c r="AB1250" s="388"/>
      <c r="AC1250" s="388"/>
      <c r="AD1250" s="388"/>
      <c r="AE1250" s="388"/>
      <c r="AF1250" s="389"/>
      <c r="AG1250" s="389"/>
      <c r="AH1250" s="389"/>
      <c r="AI1250" s="389"/>
      <c r="AJ1250" s="389"/>
      <c r="AK1250" s="389"/>
      <c r="AL1250" s="389"/>
      <c r="AM1250" s="389"/>
      <c r="AN1250" s="389"/>
      <c r="AO1250" s="389"/>
      <c r="AP1250" s="389"/>
      <c r="AQ1250" s="355"/>
      <c r="AR1250" s="355"/>
      <c r="AS1250" s="355"/>
      <c r="AT1250" s="355"/>
      <c r="AU1250" s="355"/>
      <c r="AV1250" s="355"/>
      <c r="AW1250" s="355"/>
      <c r="AX1250" s="355"/>
      <c r="AY1250" s="355"/>
      <c r="AZ1250" s="355"/>
      <c r="BA1250" s="355"/>
      <c r="BB1250" s="355"/>
      <c r="BC1250" s="355"/>
      <c r="BD1250" s="355"/>
      <c r="BE1250" s="355"/>
      <c r="BF1250" s="355"/>
      <c r="BG1250" s="387"/>
      <c r="BH1250" s="387"/>
      <c r="BI1250" s="387"/>
      <c r="BJ1250" s="387"/>
      <c r="BK1250" s="387"/>
      <c r="BL1250" s="387"/>
      <c r="BM1250" s="387"/>
      <c r="BN1250" s="387"/>
      <c r="BO1250" s="387"/>
      <c r="BP1250" s="387"/>
      <c r="BQ1250" s="387"/>
      <c r="BR1250" s="387"/>
      <c r="BS1250" s="387"/>
      <c r="BT1250" s="387"/>
      <c r="BU1250" s="387"/>
      <c r="BV1250" s="387"/>
      <c r="BW1250" s="387"/>
      <c r="BX1250" s="387"/>
      <c r="BY1250" s="387"/>
      <c r="BZ1250" s="387"/>
      <c r="CA1250" s="387"/>
      <c r="CB1250" s="387"/>
      <c r="CC1250" s="387"/>
      <c r="CD1250" s="387"/>
      <c r="CE1250" s="387"/>
      <c r="CF1250" s="387"/>
      <c r="CG1250" s="387"/>
      <c r="CH1250" s="387"/>
      <c r="CK1250" s="258"/>
      <c r="CL1250" s="258"/>
      <c r="CM1250" s="258"/>
      <c r="CN1250" s="258"/>
      <c r="CO1250" s="258"/>
      <c r="CP1250" s="225"/>
      <c r="CQ1250" s="225"/>
      <c r="CR1250" s="225"/>
      <c r="CS1250" s="225"/>
    </row>
    <row r="1251" spans="1:97" s="316" customFormat="1" ht="19.5" customHeight="1">
      <c r="A1251" s="239" t="s">
        <v>827</v>
      </c>
      <c r="B1251" s="239"/>
      <c r="C1251" s="239"/>
      <c r="D1251" s="298"/>
      <c r="E1251" s="291"/>
      <c r="F1251" s="291"/>
      <c r="G1251" s="291"/>
      <c r="H1251" s="291"/>
      <c r="I1251" s="291"/>
      <c r="J1251" s="291"/>
      <c r="K1251" s="291"/>
      <c r="L1251" s="291"/>
      <c r="M1251" s="291"/>
      <c r="N1251" s="291"/>
      <c r="O1251" s="291"/>
      <c r="P1251" s="291"/>
      <c r="Q1251" s="291"/>
      <c r="R1251" s="291"/>
      <c r="S1251" s="291"/>
      <c r="T1251" s="291"/>
      <c r="U1251" s="291"/>
      <c r="V1251" s="291"/>
      <c r="AN1251" s="773"/>
      <c r="AO1251" s="774"/>
      <c r="AP1251" s="774"/>
      <c r="AQ1251" s="774"/>
      <c r="AR1251" s="774"/>
      <c r="AS1251" s="774"/>
      <c r="AT1251" s="774"/>
      <c r="AU1251" s="774"/>
      <c r="AV1251" s="774"/>
      <c r="AW1251" s="774"/>
      <c r="AX1251" s="774"/>
      <c r="AY1251" s="774"/>
      <c r="AZ1251" s="774"/>
      <c r="BA1251" s="774"/>
      <c r="BB1251" s="774"/>
      <c r="BC1251" s="774"/>
      <c r="BD1251" s="774"/>
      <c r="BE1251" s="774"/>
      <c r="BF1251" s="774"/>
      <c r="BG1251" s="243"/>
      <c r="BH1251" s="243"/>
      <c r="BI1251" s="243"/>
      <c r="BJ1251" s="243"/>
      <c r="BK1251" s="243"/>
      <c r="BL1251" s="345"/>
      <c r="BM1251" s="345"/>
      <c r="BN1251" s="345"/>
      <c r="BO1251" s="345"/>
      <c r="BP1251" s="345"/>
      <c r="BQ1251" s="345"/>
      <c r="BR1251" s="345"/>
      <c r="BS1251" s="345"/>
      <c r="BT1251" s="345"/>
      <c r="BU1251" s="345"/>
      <c r="BV1251" s="345"/>
      <c r="BW1251" s="345"/>
      <c r="BX1251" s="345"/>
      <c r="BY1251" s="345"/>
      <c r="BZ1251" s="345"/>
      <c r="CA1251" s="345"/>
    </row>
    <row r="1252" spans="1:97" ht="12.75" customHeight="1">
      <c r="A1252" s="342"/>
      <c r="B1252" s="495" t="s">
        <v>431</v>
      </c>
      <c r="C1252" s="496"/>
      <c r="D1252" s="497"/>
      <c r="E1252" s="501" t="s">
        <v>828</v>
      </c>
      <c r="F1252" s="502"/>
      <c r="G1252" s="502"/>
      <c r="H1252" s="502"/>
      <c r="I1252" s="502"/>
      <c r="J1252" s="502"/>
      <c r="K1252" s="502"/>
      <c r="L1252" s="502"/>
      <c r="M1252" s="502"/>
      <c r="N1252" s="502"/>
      <c r="O1252" s="502"/>
      <c r="P1252" s="502"/>
      <c r="Q1252" s="502"/>
      <c r="R1252" s="502"/>
      <c r="S1252" s="502"/>
      <c r="T1252" s="502"/>
      <c r="U1252" s="502"/>
      <c r="V1252" s="502"/>
      <c r="W1252" s="502"/>
      <c r="X1252" s="502"/>
      <c r="Y1252" s="502"/>
      <c r="Z1252" s="502"/>
      <c r="AA1252" s="502"/>
      <c r="AB1252" s="502"/>
      <c r="AC1252" s="502"/>
      <c r="AD1252" s="502"/>
      <c r="AE1252" s="502"/>
      <c r="AF1252" s="502"/>
      <c r="AG1252" s="502"/>
      <c r="AH1252" s="502"/>
      <c r="AI1252" s="502"/>
      <c r="AJ1252" s="502"/>
      <c r="AK1252" s="502"/>
      <c r="AL1252" s="502"/>
      <c r="AM1252" s="502"/>
      <c r="AN1252" s="502"/>
      <c r="AO1252" s="502"/>
      <c r="AP1252" s="502"/>
      <c r="AQ1252" s="502"/>
      <c r="AR1252" s="502"/>
      <c r="AS1252" s="502"/>
      <c r="AT1252" s="502"/>
      <c r="AU1252" s="502"/>
      <c r="AV1252" s="502"/>
      <c r="AW1252" s="502"/>
      <c r="AX1252" s="502"/>
      <c r="AY1252" s="502"/>
      <c r="AZ1252" s="502"/>
      <c r="BA1252" s="502"/>
      <c r="BB1252" s="502"/>
      <c r="BC1252" s="502"/>
      <c r="BD1252" s="502"/>
      <c r="BE1252" s="502"/>
      <c r="BF1252" s="502"/>
      <c r="BG1252" s="505"/>
      <c r="BH1252" s="506"/>
      <c r="BI1252" s="506"/>
      <c r="BJ1252" s="506"/>
      <c r="BK1252" s="507"/>
    </row>
    <row r="1253" spans="1:97" ht="12.75" customHeight="1">
      <c r="A1253" s="342"/>
      <c r="B1253" s="511"/>
      <c r="C1253" s="512"/>
      <c r="D1253" s="513"/>
      <c r="E1253" s="514"/>
      <c r="F1253" s="482"/>
      <c r="G1253" s="482"/>
      <c r="H1253" s="482"/>
      <c r="I1253" s="482"/>
      <c r="J1253" s="482"/>
      <c r="K1253" s="482"/>
      <c r="L1253" s="482"/>
      <c r="M1253" s="482"/>
      <c r="N1253" s="482"/>
      <c r="O1253" s="482"/>
      <c r="P1253" s="482"/>
      <c r="Q1253" s="482"/>
      <c r="R1253" s="482"/>
      <c r="S1253" s="482"/>
      <c r="T1253" s="482"/>
      <c r="U1253" s="482"/>
      <c r="V1253" s="482"/>
      <c r="W1253" s="482"/>
      <c r="X1253" s="482"/>
      <c r="Y1253" s="482"/>
      <c r="Z1253" s="482"/>
      <c r="AA1253" s="482"/>
      <c r="AB1253" s="482"/>
      <c r="AC1253" s="482"/>
      <c r="AD1253" s="482"/>
      <c r="AE1253" s="482"/>
      <c r="AF1253" s="482"/>
      <c r="AG1253" s="482"/>
      <c r="AH1253" s="482"/>
      <c r="AI1253" s="482"/>
      <c r="AJ1253" s="482"/>
      <c r="AK1253" s="482"/>
      <c r="AL1253" s="482"/>
      <c r="AM1253" s="482"/>
      <c r="AN1253" s="482"/>
      <c r="AO1253" s="482"/>
      <c r="AP1253" s="482"/>
      <c r="AQ1253" s="482"/>
      <c r="AR1253" s="482"/>
      <c r="AS1253" s="482"/>
      <c r="AT1253" s="482"/>
      <c r="AU1253" s="482"/>
      <c r="AV1253" s="482"/>
      <c r="AW1253" s="482"/>
      <c r="AX1253" s="482"/>
      <c r="AY1253" s="482"/>
      <c r="AZ1253" s="482"/>
      <c r="BA1253" s="482"/>
      <c r="BB1253" s="482"/>
      <c r="BC1253" s="482"/>
      <c r="BD1253" s="482"/>
      <c r="BE1253" s="482"/>
      <c r="BF1253" s="482"/>
      <c r="BG1253" s="515"/>
      <c r="BH1253" s="516"/>
      <c r="BI1253" s="516"/>
      <c r="BJ1253" s="516"/>
      <c r="BK1253" s="517"/>
    </row>
    <row r="1254" spans="1:97" ht="12.6" customHeight="1">
      <c r="A1254" s="342"/>
      <c r="B1254" s="511"/>
      <c r="C1254" s="512"/>
      <c r="D1254" s="513"/>
      <c r="E1254" s="514"/>
      <c r="F1254" s="482"/>
      <c r="G1254" s="482"/>
      <c r="H1254" s="482"/>
      <c r="I1254" s="482"/>
      <c r="J1254" s="482"/>
      <c r="K1254" s="482"/>
      <c r="L1254" s="482"/>
      <c r="M1254" s="482"/>
      <c r="N1254" s="482"/>
      <c r="O1254" s="482"/>
      <c r="P1254" s="482"/>
      <c r="Q1254" s="482"/>
      <c r="R1254" s="482"/>
      <c r="S1254" s="482"/>
      <c r="T1254" s="482"/>
      <c r="U1254" s="482"/>
      <c r="V1254" s="482"/>
      <c r="W1254" s="482"/>
      <c r="X1254" s="482"/>
      <c r="Y1254" s="482"/>
      <c r="Z1254" s="482"/>
      <c r="AA1254" s="482"/>
      <c r="AB1254" s="482"/>
      <c r="AC1254" s="482"/>
      <c r="AD1254" s="482"/>
      <c r="AE1254" s="482"/>
      <c r="AF1254" s="482"/>
      <c r="AG1254" s="482"/>
      <c r="AH1254" s="482"/>
      <c r="AI1254" s="482"/>
      <c r="AJ1254" s="482"/>
      <c r="AK1254" s="482"/>
      <c r="AL1254" s="482"/>
      <c r="AM1254" s="482"/>
      <c r="AN1254" s="482"/>
      <c r="AO1254" s="482"/>
      <c r="AP1254" s="482"/>
      <c r="AQ1254" s="482"/>
      <c r="AR1254" s="482"/>
      <c r="AS1254" s="482"/>
      <c r="AT1254" s="482"/>
      <c r="AU1254" s="482"/>
      <c r="AV1254" s="482"/>
      <c r="AW1254" s="482"/>
      <c r="AX1254" s="482"/>
      <c r="AY1254" s="482"/>
      <c r="AZ1254" s="482"/>
      <c r="BA1254" s="482"/>
      <c r="BB1254" s="482"/>
      <c r="BC1254" s="482"/>
      <c r="BD1254" s="482"/>
      <c r="BE1254" s="482"/>
      <c r="BF1254" s="482"/>
      <c r="BG1254" s="515"/>
      <c r="BH1254" s="516"/>
      <c r="BI1254" s="516"/>
      <c r="BJ1254" s="516"/>
      <c r="BK1254" s="517"/>
    </row>
    <row r="1255" spans="1:97" ht="12.6" customHeight="1">
      <c r="A1255" s="342"/>
      <c r="B1255" s="511"/>
      <c r="C1255" s="512"/>
      <c r="D1255" s="513"/>
      <c r="E1255" s="514"/>
      <c r="F1255" s="482"/>
      <c r="G1255" s="482"/>
      <c r="H1255" s="482"/>
      <c r="I1255" s="482"/>
      <c r="J1255" s="482"/>
      <c r="K1255" s="482"/>
      <c r="L1255" s="482"/>
      <c r="M1255" s="482"/>
      <c r="N1255" s="482"/>
      <c r="O1255" s="482"/>
      <c r="P1255" s="482"/>
      <c r="Q1255" s="482"/>
      <c r="R1255" s="482"/>
      <c r="S1255" s="482"/>
      <c r="T1255" s="482"/>
      <c r="U1255" s="482"/>
      <c r="V1255" s="482"/>
      <c r="W1255" s="482"/>
      <c r="X1255" s="482"/>
      <c r="Y1255" s="482"/>
      <c r="Z1255" s="482"/>
      <c r="AA1255" s="482"/>
      <c r="AB1255" s="482"/>
      <c r="AC1255" s="482"/>
      <c r="AD1255" s="482"/>
      <c r="AE1255" s="482"/>
      <c r="AF1255" s="482"/>
      <c r="AG1255" s="482"/>
      <c r="AH1255" s="482"/>
      <c r="AI1255" s="482"/>
      <c r="AJ1255" s="482"/>
      <c r="AK1255" s="482"/>
      <c r="AL1255" s="482"/>
      <c r="AM1255" s="482"/>
      <c r="AN1255" s="482"/>
      <c r="AO1255" s="482"/>
      <c r="AP1255" s="482"/>
      <c r="AQ1255" s="482"/>
      <c r="AR1255" s="482"/>
      <c r="AS1255" s="482"/>
      <c r="AT1255" s="482"/>
      <c r="AU1255" s="482"/>
      <c r="AV1255" s="482"/>
      <c r="AW1255" s="482"/>
      <c r="AX1255" s="482"/>
      <c r="AY1255" s="482"/>
      <c r="AZ1255" s="482"/>
      <c r="BA1255" s="482"/>
      <c r="BB1255" s="482"/>
      <c r="BC1255" s="482"/>
      <c r="BD1255" s="482"/>
      <c r="BE1255" s="482"/>
      <c r="BF1255" s="482"/>
      <c r="BG1255" s="515"/>
      <c r="BH1255" s="516"/>
      <c r="BI1255" s="516"/>
      <c r="BJ1255" s="516"/>
      <c r="BK1255" s="517"/>
    </row>
    <row r="1256" spans="1:97" ht="12.6" customHeight="1">
      <c r="A1256" s="342"/>
      <c r="B1256" s="511"/>
      <c r="C1256" s="512"/>
      <c r="D1256" s="513"/>
      <c r="E1256" s="514"/>
      <c r="F1256" s="482"/>
      <c r="G1256" s="482"/>
      <c r="H1256" s="482"/>
      <c r="I1256" s="482"/>
      <c r="J1256" s="482"/>
      <c r="K1256" s="482"/>
      <c r="L1256" s="482"/>
      <c r="M1256" s="482"/>
      <c r="N1256" s="482"/>
      <c r="O1256" s="482"/>
      <c r="P1256" s="482"/>
      <c r="Q1256" s="482"/>
      <c r="R1256" s="482"/>
      <c r="S1256" s="482"/>
      <c r="T1256" s="482"/>
      <c r="U1256" s="482"/>
      <c r="V1256" s="482"/>
      <c r="W1256" s="482"/>
      <c r="X1256" s="482"/>
      <c r="Y1256" s="482"/>
      <c r="Z1256" s="482"/>
      <c r="AA1256" s="482"/>
      <c r="AB1256" s="482"/>
      <c r="AC1256" s="482"/>
      <c r="AD1256" s="482"/>
      <c r="AE1256" s="482"/>
      <c r="AF1256" s="482"/>
      <c r="AG1256" s="482"/>
      <c r="AH1256" s="482"/>
      <c r="AI1256" s="482"/>
      <c r="AJ1256" s="482"/>
      <c r="AK1256" s="482"/>
      <c r="AL1256" s="482"/>
      <c r="AM1256" s="482"/>
      <c r="AN1256" s="482"/>
      <c r="AO1256" s="482"/>
      <c r="AP1256" s="482"/>
      <c r="AQ1256" s="482"/>
      <c r="AR1256" s="482"/>
      <c r="AS1256" s="482"/>
      <c r="AT1256" s="482"/>
      <c r="AU1256" s="482"/>
      <c r="AV1256" s="482"/>
      <c r="AW1256" s="482"/>
      <c r="AX1256" s="482"/>
      <c r="AY1256" s="482"/>
      <c r="AZ1256" s="482"/>
      <c r="BA1256" s="482"/>
      <c r="BB1256" s="482"/>
      <c r="BC1256" s="482"/>
      <c r="BD1256" s="482"/>
      <c r="BE1256" s="482"/>
      <c r="BF1256" s="482"/>
      <c r="BG1256" s="515"/>
      <c r="BH1256" s="516"/>
      <c r="BI1256" s="516"/>
      <c r="BJ1256" s="516"/>
      <c r="BK1256" s="517"/>
    </row>
    <row r="1257" spans="1:97" ht="12.6" customHeight="1">
      <c r="A1257" s="342"/>
      <c r="B1257" s="511"/>
      <c r="C1257" s="512"/>
      <c r="D1257" s="513"/>
      <c r="E1257" s="514"/>
      <c r="F1257" s="482"/>
      <c r="G1257" s="482"/>
      <c r="H1257" s="482"/>
      <c r="I1257" s="482"/>
      <c r="J1257" s="482"/>
      <c r="K1257" s="482"/>
      <c r="L1257" s="482"/>
      <c r="M1257" s="482"/>
      <c r="N1257" s="482"/>
      <c r="O1257" s="482"/>
      <c r="P1257" s="482"/>
      <c r="Q1257" s="482"/>
      <c r="R1257" s="482"/>
      <c r="S1257" s="482"/>
      <c r="T1257" s="482"/>
      <c r="U1257" s="482"/>
      <c r="V1257" s="482"/>
      <c r="W1257" s="482"/>
      <c r="X1257" s="482"/>
      <c r="Y1257" s="482"/>
      <c r="Z1257" s="482"/>
      <c r="AA1257" s="482"/>
      <c r="AB1257" s="482"/>
      <c r="AC1257" s="482"/>
      <c r="AD1257" s="482"/>
      <c r="AE1257" s="482"/>
      <c r="AF1257" s="482"/>
      <c r="AG1257" s="482"/>
      <c r="AH1257" s="482"/>
      <c r="AI1257" s="482"/>
      <c r="AJ1257" s="482"/>
      <c r="AK1257" s="482"/>
      <c r="AL1257" s="482"/>
      <c r="AM1257" s="482"/>
      <c r="AN1257" s="482"/>
      <c r="AO1257" s="482"/>
      <c r="AP1257" s="482"/>
      <c r="AQ1257" s="482"/>
      <c r="AR1257" s="482"/>
      <c r="AS1257" s="482"/>
      <c r="AT1257" s="482"/>
      <c r="AU1257" s="482"/>
      <c r="AV1257" s="482"/>
      <c r="AW1257" s="482"/>
      <c r="AX1257" s="482"/>
      <c r="AY1257" s="482"/>
      <c r="AZ1257" s="482"/>
      <c r="BA1257" s="482"/>
      <c r="BB1257" s="482"/>
      <c r="BC1257" s="482"/>
      <c r="BD1257" s="482"/>
      <c r="BE1257" s="482"/>
      <c r="BF1257" s="482"/>
      <c r="BG1257" s="515"/>
      <c r="BH1257" s="516"/>
      <c r="BI1257" s="516"/>
      <c r="BJ1257" s="516"/>
      <c r="BK1257" s="517"/>
    </row>
    <row r="1258" spans="1:97" ht="12.6" customHeight="1">
      <c r="A1258" s="342"/>
      <c r="B1258" s="511"/>
      <c r="C1258" s="512"/>
      <c r="D1258" s="513"/>
      <c r="E1258" s="514"/>
      <c r="F1258" s="482"/>
      <c r="G1258" s="482"/>
      <c r="H1258" s="482"/>
      <c r="I1258" s="482"/>
      <c r="J1258" s="482"/>
      <c r="K1258" s="482"/>
      <c r="L1258" s="482"/>
      <c r="M1258" s="482"/>
      <c r="N1258" s="482"/>
      <c r="O1258" s="482"/>
      <c r="P1258" s="482"/>
      <c r="Q1258" s="482"/>
      <c r="R1258" s="482"/>
      <c r="S1258" s="482"/>
      <c r="T1258" s="482"/>
      <c r="U1258" s="482"/>
      <c r="V1258" s="482"/>
      <c r="W1258" s="482"/>
      <c r="X1258" s="482"/>
      <c r="Y1258" s="482"/>
      <c r="Z1258" s="482"/>
      <c r="AA1258" s="482"/>
      <c r="AB1258" s="482"/>
      <c r="AC1258" s="482"/>
      <c r="AD1258" s="482"/>
      <c r="AE1258" s="482"/>
      <c r="AF1258" s="482"/>
      <c r="AG1258" s="482"/>
      <c r="AH1258" s="482"/>
      <c r="AI1258" s="482"/>
      <c r="AJ1258" s="482"/>
      <c r="AK1258" s="482"/>
      <c r="AL1258" s="482"/>
      <c r="AM1258" s="482"/>
      <c r="AN1258" s="482"/>
      <c r="AO1258" s="482"/>
      <c r="AP1258" s="482"/>
      <c r="AQ1258" s="482"/>
      <c r="AR1258" s="482"/>
      <c r="AS1258" s="482"/>
      <c r="AT1258" s="482"/>
      <c r="AU1258" s="482"/>
      <c r="AV1258" s="482"/>
      <c r="AW1258" s="482"/>
      <c r="AX1258" s="482"/>
      <c r="AY1258" s="482"/>
      <c r="AZ1258" s="482"/>
      <c r="BA1258" s="482"/>
      <c r="BB1258" s="482"/>
      <c r="BC1258" s="482"/>
      <c r="BD1258" s="482"/>
      <c r="BE1258" s="482"/>
      <c r="BF1258" s="482"/>
      <c r="BG1258" s="515"/>
      <c r="BH1258" s="516"/>
      <c r="BI1258" s="516"/>
      <c r="BJ1258" s="516"/>
      <c r="BK1258" s="517"/>
    </row>
    <row r="1259" spans="1:97" ht="12.6" customHeight="1">
      <c r="A1259" s="342"/>
      <c r="B1259" s="498"/>
      <c r="C1259" s="499"/>
      <c r="D1259" s="500"/>
      <c r="E1259" s="503"/>
      <c r="F1259" s="504"/>
      <c r="G1259" s="504"/>
      <c r="H1259" s="504"/>
      <c r="I1259" s="504"/>
      <c r="J1259" s="504"/>
      <c r="K1259" s="504"/>
      <c r="L1259" s="504"/>
      <c r="M1259" s="504"/>
      <c r="N1259" s="504"/>
      <c r="O1259" s="504"/>
      <c r="P1259" s="504"/>
      <c r="Q1259" s="504"/>
      <c r="R1259" s="504"/>
      <c r="S1259" s="504"/>
      <c r="T1259" s="504"/>
      <c r="U1259" s="504"/>
      <c r="V1259" s="504"/>
      <c r="W1259" s="504"/>
      <c r="X1259" s="504"/>
      <c r="Y1259" s="504"/>
      <c r="Z1259" s="504"/>
      <c r="AA1259" s="504"/>
      <c r="AB1259" s="504"/>
      <c r="AC1259" s="504"/>
      <c r="AD1259" s="504"/>
      <c r="AE1259" s="504"/>
      <c r="AF1259" s="504"/>
      <c r="AG1259" s="504"/>
      <c r="AH1259" s="504"/>
      <c r="AI1259" s="504"/>
      <c r="AJ1259" s="504"/>
      <c r="AK1259" s="504"/>
      <c r="AL1259" s="504"/>
      <c r="AM1259" s="504"/>
      <c r="AN1259" s="504"/>
      <c r="AO1259" s="504"/>
      <c r="AP1259" s="504"/>
      <c r="AQ1259" s="504"/>
      <c r="AR1259" s="504"/>
      <c r="AS1259" s="504"/>
      <c r="AT1259" s="504"/>
      <c r="AU1259" s="504"/>
      <c r="AV1259" s="504"/>
      <c r="AW1259" s="504"/>
      <c r="AX1259" s="504"/>
      <c r="AY1259" s="504"/>
      <c r="AZ1259" s="504"/>
      <c r="BA1259" s="504"/>
      <c r="BB1259" s="504"/>
      <c r="BC1259" s="504"/>
      <c r="BD1259" s="504"/>
      <c r="BE1259" s="504"/>
      <c r="BF1259" s="504"/>
      <c r="BG1259" s="508"/>
      <c r="BH1259" s="509"/>
      <c r="BI1259" s="509"/>
      <c r="BJ1259" s="509"/>
      <c r="BK1259" s="510"/>
    </row>
    <row r="1260" spans="1:97" s="384" customFormat="1" ht="7.5" customHeight="1">
      <c r="BG1260" s="243"/>
      <c r="BH1260" s="243"/>
      <c r="BI1260" s="243"/>
      <c r="BJ1260" s="243"/>
      <c r="BK1260" s="243"/>
      <c r="BL1260" s="385"/>
      <c r="BM1260" s="385"/>
      <c r="BN1260" s="385"/>
      <c r="BO1260" s="385"/>
      <c r="BP1260" s="385"/>
      <c r="BQ1260" s="385"/>
      <c r="BR1260" s="385"/>
      <c r="BS1260" s="385"/>
      <c r="BT1260" s="385"/>
      <c r="BU1260" s="385"/>
      <c r="BV1260" s="385"/>
      <c r="BW1260" s="385"/>
      <c r="BX1260" s="385"/>
      <c r="BY1260" s="385"/>
      <c r="BZ1260" s="385"/>
      <c r="CA1260" s="385"/>
    </row>
    <row r="1261" spans="1:97" s="316" customFormat="1" ht="12.75" customHeight="1">
      <c r="B1261" s="386"/>
      <c r="C1261" s="386"/>
      <c r="D1261" s="386"/>
      <c r="E1261" s="599" t="s">
        <v>765</v>
      </c>
      <c r="F1261" s="600"/>
      <c r="G1261" s="600"/>
      <c r="H1261" s="600"/>
      <c r="I1261" s="600"/>
      <c r="J1261" s="600"/>
      <c r="K1261" s="600"/>
      <c r="L1261" s="600"/>
      <c r="M1261" s="600"/>
      <c r="N1261" s="600"/>
      <c r="O1261" s="600"/>
      <c r="P1261" s="600"/>
      <c r="Q1261" s="600"/>
      <c r="R1261" s="600"/>
      <c r="S1261" s="600"/>
      <c r="T1261" s="600"/>
      <c r="U1261" s="600"/>
      <c r="V1261" s="600"/>
      <c r="W1261" s="600"/>
      <c r="X1261" s="600"/>
      <c r="Y1261" s="600"/>
      <c r="Z1261" s="600"/>
      <c r="AA1261" s="600"/>
      <c r="AB1261" s="600"/>
      <c r="AC1261" s="600"/>
      <c r="AD1261" s="600"/>
      <c r="AE1261" s="601"/>
      <c r="AF1261" s="783"/>
      <c r="AG1261" s="784"/>
      <c r="AH1261" s="784"/>
      <c r="AI1261" s="784"/>
      <c r="AJ1261" s="784"/>
      <c r="AK1261" s="784"/>
      <c r="AL1261" s="784"/>
      <c r="AM1261" s="784"/>
      <c r="AN1261" s="784"/>
      <c r="AO1261" s="784"/>
      <c r="AP1261" s="785"/>
      <c r="AQ1261" s="482" t="s">
        <v>1339</v>
      </c>
      <c r="AR1261" s="482"/>
      <c r="AS1261" s="482"/>
      <c r="AT1261" s="482"/>
      <c r="AU1261" s="482"/>
      <c r="AV1261" s="482"/>
      <c r="AW1261" s="482"/>
      <c r="AX1261" s="482"/>
      <c r="AY1261" s="482"/>
      <c r="AZ1261" s="482"/>
      <c r="BA1261" s="482"/>
      <c r="BB1261" s="482"/>
      <c r="BC1261" s="482"/>
      <c r="BD1261" s="482"/>
      <c r="BE1261" s="482"/>
      <c r="BF1261" s="482"/>
      <c r="BG1261" s="387"/>
      <c r="BH1261" s="387"/>
      <c r="BI1261" s="387"/>
      <c r="BJ1261" s="387"/>
      <c r="BK1261" s="387"/>
      <c r="BL1261" s="387"/>
      <c r="BM1261" s="777" t="s">
        <v>766</v>
      </c>
      <c r="BN1261" s="777"/>
      <c r="BO1261" s="777"/>
      <c r="BP1261" s="777"/>
      <c r="BQ1261" s="777"/>
      <c r="BR1261" s="777"/>
      <c r="BS1261" s="777"/>
      <c r="BT1261" s="777"/>
      <c r="BU1261" s="777"/>
      <c r="BV1261" s="777"/>
      <c r="BW1261" s="777"/>
      <c r="BX1261" s="387"/>
      <c r="BY1261" s="387"/>
      <c r="BZ1261" s="387"/>
      <c r="CA1261" s="387"/>
      <c r="CB1261" s="387"/>
      <c r="CC1261" s="387"/>
      <c r="CD1261" s="387"/>
      <c r="CE1261" s="387"/>
      <c r="CF1261" s="387"/>
      <c r="CG1261" s="387"/>
      <c r="CH1261" s="387"/>
      <c r="CK1261" s="258"/>
      <c r="CL1261" s="225"/>
      <c r="CM1261" s="225"/>
      <c r="CN1261" s="225"/>
      <c r="CO1261" s="225"/>
      <c r="CP1261" s="225"/>
      <c r="CQ1261" s="225"/>
      <c r="CR1261" s="225"/>
      <c r="CS1261" s="225"/>
    </row>
    <row r="1262" spans="1:97" s="316" customFormat="1" ht="12.75" customHeight="1">
      <c r="B1262" s="386"/>
      <c r="C1262" s="386"/>
      <c r="D1262" s="386"/>
      <c r="E1262" s="602"/>
      <c r="F1262" s="603"/>
      <c r="G1262" s="603"/>
      <c r="H1262" s="603"/>
      <c r="I1262" s="603"/>
      <c r="J1262" s="603"/>
      <c r="K1262" s="603"/>
      <c r="L1262" s="603"/>
      <c r="M1262" s="603"/>
      <c r="N1262" s="603"/>
      <c r="O1262" s="603"/>
      <c r="P1262" s="603"/>
      <c r="Q1262" s="603"/>
      <c r="R1262" s="603"/>
      <c r="S1262" s="603"/>
      <c r="T1262" s="603"/>
      <c r="U1262" s="603"/>
      <c r="V1262" s="603"/>
      <c r="W1262" s="603"/>
      <c r="X1262" s="603"/>
      <c r="Y1262" s="603"/>
      <c r="Z1262" s="603"/>
      <c r="AA1262" s="603"/>
      <c r="AB1262" s="603"/>
      <c r="AC1262" s="603"/>
      <c r="AD1262" s="603"/>
      <c r="AE1262" s="604"/>
      <c r="AF1262" s="786"/>
      <c r="AG1262" s="787"/>
      <c r="AH1262" s="787"/>
      <c r="AI1262" s="787"/>
      <c r="AJ1262" s="787"/>
      <c r="AK1262" s="787"/>
      <c r="AL1262" s="787"/>
      <c r="AM1262" s="787"/>
      <c r="AN1262" s="787"/>
      <c r="AO1262" s="787"/>
      <c r="AP1262" s="788"/>
      <c r="AQ1262" s="482"/>
      <c r="AR1262" s="482"/>
      <c r="AS1262" s="482"/>
      <c r="AT1262" s="482"/>
      <c r="AU1262" s="482"/>
      <c r="AV1262" s="482"/>
      <c r="AW1262" s="482"/>
      <c r="AX1262" s="482"/>
      <c r="AY1262" s="482"/>
      <c r="AZ1262" s="482"/>
      <c r="BA1262" s="482"/>
      <c r="BB1262" s="482"/>
      <c r="BC1262" s="482"/>
      <c r="BD1262" s="482"/>
      <c r="BE1262" s="482"/>
      <c r="BF1262" s="482"/>
      <c r="BG1262" s="387"/>
      <c r="BH1262" s="387"/>
      <c r="BI1262" s="387"/>
      <c r="BJ1262" s="387"/>
      <c r="BK1262" s="387"/>
      <c r="BL1262" s="387"/>
      <c r="BM1262" s="387"/>
      <c r="BN1262" s="387"/>
      <c r="BO1262" s="387"/>
      <c r="BP1262" s="387"/>
      <c r="BQ1262" s="387"/>
      <c r="BR1262" s="387"/>
      <c r="BS1262" s="387"/>
      <c r="BT1262" s="387"/>
      <c r="BU1262" s="387"/>
      <c r="BV1262" s="387"/>
      <c r="BW1262" s="387"/>
      <c r="BX1262" s="387"/>
      <c r="BY1262" s="387"/>
      <c r="BZ1262" s="387"/>
      <c r="CA1262" s="387"/>
      <c r="CB1262" s="387"/>
      <c r="CC1262" s="387"/>
      <c r="CD1262" s="387"/>
      <c r="CE1262" s="387"/>
      <c r="CF1262" s="387"/>
      <c r="CG1262" s="387"/>
      <c r="CH1262" s="387"/>
      <c r="CK1262" s="258"/>
      <c r="CL1262" s="258"/>
      <c r="CM1262" s="258"/>
      <c r="CN1262" s="258"/>
      <c r="CO1262" s="258"/>
      <c r="CP1262" s="225"/>
      <c r="CQ1262" s="225"/>
      <c r="CR1262" s="225"/>
      <c r="CS1262" s="225"/>
    </row>
    <row r="1263" spans="1:97" s="316" customFormat="1" ht="12.75" customHeight="1">
      <c r="B1263" s="386"/>
      <c r="C1263" s="386"/>
      <c r="D1263" s="386"/>
      <c r="E1263" s="388"/>
      <c r="F1263" s="388"/>
      <c r="G1263" s="388"/>
      <c r="H1263" s="388"/>
      <c r="I1263" s="388"/>
      <c r="J1263" s="388"/>
      <c r="K1263" s="388"/>
      <c r="L1263" s="388"/>
      <c r="M1263" s="388"/>
      <c r="N1263" s="388"/>
      <c r="O1263" s="388"/>
      <c r="P1263" s="388"/>
      <c r="Q1263" s="388"/>
      <c r="R1263" s="388"/>
      <c r="S1263" s="388"/>
      <c r="T1263" s="388"/>
      <c r="U1263" s="388"/>
      <c r="V1263" s="388"/>
      <c r="W1263" s="388"/>
      <c r="X1263" s="388"/>
      <c r="Y1263" s="388"/>
      <c r="Z1263" s="388"/>
      <c r="AA1263" s="388"/>
      <c r="AB1263" s="388"/>
      <c r="AC1263" s="388"/>
      <c r="AD1263" s="388"/>
      <c r="AE1263" s="388"/>
      <c r="AF1263" s="389"/>
      <c r="AG1263" s="389"/>
      <c r="AH1263" s="389"/>
      <c r="AI1263" s="389"/>
      <c r="AJ1263" s="389"/>
      <c r="AK1263" s="389"/>
      <c r="AL1263" s="389"/>
      <c r="AM1263" s="389"/>
      <c r="AN1263" s="389"/>
      <c r="AO1263" s="389"/>
      <c r="AP1263" s="389"/>
      <c r="AQ1263" s="355"/>
      <c r="AR1263" s="355"/>
      <c r="AS1263" s="355"/>
      <c r="AT1263" s="355"/>
      <c r="AU1263" s="355"/>
      <c r="AV1263" s="355"/>
      <c r="AW1263" s="355"/>
      <c r="AX1263" s="355"/>
      <c r="AY1263" s="355"/>
      <c r="AZ1263" s="355"/>
      <c r="BA1263" s="355"/>
      <c r="BB1263" s="355"/>
      <c r="BC1263" s="355"/>
      <c r="BD1263" s="355"/>
      <c r="BE1263" s="355"/>
      <c r="BF1263" s="355"/>
      <c r="BG1263" s="387"/>
      <c r="BH1263" s="387"/>
      <c r="BI1263" s="387"/>
      <c r="BJ1263" s="387"/>
      <c r="BK1263" s="387"/>
      <c r="BL1263" s="387"/>
      <c r="BM1263" s="387"/>
      <c r="BN1263" s="387"/>
      <c r="BO1263" s="387"/>
      <c r="BP1263" s="387"/>
      <c r="BQ1263" s="387"/>
      <c r="BR1263" s="387"/>
      <c r="BS1263" s="387"/>
      <c r="BT1263" s="387"/>
      <c r="BU1263" s="387"/>
      <c r="BV1263" s="387"/>
      <c r="BW1263" s="387"/>
      <c r="BX1263" s="387"/>
      <c r="BY1263" s="387"/>
      <c r="BZ1263" s="387"/>
      <c r="CA1263" s="387"/>
      <c r="CB1263" s="387"/>
      <c r="CC1263" s="387"/>
      <c r="CD1263" s="387"/>
      <c r="CE1263" s="387"/>
      <c r="CF1263" s="387"/>
      <c r="CG1263" s="387"/>
      <c r="CH1263" s="387"/>
      <c r="CK1263" s="258"/>
      <c r="CL1263" s="258"/>
      <c r="CM1263" s="258"/>
      <c r="CN1263" s="258"/>
      <c r="CO1263" s="258"/>
      <c r="CP1263" s="225"/>
      <c r="CQ1263" s="225"/>
      <c r="CR1263" s="225"/>
      <c r="CS1263" s="225"/>
    </row>
    <row r="1264" spans="1:97" s="331" customFormat="1" ht="20.100000000000001" customHeight="1">
      <c r="A1264" s="239" t="s">
        <v>829</v>
      </c>
      <c r="B1264" s="239"/>
      <c r="C1264" s="239"/>
      <c r="D1264" s="298"/>
      <c r="E1264" s="291"/>
      <c r="F1264" s="291"/>
      <c r="G1264" s="291"/>
      <c r="H1264" s="291"/>
      <c r="I1264" s="291"/>
      <c r="J1264" s="291"/>
      <c r="K1264" s="291"/>
      <c r="L1264" s="291"/>
      <c r="M1264" s="291"/>
      <c r="N1264" s="291"/>
      <c r="O1264" s="291"/>
      <c r="P1264" s="291"/>
      <c r="Q1264" s="291"/>
      <c r="R1264" s="291"/>
      <c r="S1264" s="291"/>
      <c r="T1264" s="291"/>
      <c r="U1264" s="291"/>
      <c r="V1264" s="291"/>
      <c r="W1264" s="316"/>
      <c r="X1264" s="316"/>
      <c r="Y1264" s="316"/>
      <c r="Z1264" s="316"/>
      <c r="AA1264" s="316"/>
      <c r="AB1264" s="316"/>
      <c r="AC1264" s="316"/>
      <c r="AD1264" s="316"/>
      <c r="AE1264" s="316"/>
      <c r="AF1264" s="316"/>
      <c r="AG1264" s="316"/>
      <c r="AH1264" s="316"/>
      <c r="AI1264" s="316"/>
      <c r="AJ1264" s="316"/>
      <c r="AK1264" s="316"/>
      <c r="AL1264" s="316"/>
      <c r="AM1264" s="316"/>
      <c r="AN1264" s="773"/>
      <c r="AO1264" s="774"/>
      <c r="AP1264" s="774"/>
      <c r="AQ1264" s="774"/>
      <c r="AR1264" s="774"/>
      <c r="AS1264" s="774"/>
      <c r="AT1264" s="774"/>
      <c r="AU1264" s="774"/>
      <c r="AV1264" s="774"/>
      <c r="AW1264" s="774"/>
      <c r="AX1264" s="774"/>
      <c r="AY1264" s="774"/>
      <c r="AZ1264" s="774"/>
      <c r="BA1264" s="774"/>
      <c r="BB1264" s="774"/>
      <c r="BC1264" s="774"/>
      <c r="BD1264" s="774"/>
      <c r="BE1264" s="774"/>
      <c r="BF1264" s="774"/>
      <c r="BG1264" s="243"/>
      <c r="BH1264" s="243"/>
      <c r="BI1264" s="243"/>
      <c r="BJ1264" s="243"/>
      <c r="BK1264" s="243"/>
      <c r="BL1264" s="330"/>
      <c r="BM1264" s="330"/>
      <c r="BN1264" s="330"/>
      <c r="BO1264" s="330"/>
      <c r="BP1264" s="330"/>
      <c r="BQ1264" s="330"/>
      <c r="BR1264" s="330"/>
      <c r="BS1264" s="330"/>
      <c r="BT1264" s="330"/>
      <c r="BU1264" s="330"/>
      <c r="BV1264" s="330"/>
      <c r="BW1264" s="330"/>
      <c r="BX1264" s="330"/>
      <c r="BY1264" s="330"/>
      <c r="BZ1264" s="330"/>
      <c r="CA1264" s="330"/>
    </row>
    <row r="1265" spans="1:79" s="331" customFormat="1" ht="18" customHeight="1">
      <c r="A1265" s="239"/>
      <c r="B1265" s="641" t="s">
        <v>830</v>
      </c>
      <c r="C1265" s="642"/>
      <c r="D1265" s="642"/>
      <c r="E1265" s="642"/>
      <c r="F1265" s="642"/>
      <c r="G1265" s="642"/>
      <c r="H1265" s="642"/>
      <c r="I1265" s="642"/>
      <c r="J1265" s="642"/>
      <c r="K1265" s="642"/>
      <c r="L1265" s="642"/>
      <c r="M1265" s="642"/>
      <c r="N1265" s="642"/>
      <c r="O1265" s="642"/>
      <c r="P1265" s="642"/>
      <c r="Q1265" s="642"/>
      <c r="R1265" s="642"/>
      <c r="S1265" s="642"/>
      <c r="T1265" s="642"/>
      <c r="U1265" s="642"/>
      <c r="V1265" s="642"/>
      <c r="W1265" s="642"/>
      <c r="X1265" s="642"/>
      <c r="Y1265" s="642"/>
      <c r="Z1265" s="642"/>
      <c r="AA1265" s="642"/>
      <c r="AB1265" s="642"/>
      <c r="AC1265" s="642"/>
      <c r="AD1265" s="642"/>
      <c r="AE1265" s="642"/>
      <c r="AF1265" s="642"/>
      <c r="AG1265" s="642"/>
      <c r="AH1265" s="642"/>
      <c r="AI1265" s="642"/>
      <c r="AJ1265" s="642"/>
      <c r="AK1265" s="642"/>
      <c r="AL1265" s="642"/>
      <c r="AM1265" s="642"/>
      <c r="AN1265" s="642"/>
      <c r="AO1265" s="642"/>
      <c r="AP1265" s="642"/>
      <c r="AQ1265" s="642"/>
      <c r="AR1265" s="642"/>
      <c r="AS1265" s="642"/>
      <c r="AT1265" s="642"/>
      <c r="AU1265" s="642"/>
      <c r="AV1265" s="642"/>
      <c r="AW1265" s="642"/>
      <c r="AX1265" s="642"/>
      <c r="AY1265" s="642"/>
      <c r="AZ1265" s="642"/>
      <c r="BA1265" s="642"/>
      <c r="BB1265" s="642"/>
      <c r="BC1265" s="642"/>
      <c r="BD1265" s="642"/>
      <c r="BE1265" s="642"/>
      <c r="BF1265" s="642"/>
      <c r="BG1265" s="642"/>
      <c r="BH1265" s="642"/>
      <c r="BI1265" s="642"/>
      <c r="BJ1265" s="642"/>
      <c r="BK1265" s="643"/>
      <c r="BL1265" s="330"/>
      <c r="BM1265" s="330"/>
      <c r="BN1265" s="330"/>
      <c r="BO1265" s="330"/>
      <c r="BP1265" s="330"/>
      <c r="BQ1265" s="330"/>
      <c r="BR1265" s="330"/>
      <c r="BS1265" s="330"/>
      <c r="BT1265" s="330"/>
    </row>
    <row r="1266" spans="1:79" s="331" customFormat="1" ht="12.6" customHeight="1">
      <c r="A1266" s="342"/>
      <c r="B1266" s="495" t="s">
        <v>431</v>
      </c>
      <c r="C1266" s="496"/>
      <c r="D1266" s="497"/>
      <c r="E1266" s="501" t="s">
        <v>1204</v>
      </c>
      <c r="F1266" s="502"/>
      <c r="G1266" s="502"/>
      <c r="H1266" s="502"/>
      <c r="I1266" s="502"/>
      <c r="J1266" s="502"/>
      <c r="K1266" s="502"/>
      <c r="L1266" s="502"/>
      <c r="M1266" s="502"/>
      <c r="N1266" s="502"/>
      <c r="O1266" s="502"/>
      <c r="P1266" s="502"/>
      <c r="Q1266" s="502"/>
      <c r="R1266" s="502"/>
      <c r="S1266" s="502"/>
      <c r="T1266" s="502"/>
      <c r="U1266" s="502"/>
      <c r="V1266" s="502"/>
      <c r="W1266" s="502"/>
      <c r="X1266" s="502"/>
      <c r="Y1266" s="502"/>
      <c r="Z1266" s="502"/>
      <c r="AA1266" s="502"/>
      <c r="AB1266" s="502"/>
      <c r="AC1266" s="502"/>
      <c r="AD1266" s="502"/>
      <c r="AE1266" s="502"/>
      <c r="AF1266" s="502"/>
      <c r="AG1266" s="502"/>
      <c r="AH1266" s="502"/>
      <c r="AI1266" s="502"/>
      <c r="AJ1266" s="502"/>
      <c r="AK1266" s="502"/>
      <c r="AL1266" s="502"/>
      <c r="AM1266" s="502"/>
      <c r="AN1266" s="502"/>
      <c r="AO1266" s="502"/>
      <c r="AP1266" s="502"/>
      <c r="AQ1266" s="502"/>
      <c r="AR1266" s="502"/>
      <c r="AS1266" s="502"/>
      <c r="AT1266" s="502"/>
      <c r="AU1266" s="502"/>
      <c r="AV1266" s="502"/>
      <c r="AW1266" s="502"/>
      <c r="AX1266" s="502"/>
      <c r="AY1266" s="502"/>
      <c r="AZ1266" s="502"/>
      <c r="BA1266" s="502"/>
      <c r="BB1266" s="502"/>
      <c r="BC1266" s="502"/>
      <c r="BD1266" s="502"/>
      <c r="BE1266" s="502"/>
      <c r="BF1266" s="502"/>
      <c r="BG1266" s="505"/>
      <c r="BH1266" s="506"/>
      <c r="BI1266" s="506"/>
      <c r="BJ1266" s="506"/>
      <c r="BK1266" s="507"/>
      <c r="BL1266" s="330"/>
      <c r="BM1266" s="330"/>
      <c r="BN1266" s="330"/>
      <c r="BO1266" s="330"/>
      <c r="BP1266" s="330"/>
      <c r="BQ1266" s="330"/>
      <c r="BR1266" s="330"/>
      <c r="BS1266" s="330"/>
      <c r="BT1266" s="330"/>
      <c r="BU1266" s="330"/>
      <c r="BV1266" s="330"/>
      <c r="BW1266" s="330"/>
      <c r="BX1266" s="330"/>
      <c r="BY1266" s="330"/>
      <c r="BZ1266" s="330"/>
      <c r="CA1266" s="330"/>
    </row>
    <row r="1267" spans="1:79" s="331" customFormat="1" ht="12.6" customHeight="1">
      <c r="A1267" s="342"/>
      <c r="B1267" s="511"/>
      <c r="C1267" s="512"/>
      <c r="D1267" s="513"/>
      <c r="E1267" s="514"/>
      <c r="F1267" s="482"/>
      <c r="G1267" s="482"/>
      <c r="H1267" s="482"/>
      <c r="I1267" s="482"/>
      <c r="J1267" s="482"/>
      <c r="K1267" s="482"/>
      <c r="L1267" s="482"/>
      <c r="M1267" s="482"/>
      <c r="N1267" s="482"/>
      <c r="O1267" s="482"/>
      <c r="P1267" s="482"/>
      <c r="Q1267" s="482"/>
      <c r="R1267" s="482"/>
      <c r="S1267" s="482"/>
      <c r="T1267" s="482"/>
      <c r="U1267" s="482"/>
      <c r="V1267" s="482"/>
      <c r="W1267" s="482"/>
      <c r="X1267" s="482"/>
      <c r="Y1267" s="482"/>
      <c r="Z1267" s="482"/>
      <c r="AA1267" s="482"/>
      <c r="AB1267" s="482"/>
      <c r="AC1267" s="482"/>
      <c r="AD1267" s="482"/>
      <c r="AE1267" s="482"/>
      <c r="AF1267" s="482"/>
      <c r="AG1267" s="482"/>
      <c r="AH1267" s="482"/>
      <c r="AI1267" s="482"/>
      <c r="AJ1267" s="482"/>
      <c r="AK1267" s="482"/>
      <c r="AL1267" s="482"/>
      <c r="AM1267" s="482"/>
      <c r="AN1267" s="482"/>
      <c r="AO1267" s="482"/>
      <c r="AP1267" s="482"/>
      <c r="AQ1267" s="482"/>
      <c r="AR1267" s="482"/>
      <c r="AS1267" s="482"/>
      <c r="AT1267" s="482"/>
      <c r="AU1267" s="482"/>
      <c r="AV1267" s="482"/>
      <c r="AW1267" s="482"/>
      <c r="AX1267" s="482"/>
      <c r="AY1267" s="482"/>
      <c r="AZ1267" s="482"/>
      <c r="BA1267" s="482"/>
      <c r="BB1267" s="482"/>
      <c r="BC1267" s="482"/>
      <c r="BD1267" s="482"/>
      <c r="BE1267" s="482"/>
      <c r="BF1267" s="482"/>
      <c r="BG1267" s="515"/>
      <c r="BH1267" s="516"/>
      <c r="BI1267" s="516"/>
      <c r="BJ1267" s="516"/>
      <c r="BK1267" s="517"/>
      <c r="BL1267" s="330"/>
      <c r="BM1267" s="330"/>
      <c r="BN1267" s="330"/>
      <c r="BO1267" s="330"/>
      <c r="BP1267" s="330"/>
      <c r="BQ1267" s="330"/>
      <c r="BR1267" s="330"/>
      <c r="BS1267" s="330"/>
      <c r="BT1267" s="330"/>
      <c r="BU1267" s="330"/>
      <c r="BV1267" s="330"/>
      <c r="BW1267" s="330"/>
      <c r="BX1267" s="330"/>
      <c r="BY1267" s="330"/>
      <c r="BZ1267" s="330"/>
      <c r="CA1267" s="330"/>
    </row>
    <row r="1268" spans="1:79" s="331" customFormat="1" ht="12.6" customHeight="1">
      <c r="A1268" s="252"/>
      <c r="B1268" s="498"/>
      <c r="C1268" s="499"/>
      <c r="D1268" s="500"/>
      <c r="E1268" s="503"/>
      <c r="F1268" s="504"/>
      <c r="G1268" s="504"/>
      <c r="H1268" s="504"/>
      <c r="I1268" s="504"/>
      <c r="J1268" s="504"/>
      <c r="K1268" s="504"/>
      <c r="L1268" s="504"/>
      <c r="M1268" s="504"/>
      <c r="N1268" s="504"/>
      <c r="O1268" s="504"/>
      <c r="P1268" s="504"/>
      <c r="Q1268" s="504"/>
      <c r="R1268" s="504"/>
      <c r="S1268" s="504"/>
      <c r="T1268" s="504"/>
      <c r="U1268" s="504"/>
      <c r="V1268" s="504"/>
      <c r="W1268" s="504"/>
      <c r="X1268" s="504"/>
      <c r="Y1268" s="504"/>
      <c r="Z1268" s="504"/>
      <c r="AA1268" s="504"/>
      <c r="AB1268" s="504"/>
      <c r="AC1268" s="504"/>
      <c r="AD1268" s="504"/>
      <c r="AE1268" s="504"/>
      <c r="AF1268" s="504"/>
      <c r="AG1268" s="504"/>
      <c r="AH1268" s="504"/>
      <c r="AI1268" s="504"/>
      <c r="AJ1268" s="504"/>
      <c r="AK1268" s="504"/>
      <c r="AL1268" s="504"/>
      <c r="AM1268" s="504"/>
      <c r="AN1268" s="504"/>
      <c r="AO1268" s="504"/>
      <c r="AP1268" s="504"/>
      <c r="AQ1268" s="504"/>
      <c r="AR1268" s="504"/>
      <c r="AS1268" s="504"/>
      <c r="AT1268" s="504"/>
      <c r="AU1268" s="504"/>
      <c r="AV1268" s="504"/>
      <c r="AW1268" s="504"/>
      <c r="AX1268" s="504"/>
      <c r="AY1268" s="504"/>
      <c r="AZ1268" s="504"/>
      <c r="BA1268" s="504"/>
      <c r="BB1268" s="504"/>
      <c r="BC1268" s="504"/>
      <c r="BD1268" s="504"/>
      <c r="BE1268" s="504"/>
      <c r="BF1268" s="504"/>
      <c r="BG1268" s="508"/>
      <c r="BH1268" s="509"/>
      <c r="BI1268" s="509"/>
      <c r="BJ1268" s="509"/>
      <c r="BK1268" s="510"/>
      <c r="BL1268" s="330"/>
      <c r="BM1268" s="330"/>
      <c r="BN1268" s="330"/>
      <c r="BO1268" s="330"/>
      <c r="BP1268" s="330"/>
      <c r="BQ1268" s="330"/>
      <c r="BR1268" s="330"/>
      <c r="BS1268" s="330"/>
      <c r="BT1268" s="330"/>
      <c r="BU1268" s="330"/>
      <c r="BV1268" s="330"/>
      <c r="BW1268" s="330"/>
      <c r="BX1268" s="330"/>
      <c r="BY1268" s="330"/>
      <c r="BZ1268" s="330"/>
      <c r="CA1268" s="330"/>
    </row>
    <row r="1269" spans="1:79" s="331" customFormat="1" ht="12.6" customHeight="1">
      <c r="A1269" s="252"/>
      <c r="B1269" s="495" t="s">
        <v>436</v>
      </c>
      <c r="C1269" s="496"/>
      <c r="D1269" s="497"/>
      <c r="E1269" s="501" t="s">
        <v>831</v>
      </c>
      <c r="F1269" s="502"/>
      <c r="G1269" s="502"/>
      <c r="H1269" s="502"/>
      <c r="I1269" s="502"/>
      <c r="J1269" s="502"/>
      <c r="K1269" s="502"/>
      <c r="L1269" s="502"/>
      <c r="M1269" s="502"/>
      <c r="N1269" s="502"/>
      <c r="O1269" s="502"/>
      <c r="P1269" s="502"/>
      <c r="Q1269" s="502"/>
      <c r="R1269" s="502"/>
      <c r="S1269" s="502"/>
      <c r="T1269" s="502"/>
      <c r="U1269" s="502"/>
      <c r="V1269" s="502"/>
      <c r="W1269" s="502"/>
      <c r="X1269" s="502"/>
      <c r="Y1269" s="502"/>
      <c r="Z1269" s="502"/>
      <c r="AA1269" s="502"/>
      <c r="AB1269" s="502"/>
      <c r="AC1269" s="502"/>
      <c r="AD1269" s="502"/>
      <c r="AE1269" s="502"/>
      <c r="AF1269" s="502"/>
      <c r="AG1269" s="502"/>
      <c r="AH1269" s="502"/>
      <c r="AI1269" s="502"/>
      <c r="AJ1269" s="502"/>
      <c r="AK1269" s="502"/>
      <c r="AL1269" s="502"/>
      <c r="AM1269" s="502"/>
      <c r="AN1269" s="502"/>
      <c r="AO1269" s="502"/>
      <c r="AP1269" s="502"/>
      <c r="AQ1269" s="502"/>
      <c r="AR1269" s="502"/>
      <c r="AS1269" s="502"/>
      <c r="AT1269" s="502"/>
      <c r="AU1269" s="502"/>
      <c r="AV1269" s="502"/>
      <c r="AW1269" s="502"/>
      <c r="AX1269" s="502"/>
      <c r="AY1269" s="502"/>
      <c r="AZ1269" s="502"/>
      <c r="BA1269" s="502"/>
      <c r="BB1269" s="502"/>
      <c r="BC1269" s="502"/>
      <c r="BD1269" s="502"/>
      <c r="BE1269" s="502"/>
      <c r="BF1269" s="502"/>
      <c r="BG1269" s="505"/>
      <c r="BH1269" s="506"/>
      <c r="BI1269" s="506"/>
      <c r="BJ1269" s="506"/>
      <c r="BK1269" s="507"/>
      <c r="BL1269" s="330"/>
      <c r="BM1269" s="330"/>
      <c r="BN1269" s="330"/>
      <c r="BO1269" s="330"/>
      <c r="BP1269" s="330"/>
      <c r="BQ1269" s="330"/>
      <c r="BR1269" s="330"/>
      <c r="BS1269" s="330"/>
      <c r="BT1269" s="330"/>
      <c r="BU1269" s="330"/>
      <c r="BV1269" s="330"/>
      <c r="BW1269" s="330"/>
      <c r="BX1269" s="330"/>
      <c r="BY1269" s="330"/>
      <c r="BZ1269" s="330"/>
      <c r="CA1269" s="330"/>
    </row>
    <row r="1270" spans="1:79" s="331" customFormat="1" ht="12.6" customHeight="1">
      <c r="A1270" s="252"/>
      <c r="B1270" s="511"/>
      <c r="C1270" s="512"/>
      <c r="D1270" s="513"/>
      <c r="E1270" s="514"/>
      <c r="F1270" s="482"/>
      <c r="G1270" s="482"/>
      <c r="H1270" s="482"/>
      <c r="I1270" s="482"/>
      <c r="J1270" s="482"/>
      <c r="K1270" s="482"/>
      <c r="L1270" s="482"/>
      <c r="M1270" s="482"/>
      <c r="N1270" s="482"/>
      <c r="O1270" s="482"/>
      <c r="P1270" s="482"/>
      <c r="Q1270" s="482"/>
      <c r="R1270" s="482"/>
      <c r="S1270" s="482"/>
      <c r="T1270" s="482"/>
      <c r="U1270" s="482"/>
      <c r="V1270" s="482"/>
      <c r="W1270" s="482"/>
      <c r="X1270" s="482"/>
      <c r="Y1270" s="482"/>
      <c r="Z1270" s="482"/>
      <c r="AA1270" s="482"/>
      <c r="AB1270" s="482"/>
      <c r="AC1270" s="482"/>
      <c r="AD1270" s="482"/>
      <c r="AE1270" s="482"/>
      <c r="AF1270" s="482"/>
      <c r="AG1270" s="482"/>
      <c r="AH1270" s="482"/>
      <c r="AI1270" s="482"/>
      <c r="AJ1270" s="482"/>
      <c r="AK1270" s="482"/>
      <c r="AL1270" s="482"/>
      <c r="AM1270" s="482"/>
      <c r="AN1270" s="482"/>
      <c r="AO1270" s="482"/>
      <c r="AP1270" s="482"/>
      <c r="AQ1270" s="482"/>
      <c r="AR1270" s="482"/>
      <c r="AS1270" s="482"/>
      <c r="AT1270" s="482"/>
      <c r="AU1270" s="482"/>
      <c r="AV1270" s="482"/>
      <c r="AW1270" s="482"/>
      <c r="AX1270" s="482"/>
      <c r="AY1270" s="482"/>
      <c r="AZ1270" s="482"/>
      <c r="BA1270" s="482"/>
      <c r="BB1270" s="482"/>
      <c r="BC1270" s="482"/>
      <c r="BD1270" s="482"/>
      <c r="BE1270" s="482"/>
      <c r="BF1270" s="482"/>
      <c r="BG1270" s="515"/>
      <c r="BH1270" s="516"/>
      <c r="BI1270" s="516"/>
      <c r="BJ1270" s="516"/>
      <c r="BK1270" s="517"/>
      <c r="BL1270" s="330"/>
      <c r="BM1270" s="330"/>
      <c r="BN1270" s="330"/>
      <c r="BO1270" s="330"/>
      <c r="BP1270" s="330"/>
      <c r="BQ1270" s="330"/>
      <c r="BR1270" s="330"/>
      <c r="BS1270" s="330"/>
      <c r="BT1270" s="330"/>
      <c r="BU1270" s="330"/>
      <c r="BV1270" s="330"/>
      <c r="BW1270" s="330"/>
      <c r="BX1270" s="330"/>
      <c r="BY1270" s="330"/>
      <c r="BZ1270" s="330"/>
      <c r="CA1270" s="330"/>
    </row>
    <row r="1271" spans="1:79" s="331" customFormat="1" ht="12.6" customHeight="1">
      <c r="A1271" s="252"/>
      <c r="B1271" s="511"/>
      <c r="C1271" s="512"/>
      <c r="D1271" s="513"/>
      <c r="E1271" s="514"/>
      <c r="F1271" s="482"/>
      <c r="G1271" s="482"/>
      <c r="H1271" s="482"/>
      <c r="I1271" s="482"/>
      <c r="J1271" s="482"/>
      <c r="K1271" s="482"/>
      <c r="L1271" s="482"/>
      <c r="M1271" s="482"/>
      <c r="N1271" s="482"/>
      <c r="O1271" s="482"/>
      <c r="P1271" s="482"/>
      <c r="Q1271" s="482"/>
      <c r="R1271" s="482"/>
      <c r="S1271" s="482"/>
      <c r="T1271" s="482"/>
      <c r="U1271" s="482"/>
      <c r="V1271" s="482"/>
      <c r="W1271" s="482"/>
      <c r="X1271" s="482"/>
      <c r="Y1271" s="482"/>
      <c r="Z1271" s="482"/>
      <c r="AA1271" s="482"/>
      <c r="AB1271" s="482"/>
      <c r="AC1271" s="482"/>
      <c r="AD1271" s="482"/>
      <c r="AE1271" s="482"/>
      <c r="AF1271" s="482"/>
      <c r="AG1271" s="482"/>
      <c r="AH1271" s="482"/>
      <c r="AI1271" s="482"/>
      <c r="AJ1271" s="482"/>
      <c r="AK1271" s="482"/>
      <c r="AL1271" s="482"/>
      <c r="AM1271" s="482"/>
      <c r="AN1271" s="482"/>
      <c r="AO1271" s="482"/>
      <c r="AP1271" s="482"/>
      <c r="AQ1271" s="482"/>
      <c r="AR1271" s="482"/>
      <c r="AS1271" s="482"/>
      <c r="AT1271" s="482"/>
      <c r="AU1271" s="482"/>
      <c r="AV1271" s="482"/>
      <c r="AW1271" s="482"/>
      <c r="AX1271" s="482"/>
      <c r="AY1271" s="482"/>
      <c r="AZ1271" s="482"/>
      <c r="BA1271" s="482"/>
      <c r="BB1271" s="482"/>
      <c r="BC1271" s="482"/>
      <c r="BD1271" s="482"/>
      <c r="BE1271" s="482"/>
      <c r="BF1271" s="482"/>
      <c r="BG1271" s="515"/>
      <c r="BH1271" s="516"/>
      <c r="BI1271" s="516"/>
      <c r="BJ1271" s="516"/>
      <c r="BK1271" s="517"/>
      <c r="BL1271" s="330"/>
      <c r="BM1271" s="330"/>
      <c r="BN1271" s="330"/>
      <c r="BO1271" s="330"/>
      <c r="BP1271" s="330"/>
      <c r="BQ1271" s="330"/>
      <c r="BR1271" s="330"/>
      <c r="BS1271" s="330"/>
      <c r="BT1271" s="330"/>
      <c r="BU1271" s="330"/>
      <c r="BV1271" s="330"/>
      <c r="BW1271" s="330"/>
      <c r="BX1271" s="330"/>
      <c r="BY1271" s="330"/>
      <c r="BZ1271" s="330"/>
      <c r="CA1271" s="330"/>
    </row>
    <row r="1272" spans="1:79" s="331" customFormat="1" ht="12.6" customHeight="1">
      <c r="A1272" s="252"/>
      <c r="B1272" s="511"/>
      <c r="C1272" s="512"/>
      <c r="D1272" s="513"/>
      <c r="E1272" s="514"/>
      <c r="F1272" s="482"/>
      <c r="G1272" s="482"/>
      <c r="H1272" s="482"/>
      <c r="I1272" s="482"/>
      <c r="J1272" s="482"/>
      <c r="K1272" s="482"/>
      <c r="L1272" s="482"/>
      <c r="M1272" s="482"/>
      <c r="N1272" s="482"/>
      <c r="O1272" s="482"/>
      <c r="P1272" s="482"/>
      <c r="Q1272" s="482"/>
      <c r="R1272" s="482"/>
      <c r="S1272" s="482"/>
      <c r="T1272" s="482"/>
      <c r="U1272" s="482"/>
      <c r="V1272" s="482"/>
      <c r="W1272" s="482"/>
      <c r="X1272" s="482"/>
      <c r="Y1272" s="482"/>
      <c r="Z1272" s="482"/>
      <c r="AA1272" s="482"/>
      <c r="AB1272" s="482"/>
      <c r="AC1272" s="482"/>
      <c r="AD1272" s="482"/>
      <c r="AE1272" s="482"/>
      <c r="AF1272" s="482"/>
      <c r="AG1272" s="482"/>
      <c r="AH1272" s="482"/>
      <c r="AI1272" s="482"/>
      <c r="AJ1272" s="482"/>
      <c r="AK1272" s="482"/>
      <c r="AL1272" s="482"/>
      <c r="AM1272" s="482"/>
      <c r="AN1272" s="482"/>
      <c r="AO1272" s="482"/>
      <c r="AP1272" s="482"/>
      <c r="AQ1272" s="482"/>
      <c r="AR1272" s="482"/>
      <c r="AS1272" s="482"/>
      <c r="AT1272" s="482"/>
      <c r="AU1272" s="482"/>
      <c r="AV1272" s="482"/>
      <c r="AW1272" s="482"/>
      <c r="AX1272" s="482"/>
      <c r="AY1272" s="482"/>
      <c r="AZ1272" s="482"/>
      <c r="BA1272" s="482"/>
      <c r="BB1272" s="482"/>
      <c r="BC1272" s="482"/>
      <c r="BD1272" s="482"/>
      <c r="BE1272" s="482"/>
      <c r="BF1272" s="482"/>
      <c r="BG1272" s="515"/>
      <c r="BH1272" s="516"/>
      <c r="BI1272" s="516"/>
      <c r="BJ1272" s="516"/>
      <c r="BK1272" s="517"/>
      <c r="BL1272" s="330"/>
      <c r="BM1272" s="330"/>
      <c r="BN1272" s="330"/>
      <c r="BO1272" s="330"/>
      <c r="BP1272" s="330"/>
      <c r="BQ1272" s="330"/>
      <c r="BR1272" s="330"/>
      <c r="BS1272" s="330"/>
      <c r="BT1272" s="330"/>
      <c r="BU1272" s="330"/>
      <c r="BV1272" s="330"/>
      <c r="BW1272" s="330"/>
      <c r="BX1272" s="330"/>
      <c r="BY1272" s="330"/>
      <c r="BZ1272" s="330"/>
      <c r="CA1272" s="330"/>
    </row>
    <row r="1273" spans="1:79" s="331" customFormat="1" ht="12.6" customHeight="1">
      <c r="A1273" s="252"/>
      <c r="B1273" s="498"/>
      <c r="C1273" s="499"/>
      <c r="D1273" s="500"/>
      <c r="E1273" s="503"/>
      <c r="F1273" s="504"/>
      <c r="G1273" s="504"/>
      <c r="H1273" s="504"/>
      <c r="I1273" s="504"/>
      <c r="J1273" s="504"/>
      <c r="K1273" s="504"/>
      <c r="L1273" s="504"/>
      <c r="M1273" s="504"/>
      <c r="N1273" s="504"/>
      <c r="O1273" s="504"/>
      <c r="P1273" s="504"/>
      <c r="Q1273" s="504"/>
      <c r="R1273" s="504"/>
      <c r="S1273" s="504"/>
      <c r="T1273" s="504"/>
      <c r="U1273" s="504"/>
      <c r="V1273" s="504"/>
      <c r="W1273" s="504"/>
      <c r="X1273" s="504"/>
      <c r="Y1273" s="504"/>
      <c r="Z1273" s="504"/>
      <c r="AA1273" s="504"/>
      <c r="AB1273" s="504"/>
      <c r="AC1273" s="504"/>
      <c r="AD1273" s="504"/>
      <c r="AE1273" s="504"/>
      <c r="AF1273" s="504"/>
      <c r="AG1273" s="504"/>
      <c r="AH1273" s="504"/>
      <c r="AI1273" s="504"/>
      <c r="AJ1273" s="504"/>
      <c r="AK1273" s="504"/>
      <c r="AL1273" s="504"/>
      <c r="AM1273" s="504"/>
      <c r="AN1273" s="504"/>
      <c r="AO1273" s="504"/>
      <c r="AP1273" s="504"/>
      <c r="AQ1273" s="504"/>
      <c r="AR1273" s="504"/>
      <c r="AS1273" s="504"/>
      <c r="AT1273" s="504"/>
      <c r="AU1273" s="504"/>
      <c r="AV1273" s="504"/>
      <c r="AW1273" s="504"/>
      <c r="AX1273" s="504"/>
      <c r="AY1273" s="504"/>
      <c r="AZ1273" s="504"/>
      <c r="BA1273" s="504"/>
      <c r="BB1273" s="504"/>
      <c r="BC1273" s="504"/>
      <c r="BD1273" s="504"/>
      <c r="BE1273" s="504"/>
      <c r="BF1273" s="504"/>
      <c r="BG1273" s="508"/>
      <c r="BH1273" s="509"/>
      <c r="BI1273" s="509"/>
      <c r="BJ1273" s="509"/>
      <c r="BK1273" s="510"/>
      <c r="BL1273" s="330"/>
      <c r="BM1273" s="330"/>
      <c r="BN1273" s="330"/>
      <c r="BO1273" s="330"/>
      <c r="BP1273" s="330"/>
      <c r="BQ1273" s="330"/>
      <c r="BR1273" s="330"/>
      <c r="BS1273" s="330"/>
      <c r="BT1273" s="330"/>
      <c r="BU1273" s="330"/>
      <c r="BV1273" s="330"/>
      <c r="BW1273" s="330"/>
      <c r="BX1273" s="330"/>
      <c r="BY1273" s="330"/>
      <c r="BZ1273" s="330"/>
      <c r="CA1273" s="330"/>
    </row>
    <row r="1274" spans="1:79" s="331" customFormat="1" ht="12.6" customHeight="1">
      <c r="A1274" s="342"/>
      <c r="B1274" s="495" t="s">
        <v>832</v>
      </c>
      <c r="C1274" s="496"/>
      <c r="D1274" s="497"/>
      <c r="E1274" s="501" t="s">
        <v>833</v>
      </c>
      <c r="F1274" s="502"/>
      <c r="G1274" s="502"/>
      <c r="H1274" s="502"/>
      <c r="I1274" s="502"/>
      <c r="J1274" s="502"/>
      <c r="K1274" s="502"/>
      <c r="L1274" s="502"/>
      <c r="M1274" s="502"/>
      <c r="N1274" s="502"/>
      <c r="O1274" s="502"/>
      <c r="P1274" s="502"/>
      <c r="Q1274" s="502"/>
      <c r="R1274" s="502"/>
      <c r="S1274" s="502"/>
      <c r="T1274" s="502"/>
      <c r="U1274" s="502"/>
      <c r="V1274" s="502"/>
      <c r="W1274" s="502"/>
      <c r="X1274" s="502"/>
      <c r="Y1274" s="502"/>
      <c r="Z1274" s="502"/>
      <c r="AA1274" s="502"/>
      <c r="AB1274" s="502"/>
      <c r="AC1274" s="502"/>
      <c r="AD1274" s="502"/>
      <c r="AE1274" s="502"/>
      <c r="AF1274" s="502"/>
      <c r="AG1274" s="502"/>
      <c r="AH1274" s="502"/>
      <c r="AI1274" s="502"/>
      <c r="AJ1274" s="502"/>
      <c r="AK1274" s="502"/>
      <c r="AL1274" s="502"/>
      <c r="AM1274" s="502"/>
      <c r="AN1274" s="502"/>
      <c r="AO1274" s="502"/>
      <c r="AP1274" s="502"/>
      <c r="AQ1274" s="502"/>
      <c r="AR1274" s="502"/>
      <c r="AS1274" s="502"/>
      <c r="AT1274" s="502"/>
      <c r="AU1274" s="502"/>
      <c r="AV1274" s="502"/>
      <c r="AW1274" s="502"/>
      <c r="AX1274" s="502"/>
      <c r="AY1274" s="502"/>
      <c r="AZ1274" s="502"/>
      <c r="BA1274" s="502"/>
      <c r="BB1274" s="502"/>
      <c r="BC1274" s="502"/>
      <c r="BD1274" s="502"/>
      <c r="BE1274" s="502"/>
      <c r="BF1274" s="502"/>
      <c r="BG1274" s="505"/>
      <c r="BH1274" s="506"/>
      <c r="BI1274" s="506"/>
      <c r="BJ1274" s="506"/>
      <c r="BK1274" s="507"/>
      <c r="BL1274" s="330"/>
      <c r="BM1274" s="330"/>
      <c r="BN1274" s="330"/>
      <c r="BO1274" s="330"/>
      <c r="BP1274" s="330"/>
      <c r="BQ1274" s="330"/>
      <c r="BR1274" s="330"/>
      <c r="BS1274" s="330"/>
      <c r="BT1274" s="330"/>
      <c r="BU1274" s="330"/>
      <c r="BV1274" s="330"/>
      <c r="BW1274" s="330"/>
      <c r="BX1274" s="330"/>
      <c r="BY1274" s="330"/>
      <c r="BZ1274" s="330"/>
      <c r="CA1274" s="330"/>
    </row>
    <row r="1275" spans="1:79" s="331" customFormat="1" ht="12.6" customHeight="1">
      <c r="A1275" s="342"/>
      <c r="B1275" s="511"/>
      <c r="C1275" s="512"/>
      <c r="D1275" s="513"/>
      <c r="E1275" s="514"/>
      <c r="F1275" s="482"/>
      <c r="G1275" s="482"/>
      <c r="H1275" s="482"/>
      <c r="I1275" s="482"/>
      <c r="J1275" s="482"/>
      <c r="K1275" s="482"/>
      <c r="L1275" s="482"/>
      <c r="M1275" s="482"/>
      <c r="N1275" s="482"/>
      <c r="O1275" s="482"/>
      <c r="P1275" s="482"/>
      <c r="Q1275" s="482"/>
      <c r="R1275" s="482"/>
      <c r="S1275" s="482"/>
      <c r="T1275" s="482"/>
      <c r="U1275" s="482"/>
      <c r="V1275" s="482"/>
      <c r="W1275" s="482"/>
      <c r="X1275" s="482"/>
      <c r="Y1275" s="482"/>
      <c r="Z1275" s="482"/>
      <c r="AA1275" s="482"/>
      <c r="AB1275" s="482"/>
      <c r="AC1275" s="482"/>
      <c r="AD1275" s="482"/>
      <c r="AE1275" s="482"/>
      <c r="AF1275" s="482"/>
      <c r="AG1275" s="482"/>
      <c r="AH1275" s="482"/>
      <c r="AI1275" s="482"/>
      <c r="AJ1275" s="482"/>
      <c r="AK1275" s="482"/>
      <c r="AL1275" s="482"/>
      <c r="AM1275" s="482"/>
      <c r="AN1275" s="482"/>
      <c r="AO1275" s="482"/>
      <c r="AP1275" s="482"/>
      <c r="AQ1275" s="482"/>
      <c r="AR1275" s="482"/>
      <c r="AS1275" s="482"/>
      <c r="AT1275" s="482"/>
      <c r="AU1275" s="482"/>
      <c r="AV1275" s="482"/>
      <c r="AW1275" s="482"/>
      <c r="AX1275" s="482"/>
      <c r="AY1275" s="482"/>
      <c r="AZ1275" s="482"/>
      <c r="BA1275" s="482"/>
      <c r="BB1275" s="482"/>
      <c r="BC1275" s="482"/>
      <c r="BD1275" s="482"/>
      <c r="BE1275" s="482"/>
      <c r="BF1275" s="482"/>
      <c r="BG1275" s="515"/>
      <c r="BH1275" s="516"/>
      <c r="BI1275" s="516"/>
      <c r="BJ1275" s="516"/>
      <c r="BK1275" s="517"/>
      <c r="BL1275" s="330"/>
      <c r="BM1275" s="330"/>
      <c r="BN1275" s="330"/>
      <c r="BO1275" s="330"/>
      <c r="BP1275" s="330"/>
      <c r="BQ1275" s="330"/>
      <c r="BR1275" s="330"/>
      <c r="BS1275" s="330"/>
      <c r="BT1275" s="330"/>
      <c r="BU1275" s="330"/>
      <c r="BV1275" s="330"/>
      <c r="BW1275" s="330"/>
      <c r="BX1275" s="330"/>
      <c r="BY1275" s="330"/>
      <c r="BZ1275" s="330"/>
      <c r="CA1275" s="330"/>
    </row>
    <row r="1276" spans="1:79" s="331" customFormat="1" ht="12.6" customHeight="1">
      <c r="A1276" s="342"/>
      <c r="B1276" s="511"/>
      <c r="C1276" s="512"/>
      <c r="D1276" s="513"/>
      <c r="E1276" s="514"/>
      <c r="F1276" s="482"/>
      <c r="G1276" s="482"/>
      <c r="H1276" s="482"/>
      <c r="I1276" s="482"/>
      <c r="J1276" s="482"/>
      <c r="K1276" s="482"/>
      <c r="L1276" s="482"/>
      <c r="M1276" s="482"/>
      <c r="N1276" s="482"/>
      <c r="O1276" s="482"/>
      <c r="P1276" s="482"/>
      <c r="Q1276" s="482"/>
      <c r="R1276" s="482"/>
      <c r="S1276" s="482"/>
      <c r="T1276" s="482"/>
      <c r="U1276" s="482"/>
      <c r="V1276" s="482"/>
      <c r="W1276" s="482"/>
      <c r="X1276" s="482"/>
      <c r="Y1276" s="482"/>
      <c r="Z1276" s="482"/>
      <c r="AA1276" s="482"/>
      <c r="AB1276" s="482"/>
      <c r="AC1276" s="482"/>
      <c r="AD1276" s="482"/>
      <c r="AE1276" s="482"/>
      <c r="AF1276" s="482"/>
      <c r="AG1276" s="482"/>
      <c r="AH1276" s="482"/>
      <c r="AI1276" s="482"/>
      <c r="AJ1276" s="482"/>
      <c r="AK1276" s="482"/>
      <c r="AL1276" s="482"/>
      <c r="AM1276" s="482"/>
      <c r="AN1276" s="482"/>
      <c r="AO1276" s="482"/>
      <c r="AP1276" s="482"/>
      <c r="AQ1276" s="482"/>
      <c r="AR1276" s="482"/>
      <c r="AS1276" s="482"/>
      <c r="AT1276" s="482"/>
      <c r="AU1276" s="482"/>
      <c r="AV1276" s="482"/>
      <c r="AW1276" s="482"/>
      <c r="AX1276" s="482"/>
      <c r="AY1276" s="482"/>
      <c r="AZ1276" s="482"/>
      <c r="BA1276" s="482"/>
      <c r="BB1276" s="482"/>
      <c r="BC1276" s="482"/>
      <c r="BD1276" s="482"/>
      <c r="BE1276" s="482"/>
      <c r="BF1276" s="482"/>
      <c r="BG1276" s="515"/>
      <c r="BH1276" s="516"/>
      <c r="BI1276" s="516"/>
      <c r="BJ1276" s="516"/>
      <c r="BK1276" s="517"/>
      <c r="BL1276" s="330"/>
      <c r="BM1276" s="330"/>
      <c r="BN1276" s="330"/>
      <c r="BO1276" s="330"/>
      <c r="BP1276" s="330"/>
      <c r="BQ1276" s="330"/>
      <c r="BR1276" s="330"/>
      <c r="BS1276" s="330"/>
      <c r="BT1276" s="330"/>
      <c r="BU1276" s="330"/>
      <c r="BV1276" s="330"/>
      <c r="BW1276" s="330"/>
      <c r="BX1276" s="330"/>
      <c r="BY1276" s="330"/>
      <c r="BZ1276" s="330"/>
      <c r="CA1276" s="330"/>
    </row>
    <row r="1277" spans="1:79" s="331" customFormat="1" ht="12.6" customHeight="1">
      <c r="A1277" s="252"/>
      <c r="B1277" s="498"/>
      <c r="C1277" s="499"/>
      <c r="D1277" s="500"/>
      <c r="E1277" s="503"/>
      <c r="F1277" s="504"/>
      <c r="G1277" s="504"/>
      <c r="H1277" s="504"/>
      <c r="I1277" s="504"/>
      <c r="J1277" s="504"/>
      <c r="K1277" s="504"/>
      <c r="L1277" s="504"/>
      <c r="M1277" s="504"/>
      <c r="N1277" s="504"/>
      <c r="O1277" s="504"/>
      <c r="P1277" s="504"/>
      <c r="Q1277" s="504"/>
      <c r="R1277" s="504"/>
      <c r="S1277" s="504"/>
      <c r="T1277" s="504"/>
      <c r="U1277" s="504"/>
      <c r="V1277" s="504"/>
      <c r="W1277" s="504"/>
      <c r="X1277" s="504"/>
      <c r="Y1277" s="504"/>
      <c r="Z1277" s="504"/>
      <c r="AA1277" s="504"/>
      <c r="AB1277" s="504"/>
      <c r="AC1277" s="504"/>
      <c r="AD1277" s="504"/>
      <c r="AE1277" s="504"/>
      <c r="AF1277" s="504"/>
      <c r="AG1277" s="504"/>
      <c r="AH1277" s="504"/>
      <c r="AI1277" s="504"/>
      <c r="AJ1277" s="504"/>
      <c r="AK1277" s="504"/>
      <c r="AL1277" s="504"/>
      <c r="AM1277" s="504"/>
      <c r="AN1277" s="504"/>
      <c r="AO1277" s="504"/>
      <c r="AP1277" s="504"/>
      <c r="AQ1277" s="504"/>
      <c r="AR1277" s="504"/>
      <c r="AS1277" s="504"/>
      <c r="AT1277" s="504"/>
      <c r="AU1277" s="504"/>
      <c r="AV1277" s="504"/>
      <c r="AW1277" s="504"/>
      <c r="AX1277" s="504"/>
      <c r="AY1277" s="504"/>
      <c r="AZ1277" s="504"/>
      <c r="BA1277" s="504"/>
      <c r="BB1277" s="504"/>
      <c r="BC1277" s="504"/>
      <c r="BD1277" s="504"/>
      <c r="BE1277" s="504"/>
      <c r="BF1277" s="504"/>
      <c r="BG1277" s="508"/>
      <c r="BH1277" s="509"/>
      <c r="BI1277" s="509"/>
      <c r="BJ1277" s="509"/>
      <c r="BK1277" s="510"/>
      <c r="BL1277" s="330"/>
      <c r="BM1277" s="330"/>
      <c r="BN1277" s="330"/>
      <c r="BO1277" s="330"/>
      <c r="BP1277" s="330"/>
      <c r="BQ1277" s="330"/>
      <c r="BR1277" s="330"/>
      <c r="BS1277" s="330"/>
      <c r="BT1277" s="330"/>
      <c r="BU1277" s="330"/>
      <c r="BV1277" s="330"/>
      <c r="BW1277" s="330"/>
      <c r="BX1277" s="330"/>
      <c r="BY1277" s="330"/>
      <c r="BZ1277" s="330"/>
      <c r="CA1277" s="330"/>
    </row>
    <row r="1278" spans="1:79" s="331" customFormat="1" ht="18" customHeight="1">
      <c r="A1278" s="239"/>
      <c r="B1278" s="641" t="s">
        <v>834</v>
      </c>
      <c r="C1278" s="642"/>
      <c r="D1278" s="642"/>
      <c r="E1278" s="642"/>
      <c r="F1278" s="642"/>
      <c r="G1278" s="642"/>
      <c r="H1278" s="642"/>
      <c r="I1278" s="642"/>
      <c r="J1278" s="642"/>
      <c r="K1278" s="642"/>
      <c r="L1278" s="642"/>
      <c r="M1278" s="642"/>
      <c r="N1278" s="642"/>
      <c r="O1278" s="642"/>
      <c r="P1278" s="642"/>
      <c r="Q1278" s="642"/>
      <c r="R1278" s="642"/>
      <c r="S1278" s="642"/>
      <c r="T1278" s="642"/>
      <c r="U1278" s="642"/>
      <c r="V1278" s="642"/>
      <c r="W1278" s="642"/>
      <c r="X1278" s="642"/>
      <c r="Y1278" s="642"/>
      <c r="Z1278" s="642"/>
      <c r="AA1278" s="642"/>
      <c r="AB1278" s="642"/>
      <c r="AC1278" s="642"/>
      <c r="AD1278" s="642"/>
      <c r="AE1278" s="642"/>
      <c r="AF1278" s="642"/>
      <c r="AG1278" s="642"/>
      <c r="AH1278" s="642"/>
      <c r="AI1278" s="642"/>
      <c r="AJ1278" s="642"/>
      <c r="AK1278" s="642"/>
      <c r="AL1278" s="642"/>
      <c r="AM1278" s="642"/>
      <c r="AN1278" s="642"/>
      <c r="AO1278" s="642"/>
      <c r="AP1278" s="642"/>
      <c r="AQ1278" s="642"/>
      <c r="AR1278" s="642"/>
      <c r="AS1278" s="642"/>
      <c r="AT1278" s="642"/>
      <c r="AU1278" s="642"/>
      <c r="AV1278" s="642"/>
      <c r="AW1278" s="642"/>
      <c r="AX1278" s="642"/>
      <c r="AY1278" s="642"/>
      <c r="AZ1278" s="642"/>
      <c r="BA1278" s="642"/>
      <c r="BB1278" s="642"/>
      <c r="BC1278" s="642"/>
      <c r="BD1278" s="642"/>
      <c r="BE1278" s="642"/>
      <c r="BF1278" s="642"/>
      <c r="BG1278" s="642"/>
      <c r="BH1278" s="642"/>
      <c r="BI1278" s="642"/>
      <c r="BJ1278" s="642"/>
      <c r="BK1278" s="643"/>
      <c r="BL1278" s="330"/>
      <c r="BM1278" s="330"/>
      <c r="BN1278" s="330"/>
      <c r="BO1278" s="330"/>
      <c r="BP1278" s="330"/>
      <c r="BQ1278" s="330"/>
      <c r="BR1278" s="330"/>
      <c r="BS1278" s="330"/>
      <c r="BT1278" s="330"/>
    </row>
    <row r="1279" spans="1:79" s="331" customFormat="1" ht="12.6" customHeight="1">
      <c r="A1279" s="342"/>
      <c r="B1279" s="495" t="s">
        <v>835</v>
      </c>
      <c r="C1279" s="496"/>
      <c r="D1279" s="497"/>
      <c r="E1279" s="501" t="s">
        <v>836</v>
      </c>
      <c r="F1279" s="502"/>
      <c r="G1279" s="502"/>
      <c r="H1279" s="502"/>
      <c r="I1279" s="502"/>
      <c r="J1279" s="502"/>
      <c r="K1279" s="502"/>
      <c r="L1279" s="502"/>
      <c r="M1279" s="502"/>
      <c r="N1279" s="502"/>
      <c r="O1279" s="502"/>
      <c r="P1279" s="502"/>
      <c r="Q1279" s="502"/>
      <c r="R1279" s="502"/>
      <c r="S1279" s="502"/>
      <c r="T1279" s="502"/>
      <c r="U1279" s="502"/>
      <c r="V1279" s="502"/>
      <c r="W1279" s="502"/>
      <c r="X1279" s="502"/>
      <c r="Y1279" s="502"/>
      <c r="Z1279" s="502"/>
      <c r="AA1279" s="502"/>
      <c r="AB1279" s="502"/>
      <c r="AC1279" s="502"/>
      <c r="AD1279" s="502"/>
      <c r="AE1279" s="502"/>
      <c r="AF1279" s="502"/>
      <c r="AG1279" s="502"/>
      <c r="AH1279" s="502"/>
      <c r="AI1279" s="502"/>
      <c r="AJ1279" s="502"/>
      <c r="AK1279" s="502"/>
      <c r="AL1279" s="502"/>
      <c r="AM1279" s="502"/>
      <c r="AN1279" s="502"/>
      <c r="AO1279" s="502"/>
      <c r="AP1279" s="502"/>
      <c r="AQ1279" s="502"/>
      <c r="AR1279" s="502"/>
      <c r="AS1279" s="502"/>
      <c r="AT1279" s="502"/>
      <c r="AU1279" s="502"/>
      <c r="AV1279" s="502"/>
      <c r="AW1279" s="502"/>
      <c r="AX1279" s="502"/>
      <c r="AY1279" s="502"/>
      <c r="AZ1279" s="502"/>
      <c r="BA1279" s="502"/>
      <c r="BB1279" s="502"/>
      <c r="BC1279" s="502"/>
      <c r="BD1279" s="502"/>
      <c r="BE1279" s="502"/>
      <c r="BF1279" s="502"/>
      <c r="BG1279" s="505"/>
      <c r="BH1279" s="506"/>
      <c r="BI1279" s="506"/>
      <c r="BJ1279" s="506"/>
      <c r="BK1279" s="507"/>
      <c r="BL1279" s="330"/>
      <c r="BM1279" s="330"/>
      <c r="BN1279" s="330"/>
      <c r="BO1279" s="330"/>
      <c r="BP1279" s="330"/>
      <c r="BQ1279" s="330"/>
      <c r="BR1279" s="330"/>
      <c r="BS1279" s="330"/>
      <c r="BT1279" s="330"/>
      <c r="BU1279" s="330"/>
      <c r="BV1279" s="330"/>
      <c r="BW1279" s="330"/>
      <c r="BX1279" s="330"/>
      <c r="BY1279" s="330"/>
      <c r="BZ1279" s="330"/>
      <c r="CA1279" s="330"/>
    </row>
    <row r="1280" spans="1:79" s="331" customFormat="1" ht="12.6" customHeight="1">
      <c r="A1280" s="252"/>
      <c r="B1280" s="498"/>
      <c r="C1280" s="499"/>
      <c r="D1280" s="500"/>
      <c r="E1280" s="503"/>
      <c r="F1280" s="504"/>
      <c r="G1280" s="504"/>
      <c r="H1280" s="504"/>
      <c r="I1280" s="504"/>
      <c r="J1280" s="504"/>
      <c r="K1280" s="504"/>
      <c r="L1280" s="504"/>
      <c r="M1280" s="504"/>
      <c r="N1280" s="504"/>
      <c r="O1280" s="504"/>
      <c r="P1280" s="504"/>
      <c r="Q1280" s="504"/>
      <c r="R1280" s="504"/>
      <c r="S1280" s="504"/>
      <c r="T1280" s="504"/>
      <c r="U1280" s="504"/>
      <c r="V1280" s="504"/>
      <c r="W1280" s="504"/>
      <c r="X1280" s="504"/>
      <c r="Y1280" s="504"/>
      <c r="Z1280" s="504"/>
      <c r="AA1280" s="504"/>
      <c r="AB1280" s="504"/>
      <c r="AC1280" s="504"/>
      <c r="AD1280" s="504"/>
      <c r="AE1280" s="504"/>
      <c r="AF1280" s="504"/>
      <c r="AG1280" s="504"/>
      <c r="AH1280" s="504"/>
      <c r="AI1280" s="504"/>
      <c r="AJ1280" s="504"/>
      <c r="AK1280" s="504"/>
      <c r="AL1280" s="504"/>
      <c r="AM1280" s="504"/>
      <c r="AN1280" s="504"/>
      <c r="AO1280" s="504"/>
      <c r="AP1280" s="504"/>
      <c r="AQ1280" s="504"/>
      <c r="AR1280" s="504"/>
      <c r="AS1280" s="504"/>
      <c r="AT1280" s="504"/>
      <c r="AU1280" s="504"/>
      <c r="AV1280" s="504"/>
      <c r="AW1280" s="504"/>
      <c r="AX1280" s="504"/>
      <c r="AY1280" s="504"/>
      <c r="AZ1280" s="504"/>
      <c r="BA1280" s="504"/>
      <c r="BB1280" s="504"/>
      <c r="BC1280" s="504"/>
      <c r="BD1280" s="504"/>
      <c r="BE1280" s="504"/>
      <c r="BF1280" s="504"/>
      <c r="BG1280" s="508"/>
      <c r="BH1280" s="509"/>
      <c r="BI1280" s="509"/>
      <c r="BJ1280" s="509"/>
      <c r="BK1280" s="510"/>
      <c r="BL1280" s="330"/>
      <c r="BM1280" s="330"/>
      <c r="BN1280" s="330"/>
      <c r="BO1280" s="330"/>
      <c r="BP1280" s="330"/>
      <c r="BQ1280" s="330"/>
      <c r="BR1280" s="330"/>
      <c r="BS1280" s="330"/>
      <c r="BT1280" s="330"/>
      <c r="BU1280" s="330"/>
      <c r="BV1280" s="330"/>
      <c r="BW1280" s="330"/>
      <c r="BX1280" s="330"/>
      <c r="BY1280" s="330"/>
      <c r="BZ1280" s="330"/>
      <c r="CA1280" s="330"/>
    </row>
    <row r="1281" spans="1:97" s="331" customFormat="1" ht="12.6" customHeight="1">
      <c r="A1281" s="342"/>
      <c r="B1281" s="495" t="s">
        <v>837</v>
      </c>
      <c r="C1281" s="496"/>
      <c r="D1281" s="497"/>
      <c r="E1281" s="501" t="s">
        <v>838</v>
      </c>
      <c r="F1281" s="502"/>
      <c r="G1281" s="502"/>
      <c r="H1281" s="502"/>
      <c r="I1281" s="502"/>
      <c r="J1281" s="502"/>
      <c r="K1281" s="502"/>
      <c r="L1281" s="502"/>
      <c r="M1281" s="502"/>
      <c r="N1281" s="502"/>
      <c r="O1281" s="502"/>
      <c r="P1281" s="502"/>
      <c r="Q1281" s="502"/>
      <c r="R1281" s="502"/>
      <c r="S1281" s="502"/>
      <c r="T1281" s="502"/>
      <c r="U1281" s="502"/>
      <c r="V1281" s="502"/>
      <c r="W1281" s="502"/>
      <c r="X1281" s="502"/>
      <c r="Y1281" s="502"/>
      <c r="Z1281" s="502"/>
      <c r="AA1281" s="502"/>
      <c r="AB1281" s="502"/>
      <c r="AC1281" s="502"/>
      <c r="AD1281" s="502"/>
      <c r="AE1281" s="502"/>
      <c r="AF1281" s="502"/>
      <c r="AG1281" s="502"/>
      <c r="AH1281" s="502"/>
      <c r="AI1281" s="502"/>
      <c r="AJ1281" s="502"/>
      <c r="AK1281" s="502"/>
      <c r="AL1281" s="502"/>
      <c r="AM1281" s="502"/>
      <c r="AN1281" s="502"/>
      <c r="AO1281" s="502"/>
      <c r="AP1281" s="502"/>
      <c r="AQ1281" s="502"/>
      <c r="AR1281" s="502"/>
      <c r="AS1281" s="502"/>
      <c r="AT1281" s="502"/>
      <c r="AU1281" s="502"/>
      <c r="AV1281" s="502"/>
      <c r="AW1281" s="502"/>
      <c r="AX1281" s="502"/>
      <c r="AY1281" s="502"/>
      <c r="AZ1281" s="502"/>
      <c r="BA1281" s="502"/>
      <c r="BB1281" s="502"/>
      <c r="BC1281" s="502"/>
      <c r="BD1281" s="502"/>
      <c r="BE1281" s="502"/>
      <c r="BF1281" s="502"/>
      <c r="BG1281" s="505"/>
      <c r="BH1281" s="506"/>
      <c r="BI1281" s="506"/>
      <c r="BJ1281" s="506"/>
      <c r="BK1281" s="507"/>
      <c r="BL1281" s="330"/>
      <c r="BM1281" s="330"/>
      <c r="BN1281" s="330"/>
      <c r="BO1281" s="330"/>
      <c r="BP1281" s="330"/>
      <c r="BQ1281" s="330"/>
      <c r="BR1281" s="330"/>
      <c r="BS1281" s="330"/>
      <c r="BT1281" s="330"/>
      <c r="BU1281" s="330"/>
      <c r="BV1281" s="330"/>
      <c r="BW1281" s="330"/>
      <c r="BX1281" s="330"/>
      <c r="BY1281" s="330"/>
      <c r="BZ1281" s="330"/>
      <c r="CA1281" s="330"/>
    </row>
    <row r="1282" spans="1:97" s="331" customFormat="1" ht="12.6" customHeight="1">
      <c r="A1282" s="252"/>
      <c r="B1282" s="498"/>
      <c r="C1282" s="499"/>
      <c r="D1282" s="500"/>
      <c r="E1282" s="503"/>
      <c r="F1282" s="504"/>
      <c r="G1282" s="504"/>
      <c r="H1282" s="504"/>
      <c r="I1282" s="504"/>
      <c r="J1282" s="504"/>
      <c r="K1282" s="504"/>
      <c r="L1282" s="504"/>
      <c r="M1282" s="504"/>
      <c r="N1282" s="504"/>
      <c r="O1282" s="504"/>
      <c r="P1282" s="504"/>
      <c r="Q1282" s="504"/>
      <c r="R1282" s="504"/>
      <c r="S1282" s="504"/>
      <c r="T1282" s="504"/>
      <c r="U1282" s="504"/>
      <c r="V1282" s="504"/>
      <c r="W1282" s="504"/>
      <c r="X1282" s="504"/>
      <c r="Y1282" s="504"/>
      <c r="Z1282" s="504"/>
      <c r="AA1282" s="504"/>
      <c r="AB1282" s="504"/>
      <c r="AC1282" s="504"/>
      <c r="AD1282" s="504"/>
      <c r="AE1282" s="504"/>
      <c r="AF1282" s="504"/>
      <c r="AG1282" s="504"/>
      <c r="AH1282" s="504"/>
      <c r="AI1282" s="504"/>
      <c r="AJ1282" s="504"/>
      <c r="AK1282" s="504"/>
      <c r="AL1282" s="504"/>
      <c r="AM1282" s="504"/>
      <c r="AN1282" s="504"/>
      <c r="AO1282" s="504"/>
      <c r="AP1282" s="504"/>
      <c r="AQ1282" s="504"/>
      <c r="AR1282" s="504"/>
      <c r="AS1282" s="504"/>
      <c r="AT1282" s="504"/>
      <c r="AU1282" s="504"/>
      <c r="AV1282" s="504"/>
      <c r="AW1282" s="504"/>
      <c r="AX1282" s="504"/>
      <c r="AY1282" s="504"/>
      <c r="AZ1282" s="504"/>
      <c r="BA1282" s="504"/>
      <c r="BB1282" s="504"/>
      <c r="BC1282" s="504"/>
      <c r="BD1282" s="504"/>
      <c r="BE1282" s="504"/>
      <c r="BF1282" s="504"/>
      <c r="BG1282" s="508"/>
      <c r="BH1282" s="509"/>
      <c r="BI1282" s="509"/>
      <c r="BJ1282" s="509"/>
      <c r="BK1282" s="510"/>
      <c r="BL1282" s="330"/>
      <c r="BM1282" s="330"/>
      <c r="BN1282" s="330"/>
      <c r="BO1282" s="330"/>
      <c r="BP1282" s="330"/>
      <c r="BQ1282" s="330"/>
      <c r="BR1282" s="330"/>
      <c r="BS1282" s="330"/>
      <c r="BT1282" s="330"/>
      <c r="BU1282" s="330"/>
      <c r="BV1282" s="330"/>
      <c r="BW1282" s="330"/>
      <c r="BX1282" s="330"/>
      <c r="BY1282" s="330"/>
      <c r="BZ1282" s="330"/>
      <c r="CA1282" s="330"/>
    </row>
    <row r="1283" spans="1:97" s="384" customFormat="1" ht="7.5" customHeight="1">
      <c r="BG1283" s="243"/>
      <c r="BH1283" s="243"/>
      <c r="BI1283" s="243"/>
      <c r="BJ1283" s="243"/>
      <c r="BK1283" s="243"/>
      <c r="BL1283" s="385"/>
      <c r="BM1283" s="385"/>
      <c r="BN1283" s="385"/>
      <c r="BO1283" s="385"/>
      <c r="BP1283" s="385"/>
      <c r="BQ1283" s="385"/>
      <c r="BR1283" s="385"/>
      <c r="BS1283" s="385"/>
      <c r="BT1283" s="385"/>
      <c r="BU1283" s="385"/>
      <c r="BV1283" s="385"/>
      <c r="BW1283" s="385"/>
      <c r="BX1283" s="385"/>
      <c r="BY1283" s="385"/>
      <c r="BZ1283" s="385"/>
      <c r="CA1283" s="385"/>
    </row>
    <row r="1284" spans="1:97" s="316" customFormat="1" ht="12.75" customHeight="1">
      <c r="B1284" s="386"/>
      <c r="C1284" s="386"/>
      <c r="D1284" s="386"/>
      <c r="E1284" s="599" t="s">
        <v>765</v>
      </c>
      <c r="F1284" s="600"/>
      <c r="G1284" s="600"/>
      <c r="H1284" s="600"/>
      <c r="I1284" s="600"/>
      <c r="J1284" s="600"/>
      <c r="K1284" s="600"/>
      <c r="L1284" s="600"/>
      <c r="M1284" s="600"/>
      <c r="N1284" s="600"/>
      <c r="O1284" s="600"/>
      <c r="P1284" s="600"/>
      <c r="Q1284" s="600"/>
      <c r="R1284" s="600"/>
      <c r="S1284" s="600"/>
      <c r="T1284" s="600"/>
      <c r="U1284" s="600"/>
      <c r="V1284" s="600"/>
      <c r="W1284" s="600"/>
      <c r="X1284" s="600"/>
      <c r="Y1284" s="600"/>
      <c r="Z1284" s="600"/>
      <c r="AA1284" s="600"/>
      <c r="AB1284" s="600"/>
      <c r="AC1284" s="600"/>
      <c r="AD1284" s="600"/>
      <c r="AE1284" s="601"/>
      <c r="AF1284" s="783"/>
      <c r="AG1284" s="784"/>
      <c r="AH1284" s="784"/>
      <c r="AI1284" s="784"/>
      <c r="AJ1284" s="784"/>
      <c r="AK1284" s="784"/>
      <c r="AL1284" s="784"/>
      <c r="AM1284" s="784"/>
      <c r="AN1284" s="784"/>
      <c r="AO1284" s="784"/>
      <c r="AP1284" s="785"/>
      <c r="AQ1284" s="482" t="s">
        <v>1339</v>
      </c>
      <c r="AR1284" s="482"/>
      <c r="AS1284" s="482"/>
      <c r="AT1284" s="482"/>
      <c r="AU1284" s="482"/>
      <c r="AV1284" s="482"/>
      <c r="AW1284" s="482"/>
      <c r="AX1284" s="482"/>
      <c r="AY1284" s="482"/>
      <c r="AZ1284" s="482"/>
      <c r="BA1284" s="482"/>
      <c r="BB1284" s="482"/>
      <c r="BC1284" s="482"/>
      <c r="BD1284" s="482"/>
      <c r="BE1284" s="482"/>
      <c r="BF1284" s="482"/>
      <c r="BG1284" s="387"/>
      <c r="BH1284" s="387"/>
      <c r="BI1284" s="387"/>
      <c r="BJ1284" s="387"/>
      <c r="BK1284" s="387"/>
      <c r="BL1284" s="387"/>
      <c r="BM1284" s="777" t="s">
        <v>766</v>
      </c>
      <c r="BN1284" s="777"/>
      <c r="BO1284" s="777"/>
      <c r="BP1284" s="777"/>
      <c r="BQ1284" s="777"/>
      <c r="BR1284" s="777"/>
      <c r="BS1284" s="777"/>
      <c r="BT1284" s="777"/>
      <c r="BU1284" s="777"/>
      <c r="BV1284" s="777"/>
      <c r="BW1284" s="777"/>
      <c r="BX1284" s="387"/>
      <c r="BY1284" s="387"/>
      <c r="BZ1284" s="387"/>
      <c r="CA1284" s="387"/>
      <c r="CB1284" s="387"/>
      <c r="CC1284" s="387"/>
      <c r="CD1284" s="387"/>
      <c r="CE1284" s="387"/>
      <c r="CF1284" s="387"/>
      <c r="CG1284" s="387"/>
      <c r="CH1284" s="387"/>
      <c r="CK1284" s="258"/>
      <c r="CL1284" s="225"/>
      <c r="CM1284" s="225"/>
      <c r="CN1284" s="225"/>
      <c r="CO1284" s="225"/>
      <c r="CP1284" s="225"/>
      <c r="CQ1284" s="225"/>
      <c r="CR1284" s="225"/>
      <c r="CS1284" s="225"/>
    </row>
    <row r="1285" spans="1:97" s="316" customFormat="1" ht="12.75" customHeight="1">
      <c r="B1285" s="386"/>
      <c r="C1285" s="386"/>
      <c r="D1285" s="386"/>
      <c r="E1285" s="602"/>
      <c r="F1285" s="603"/>
      <c r="G1285" s="603"/>
      <c r="H1285" s="603"/>
      <c r="I1285" s="603"/>
      <c r="J1285" s="603"/>
      <c r="K1285" s="603"/>
      <c r="L1285" s="603"/>
      <c r="M1285" s="603"/>
      <c r="N1285" s="603"/>
      <c r="O1285" s="603"/>
      <c r="P1285" s="603"/>
      <c r="Q1285" s="603"/>
      <c r="R1285" s="603"/>
      <c r="S1285" s="603"/>
      <c r="T1285" s="603"/>
      <c r="U1285" s="603"/>
      <c r="V1285" s="603"/>
      <c r="W1285" s="603"/>
      <c r="X1285" s="603"/>
      <c r="Y1285" s="603"/>
      <c r="Z1285" s="603"/>
      <c r="AA1285" s="603"/>
      <c r="AB1285" s="603"/>
      <c r="AC1285" s="603"/>
      <c r="AD1285" s="603"/>
      <c r="AE1285" s="604"/>
      <c r="AF1285" s="786"/>
      <c r="AG1285" s="787"/>
      <c r="AH1285" s="787"/>
      <c r="AI1285" s="787"/>
      <c r="AJ1285" s="787"/>
      <c r="AK1285" s="787"/>
      <c r="AL1285" s="787"/>
      <c r="AM1285" s="787"/>
      <c r="AN1285" s="787"/>
      <c r="AO1285" s="787"/>
      <c r="AP1285" s="788"/>
      <c r="AQ1285" s="482"/>
      <c r="AR1285" s="482"/>
      <c r="AS1285" s="482"/>
      <c r="AT1285" s="482"/>
      <c r="AU1285" s="482"/>
      <c r="AV1285" s="482"/>
      <c r="AW1285" s="482"/>
      <c r="AX1285" s="482"/>
      <c r="AY1285" s="482"/>
      <c r="AZ1285" s="482"/>
      <c r="BA1285" s="482"/>
      <c r="BB1285" s="482"/>
      <c r="BC1285" s="482"/>
      <c r="BD1285" s="482"/>
      <c r="BE1285" s="482"/>
      <c r="BF1285" s="482"/>
      <c r="BG1285" s="387"/>
      <c r="BH1285" s="387"/>
      <c r="BI1285" s="387"/>
      <c r="BJ1285" s="387"/>
      <c r="BK1285" s="387"/>
      <c r="BL1285" s="387"/>
      <c r="BM1285" s="387"/>
      <c r="BN1285" s="387"/>
      <c r="BO1285" s="387"/>
      <c r="BP1285" s="387"/>
      <c r="BQ1285" s="387"/>
      <c r="BR1285" s="387"/>
      <c r="BS1285" s="387"/>
      <c r="BT1285" s="387"/>
      <c r="BU1285" s="387"/>
      <c r="BV1285" s="387"/>
      <c r="BW1285" s="387"/>
      <c r="BX1285" s="387"/>
      <c r="BY1285" s="387"/>
      <c r="BZ1285" s="387"/>
      <c r="CA1285" s="387"/>
      <c r="CB1285" s="387"/>
      <c r="CC1285" s="387"/>
      <c r="CD1285" s="387"/>
      <c r="CE1285" s="387"/>
      <c r="CF1285" s="387"/>
      <c r="CG1285" s="387"/>
      <c r="CH1285" s="387"/>
      <c r="CK1285" s="258"/>
      <c r="CL1285" s="258"/>
      <c r="CM1285" s="258"/>
      <c r="CN1285" s="258"/>
      <c r="CO1285" s="258"/>
      <c r="CP1285" s="225"/>
      <c r="CQ1285" s="225"/>
      <c r="CR1285" s="225"/>
      <c r="CS1285" s="225"/>
    </row>
    <row r="1286" spans="1:97" s="316" customFormat="1" ht="12.75" customHeight="1">
      <c r="B1286" s="386"/>
      <c r="C1286" s="386"/>
      <c r="D1286" s="386"/>
      <c r="E1286" s="388"/>
      <c r="F1286" s="388"/>
      <c r="G1286" s="388"/>
      <c r="H1286" s="388"/>
      <c r="I1286" s="388"/>
      <c r="J1286" s="388"/>
      <c r="K1286" s="388"/>
      <c r="L1286" s="388"/>
      <c r="M1286" s="388"/>
      <c r="N1286" s="388"/>
      <c r="O1286" s="388"/>
      <c r="P1286" s="388"/>
      <c r="Q1286" s="388"/>
      <c r="R1286" s="388"/>
      <c r="S1286" s="388"/>
      <c r="T1286" s="388"/>
      <c r="U1286" s="388"/>
      <c r="V1286" s="388"/>
      <c r="W1286" s="388"/>
      <c r="X1286" s="388"/>
      <c r="Y1286" s="388"/>
      <c r="Z1286" s="388"/>
      <c r="AA1286" s="388"/>
      <c r="AB1286" s="388"/>
      <c r="AC1286" s="388"/>
      <c r="AD1286" s="388"/>
      <c r="AE1286" s="388"/>
      <c r="AF1286" s="389"/>
      <c r="AG1286" s="389"/>
      <c r="AH1286" s="389"/>
      <c r="AI1286" s="389"/>
      <c r="AJ1286" s="389"/>
      <c r="AK1286" s="389"/>
      <c r="AL1286" s="389"/>
      <c r="AM1286" s="389"/>
      <c r="AN1286" s="389"/>
      <c r="AO1286" s="389"/>
      <c r="AP1286" s="389"/>
      <c r="AQ1286" s="355"/>
      <c r="AR1286" s="355"/>
      <c r="AS1286" s="355"/>
      <c r="AT1286" s="355"/>
      <c r="AU1286" s="355"/>
      <c r="AV1286" s="355"/>
      <c r="AW1286" s="355"/>
      <c r="AX1286" s="355"/>
      <c r="AY1286" s="355"/>
      <c r="AZ1286" s="355"/>
      <c r="BA1286" s="355"/>
      <c r="BB1286" s="355"/>
      <c r="BC1286" s="355"/>
      <c r="BD1286" s="355"/>
      <c r="BE1286" s="355"/>
      <c r="BF1286" s="355"/>
      <c r="BG1286" s="387"/>
      <c r="BH1286" s="387"/>
      <c r="BI1286" s="387"/>
      <c r="BJ1286" s="387"/>
      <c r="BK1286" s="387"/>
      <c r="BL1286" s="387"/>
      <c r="BM1286" s="387"/>
      <c r="BN1286" s="387"/>
      <c r="BO1286" s="387"/>
      <c r="BP1286" s="387"/>
      <c r="BQ1286" s="387"/>
      <c r="BR1286" s="387"/>
      <c r="BS1286" s="387"/>
      <c r="BT1286" s="387"/>
      <c r="BU1286" s="387"/>
      <c r="BV1286" s="387"/>
      <c r="BW1286" s="387"/>
      <c r="BX1286" s="387"/>
      <c r="BY1286" s="387"/>
      <c r="BZ1286" s="387"/>
      <c r="CA1286" s="387"/>
      <c r="CB1286" s="387"/>
      <c r="CC1286" s="387"/>
      <c r="CD1286" s="387"/>
      <c r="CE1286" s="387"/>
      <c r="CF1286" s="387"/>
      <c r="CG1286" s="387"/>
      <c r="CH1286" s="387"/>
      <c r="CK1286" s="258"/>
      <c r="CL1286" s="258"/>
      <c r="CM1286" s="258"/>
      <c r="CN1286" s="258"/>
      <c r="CO1286" s="258"/>
      <c r="CP1286" s="225"/>
      <c r="CQ1286" s="225"/>
      <c r="CR1286" s="225"/>
      <c r="CS1286" s="225"/>
    </row>
    <row r="1287" spans="1:97" s="331" customFormat="1" ht="20.100000000000001" customHeight="1">
      <c r="A1287" s="239" t="s">
        <v>839</v>
      </c>
      <c r="B1287" s="239"/>
      <c r="C1287" s="239"/>
      <c r="D1287" s="298"/>
      <c r="E1287" s="291"/>
      <c r="F1287" s="291"/>
      <c r="G1287" s="291"/>
      <c r="H1287" s="291"/>
      <c r="I1287" s="291"/>
      <c r="J1287" s="291"/>
      <c r="K1287" s="291"/>
      <c r="L1287" s="291"/>
      <c r="M1287" s="291"/>
      <c r="N1287" s="291"/>
      <c r="O1287" s="291"/>
      <c r="P1287" s="291"/>
      <c r="Q1287" s="291"/>
      <c r="R1287" s="291"/>
      <c r="S1287" s="291"/>
      <c r="T1287" s="291"/>
      <c r="U1287" s="291"/>
      <c r="V1287" s="291"/>
      <c r="W1287" s="316"/>
      <c r="X1287" s="316"/>
      <c r="Y1287" s="316"/>
      <c r="Z1287" s="316"/>
      <c r="AA1287" s="316"/>
      <c r="AB1287" s="316"/>
      <c r="AC1287" s="316"/>
      <c r="AD1287" s="316"/>
      <c r="AE1287" s="316"/>
      <c r="AF1287" s="316"/>
      <c r="AG1287" s="316"/>
      <c r="AH1287" s="316"/>
      <c r="AI1287" s="316"/>
      <c r="AJ1287" s="316"/>
      <c r="AK1287" s="316"/>
      <c r="AL1287" s="316"/>
      <c r="AM1287" s="316"/>
      <c r="AN1287" s="773"/>
      <c r="AO1287" s="774"/>
      <c r="AP1287" s="774"/>
      <c r="AQ1287" s="774"/>
      <c r="AR1287" s="774"/>
      <c r="AS1287" s="774"/>
      <c r="AT1287" s="774"/>
      <c r="AU1287" s="774"/>
      <c r="AV1287" s="774"/>
      <c r="AW1287" s="774"/>
      <c r="AX1287" s="774"/>
      <c r="AY1287" s="774"/>
      <c r="AZ1287" s="774"/>
      <c r="BA1287" s="774"/>
      <c r="BB1287" s="774"/>
      <c r="BC1287" s="774"/>
      <c r="BD1287" s="774"/>
      <c r="BE1287" s="774"/>
      <c r="BF1287" s="774"/>
      <c r="BG1287" s="243"/>
      <c r="BH1287" s="243"/>
      <c r="BI1287" s="243"/>
      <c r="BJ1287" s="243"/>
      <c r="BK1287" s="243"/>
      <c r="BL1287" s="330"/>
      <c r="BM1287" s="330"/>
      <c r="BN1287" s="330"/>
      <c r="BO1287" s="330"/>
      <c r="BP1287" s="330"/>
      <c r="BQ1287" s="330"/>
      <c r="BR1287" s="330"/>
      <c r="BS1287" s="330"/>
      <c r="BT1287" s="330"/>
      <c r="BU1287" s="330"/>
      <c r="BV1287" s="330"/>
      <c r="BW1287" s="330"/>
      <c r="BX1287" s="330"/>
      <c r="BY1287" s="330"/>
      <c r="BZ1287" s="330"/>
      <c r="CA1287" s="330"/>
    </row>
    <row r="1288" spans="1:97" s="331" customFormat="1" ht="12.6" customHeight="1">
      <c r="A1288" s="342"/>
      <c r="B1288" s="495" t="s">
        <v>431</v>
      </c>
      <c r="C1288" s="496"/>
      <c r="D1288" s="497"/>
      <c r="E1288" s="501" t="s">
        <v>840</v>
      </c>
      <c r="F1288" s="502"/>
      <c r="G1288" s="502"/>
      <c r="H1288" s="502"/>
      <c r="I1288" s="502"/>
      <c r="J1288" s="502"/>
      <c r="K1288" s="502"/>
      <c r="L1288" s="502"/>
      <c r="M1288" s="502"/>
      <c r="N1288" s="502"/>
      <c r="O1288" s="502"/>
      <c r="P1288" s="502"/>
      <c r="Q1288" s="502"/>
      <c r="R1288" s="502"/>
      <c r="S1288" s="502"/>
      <c r="T1288" s="502"/>
      <c r="U1288" s="502"/>
      <c r="V1288" s="502"/>
      <c r="W1288" s="502"/>
      <c r="X1288" s="502"/>
      <c r="Y1288" s="502"/>
      <c r="Z1288" s="502"/>
      <c r="AA1288" s="502"/>
      <c r="AB1288" s="502"/>
      <c r="AC1288" s="502"/>
      <c r="AD1288" s="502"/>
      <c r="AE1288" s="502"/>
      <c r="AF1288" s="502"/>
      <c r="AG1288" s="502"/>
      <c r="AH1288" s="502"/>
      <c r="AI1288" s="502"/>
      <c r="AJ1288" s="502"/>
      <c r="AK1288" s="502"/>
      <c r="AL1288" s="502"/>
      <c r="AM1288" s="502"/>
      <c r="AN1288" s="502"/>
      <c r="AO1288" s="502"/>
      <c r="AP1288" s="502"/>
      <c r="AQ1288" s="502"/>
      <c r="AR1288" s="502"/>
      <c r="AS1288" s="502"/>
      <c r="AT1288" s="502"/>
      <c r="AU1288" s="502"/>
      <c r="AV1288" s="502"/>
      <c r="AW1288" s="502"/>
      <c r="AX1288" s="502"/>
      <c r="AY1288" s="502"/>
      <c r="AZ1288" s="502"/>
      <c r="BA1288" s="502"/>
      <c r="BB1288" s="502"/>
      <c r="BC1288" s="502"/>
      <c r="BD1288" s="502"/>
      <c r="BE1288" s="502"/>
      <c r="BF1288" s="502"/>
      <c r="BG1288" s="505"/>
      <c r="BH1288" s="506"/>
      <c r="BI1288" s="506"/>
      <c r="BJ1288" s="506"/>
      <c r="BK1288" s="507"/>
      <c r="BL1288" s="330"/>
      <c r="BM1288" s="330"/>
      <c r="BN1288" s="330"/>
      <c r="BO1288" s="330"/>
      <c r="BP1288" s="330"/>
      <c r="BQ1288" s="330"/>
      <c r="BR1288" s="330"/>
      <c r="BS1288" s="330"/>
      <c r="BT1288" s="330"/>
      <c r="BU1288" s="330"/>
      <c r="BV1288" s="330"/>
      <c r="BW1288" s="330"/>
      <c r="BX1288" s="330"/>
      <c r="BY1288" s="330"/>
      <c r="BZ1288" s="330"/>
      <c r="CA1288" s="330"/>
    </row>
    <row r="1289" spans="1:97" s="331" customFormat="1" ht="12.6" customHeight="1">
      <c r="A1289" s="342"/>
      <c r="B1289" s="511"/>
      <c r="C1289" s="512"/>
      <c r="D1289" s="513"/>
      <c r="E1289" s="514"/>
      <c r="F1289" s="482"/>
      <c r="G1289" s="482"/>
      <c r="H1289" s="482"/>
      <c r="I1289" s="482"/>
      <c r="J1289" s="482"/>
      <c r="K1289" s="482"/>
      <c r="L1289" s="482"/>
      <c r="M1289" s="482"/>
      <c r="N1289" s="482"/>
      <c r="O1289" s="482"/>
      <c r="P1289" s="482"/>
      <c r="Q1289" s="482"/>
      <c r="R1289" s="482"/>
      <c r="S1289" s="482"/>
      <c r="T1289" s="482"/>
      <c r="U1289" s="482"/>
      <c r="V1289" s="482"/>
      <c r="W1289" s="482"/>
      <c r="X1289" s="482"/>
      <c r="Y1289" s="482"/>
      <c r="Z1289" s="482"/>
      <c r="AA1289" s="482"/>
      <c r="AB1289" s="482"/>
      <c r="AC1289" s="482"/>
      <c r="AD1289" s="482"/>
      <c r="AE1289" s="482"/>
      <c r="AF1289" s="482"/>
      <c r="AG1289" s="482"/>
      <c r="AH1289" s="482"/>
      <c r="AI1289" s="482"/>
      <c r="AJ1289" s="482"/>
      <c r="AK1289" s="482"/>
      <c r="AL1289" s="482"/>
      <c r="AM1289" s="482"/>
      <c r="AN1289" s="482"/>
      <c r="AO1289" s="482"/>
      <c r="AP1289" s="482"/>
      <c r="AQ1289" s="482"/>
      <c r="AR1289" s="482"/>
      <c r="AS1289" s="482"/>
      <c r="AT1289" s="482"/>
      <c r="AU1289" s="482"/>
      <c r="AV1289" s="482"/>
      <c r="AW1289" s="482"/>
      <c r="AX1289" s="482"/>
      <c r="AY1289" s="482"/>
      <c r="AZ1289" s="482"/>
      <c r="BA1289" s="482"/>
      <c r="BB1289" s="482"/>
      <c r="BC1289" s="482"/>
      <c r="BD1289" s="482"/>
      <c r="BE1289" s="482"/>
      <c r="BF1289" s="482"/>
      <c r="BG1289" s="515"/>
      <c r="BH1289" s="516"/>
      <c r="BI1289" s="516"/>
      <c r="BJ1289" s="516"/>
      <c r="BK1289" s="517"/>
      <c r="BL1289" s="330"/>
      <c r="BM1289" s="330"/>
      <c r="BN1289" s="330"/>
      <c r="BO1289" s="330"/>
      <c r="BP1289" s="330"/>
      <c r="BQ1289" s="330"/>
      <c r="BR1289" s="330"/>
      <c r="BS1289" s="330"/>
      <c r="BT1289" s="330"/>
      <c r="BU1289" s="330"/>
      <c r="BV1289" s="330"/>
      <c r="BW1289" s="330"/>
      <c r="BX1289" s="330"/>
      <c r="BY1289" s="330"/>
      <c r="BZ1289" s="330"/>
      <c r="CA1289" s="330"/>
    </row>
    <row r="1290" spans="1:97" s="331" customFormat="1" ht="12.6" customHeight="1">
      <c r="A1290" s="252"/>
      <c r="B1290" s="498"/>
      <c r="C1290" s="499"/>
      <c r="D1290" s="500"/>
      <c r="E1290" s="503"/>
      <c r="F1290" s="504"/>
      <c r="G1290" s="504"/>
      <c r="H1290" s="504"/>
      <c r="I1290" s="504"/>
      <c r="J1290" s="504"/>
      <c r="K1290" s="504"/>
      <c r="L1290" s="504"/>
      <c r="M1290" s="504"/>
      <c r="N1290" s="504"/>
      <c r="O1290" s="504"/>
      <c r="P1290" s="504"/>
      <c r="Q1290" s="504"/>
      <c r="R1290" s="504"/>
      <c r="S1290" s="504"/>
      <c r="T1290" s="504"/>
      <c r="U1290" s="504"/>
      <c r="V1290" s="504"/>
      <c r="W1290" s="504"/>
      <c r="X1290" s="504"/>
      <c r="Y1290" s="504"/>
      <c r="Z1290" s="504"/>
      <c r="AA1290" s="504"/>
      <c r="AB1290" s="504"/>
      <c r="AC1290" s="504"/>
      <c r="AD1290" s="504"/>
      <c r="AE1290" s="504"/>
      <c r="AF1290" s="504"/>
      <c r="AG1290" s="504"/>
      <c r="AH1290" s="504"/>
      <c r="AI1290" s="504"/>
      <c r="AJ1290" s="504"/>
      <c r="AK1290" s="504"/>
      <c r="AL1290" s="504"/>
      <c r="AM1290" s="504"/>
      <c r="AN1290" s="504"/>
      <c r="AO1290" s="504"/>
      <c r="AP1290" s="504"/>
      <c r="AQ1290" s="504"/>
      <c r="AR1290" s="504"/>
      <c r="AS1290" s="504"/>
      <c r="AT1290" s="504"/>
      <c r="AU1290" s="504"/>
      <c r="AV1290" s="504"/>
      <c r="AW1290" s="504"/>
      <c r="AX1290" s="504"/>
      <c r="AY1290" s="504"/>
      <c r="AZ1290" s="504"/>
      <c r="BA1290" s="504"/>
      <c r="BB1290" s="504"/>
      <c r="BC1290" s="504"/>
      <c r="BD1290" s="504"/>
      <c r="BE1290" s="504"/>
      <c r="BF1290" s="504"/>
      <c r="BG1290" s="508"/>
      <c r="BH1290" s="509"/>
      <c r="BI1290" s="509"/>
      <c r="BJ1290" s="509"/>
      <c r="BK1290" s="510"/>
      <c r="BL1290" s="330"/>
      <c r="BM1290" s="330"/>
      <c r="BN1290" s="330"/>
      <c r="BO1290" s="330"/>
      <c r="BP1290" s="330"/>
      <c r="BQ1290" s="330"/>
      <c r="BR1290" s="330"/>
      <c r="BS1290" s="330"/>
      <c r="BT1290" s="330"/>
      <c r="BU1290" s="330"/>
      <c r="BV1290" s="330"/>
      <c r="BW1290" s="330"/>
      <c r="BX1290" s="330"/>
      <c r="BY1290" s="330"/>
      <c r="BZ1290" s="330"/>
      <c r="CA1290" s="330"/>
    </row>
    <row r="1291" spans="1:97" s="331" customFormat="1" ht="12.6" customHeight="1">
      <c r="A1291" s="252"/>
      <c r="B1291" s="495" t="s">
        <v>436</v>
      </c>
      <c r="C1291" s="496"/>
      <c r="D1291" s="497"/>
      <c r="E1291" s="501" t="s">
        <v>841</v>
      </c>
      <c r="F1291" s="502"/>
      <c r="G1291" s="502"/>
      <c r="H1291" s="502"/>
      <c r="I1291" s="502"/>
      <c r="J1291" s="502"/>
      <c r="K1291" s="502"/>
      <c r="L1291" s="502"/>
      <c r="M1291" s="502"/>
      <c r="N1291" s="502"/>
      <c r="O1291" s="502"/>
      <c r="P1291" s="502"/>
      <c r="Q1291" s="502"/>
      <c r="R1291" s="502"/>
      <c r="S1291" s="502"/>
      <c r="T1291" s="502"/>
      <c r="U1291" s="502"/>
      <c r="V1291" s="502"/>
      <c r="W1291" s="502"/>
      <c r="X1291" s="502"/>
      <c r="Y1291" s="502"/>
      <c r="Z1291" s="502"/>
      <c r="AA1291" s="502"/>
      <c r="AB1291" s="502"/>
      <c r="AC1291" s="502"/>
      <c r="AD1291" s="502"/>
      <c r="AE1291" s="502"/>
      <c r="AF1291" s="502"/>
      <c r="AG1291" s="502"/>
      <c r="AH1291" s="502"/>
      <c r="AI1291" s="502"/>
      <c r="AJ1291" s="502"/>
      <c r="AK1291" s="502"/>
      <c r="AL1291" s="502"/>
      <c r="AM1291" s="502"/>
      <c r="AN1291" s="502"/>
      <c r="AO1291" s="502"/>
      <c r="AP1291" s="502"/>
      <c r="AQ1291" s="502"/>
      <c r="AR1291" s="502"/>
      <c r="AS1291" s="502"/>
      <c r="AT1291" s="502"/>
      <c r="AU1291" s="502"/>
      <c r="AV1291" s="502"/>
      <c r="AW1291" s="502"/>
      <c r="AX1291" s="502"/>
      <c r="AY1291" s="502"/>
      <c r="AZ1291" s="502"/>
      <c r="BA1291" s="502"/>
      <c r="BB1291" s="502"/>
      <c r="BC1291" s="502"/>
      <c r="BD1291" s="502"/>
      <c r="BE1291" s="502"/>
      <c r="BF1291" s="502"/>
      <c r="BG1291" s="505"/>
      <c r="BH1291" s="506"/>
      <c r="BI1291" s="506"/>
      <c r="BJ1291" s="506"/>
      <c r="BK1291" s="507"/>
      <c r="BL1291" s="330"/>
      <c r="BM1291" s="330"/>
      <c r="BN1291" s="330"/>
      <c r="BO1291" s="330"/>
      <c r="BP1291" s="330"/>
      <c r="BQ1291" s="330"/>
      <c r="BR1291" s="330"/>
      <c r="BS1291" s="330"/>
      <c r="BT1291" s="330"/>
      <c r="BU1291" s="330"/>
      <c r="BV1291" s="330"/>
      <c r="BW1291" s="330"/>
      <c r="BX1291" s="330"/>
      <c r="BY1291" s="330"/>
      <c r="BZ1291" s="330"/>
      <c r="CA1291" s="330"/>
    </row>
    <row r="1292" spans="1:97" s="331" customFormat="1" ht="12.6" customHeight="1">
      <c r="A1292" s="252"/>
      <c r="B1292" s="498"/>
      <c r="C1292" s="499"/>
      <c r="D1292" s="500"/>
      <c r="E1292" s="503"/>
      <c r="F1292" s="504"/>
      <c r="G1292" s="504"/>
      <c r="H1292" s="504"/>
      <c r="I1292" s="504"/>
      <c r="J1292" s="504"/>
      <c r="K1292" s="504"/>
      <c r="L1292" s="504"/>
      <c r="M1292" s="504"/>
      <c r="N1292" s="504"/>
      <c r="O1292" s="504"/>
      <c r="P1292" s="504"/>
      <c r="Q1292" s="504"/>
      <c r="R1292" s="504"/>
      <c r="S1292" s="504"/>
      <c r="T1292" s="504"/>
      <c r="U1292" s="504"/>
      <c r="V1292" s="504"/>
      <c r="W1292" s="504"/>
      <c r="X1292" s="504"/>
      <c r="Y1292" s="504"/>
      <c r="Z1292" s="504"/>
      <c r="AA1292" s="504"/>
      <c r="AB1292" s="504"/>
      <c r="AC1292" s="504"/>
      <c r="AD1292" s="504"/>
      <c r="AE1292" s="504"/>
      <c r="AF1292" s="504"/>
      <c r="AG1292" s="504"/>
      <c r="AH1292" s="504"/>
      <c r="AI1292" s="504"/>
      <c r="AJ1292" s="504"/>
      <c r="AK1292" s="504"/>
      <c r="AL1292" s="504"/>
      <c r="AM1292" s="504"/>
      <c r="AN1292" s="504"/>
      <c r="AO1292" s="504"/>
      <c r="AP1292" s="504"/>
      <c r="AQ1292" s="504"/>
      <c r="AR1292" s="504"/>
      <c r="AS1292" s="504"/>
      <c r="AT1292" s="504"/>
      <c r="AU1292" s="504"/>
      <c r="AV1292" s="504"/>
      <c r="AW1292" s="504"/>
      <c r="AX1292" s="504"/>
      <c r="AY1292" s="504"/>
      <c r="AZ1292" s="504"/>
      <c r="BA1292" s="504"/>
      <c r="BB1292" s="504"/>
      <c r="BC1292" s="504"/>
      <c r="BD1292" s="504"/>
      <c r="BE1292" s="504"/>
      <c r="BF1292" s="504"/>
      <c r="BG1292" s="508"/>
      <c r="BH1292" s="509"/>
      <c r="BI1292" s="509"/>
      <c r="BJ1292" s="509"/>
      <c r="BK1292" s="510"/>
      <c r="BL1292" s="330"/>
      <c r="BM1292" s="330"/>
      <c r="BN1292" s="330"/>
      <c r="BO1292" s="330"/>
      <c r="BP1292" s="330"/>
      <c r="BQ1292" s="330"/>
      <c r="BR1292" s="330"/>
      <c r="BS1292" s="330"/>
      <c r="BT1292" s="330"/>
      <c r="BU1292" s="330"/>
      <c r="BV1292" s="330"/>
      <c r="BW1292" s="330"/>
      <c r="BX1292" s="330"/>
      <c r="BY1292" s="330"/>
      <c r="BZ1292" s="330"/>
      <c r="CA1292" s="330"/>
    </row>
    <row r="1293" spans="1:97" s="331" customFormat="1" ht="12.6" customHeight="1">
      <c r="A1293" s="252"/>
      <c r="B1293" s="495" t="s">
        <v>450</v>
      </c>
      <c r="C1293" s="496"/>
      <c r="D1293" s="497"/>
      <c r="E1293" s="501" t="s">
        <v>346</v>
      </c>
      <c r="F1293" s="502"/>
      <c r="G1293" s="502"/>
      <c r="H1293" s="502"/>
      <c r="I1293" s="502"/>
      <c r="J1293" s="502"/>
      <c r="K1293" s="502"/>
      <c r="L1293" s="502"/>
      <c r="M1293" s="502"/>
      <c r="N1293" s="502"/>
      <c r="O1293" s="502"/>
      <c r="P1293" s="502"/>
      <c r="Q1293" s="502"/>
      <c r="R1293" s="502"/>
      <c r="S1293" s="502"/>
      <c r="T1293" s="502"/>
      <c r="U1293" s="502"/>
      <c r="V1293" s="502"/>
      <c r="W1293" s="502"/>
      <c r="X1293" s="502"/>
      <c r="Y1293" s="502"/>
      <c r="Z1293" s="502"/>
      <c r="AA1293" s="502"/>
      <c r="AB1293" s="502"/>
      <c r="AC1293" s="502"/>
      <c r="AD1293" s="502"/>
      <c r="AE1293" s="502"/>
      <c r="AF1293" s="502"/>
      <c r="AG1293" s="502"/>
      <c r="AH1293" s="502"/>
      <c r="AI1293" s="502"/>
      <c r="AJ1293" s="502"/>
      <c r="AK1293" s="502"/>
      <c r="AL1293" s="502"/>
      <c r="AM1293" s="502"/>
      <c r="AN1293" s="502"/>
      <c r="AO1293" s="502"/>
      <c r="AP1293" s="502"/>
      <c r="AQ1293" s="502"/>
      <c r="AR1293" s="502"/>
      <c r="AS1293" s="502"/>
      <c r="AT1293" s="502"/>
      <c r="AU1293" s="502"/>
      <c r="AV1293" s="502"/>
      <c r="AW1293" s="502"/>
      <c r="AX1293" s="502"/>
      <c r="AY1293" s="502"/>
      <c r="AZ1293" s="502"/>
      <c r="BA1293" s="502"/>
      <c r="BB1293" s="502"/>
      <c r="BC1293" s="502"/>
      <c r="BD1293" s="502"/>
      <c r="BE1293" s="502"/>
      <c r="BF1293" s="502"/>
      <c r="BG1293" s="505"/>
      <c r="BH1293" s="506"/>
      <c r="BI1293" s="506"/>
      <c r="BJ1293" s="506"/>
      <c r="BK1293" s="507"/>
      <c r="BL1293" s="330"/>
      <c r="BM1293" s="330"/>
      <c r="BN1293" s="330"/>
      <c r="BO1293" s="330"/>
      <c r="BP1293" s="330"/>
      <c r="BQ1293" s="330"/>
      <c r="BR1293" s="330"/>
      <c r="BS1293" s="330"/>
      <c r="BT1293" s="330"/>
      <c r="BU1293" s="330"/>
      <c r="BV1293" s="330"/>
      <c r="BW1293" s="330"/>
      <c r="BX1293" s="330"/>
      <c r="BY1293" s="330"/>
      <c r="BZ1293" s="330"/>
      <c r="CA1293" s="330"/>
    </row>
    <row r="1294" spans="1:97" s="331" customFormat="1" ht="12.6" customHeight="1">
      <c r="A1294" s="252"/>
      <c r="B1294" s="498"/>
      <c r="C1294" s="499"/>
      <c r="D1294" s="500"/>
      <c r="E1294" s="503"/>
      <c r="F1294" s="504"/>
      <c r="G1294" s="504"/>
      <c r="H1294" s="504"/>
      <c r="I1294" s="504"/>
      <c r="J1294" s="504"/>
      <c r="K1294" s="504"/>
      <c r="L1294" s="504"/>
      <c r="M1294" s="504"/>
      <c r="N1294" s="504"/>
      <c r="O1294" s="504"/>
      <c r="P1294" s="504"/>
      <c r="Q1294" s="504"/>
      <c r="R1294" s="504"/>
      <c r="S1294" s="504"/>
      <c r="T1294" s="504"/>
      <c r="U1294" s="504"/>
      <c r="V1294" s="504"/>
      <c r="W1294" s="504"/>
      <c r="X1294" s="504"/>
      <c r="Y1294" s="504"/>
      <c r="Z1294" s="504"/>
      <c r="AA1294" s="504"/>
      <c r="AB1294" s="504"/>
      <c r="AC1294" s="504"/>
      <c r="AD1294" s="504"/>
      <c r="AE1294" s="504"/>
      <c r="AF1294" s="504"/>
      <c r="AG1294" s="504"/>
      <c r="AH1294" s="504"/>
      <c r="AI1294" s="504"/>
      <c r="AJ1294" s="504"/>
      <c r="AK1294" s="504"/>
      <c r="AL1294" s="504"/>
      <c r="AM1294" s="504"/>
      <c r="AN1294" s="504"/>
      <c r="AO1294" s="504"/>
      <c r="AP1294" s="504"/>
      <c r="AQ1294" s="504"/>
      <c r="AR1294" s="504"/>
      <c r="AS1294" s="504"/>
      <c r="AT1294" s="504"/>
      <c r="AU1294" s="504"/>
      <c r="AV1294" s="504"/>
      <c r="AW1294" s="504"/>
      <c r="AX1294" s="504"/>
      <c r="AY1294" s="504"/>
      <c r="AZ1294" s="504"/>
      <c r="BA1294" s="504"/>
      <c r="BB1294" s="504"/>
      <c r="BC1294" s="504"/>
      <c r="BD1294" s="504"/>
      <c r="BE1294" s="504"/>
      <c r="BF1294" s="504"/>
      <c r="BG1294" s="508"/>
      <c r="BH1294" s="509"/>
      <c r="BI1294" s="509"/>
      <c r="BJ1294" s="509"/>
      <c r="BK1294" s="510"/>
      <c r="BL1294" s="330"/>
      <c r="BM1294" s="330"/>
      <c r="BN1294" s="330"/>
      <c r="BO1294" s="330"/>
      <c r="BP1294" s="330"/>
      <c r="BQ1294" s="330"/>
      <c r="BR1294" s="330"/>
      <c r="BS1294" s="330"/>
      <c r="BT1294" s="330"/>
      <c r="BU1294" s="330"/>
      <c r="BV1294" s="330"/>
      <c r="BW1294" s="330"/>
      <c r="BX1294" s="330"/>
      <c r="BY1294" s="330"/>
      <c r="BZ1294" s="330"/>
      <c r="CA1294" s="330"/>
    </row>
    <row r="1295" spans="1:97" s="384" customFormat="1" ht="12.75" customHeight="1">
      <c r="BG1295" s="243"/>
      <c r="BH1295" s="243"/>
      <c r="BI1295" s="243"/>
      <c r="BJ1295" s="243"/>
      <c r="BK1295" s="243"/>
      <c r="BL1295" s="385"/>
      <c r="BM1295" s="385"/>
      <c r="BN1295" s="385"/>
      <c r="BO1295" s="385"/>
      <c r="BP1295" s="385"/>
      <c r="BQ1295" s="385"/>
      <c r="BR1295" s="385"/>
      <c r="BS1295" s="385"/>
      <c r="BT1295" s="385"/>
      <c r="BU1295" s="385"/>
      <c r="BV1295" s="385"/>
      <c r="BW1295" s="385"/>
      <c r="BX1295" s="385"/>
      <c r="BY1295" s="385"/>
      <c r="BZ1295" s="385"/>
      <c r="CA1295" s="385"/>
    </row>
    <row r="1296" spans="1:97" s="316" customFormat="1" ht="12.75" customHeight="1">
      <c r="B1296" s="386"/>
      <c r="C1296" s="386"/>
      <c r="D1296" s="386"/>
      <c r="E1296" s="599" t="s">
        <v>765</v>
      </c>
      <c r="F1296" s="600"/>
      <c r="G1296" s="600"/>
      <c r="H1296" s="600"/>
      <c r="I1296" s="600"/>
      <c r="J1296" s="600"/>
      <c r="K1296" s="600"/>
      <c r="L1296" s="600"/>
      <c r="M1296" s="600"/>
      <c r="N1296" s="600"/>
      <c r="O1296" s="600"/>
      <c r="P1296" s="600"/>
      <c r="Q1296" s="600"/>
      <c r="R1296" s="600"/>
      <c r="S1296" s="600"/>
      <c r="T1296" s="600"/>
      <c r="U1296" s="600"/>
      <c r="V1296" s="600"/>
      <c r="W1296" s="600"/>
      <c r="X1296" s="600"/>
      <c r="Y1296" s="600"/>
      <c r="Z1296" s="600"/>
      <c r="AA1296" s="600"/>
      <c r="AB1296" s="600"/>
      <c r="AC1296" s="600"/>
      <c r="AD1296" s="600"/>
      <c r="AE1296" s="601"/>
      <c r="AF1296" s="783"/>
      <c r="AG1296" s="784"/>
      <c r="AH1296" s="784"/>
      <c r="AI1296" s="784"/>
      <c r="AJ1296" s="784"/>
      <c r="AK1296" s="784"/>
      <c r="AL1296" s="784"/>
      <c r="AM1296" s="784"/>
      <c r="AN1296" s="784"/>
      <c r="AO1296" s="784"/>
      <c r="AP1296" s="785"/>
      <c r="AQ1296" s="482" t="s">
        <v>1339</v>
      </c>
      <c r="AR1296" s="482"/>
      <c r="AS1296" s="482"/>
      <c r="AT1296" s="482"/>
      <c r="AU1296" s="482"/>
      <c r="AV1296" s="482"/>
      <c r="AW1296" s="482"/>
      <c r="AX1296" s="482"/>
      <c r="AY1296" s="482"/>
      <c r="AZ1296" s="482"/>
      <c r="BA1296" s="482"/>
      <c r="BB1296" s="482"/>
      <c r="BC1296" s="482"/>
      <c r="BD1296" s="482"/>
      <c r="BE1296" s="482"/>
      <c r="BF1296" s="482"/>
      <c r="BG1296" s="387"/>
      <c r="BH1296" s="387"/>
      <c r="BI1296" s="387"/>
      <c r="BJ1296" s="387"/>
      <c r="BK1296" s="387"/>
      <c r="BL1296" s="387"/>
      <c r="BM1296" s="777" t="s">
        <v>766</v>
      </c>
      <c r="BN1296" s="777"/>
      <c r="BO1296" s="777"/>
      <c r="BP1296" s="777"/>
      <c r="BQ1296" s="777"/>
      <c r="BR1296" s="777"/>
      <c r="BS1296" s="777"/>
      <c r="BT1296" s="777"/>
      <c r="BU1296" s="777"/>
      <c r="BV1296" s="777"/>
      <c r="BW1296" s="777"/>
      <c r="BX1296" s="387"/>
      <c r="BY1296" s="387"/>
      <c r="BZ1296" s="387"/>
      <c r="CA1296" s="387"/>
      <c r="CB1296" s="387"/>
      <c r="CC1296" s="387"/>
      <c r="CD1296" s="387"/>
      <c r="CE1296" s="387"/>
      <c r="CF1296" s="387"/>
      <c r="CG1296" s="387"/>
      <c r="CH1296" s="387"/>
      <c r="CK1296" s="258"/>
      <c r="CL1296" s="225"/>
      <c r="CM1296" s="225"/>
      <c r="CN1296" s="225"/>
      <c r="CO1296" s="225"/>
      <c r="CP1296" s="225"/>
      <c r="CQ1296" s="225"/>
      <c r="CR1296" s="225"/>
      <c r="CS1296" s="225"/>
    </row>
    <row r="1297" spans="1:97" s="316" customFormat="1" ht="12.75" customHeight="1">
      <c r="B1297" s="386"/>
      <c r="C1297" s="386"/>
      <c r="D1297" s="386"/>
      <c r="E1297" s="602"/>
      <c r="F1297" s="603"/>
      <c r="G1297" s="603"/>
      <c r="H1297" s="603"/>
      <c r="I1297" s="603"/>
      <c r="J1297" s="603"/>
      <c r="K1297" s="603"/>
      <c r="L1297" s="603"/>
      <c r="M1297" s="603"/>
      <c r="N1297" s="603"/>
      <c r="O1297" s="603"/>
      <c r="P1297" s="603"/>
      <c r="Q1297" s="603"/>
      <c r="R1297" s="603"/>
      <c r="S1297" s="603"/>
      <c r="T1297" s="603"/>
      <c r="U1297" s="603"/>
      <c r="V1297" s="603"/>
      <c r="W1297" s="603"/>
      <c r="X1297" s="603"/>
      <c r="Y1297" s="603"/>
      <c r="Z1297" s="603"/>
      <c r="AA1297" s="603"/>
      <c r="AB1297" s="603"/>
      <c r="AC1297" s="603"/>
      <c r="AD1297" s="603"/>
      <c r="AE1297" s="604"/>
      <c r="AF1297" s="786"/>
      <c r="AG1297" s="787"/>
      <c r="AH1297" s="787"/>
      <c r="AI1297" s="787"/>
      <c r="AJ1297" s="787"/>
      <c r="AK1297" s="787"/>
      <c r="AL1297" s="787"/>
      <c r="AM1297" s="787"/>
      <c r="AN1297" s="787"/>
      <c r="AO1297" s="787"/>
      <c r="AP1297" s="788"/>
      <c r="AQ1297" s="482"/>
      <c r="AR1297" s="482"/>
      <c r="AS1297" s="482"/>
      <c r="AT1297" s="482"/>
      <c r="AU1297" s="482"/>
      <c r="AV1297" s="482"/>
      <c r="AW1297" s="482"/>
      <c r="AX1297" s="482"/>
      <c r="AY1297" s="482"/>
      <c r="AZ1297" s="482"/>
      <c r="BA1297" s="482"/>
      <c r="BB1297" s="482"/>
      <c r="BC1297" s="482"/>
      <c r="BD1297" s="482"/>
      <c r="BE1297" s="482"/>
      <c r="BF1297" s="482"/>
      <c r="BG1297" s="387"/>
      <c r="BH1297" s="387"/>
      <c r="BI1297" s="387"/>
      <c r="BJ1297" s="387"/>
      <c r="BK1297" s="387"/>
      <c r="BL1297" s="387"/>
      <c r="BM1297" s="387"/>
      <c r="BN1297" s="387"/>
      <c r="BO1297" s="387"/>
      <c r="BP1297" s="387"/>
      <c r="BQ1297" s="387"/>
      <c r="BR1297" s="387"/>
      <c r="BS1297" s="387"/>
      <c r="BT1297" s="387"/>
      <c r="BU1297" s="387"/>
      <c r="BV1297" s="387"/>
      <c r="BW1297" s="387"/>
      <c r="BX1297" s="387"/>
      <c r="BY1297" s="387"/>
      <c r="BZ1297" s="387"/>
      <c r="CA1297" s="387"/>
      <c r="CB1297" s="387"/>
      <c r="CC1297" s="387"/>
      <c r="CD1297" s="387"/>
      <c r="CE1297" s="387"/>
      <c r="CF1297" s="387"/>
      <c r="CG1297" s="387"/>
      <c r="CH1297" s="387"/>
      <c r="CK1297" s="258"/>
      <c r="CL1297" s="258"/>
      <c r="CM1297" s="258"/>
      <c r="CN1297" s="258"/>
      <c r="CO1297" s="258"/>
      <c r="CP1297" s="225"/>
      <c r="CQ1297" s="225"/>
      <c r="CR1297" s="225"/>
      <c r="CS1297" s="225"/>
    </row>
    <row r="1298" spans="1:97" s="316" customFormat="1" ht="12.75" customHeight="1">
      <c r="B1298" s="386"/>
      <c r="C1298" s="386"/>
      <c r="D1298" s="386"/>
      <c r="E1298" s="388"/>
      <c r="F1298" s="388"/>
      <c r="G1298" s="388"/>
      <c r="H1298" s="388"/>
      <c r="I1298" s="388"/>
      <c r="J1298" s="388"/>
      <c r="K1298" s="388"/>
      <c r="L1298" s="388"/>
      <c r="M1298" s="388"/>
      <c r="N1298" s="388"/>
      <c r="O1298" s="388"/>
      <c r="P1298" s="388"/>
      <c r="Q1298" s="388"/>
      <c r="R1298" s="388"/>
      <c r="S1298" s="388"/>
      <c r="T1298" s="388"/>
      <c r="U1298" s="388"/>
      <c r="V1298" s="388"/>
      <c r="W1298" s="388"/>
      <c r="X1298" s="388"/>
      <c r="Y1298" s="388"/>
      <c r="Z1298" s="388"/>
      <c r="AA1298" s="388"/>
      <c r="AB1298" s="388"/>
      <c r="AC1298" s="388"/>
      <c r="AD1298" s="388"/>
      <c r="AE1298" s="388"/>
      <c r="AF1298" s="389"/>
      <c r="AG1298" s="389"/>
      <c r="AH1298" s="389"/>
      <c r="AI1298" s="389"/>
      <c r="AJ1298" s="389"/>
      <c r="AK1298" s="389"/>
      <c r="AL1298" s="389"/>
      <c r="AM1298" s="389"/>
      <c r="AN1298" s="389"/>
      <c r="AO1298" s="389"/>
      <c r="AP1298" s="389"/>
      <c r="AQ1298" s="355"/>
      <c r="AR1298" s="355"/>
      <c r="AS1298" s="355"/>
      <c r="AT1298" s="355"/>
      <c r="AU1298" s="355"/>
      <c r="AV1298" s="355"/>
      <c r="AW1298" s="355"/>
      <c r="AX1298" s="355"/>
      <c r="AY1298" s="355"/>
      <c r="AZ1298" s="355"/>
      <c r="BA1298" s="355"/>
      <c r="BB1298" s="355"/>
      <c r="BC1298" s="355"/>
      <c r="BD1298" s="355"/>
      <c r="BE1298" s="355"/>
      <c r="BF1298" s="355"/>
      <c r="BG1298" s="387"/>
      <c r="BH1298" s="387"/>
      <c r="BI1298" s="387"/>
      <c r="BJ1298" s="387"/>
      <c r="BK1298" s="387"/>
      <c r="BL1298" s="387"/>
      <c r="BM1298" s="387"/>
      <c r="BN1298" s="387"/>
      <c r="BO1298" s="387"/>
      <c r="BP1298" s="387"/>
      <c r="BQ1298" s="387"/>
      <c r="BR1298" s="387"/>
      <c r="BS1298" s="387"/>
      <c r="BT1298" s="387"/>
      <c r="BU1298" s="387"/>
      <c r="BV1298" s="387"/>
      <c r="BW1298" s="387"/>
      <c r="BX1298" s="387"/>
      <c r="BY1298" s="387"/>
      <c r="BZ1298" s="387"/>
      <c r="CA1298" s="387"/>
      <c r="CB1298" s="387"/>
      <c r="CC1298" s="387"/>
      <c r="CD1298" s="387"/>
      <c r="CE1298" s="387"/>
      <c r="CF1298" s="387"/>
      <c r="CG1298" s="387"/>
      <c r="CH1298" s="387"/>
      <c r="CK1298" s="258"/>
      <c r="CL1298" s="258"/>
      <c r="CM1298" s="258"/>
      <c r="CN1298" s="258"/>
      <c r="CO1298" s="258"/>
      <c r="CP1298" s="225"/>
      <c r="CQ1298" s="225"/>
      <c r="CR1298" s="225"/>
      <c r="CS1298" s="225"/>
    </row>
    <row r="1299" spans="1:97" s="316" customFormat="1" ht="20.100000000000001" customHeight="1">
      <c r="A1299" s="239" t="s">
        <v>842</v>
      </c>
      <c r="B1299" s="239"/>
      <c r="C1299" s="239"/>
      <c r="D1299" s="298"/>
      <c r="E1299" s="291"/>
      <c r="F1299" s="291"/>
      <c r="G1299" s="291"/>
      <c r="H1299" s="291"/>
      <c r="I1299" s="291"/>
      <c r="J1299" s="291"/>
      <c r="K1299" s="291"/>
      <c r="L1299" s="291"/>
      <c r="M1299" s="291"/>
      <c r="N1299" s="291"/>
      <c r="O1299" s="291"/>
      <c r="P1299" s="291"/>
      <c r="Q1299" s="291"/>
      <c r="R1299" s="291"/>
      <c r="S1299" s="291"/>
      <c r="T1299" s="291"/>
      <c r="U1299" s="291"/>
      <c r="V1299" s="291"/>
      <c r="AS1299" s="773"/>
      <c r="AT1299" s="774"/>
      <c r="AU1299" s="774"/>
      <c r="AV1299" s="774"/>
      <c r="AW1299" s="774"/>
      <c r="AX1299" s="774"/>
      <c r="AY1299" s="774"/>
      <c r="AZ1299" s="774"/>
      <c r="BA1299" s="774"/>
      <c r="BB1299" s="774"/>
      <c r="BC1299" s="774"/>
      <c r="BD1299" s="774"/>
      <c r="BE1299" s="774"/>
      <c r="BF1299" s="774"/>
      <c r="BG1299" s="774"/>
      <c r="BH1299" s="774"/>
      <c r="BI1299" s="774"/>
      <c r="BJ1299" s="774"/>
      <c r="BK1299" s="774"/>
      <c r="BL1299" s="345"/>
      <c r="BM1299" s="345"/>
      <c r="BN1299" s="345"/>
      <c r="BO1299" s="345"/>
      <c r="BP1299" s="345"/>
      <c r="BQ1299" s="345"/>
      <c r="BR1299" s="345"/>
      <c r="BS1299" s="345"/>
      <c r="BT1299" s="345"/>
      <c r="BU1299" s="345"/>
      <c r="BV1299" s="345"/>
      <c r="BW1299" s="345"/>
      <c r="BX1299" s="345"/>
      <c r="BY1299" s="345"/>
      <c r="BZ1299" s="345"/>
      <c r="CA1299" s="345"/>
    </row>
    <row r="1300" spans="1:97" ht="12.6" customHeight="1">
      <c r="B1300" s="495" t="s">
        <v>431</v>
      </c>
      <c r="C1300" s="496"/>
      <c r="D1300" s="497"/>
      <c r="E1300" s="501" t="s">
        <v>843</v>
      </c>
      <c r="F1300" s="502"/>
      <c r="G1300" s="502"/>
      <c r="H1300" s="502"/>
      <c r="I1300" s="502"/>
      <c r="J1300" s="502"/>
      <c r="K1300" s="502"/>
      <c r="L1300" s="502"/>
      <c r="M1300" s="502"/>
      <c r="N1300" s="502"/>
      <c r="O1300" s="502"/>
      <c r="P1300" s="502"/>
      <c r="Q1300" s="502"/>
      <c r="R1300" s="502"/>
      <c r="S1300" s="502"/>
      <c r="T1300" s="502"/>
      <c r="U1300" s="502"/>
      <c r="V1300" s="502"/>
      <c r="W1300" s="502"/>
      <c r="X1300" s="502"/>
      <c r="Y1300" s="502"/>
      <c r="Z1300" s="502"/>
      <c r="AA1300" s="502"/>
      <c r="AB1300" s="502"/>
      <c r="AC1300" s="502"/>
      <c r="AD1300" s="502"/>
      <c r="AE1300" s="502"/>
      <c r="AF1300" s="502"/>
      <c r="AG1300" s="502"/>
      <c r="AH1300" s="502"/>
      <c r="AI1300" s="502"/>
      <c r="AJ1300" s="502"/>
      <c r="AK1300" s="502"/>
      <c r="AL1300" s="502"/>
      <c r="AM1300" s="502"/>
      <c r="AN1300" s="502"/>
      <c r="AO1300" s="502"/>
      <c r="AP1300" s="502"/>
      <c r="AQ1300" s="502"/>
      <c r="AR1300" s="502"/>
      <c r="AS1300" s="502"/>
      <c r="AT1300" s="502"/>
      <c r="AU1300" s="502"/>
      <c r="AV1300" s="502"/>
      <c r="AW1300" s="502"/>
      <c r="AX1300" s="502"/>
      <c r="AY1300" s="502"/>
      <c r="AZ1300" s="502"/>
      <c r="BA1300" s="502"/>
      <c r="BB1300" s="502"/>
      <c r="BC1300" s="502"/>
      <c r="BD1300" s="502"/>
      <c r="BE1300" s="502"/>
      <c r="BF1300" s="502"/>
      <c r="BG1300" s="505"/>
      <c r="BH1300" s="506"/>
      <c r="BI1300" s="506"/>
      <c r="BJ1300" s="506"/>
      <c r="BK1300" s="507"/>
    </row>
    <row r="1301" spans="1:97" ht="12.6" customHeight="1">
      <c r="B1301" s="498"/>
      <c r="C1301" s="499"/>
      <c r="D1301" s="500"/>
      <c r="E1301" s="503"/>
      <c r="F1301" s="504"/>
      <c r="G1301" s="504"/>
      <c r="H1301" s="504"/>
      <c r="I1301" s="504"/>
      <c r="J1301" s="504"/>
      <c r="K1301" s="504"/>
      <c r="L1301" s="504"/>
      <c r="M1301" s="504"/>
      <c r="N1301" s="504"/>
      <c r="O1301" s="504"/>
      <c r="P1301" s="504"/>
      <c r="Q1301" s="504"/>
      <c r="R1301" s="504"/>
      <c r="S1301" s="504"/>
      <c r="T1301" s="504"/>
      <c r="U1301" s="504"/>
      <c r="V1301" s="504"/>
      <c r="W1301" s="504"/>
      <c r="X1301" s="504"/>
      <c r="Y1301" s="504"/>
      <c r="Z1301" s="504"/>
      <c r="AA1301" s="504"/>
      <c r="AB1301" s="504"/>
      <c r="AC1301" s="504"/>
      <c r="AD1301" s="504"/>
      <c r="AE1301" s="504"/>
      <c r="AF1301" s="504"/>
      <c r="AG1301" s="504"/>
      <c r="AH1301" s="504"/>
      <c r="AI1301" s="504"/>
      <c r="AJ1301" s="504"/>
      <c r="AK1301" s="504"/>
      <c r="AL1301" s="504"/>
      <c r="AM1301" s="504"/>
      <c r="AN1301" s="504"/>
      <c r="AO1301" s="504"/>
      <c r="AP1301" s="504"/>
      <c r="AQ1301" s="504"/>
      <c r="AR1301" s="504"/>
      <c r="AS1301" s="504"/>
      <c r="AT1301" s="504"/>
      <c r="AU1301" s="504"/>
      <c r="AV1301" s="504"/>
      <c r="AW1301" s="504"/>
      <c r="AX1301" s="504"/>
      <c r="AY1301" s="504"/>
      <c r="AZ1301" s="504"/>
      <c r="BA1301" s="504"/>
      <c r="BB1301" s="504"/>
      <c r="BC1301" s="504"/>
      <c r="BD1301" s="504"/>
      <c r="BE1301" s="504"/>
      <c r="BF1301" s="504"/>
      <c r="BG1301" s="508"/>
      <c r="BH1301" s="509"/>
      <c r="BI1301" s="509"/>
      <c r="BJ1301" s="509"/>
      <c r="BK1301" s="510"/>
    </row>
    <row r="1302" spans="1:97" ht="12.6" customHeight="1">
      <c r="B1302" s="495" t="s">
        <v>436</v>
      </c>
      <c r="C1302" s="496"/>
      <c r="D1302" s="497"/>
      <c r="E1302" s="501" t="s">
        <v>844</v>
      </c>
      <c r="F1302" s="502"/>
      <c r="G1302" s="502"/>
      <c r="H1302" s="502"/>
      <c r="I1302" s="502"/>
      <c r="J1302" s="502"/>
      <c r="K1302" s="502"/>
      <c r="L1302" s="502"/>
      <c r="M1302" s="502"/>
      <c r="N1302" s="502"/>
      <c r="O1302" s="502"/>
      <c r="P1302" s="502"/>
      <c r="Q1302" s="502"/>
      <c r="R1302" s="502"/>
      <c r="S1302" s="502"/>
      <c r="T1302" s="502"/>
      <c r="U1302" s="502"/>
      <c r="V1302" s="502"/>
      <c r="W1302" s="502"/>
      <c r="X1302" s="502"/>
      <c r="Y1302" s="502"/>
      <c r="Z1302" s="502"/>
      <c r="AA1302" s="502"/>
      <c r="AB1302" s="502"/>
      <c r="AC1302" s="502"/>
      <c r="AD1302" s="502"/>
      <c r="AE1302" s="502"/>
      <c r="AF1302" s="502"/>
      <c r="AG1302" s="502"/>
      <c r="AH1302" s="502"/>
      <c r="AI1302" s="502"/>
      <c r="AJ1302" s="502"/>
      <c r="AK1302" s="502"/>
      <c r="AL1302" s="502"/>
      <c r="AM1302" s="502"/>
      <c r="AN1302" s="502"/>
      <c r="AO1302" s="502"/>
      <c r="AP1302" s="502"/>
      <c r="AQ1302" s="502"/>
      <c r="AR1302" s="502"/>
      <c r="AS1302" s="502"/>
      <c r="AT1302" s="502"/>
      <c r="AU1302" s="502"/>
      <c r="AV1302" s="502"/>
      <c r="AW1302" s="502"/>
      <c r="AX1302" s="502"/>
      <c r="AY1302" s="502"/>
      <c r="AZ1302" s="502"/>
      <c r="BA1302" s="502"/>
      <c r="BB1302" s="502"/>
      <c r="BC1302" s="502"/>
      <c r="BD1302" s="502"/>
      <c r="BE1302" s="502"/>
      <c r="BF1302" s="502"/>
      <c r="BG1302" s="505"/>
      <c r="BH1302" s="506"/>
      <c r="BI1302" s="506"/>
      <c r="BJ1302" s="506"/>
      <c r="BK1302" s="507"/>
    </row>
    <row r="1303" spans="1:97" ht="12.6" customHeight="1">
      <c r="B1303" s="511"/>
      <c r="C1303" s="512"/>
      <c r="D1303" s="513"/>
      <c r="E1303" s="514"/>
      <c r="F1303" s="482"/>
      <c r="G1303" s="482"/>
      <c r="H1303" s="482"/>
      <c r="I1303" s="482"/>
      <c r="J1303" s="482"/>
      <c r="K1303" s="482"/>
      <c r="L1303" s="482"/>
      <c r="M1303" s="482"/>
      <c r="N1303" s="482"/>
      <c r="O1303" s="482"/>
      <c r="P1303" s="482"/>
      <c r="Q1303" s="482"/>
      <c r="R1303" s="482"/>
      <c r="S1303" s="482"/>
      <c r="T1303" s="482"/>
      <c r="U1303" s="482"/>
      <c r="V1303" s="482"/>
      <c r="W1303" s="482"/>
      <c r="X1303" s="482"/>
      <c r="Y1303" s="482"/>
      <c r="Z1303" s="482"/>
      <c r="AA1303" s="482"/>
      <c r="AB1303" s="482"/>
      <c r="AC1303" s="482"/>
      <c r="AD1303" s="482"/>
      <c r="AE1303" s="482"/>
      <c r="AF1303" s="482"/>
      <c r="AG1303" s="482"/>
      <c r="AH1303" s="482"/>
      <c r="AI1303" s="482"/>
      <c r="AJ1303" s="482"/>
      <c r="AK1303" s="482"/>
      <c r="AL1303" s="482"/>
      <c r="AM1303" s="482"/>
      <c r="AN1303" s="482"/>
      <c r="AO1303" s="482"/>
      <c r="AP1303" s="482"/>
      <c r="AQ1303" s="482"/>
      <c r="AR1303" s="482"/>
      <c r="AS1303" s="482"/>
      <c r="AT1303" s="482"/>
      <c r="AU1303" s="482"/>
      <c r="AV1303" s="482"/>
      <c r="AW1303" s="482"/>
      <c r="AX1303" s="482"/>
      <c r="AY1303" s="482"/>
      <c r="AZ1303" s="482"/>
      <c r="BA1303" s="482"/>
      <c r="BB1303" s="482"/>
      <c r="BC1303" s="482"/>
      <c r="BD1303" s="482"/>
      <c r="BE1303" s="482"/>
      <c r="BF1303" s="482"/>
      <c r="BG1303" s="515"/>
      <c r="BH1303" s="516"/>
      <c r="BI1303" s="516"/>
      <c r="BJ1303" s="516"/>
      <c r="BK1303" s="517"/>
    </row>
    <row r="1304" spans="1:97" ht="12.6" customHeight="1">
      <c r="B1304" s="498"/>
      <c r="C1304" s="499"/>
      <c r="D1304" s="500"/>
      <c r="E1304" s="503"/>
      <c r="F1304" s="504"/>
      <c r="G1304" s="504"/>
      <c r="H1304" s="504"/>
      <c r="I1304" s="504"/>
      <c r="J1304" s="504"/>
      <c r="K1304" s="504"/>
      <c r="L1304" s="504"/>
      <c r="M1304" s="504"/>
      <c r="N1304" s="504"/>
      <c r="O1304" s="504"/>
      <c r="P1304" s="504"/>
      <c r="Q1304" s="504"/>
      <c r="R1304" s="504"/>
      <c r="S1304" s="504"/>
      <c r="T1304" s="504"/>
      <c r="U1304" s="504"/>
      <c r="V1304" s="504"/>
      <c r="W1304" s="504"/>
      <c r="X1304" s="504"/>
      <c r="Y1304" s="504"/>
      <c r="Z1304" s="504"/>
      <c r="AA1304" s="504"/>
      <c r="AB1304" s="504"/>
      <c r="AC1304" s="504"/>
      <c r="AD1304" s="504"/>
      <c r="AE1304" s="504"/>
      <c r="AF1304" s="504"/>
      <c r="AG1304" s="504"/>
      <c r="AH1304" s="504"/>
      <c r="AI1304" s="504"/>
      <c r="AJ1304" s="504"/>
      <c r="AK1304" s="504"/>
      <c r="AL1304" s="504"/>
      <c r="AM1304" s="504"/>
      <c r="AN1304" s="504"/>
      <c r="AO1304" s="504"/>
      <c r="AP1304" s="504"/>
      <c r="AQ1304" s="504"/>
      <c r="AR1304" s="504"/>
      <c r="AS1304" s="504"/>
      <c r="AT1304" s="504"/>
      <c r="AU1304" s="504"/>
      <c r="AV1304" s="504"/>
      <c r="AW1304" s="504"/>
      <c r="AX1304" s="504"/>
      <c r="AY1304" s="504"/>
      <c r="AZ1304" s="504"/>
      <c r="BA1304" s="504"/>
      <c r="BB1304" s="504"/>
      <c r="BC1304" s="504"/>
      <c r="BD1304" s="504"/>
      <c r="BE1304" s="504"/>
      <c r="BF1304" s="504"/>
      <c r="BG1304" s="508"/>
      <c r="BH1304" s="509"/>
      <c r="BI1304" s="509"/>
      <c r="BJ1304" s="509"/>
      <c r="BK1304" s="510"/>
    </row>
    <row r="1305" spans="1:97" s="384" customFormat="1" ht="9" customHeight="1">
      <c r="BG1305" s="243"/>
      <c r="BH1305" s="243"/>
      <c r="BI1305" s="243"/>
      <c r="BJ1305" s="243"/>
      <c r="BK1305" s="243"/>
      <c r="BL1305" s="385"/>
      <c r="BM1305" s="385"/>
      <c r="BN1305" s="385"/>
      <c r="BO1305" s="385"/>
      <c r="BP1305" s="385"/>
      <c r="BQ1305" s="385"/>
      <c r="BR1305" s="385"/>
      <c r="BS1305" s="385"/>
      <c r="BT1305" s="385"/>
      <c r="BU1305" s="385"/>
      <c r="BV1305" s="385"/>
      <c r="BW1305" s="385"/>
      <c r="BX1305" s="385"/>
      <c r="BY1305" s="385"/>
      <c r="BZ1305" s="385"/>
      <c r="CA1305" s="385"/>
    </row>
    <row r="1306" spans="1:97" s="316" customFormat="1" ht="12.75" customHeight="1">
      <c r="B1306" s="386"/>
      <c r="C1306" s="386"/>
      <c r="D1306" s="386"/>
      <c r="E1306" s="599" t="s">
        <v>765</v>
      </c>
      <c r="F1306" s="600"/>
      <c r="G1306" s="600"/>
      <c r="H1306" s="600"/>
      <c r="I1306" s="600"/>
      <c r="J1306" s="600"/>
      <c r="K1306" s="600"/>
      <c r="L1306" s="600"/>
      <c r="M1306" s="600"/>
      <c r="N1306" s="600"/>
      <c r="O1306" s="600"/>
      <c r="P1306" s="600"/>
      <c r="Q1306" s="600"/>
      <c r="R1306" s="600"/>
      <c r="S1306" s="600"/>
      <c r="T1306" s="600"/>
      <c r="U1306" s="600"/>
      <c r="V1306" s="600"/>
      <c r="W1306" s="600"/>
      <c r="X1306" s="600"/>
      <c r="Y1306" s="600"/>
      <c r="Z1306" s="600"/>
      <c r="AA1306" s="600"/>
      <c r="AB1306" s="600"/>
      <c r="AC1306" s="600"/>
      <c r="AD1306" s="600"/>
      <c r="AE1306" s="601"/>
      <c r="AF1306" s="783"/>
      <c r="AG1306" s="784"/>
      <c r="AH1306" s="784"/>
      <c r="AI1306" s="784"/>
      <c r="AJ1306" s="784"/>
      <c r="AK1306" s="784"/>
      <c r="AL1306" s="784"/>
      <c r="AM1306" s="784"/>
      <c r="AN1306" s="784"/>
      <c r="AO1306" s="784"/>
      <c r="AP1306" s="785"/>
      <c r="AQ1306" s="482" t="s">
        <v>1339</v>
      </c>
      <c r="AR1306" s="482"/>
      <c r="AS1306" s="482"/>
      <c r="AT1306" s="482"/>
      <c r="AU1306" s="482"/>
      <c r="AV1306" s="482"/>
      <c r="AW1306" s="482"/>
      <c r="AX1306" s="482"/>
      <c r="AY1306" s="482"/>
      <c r="AZ1306" s="482"/>
      <c r="BA1306" s="482"/>
      <c r="BB1306" s="482"/>
      <c r="BC1306" s="482"/>
      <c r="BD1306" s="482"/>
      <c r="BE1306" s="482"/>
      <c r="BF1306" s="482"/>
      <c r="BG1306" s="387"/>
      <c r="BH1306" s="387"/>
      <c r="BI1306" s="387"/>
      <c r="BJ1306" s="387"/>
      <c r="BK1306" s="387"/>
      <c r="BL1306" s="387"/>
      <c r="BM1306" s="777" t="s">
        <v>766</v>
      </c>
      <c r="BN1306" s="777"/>
      <c r="BO1306" s="777"/>
      <c r="BP1306" s="777"/>
      <c r="BQ1306" s="777"/>
      <c r="BR1306" s="777"/>
      <c r="BS1306" s="777"/>
      <c r="BT1306" s="777"/>
      <c r="BU1306" s="777"/>
      <c r="BV1306" s="777"/>
      <c r="BW1306" s="777"/>
      <c r="BX1306" s="387"/>
      <c r="BY1306" s="387"/>
      <c r="BZ1306" s="387"/>
      <c r="CA1306" s="387"/>
      <c r="CB1306" s="387"/>
      <c r="CC1306" s="387"/>
      <c r="CD1306" s="387"/>
      <c r="CE1306" s="387"/>
      <c r="CF1306" s="387"/>
      <c r="CG1306" s="387"/>
      <c r="CH1306" s="387"/>
      <c r="CK1306" s="258"/>
      <c r="CL1306" s="225"/>
      <c r="CM1306" s="225"/>
      <c r="CN1306" s="225"/>
      <c r="CO1306" s="225"/>
      <c r="CP1306" s="225"/>
      <c r="CQ1306" s="225"/>
      <c r="CR1306" s="225"/>
      <c r="CS1306" s="225"/>
    </row>
    <row r="1307" spans="1:97" s="316" customFormat="1" ht="12.75" customHeight="1">
      <c r="B1307" s="386"/>
      <c r="C1307" s="386"/>
      <c r="D1307" s="386"/>
      <c r="E1307" s="602"/>
      <c r="F1307" s="603"/>
      <c r="G1307" s="603"/>
      <c r="H1307" s="603"/>
      <c r="I1307" s="603"/>
      <c r="J1307" s="603"/>
      <c r="K1307" s="603"/>
      <c r="L1307" s="603"/>
      <c r="M1307" s="603"/>
      <c r="N1307" s="603"/>
      <c r="O1307" s="603"/>
      <c r="P1307" s="603"/>
      <c r="Q1307" s="603"/>
      <c r="R1307" s="603"/>
      <c r="S1307" s="603"/>
      <c r="T1307" s="603"/>
      <c r="U1307" s="603"/>
      <c r="V1307" s="603"/>
      <c r="W1307" s="603"/>
      <c r="X1307" s="603"/>
      <c r="Y1307" s="603"/>
      <c r="Z1307" s="603"/>
      <c r="AA1307" s="603"/>
      <c r="AB1307" s="603"/>
      <c r="AC1307" s="603"/>
      <c r="AD1307" s="603"/>
      <c r="AE1307" s="604"/>
      <c r="AF1307" s="786"/>
      <c r="AG1307" s="787"/>
      <c r="AH1307" s="787"/>
      <c r="AI1307" s="787"/>
      <c r="AJ1307" s="787"/>
      <c r="AK1307" s="787"/>
      <c r="AL1307" s="787"/>
      <c r="AM1307" s="787"/>
      <c r="AN1307" s="787"/>
      <c r="AO1307" s="787"/>
      <c r="AP1307" s="788"/>
      <c r="AQ1307" s="482"/>
      <c r="AR1307" s="482"/>
      <c r="AS1307" s="482"/>
      <c r="AT1307" s="482"/>
      <c r="AU1307" s="482"/>
      <c r="AV1307" s="482"/>
      <c r="AW1307" s="482"/>
      <c r="AX1307" s="482"/>
      <c r="AY1307" s="482"/>
      <c r="AZ1307" s="482"/>
      <c r="BA1307" s="482"/>
      <c r="BB1307" s="482"/>
      <c r="BC1307" s="482"/>
      <c r="BD1307" s="482"/>
      <c r="BE1307" s="482"/>
      <c r="BF1307" s="482"/>
      <c r="BG1307" s="387"/>
      <c r="BH1307" s="387"/>
      <c r="BI1307" s="387"/>
      <c r="BJ1307" s="387"/>
      <c r="BK1307" s="387"/>
      <c r="BL1307" s="387"/>
      <c r="BM1307" s="387"/>
      <c r="BN1307" s="387"/>
      <c r="BO1307" s="387"/>
      <c r="BP1307" s="387"/>
      <c r="BQ1307" s="387"/>
      <c r="BR1307" s="387"/>
      <c r="BS1307" s="387"/>
      <c r="BT1307" s="387"/>
      <c r="BU1307" s="387"/>
      <c r="BV1307" s="387"/>
      <c r="BW1307" s="387"/>
      <c r="BX1307" s="387"/>
      <c r="BY1307" s="387"/>
      <c r="BZ1307" s="387"/>
      <c r="CA1307" s="387"/>
      <c r="CB1307" s="387"/>
      <c r="CC1307" s="387"/>
      <c r="CD1307" s="387"/>
      <c r="CE1307" s="387"/>
      <c r="CF1307" s="387"/>
      <c r="CG1307" s="387"/>
      <c r="CH1307" s="387"/>
      <c r="CK1307" s="258"/>
      <c r="CL1307" s="258"/>
      <c r="CM1307" s="258"/>
      <c r="CN1307" s="258"/>
      <c r="CO1307" s="258"/>
      <c r="CP1307" s="225"/>
      <c r="CQ1307" s="225"/>
      <c r="CR1307" s="225"/>
      <c r="CS1307" s="225"/>
    </row>
    <row r="1308" spans="1:97" s="316" customFormat="1" ht="12.75" customHeight="1">
      <c r="B1308" s="386"/>
      <c r="C1308" s="386"/>
      <c r="D1308" s="386"/>
      <c r="E1308" s="388"/>
      <c r="F1308" s="388"/>
      <c r="G1308" s="388"/>
      <c r="H1308" s="388"/>
      <c r="I1308" s="388"/>
      <c r="J1308" s="388"/>
      <c r="K1308" s="388"/>
      <c r="L1308" s="388"/>
      <c r="M1308" s="388"/>
      <c r="N1308" s="388"/>
      <c r="O1308" s="388"/>
      <c r="P1308" s="388"/>
      <c r="Q1308" s="388"/>
      <c r="R1308" s="388"/>
      <c r="S1308" s="388"/>
      <c r="T1308" s="388"/>
      <c r="U1308" s="388"/>
      <c r="V1308" s="388"/>
      <c r="W1308" s="388"/>
      <c r="X1308" s="388"/>
      <c r="Y1308" s="388"/>
      <c r="Z1308" s="388"/>
      <c r="AA1308" s="388"/>
      <c r="AB1308" s="388"/>
      <c r="AC1308" s="388"/>
      <c r="AD1308" s="388"/>
      <c r="AE1308" s="388"/>
      <c r="AF1308" s="389"/>
      <c r="AG1308" s="389"/>
      <c r="AH1308" s="389"/>
      <c r="AI1308" s="389"/>
      <c r="AJ1308" s="389"/>
      <c r="AK1308" s="389"/>
      <c r="AL1308" s="389"/>
      <c r="AM1308" s="389"/>
      <c r="AN1308" s="389"/>
      <c r="AO1308" s="389"/>
      <c r="AP1308" s="389"/>
      <c r="AQ1308" s="355"/>
      <c r="AR1308" s="355"/>
      <c r="AS1308" s="355"/>
      <c r="AT1308" s="355"/>
      <c r="AU1308" s="355"/>
      <c r="AV1308" s="355"/>
      <c r="AW1308" s="355"/>
      <c r="AX1308" s="355"/>
      <c r="AY1308" s="355"/>
      <c r="AZ1308" s="355"/>
      <c r="BA1308" s="355"/>
      <c r="BB1308" s="355"/>
      <c r="BC1308" s="355"/>
      <c r="BD1308" s="355"/>
      <c r="BE1308" s="355"/>
      <c r="BF1308" s="355"/>
      <c r="BG1308" s="387"/>
      <c r="BH1308" s="387"/>
      <c r="BI1308" s="387"/>
      <c r="BJ1308" s="387"/>
      <c r="BK1308" s="387"/>
      <c r="BL1308" s="387"/>
      <c r="BM1308" s="387"/>
      <c r="BN1308" s="387"/>
      <c r="BO1308" s="387"/>
      <c r="BP1308" s="387"/>
      <c r="BQ1308" s="387"/>
      <c r="BR1308" s="387"/>
      <c r="BS1308" s="387"/>
      <c r="BT1308" s="387"/>
      <c r="BU1308" s="387"/>
      <c r="BV1308" s="387"/>
      <c r="BW1308" s="387"/>
      <c r="BX1308" s="387"/>
      <c r="BY1308" s="387"/>
      <c r="BZ1308" s="387"/>
      <c r="CA1308" s="387"/>
      <c r="CB1308" s="387"/>
      <c r="CC1308" s="387"/>
      <c r="CD1308" s="387"/>
      <c r="CE1308" s="387"/>
      <c r="CF1308" s="387"/>
      <c r="CG1308" s="387"/>
      <c r="CH1308" s="387"/>
      <c r="CK1308" s="258"/>
      <c r="CL1308" s="258"/>
      <c r="CM1308" s="258"/>
      <c r="CN1308" s="258"/>
      <c r="CO1308" s="258"/>
      <c r="CP1308" s="225"/>
      <c r="CQ1308" s="225"/>
      <c r="CR1308" s="225"/>
      <c r="CS1308" s="225"/>
    </row>
    <row r="1309" spans="1:97" s="316" customFormat="1" ht="20.100000000000001" customHeight="1">
      <c r="A1309" s="239" t="s">
        <v>845</v>
      </c>
      <c r="B1309" s="239"/>
      <c r="C1309" s="239"/>
      <c r="D1309" s="298"/>
      <c r="E1309" s="291"/>
      <c r="F1309" s="291"/>
      <c r="G1309" s="291"/>
      <c r="H1309" s="291"/>
      <c r="I1309" s="291"/>
      <c r="J1309" s="291"/>
      <c r="K1309" s="291"/>
      <c r="L1309" s="291"/>
      <c r="M1309" s="291"/>
      <c r="N1309" s="291"/>
      <c r="O1309" s="291"/>
      <c r="P1309" s="291"/>
      <c r="Q1309" s="291"/>
      <c r="R1309" s="291"/>
      <c r="S1309" s="291"/>
      <c r="T1309" s="291"/>
      <c r="U1309" s="291"/>
      <c r="V1309" s="291"/>
      <c r="AN1309" s="773"/>
      <c r="AO1309" s="774"/>
      <c r="AP1309" s="774"/>
      <c r="AQ1309" s="774"/>
      <c r="AR1309" s="774"/>
      <c r="AS1309" s="774"/>
      <c r="AT1309" s="774"/>
      <c r="AU1309" s="774"/>
      <c r="AV1309" s="774"/>
      <c r="AW1309" s="774"/>
      <c r="AX1309" s="774"/>
      <c r="AY1309" s="774"/>
      <c r="AZ1309" s="774"/>
      <c r="BA1309" s="774"/>
      <c r="BB1309" s="774"/>
      <c r="BC1309" s="774"/>
      <c r="BD1309" s="774"/>
      <c r="BE1309" s="774"/>
      <c r="BF1309" s="774"/>
      <c r="BG1309" s="243"/>
      <c r="BH1309" s="243"/>
      <c r="BI1309" s="243"/>
      <c r="BJ1309" s="243"/>
      <c r="BK1309" s="243"/>
      <c r="BL1309" s="345"/>
      <c r="BM1309" s="345"/>
      <c r="BN1309" s="345"/>
      <c r="BO1309" s="345"/>
      <c r="BP1309" s="345"/>
      <c r="BQ1309" s="345"/>
      <c r="BR1309" s="345"/>
      <c r="BS1309" s="345"/>
      <c r="BT1309" s="345"/>
      <c r="BU1309" s="345"/>
      <c r="BV1309" s="345"/>
      <c r="BW1309" s="345"/>
      <c r="BX1309" s="345"/>
      <c r="BY1309" s="345"/>
      <c r="BZ1309" s="345"/>
      <c r="CA1309" s="345"/>
    </row>
    <row r="1310" spans="1:97" ht="12.6" customHeight="1">
      <c r="B1310" s="495" t="s">
        <v>431</v>
      </c>
      <c r="C1310" s="496"/>
      <c r="D1310" s="497"/>
      <c r="E1310" s="501" t="s">
        <v>846</v>
      </c>
      <c r="F1310" s="502"/>
      <c r="G1310" s="502"/>
      <c r="H1310" s="502"/>
      <c r="I1310" s="502"/>
      <c r="J1310" s="502"/>
      <c r="K1310" s="502"/>
      <c r="L1310" s="502"/>
      <c r="M1310" s="502"/>
      <c r="N1310" s="502"/>
      <c r="O1310" s="502"/>
      <c r="P1310" s="502"/>
      <c r="Q1310" s="502"/>
      <c r="R1310" s="502"/>
      <c r="S1310" s="502"/>
      <c r="T1310" s="502"/>
      <c r="U1310" s="502"/>
      <c r="V1310" s="502"/>
      <c r="W1310" s="502"/>
      <c r="X1310" s="502"/>
      <c r="Y1310" s="502"/>
      <c r="Z1310" s="502"/>
      <c r="AA1310" s="502"/>
      <c r="AB1310" s="502"/>
      <c r="AC1310" s="502"/>
      <c r="AD1310" s="502"/>
      <c r="AE1310" s="502"/>
      <c r="AF1310" s="502"/>
      <c r="AG1310" s="502"/>
      <c r="AH1310" s="502"/>
      <c r="AI1310" s="502"/>
      <c r="AJ1310" s="502"/>
      <c r="AK1310" s="502"/>
      <c r="AL1310" s="502"/>
      <c r="AM1310" s="502"/>
      <c r="AN1310" s="502"/>
      <c r="AO1310" s="502"/>
      <c r="AP1310" s="502"/>
      <c r="AQ1310" s="502"/>
      <c r="AR1310" s="502"/>
      <c r="AS1310" s="502"/>
      <c r="AT1310" s="502"/>
      <c r="AU1310" s="502"/>
      <c r="AV1310" s="502"/>
      <c r="AW1310" s="502"/>
      <c r="AX1310" s="502"/>
      <c r="AY1310" s="502"/>
      <c r="AZ1310" s="502"/>
      <c r="BA1310" s="502"/>
      <c r="BB1310" s="502"/>
      <c r="BC1310" s="502"/>
      <c r="BD1310" s="502"/>
      <c r="BE1310" s="502"/>
      <c r="BF1310" s="502"/>
      <c r="BG1310" s="505"/>
      <c r="BH1310" s="506"/>
      <c r="BI1310" s="506"/>
      <c r="BJ1310" s="506"/>
      <c r="BK1310" s="507"/>
    </row>
    <row r="1311" spans="1:97" ht="12.6" customHeight="1">
      <c r="B1311" s="511"/>
      <c r="C1311" s="512"/>
      <c r="D1311" s="513"/>
      <c r="E1311" s="514"/>
      <c r="F1311" s="482"/>
      <c r="G1311" s="482"/>
      <c r="H1311" s="482"/>
      <c r="I1311" s="482"/>
      <c r="J1311" s="482"/>
      <c r="K1311" s="482"/>
      <c r="L1311" s="482"/>
      <c r="M1311" s="482"/>
      <c r="N1311" s="482"/>
      <c r="O1311" s="482"/>
      <c r="P1311" s="482"/>
      <c r="Q1311" s="482"/>
      <c r="R1311" s="482"/>
      <c r="S1311" s="482"/>
      <c r="T1311" s="482"/>
      <c r="U1311" s="482"/>
      <c r="V1311" s="482"/>
      <c r="W1311" s="482"/>
      <c r="X1311" s="482"/>
      <c r="Y1311" s="482"/>
      <c r="Z1311" s="482"/>
      <c r="AA1311" s="482"/>
      <c r="AB1311" s="482"/>
      <c r="AC1311" s="482"/>
      <c r="AD1311" s="482"/>
      <c r="AE1311" s="482"/>
      <c r="AF1311" s="482"/>
      <c r="AG1311" s="482"/>
      <c r="AH1311" s="482"/>
      <c r="AI1311" s="482"/>
      <c r="AJ1311" s="482"/>
      <c r="AK1311" s="482"/>
      <c r="AL1311" s="482"/>
      <c r="AM1311" s="482"/>
      <c r="AN1311" s="482"/>
      <c r="AO1311" s="482"/>
      <c r="AP1311" s="482"/>
      <c r="AQ1311" s="482"/>
      <c r="AR1311" s="482"/>
      <c r="AS1311" s="482"/>
      <c r="AT1311" s="482"/>
      <c r="AU1311" s="482"/>
      <c r="AV1311" s="482"/>
      <c r="AW1311" s="482"/>
      <c r="AX1311" s="482"/>
      <c r="AY1311" s="482"/>
      <c r="AZ1311" s="482"/>
      <c r="BA1311" s="482"/>
      <c r="BB1311" s="482"/>
      <c r="BC1311" s="482"/>
      <c r="BD1311" s="482"/>
      <c r="BE1311" s="482"/>
      <c r="BF1311" s="482"/>
      <c r="BG1311" s="515"/>
      <c r="BH1311" s="516"/>
      <c r="BI1311" s="516"/>
      <c r="BJ1311" s="516"/>
      <c r="BK1311" s="517"/>
    </row>
    <row r="1312" spans="1:97" ht="12.6" customHeight="1">
      <c r="B1312" s="495" t="s">
        <v>436</v>
      </c>
      <c r="C1312" s="496"/>
      <c r="D1312" s="497"/>
      <c r="E1312" s="501" t="s">
        <v>847</v>
      </c>
      <c r="F1312" s="502"/>
      <c r="G1312" s="502"/>
      <c r="H1312" s="502"/>
      <c r="I1312" s="502"/>
      <c r="J1312" s="502"/>
      <c r="K1312" s="502"/>
      <c r="L1312" s="502"/>
      <c r="M1312" s="502"/>
      <c r="N1312" s="502"/>
      <c r="O1312" s="502"/>
      <c r="P1312" s="502"/>
      <c r="Q1312" s="502"/>
      <c r="R1312" s="502"/>
      <c r="S1312" s="502"/>
      <c r="T1312" s="502"/>
      <c r="U1312" s="502"/>
      <c r="V1312" s="502"/>
      <c r="W1312" s="502"/>
      <c r="X1312" s="502"/>
      <c r="Y1312" s="502"/>
      <c r="Z1312" s="502"/>
      <c r="AA1312" s="502"/>
      <c r="AB1312" s="502"/>
      <c r="AC1312" s="502"/>
      <c r="AD1312" s="502"/>
      <c r="AE1312" s="502"/>
      <c r="AF1312" s="502"/>
      <c r="AG1312" s="502"/>
      <c r="AH1312" s="502"/>
      <c r="AI1312" s="502"/>
      <c r="AJ1312" s="502"/>
      <c r="AK1312" s="502"/>
      <c r="AL1312" s="502"/>
      <c r="AM1312" s="502"/>
      <c r="AN1312" s="502"/>
      <c r="AO1312" s="502"/>
      <c r="AP1312" s="502"/>
      <c r="AQ1312" s="502"/>
      <c r="AR1312" s="502"/>
      <c r="AS1312" s="502"/>
      <c r="AT1312" s="502"/>
      <c r="AU1312" s="502"/>
      <c r="AV1312" s="502"/>
      <c r="AW1312" s="502"/>
      <c r="AX1312" s="502"/>
      <c r="AY1312" s="502"/>
      <c r="AZ1312" s="502"/>
      <c r="BA1312" s="502"/>
      <c r="BB1312" s="502"/>
      <c r="BC1312" s="502"/>
      <c r="BD1312" s="502"/>
      <c r="BE1312" s="502"/>
      <c r="BF1312" s="502"/>
      <c r="BG1312" s="505"/>
      <c r="BH1312" s="506"/>
      <c r="BI1312" s="506"/>
      <c r="BJ1312" s="506"/>
      <c r="BK1312" s="507"/>
    </row>
    <row r="1313" spans="1:97" ht="12.6" customHeight="1">
      <c r="B1313" s="498"/>
      <c r="C1313" s="499"/>
      <c r="D1313" s="500"/>
      <c r="E1313" s="514"/>
      <c r="F1313" s="482"/>
      <c r="G1313" s="482"/>
      <c r="H1313" s="482"/>
      <c r="I1313" s="482"/>
      <c r="J1313" s="482"/>
      <c r="K1313" s="482"/>
      <c r="L1313" s="482"/>
      <c r="M1313" s="482"/>
      <c r="N1313" s="482"/>
      <c r="O1313" s="482"/>
      <c r="P1313" s="482"/>
      <c r="Q1313" s="482"/>
      <c r="R1313" s="482"/>
      <c r="S1313" s="482"/>
      <c r="T1313" s="482"/>
      <c r="U1313" s="482"/>
      <c r="V1313" s="482"/>
      <c r="W1313" s="482"/>
      <c r="X1313" s="482"/>
      <c r="Y1313" s="482"/>
      <c r="Z1313" s="482"/>
      <c r="AA1313" s="482"/>
      <c r="AB1313" s="482"/>
      <c r="AC1313" s="482"/>
      <c r="AD1313" s="482"/>
      <c r="AE1313" s="482"/>
      <c r="AF1313" s="482"/>
      <c r="AG1313" s="482"/>
      <c r="AH1313" s="482"/>
      <c r="AI1313" s="482"/>
      <c r="AJ1313" s="482"/>
      <c r="AK1313" s="482"/>
      <c r="AL1313" s="482"/>
      <c r="AM1313" s="482"/>
      <c r="AN1313" s="482"/>
      <c r="AO1313" s="482"/>
      <c r="AP1313" s="482"/>
      <c r="AQ1313" s="482"/>
      <c r="AR1313" s="482"/>
      <c r="AS1313" s="482"/>
      <c r="AT1313" s="482"/>
      <c r="AU1313" s="482"/>
      <c r="AV1313" s="482"/>
      <c r="AW1313" s="482"/>
      <c r="AX1313" s="482"/>
      <c r="AY1313" s="482"/>
      <c r="AZ1313" s="482"/>
      <c r="BA1313" s="482"/>
      <c r="BB1313" s="482"/>
      <c r="BC1313" s="482"/>
      <c r="BD1313" s="482"/>
      <c r="BE1313" s="482"/>
      <c r="BF1313" s="482"/>
      <c r="BG1313" s="508"/>
      <c r="BH1313" s="509"/>
      <c r="BI1313" s="509"/>
      <c r="BJ1313" s="509"/>
      <c r="BK1313" s="510"/>
    </row>
    <row r="1314" spans="1:97" ht="12.6" customHeight="1">
      <c r="B1314" s="495" t="s">
        <v>450</v>
      </c>
      <c r="C1314" s="496"/>
      <c r="D1314" s="497"/>
      <c r="E1314" s="501" t="s">
        <v>848</v>
      </c>
      <c r="F1314" s="502"/>
      <c r="G1314" s="502"/>
      <c r="H1314" s="502"/>
      <c r="I1314" s="502"/>
      <c r="J1314" s="502"/>
      <c r="K1314" s="502"/>
      <c r="L1314" s="502"/>
      <c r="M1314" s="502"/>
      <c r="N1314" s="502"/>
      <c r="O1314" s="502"/>
      <c r="P1314" s="502"/>
      <c r="Q1314" s="502"/>
      <c r="R1314" s="502"/>
      <c r="S1314" s="502"/>
      <c r="T1314" s="502"/>
      <c r="U1314" s="502"/>
      <c r="V1314" s="502"/>
      <c r="W1314" s="502"/>
      <c r="X1314" s="502"/>
      <c r="Y1314" s="502"/>
      <c r="Z1314" s="502"/>
      <c r="AA1314" s="502"/>
      <c r="AB1314" s="502"/>
      <c r="AC1314" s="502"/>
      <c r="AD1314" s="502"/>
      <c r="AE1314" s="502"/>
      <c r="AF1314" s="502"/>
      <c r="AG1314" s="502"/>
      <c r="AH1314" s="502"/>
      <c r="AI1314" s="502"/>
      <c r="AJ1314" s="502"/>
      <c r="AK1314" s="502"/>
      <c r="AL1314" s="502"/>
      <c r="AM1314" s="502"/>
      <c r="AN1314" s="502"/>
      <c r="AO1314" s="502"/>
      <c r="AP1314" s="502"/>
      <c r="AQ1314" s="502"/>
      <c r="AR1314" s="502"/>
      <c r="AS1314" s="502"/>
      <c r="AT1314" s="502"/>
      <c r="AU1314" s="502"/>
      <c r="AV1314" s="502"/>
      <c r="AW1314" s="502"/>
      <c r="AX1314" s="502"/>
      <c r="AY1314" s="502"/>
      <c r="AZ1314" s="502"/>
      <c r="BA1314" s="502"/>
      <c r="BB1314" s="502"/>
      <c r="BC1314" s="502"/>
      <c r="BD1314" s="502"/>
      <c r="BE1314" s="502"/>
      <c r="BF1314" s="502"/>
      <c r="BG1314" s="505"/>
      <c r="BH1314" s="506"/>
      <c r="BI1314" s="506"/>
      <c r="BJ1314" s="506"/>
      <c r="BK1314" s="507"/>
    </row>
    <row r="1315" spans="1:97" ht="12.6" customHeight="1">
      <c r="B1315" s="498"/>
      <c r="C1315" s="499"/>
      <c r="D1315" s="500"/>
      <c r="E1315" s="514"/>
      <c r="F1315" s="482"/>
      <c r="G1315" s="482"/>
      <c r="H1315" s="482"/>
      <c r="I1315" s="482"/>
      <c r="J1315" s="482"/>
      <c r="K1315" s="482"/>
      <c r="L1315" s="482"/>
      <c r="M1315" s="482"/>
      <c r="N1315" s="482"/>
      <c r="O1315" s="482"/>
      <c r="P1315" s="482"/>
      <c r="Q1315" s="482"/>
      <c r="R1315" s="482"/>
      <c r="S1315" s="482"/>
      <c r="T1315" s="482"/>
      <c r="U1315" s="482"/>
      <c r="V1315" s="482"/>
      <c r="W1315" s="482"/>
      <c r="X1315" s="482"/>
      <c r="Y1315" s="482"/>
      <c r="Z1315" s="482"/>
      <c r="AA1315" s="482"/>
      <c r="AB1315" s="482"/>
      <c r="AC1315" s="482"/>
      <c r="AD1315" s="482"/>
      <c r="AE1315" s="482"/>
      <c r="AF1315" s="482"/>
      <c r="AG1315" s="482"/>
      <c r="AH1315" s="482"/>
      <c r="AI1315" s="482"/>
      <c r="AJ1315" s="482"/>
      <c r="AK1315" s="482"/>
      <c r="AL1315" s="482"/>
      <c r="AM1315" s="482"/>
      <c r="AN1315" s="482"/>
      <c r="AO1315" s="482"/>
      <c r="AP1315" s="482"/>
      <c r="AQ1315" s="482"/>
      <c r="AR1315" s="482"/>
      <c r="AS1315" s="482"/>
      <c r="AT1315" s="482"/>
      <c r="AU1315" s="482"/>
      <c r="AV1315" s="482"/>
      <c r="AW1315" s="482"/>
      <c r="AX1315" s="482"/>
      <c r="AY1315" s="482"/>
      <c r="AZ1315" s="482"/>
      <c r="BA1315" s="482"/>
      <c r="BB1315" s="482"/>
      <c r="BC1315" s="482"/>
      <c r="BD1315" s="482"/>
      <c r="BE1315" s="482"/>
      <c r="BF1315" s="482"/>
      <c r="BG1315" s="508"/>
      <c r="BH1315" s="509"/>
      <c r="BI1315" s="509"/>
      <c r="BJ1315" s="509"/>
      <c r="BK1315" s="510"/>
    </row>
    <row r="1316" spans="1:97" ht="12.6" customHeight="1">
      <c r="B1316" s="495" t="s">
        <v>457</v>
      </c>
      <c r="C1316" s="496"/>
      <c r="D1316" s="497"/>
      <c r="E1316" s="501" t="s">
        <v>849</v>
      </c>
      <c r="F1316" s="502"/>
      <c r="G1316" s="502"/>
      <c r="H1316" s="502"/>
      <c r="I1316" s="502"/>
      <c r="J1316" s="502"/>
      <c r="K1316" s="502"/>
      <c r="L1316" s="502"/>
      <c r="M1316" s="502"/>
      <c r="N1316" s="502"/>
      <c r="O1316" s="502"/>
      <c r="P1316" s="502"/>
      <c r="Q1316" s="502"/>
      <c r="R1316" s="502"/>
      <c r="S1316" s="502"/>
      <c r="T1316" s="502"/>
      <c r="U1316" s="502"/>
      <c r="V1316" s="502"/>
      <c r="W1316" s="502"/>
      <c r="X1316" s="502"/>
      <c r="Y1316" s="502"/>
      <c r="Z1316" s="502"/>
      <c r="AA1316" s="502"/>
      <c r="AB1316" s="502"/>
      <c r="AC1316" s="502"/>
      <c r="AD1316" s="502"/>
      <c r="AE1316" s="502"/>
      <c r="AF1316" s="502"/>
      <c r="AG1316" s="502"/>
      <c r="AH1316" s="502"/>
      <c r="AI1316" s="502"/>
      <c r="AJ1316" s="502"/>
      <c r="AK1316" s="502"/>
      <c r="AL1316" s="502"/>
      <c r="AM1316" s="502"/>
      <c r="AN1316" s="502"/>
      <c r="AO1316" s="502"/>
      <c r="AP1316" s="502"/>
      <c r="AQ1316" s="502"/>
      <c r="AR1316" s="502"/>
      <c r="AS1316" s="502"/>
      <c r="AT1316" s="502"/>
      <c r="AU1316" s="502"/>
      <c r="AV1316" s="502"/>
      <c r="AW1316" s="502"/>
      <c r="AX1316" s="502"/>
      <c r="AY1316" s="502"/>
      <c r="AZ1316" s="502"/>
      <c r="BA1316" s="502"/>
      <c r="BB1316" s="502"/>
      <c r="BC1316" s="502"/>
      <c r="BD1316" s="502"/>
      <c r="BE1316" s="502"/>
      <c r="BF1316" s="502"/>
      <c r="BG1316" s="505"/>
      <c r="BH1316" s="506"/>
      <c r="BI1316" s="506"/>
      <c r="BJ1316" s="506"/>
      <c r="BK1316" s="507"/>
    </row>
    <row r="1317" spans="1:97" s="447" customFormat="1" ht="12.6" customHeight="1">
      <c r="B1317" s="511"/>
      <c r="C1317" s="666"/>
      <c r="D1317" s="513"/>
      <c r="E1317" s="514"/>
      <c r="F1317" s="671"/>
      <c r="G1317" s="671"/>
      <c r="H1317" s="671"/>
      <c r="I1317" s="671"/>
      <c r="J1317" s="671"/>
      <c r="K1317" s="671"/>
      <c r="L1317" s="671"/>
      <c r="M1317" s="671"/>
      <c r="N1317" s="671"/>
      <c r="O1317" s="671"/>
      <c r="P1317" s="671"/>
      <c r="Q1317" s="671"/>
      <c r="R1317" s="671"/>
      <c r="S1317" s="671"/>
      <c r="T1317" s="671"/>
      <c r="U1317" s="671"/>
      <c r="V1317" s="671"/>
      <c r="W1317" s="671"/>
      <c r="X1317" s="671"/>
      <c r="Y1317" s="671"/>
      <c r="Z1317" s="671"/>
      <c r="AA1317" s="671"/>
      <c r="AB1317" s="671"/>
      <c r="AC1317" s="671"/>
      <c r="AD1317" s="671"/>
      <c r="AE1317" s="671"/>
      <c r="AF1317" s="671"/>
      <c r="AG1317" s="671"/>
      <c r="AH1317" s="671"/>
      <c r="AI1317" s="671"/>
      <c r="AJ1317" s="671"/>
      <c r="AK1317" s="671"/>
      <c r="AL1317" s="671"/>
      <c r="AM1317" s="671"/>
      <c r="AN1317" s="671"/>
      <c r="AO1317" s="671"/>
      <c r="AP1317" s="671"/>
      <c r="AQ1317" s="671"/>
      <c r="AR1317" s="671"/>
      <c r="AS1317" s="671"/>
      <c r="AT1317" s="671"/>
      <c r="AU1317" s="671"/>
      <c r="AV1317" s="671"/>
      <c r="AW1317" s="671"/>
      <c r="AX1317" s="671"/>
      <c r="AY1317" s="671"/>
      <c r="AZ1317" s="671"/>
      <c r="BA1317" s="671"/>
      <c r="BB1317" s="671"/>
      <c r="BC1317" s="671"/>
      <c r="BD1317" s="671"/>
      <c r="BE1317" s="671"/>
      <c r="BF1317" s="671"/>
      <c r="BG1317" s="515"/>
      <c r="BH1317" s="668"/>
      <c r="BI1317" s="668"/>
      <c r="BJ1317" s="668"/>
      <c r="BK1317" s="517"/>
      <c r="BL1317" s="228"/>
      <c r="BM1317" s="228"/>
      <c r="BN1317" s="228"/>
      <c r="BO1317" s="228"/>
      <c r="BP1317" s="228"/>
      <c r="BQ1317" s="228"/>
      <c r="BR1317" s="228"/>
      <c r="BS1317" s="228"/>
      <c r="BT1317" s="228"/>
      <c r="BU1317" s="228"/>
      <c r="BV1317" s="228"/>
      <c r="BW1317" s="228"/>
      <c r="BX1317" s="228"/>
      <c r="BY1317" s="228"/>
      <c r="BZ1317" s="228"/>
      <c r="CA1317" s="228"/>
    </row>
    <row r="1318" spans="1:97" s="331" customFormat="1" ht="12.6" customHeight="1">
      <c r="B1318" s="511"/>
      <c r="C1318" s="512"/>
      <c r="D1318" s="513"/>
      <c r="E1318" s="514"/>
      <c r="F1318" s="482"/>
      <c r="G1318" s="482"/>
      <c r="H1318" s="482"/>
      <c r="I1318" s="482"/>
      <c r="J1318" s="482"/>
      <c r="K1318" s="482"/>
      <c r="L1318" s="482"/>
      <c r="M1318" s="482"/>
      <c r="N1318" s="482"/>
      <c r="O1318" s="482"/>
      <c r="P1318" s="482"/>
      <c r="Q1318" s="482"/>
      <c r="R1318" s="482"/>
      <c r="S1318" s="482"/>
      <c r="T1318" s="482"/>
      <c r="U1318" s="482"/>
      <c r="V1318" s="482"/>
      <c r="W1318" s="482"/>
      <c r="X1318" s="482"/>
      <c r="Y1318" s="482"/>
      <c r="Z1318" s="482"/>
      <c r="AA1318" s="482"/>
      <c r="AB1318" s="482"/>
      <c r="AC1318" s="482"/>
      <c r="AD1318" s="482"/>
      <c r="AE1318" s="482"/>
      <c r="AF1318" s="482"/>
      <c r="AG1318" s="482"/>
      <c r="AH1318" s="482"/>
      <c r="AI1318" s="482"/>
      <c r="AJ1318" s="482"/>
      <c r="AK1318" s="482"/>
      <c r="AL1318" s="482"/>
      <c r="AM1318" s="482"/>
      <c r="AN1318" s="482"/>
      <c r="AO1318" s="482"/>
      <c r="AP1318" s="482"/>
      <c r="AQ1318" s="482"/>
      <c r="AR1318" s="482"/>
      <c r="AS1318" s="482"/>
      <c r="AT1318" s="482"/>
      <c r="AU1318" s="482"/>
      <c r="AV1318" s="482"/>
      <c r="AW1318" s="482"/>
      <c r="AX1318" s="482"/>
      <c r="AY1318" s="482"/>
      <c r="AZ1318" s="482"/>
      <c r="BA1318" s="482"/>
      <c r="BB1318" s="482"/>
      <c r="BC1318" s="482"/>
      <c r="BD1318" s="482"/>
      <c r="BE1318" s="482"/>
      <c r="BF1318" s="482"/>
      <c r="BG1318" s="515"/>
      <c r="BH1318" s="516"/>
      <c r="BI1318" s="516"/>
      <c r="BJ1318" s="516"/>
      <c r="BK1318" s="517"/>
      <c r="BL1318" s="330"/>
      <c r="BM1318" s="330"/>
      <c r="BN1318" s="330"/>
      <c r="BO1318" s="330"/>
      <c r="BP1318" s="330"/>
      <c r="BQ1318" s="330"/>
      <c r="BR1318" s="330"/>
      <c r="BS1318" s="330"/>
      <c r="BT1318" s="330"/>
      <c r="BU1318" s="330"/>
      <c r="BV1318" s="330"/>
      <c r="BW1318" s="330"/>
      <c r="BX1318" s="330"/>
      <c r="BY1318" s="330"/>
      <c r="BZ1318" s="330"/>
      <c r="CA1318" s="330"/>
    </row>
    <row r="1319" spans="1:97" ht="12.6" customHeight="1">
      <c r="B1319" s="511"/>
      <c r="C1319" s="512"/>
      <c r="D1319" s="513"/>
      <c r="E1319" s="514"/>
      <c r="F1319" s="482"/>
      <c r="G1319" s="482"/>
      <c r="H1319" s="482"/>
      <c r="I1319" s="482"/>
      <c r="J1319" s="482"/>
      <c r="K1319" s="482"/>
      <c r="L1319" s="482"/>
      <c r="M1319" s="482"/>
      <c r="N1319" s="482"/>
      <c r="O1319" s="482"/>
      <c r="P1319" s="482"/>
      <c r="Q1319" s="482"/>
      <c r="R1319" s="482"/>
      <c r="S1319" s="482"/>
      <c r="T1319" s="482"/>
      <c r="U1319" s="482"/>
      <c r="V1319" s="482"/>
      <c r="W1319" s="482"/>
      <c r="X1319" s="482"/>
      <c r="Y1319" s="482"/>
      <c r="Z1319" s="482"/>
      <c r="AA1319" s="482"/>
      <c r="AB1319" s="482"/>
      <c r="AC1319" s="482"/>
      <c r="AD1319" s="482"/>
      <c r="AE1319" s="482"/>
      <c r="AF1319" s="482"/>
      <c r="AG1319" s="482"/>
      <c r="AH1319" s="482"/>
      <c r="AI1319" s="482"/>
      <c r="AJ1319" s="482"/>
      <c r="AK1319" s="482"/>
      <c r="AL1319" s="482"/>
      <c r="AM1319" s="482"/>
      <c r="AN1319" s="482"/>
      <c r="AO1319" s="482"/>
      <c r="AP1319" s="482"/>
      <c r="AQ1319" s="482"/>
      <c r="AR1319" s="482"/>
      <c r="AS1319" s="482"/>
      <c r="AT1319" s="482"/>
      <c r="AU1319" s="482"/>
      <c r="AV1319" s="482"/>
      <c r="AW1319" s="482"/>
      <c r="AX1319" s="482"/>
      <c r="AY1319" s="482"/>
      <c r="AZ1319" s="482"/>
      <c r="BA1319" s="482"/>
      <c r="BB1319" s="482"/>
      <c r="BC1319" s="482"/>
      <c r="BD1319" s="482"/>
      <c r="BE1319" s="482"/>
      <c r="BF1319" s="482"/>
      <c r="BG1319" s="515"/>
      <c r="BH1319" s="516"/>
      <c r="BI1319" s="516"/>
      <c r="BJ1319" s="516"/>
      <c r="BK1319" s="517"/>
    </row>
    <row r="1320" spans="1:97" ht="12.6" customHeight="1">
      <c r="B1320" s="495" t="s">
        <v>461</v>
      </c>
      <c r="C1320" s="496"/>
      <c r="D1320" s="497"/>
      <c r="E1320" s="644" t="s">
        <v>850</v>
      </c>
      <c r="F1320" s="645"/>
      <c r="G1320" s="645"/>
      <c r="H1320" s="645"/>
      <c r="I1320" s="645"/>
      <c r="J1320" s="645"/>
      <c r="K1320" s="645"/>
      <c r="L1320" s="645"/>
      <c r="M1320" s="645"/>
      <c r="N1320" s="645"/>
      <c r="O1320" s="645"/>
      <c r="P1320" s="645"/>
      <c r="Q1320" s="645"/>
      <c r="R1320" s="645"/>
      <c r="S1320" s="645"/>
      <c r="T1320" s="645"/>
      <c r="U1320" s="645"/>
      <c r="V1320" s="645"/>
      <c r="W1320" s="645"/>
      <c r="X1320" s="645"/>
      <c r="Y1320" s="645"/>
      <c r="Z1320" s="645"/>
      <c r="AA1320" s="645"/>
      <c r="AB1320" s="645"/>
      <c r="AC1320" s="645"/>
      <c r="AD1320" s="645"/>
      <c r="AE1320" s="645"/>
      <c r="AF1320" s="645"/>
      <c r="AG1320" s="645"/>
      <c r="AH1320" s="645"/>
      <c r="AI1320" s="645"/>
      <c r="AJ1320" s="645"/>
      <c r="AK1320" s="645"/>
      <c r="AL1320" s="645"/>
      <c r="AM1320" s="645"/>
      <c r="AN1320" s="645"/>
      <c r="AO1320" s="645"/>
      <c r="AP1320" s="645"/>
      <c r="AQ1320" s="645"/>
      <c r="AR1320" s="645"/>
      <c r="AS1320" s="645"/>
      <c r="AT1320" s="645"/>
      <c r="AU1320" s="645"/>
      <c r="AV1320" s="645"/>
      <c r="AW1320" s="645"/>
      <c r="AX1320" s="645"/>
      <c r="AY1320" s="645"/>
      <c r="AZ1320" s="645"/>
      <c r="BA1320" s="645"/>
      <c r="BB1320" s="645"/>
      <c r="BC1320" s="645"/>
      <c r="BD1320" s="645"/>
      <c r="BE1320" s="645"/>
      <c r="BF1320" s="645"/>
      <c r="BG1320" s="505"/>
      <c r="BH1320" s="506"/>
      <c r="BI1320" s="506"/>
      <c r="BJ1320" s="506"/>
      <c r="BK1320" s="507"/>
    </row>
    <row r="1321" spans="1:97" ht="12.6" customHeight="1">
      <c r="B1321" s="498"/>
      <c r="C1321" s="499"/>
      <c r="D1321" s="500"/>
      <c r="E1321" s="646"/>
      <c r="F1321" s="647"/>
      <c r="G1321" s="647"/>
      <c r="H1321" s="647"/>
      <c r="I1321" s="647"/>
      <c r="J1321" s="647"/>
      <c r="K1321" s="647"/>
      <c r="L1321" s="647"/>
      <c r="M1321" s="647"/>
      <c r="N1321" s="647"/>
      <c r="O1321" s="647"/>
      <c r="P1321" s="647"/>
      <c r="Q1321" s="647"/>
      <c r="R1321" s="647"/>
      <c r="S1321" s="647"/>
      <c r="T1321" s="647"/>
      <c r="U1321" s="647"/>
      <c r="V1321" s="647"/>
      <c r="W1321" s="647"/>
      <c r="X1321" s="647"/>
      <c r="Y1321" s="647"/>
      <c r="Z1321" s="647"/>
      <c r="AA1321" s="647"/>
      <c r="AB1321" s="647"/>
      <c r="AC1321" s="647"/>
      <c r="AD1321" s="647"/>
      <c r="AE1321" s="647"/>
      <c r="AF1321" s="647"/>
      <c r="AG1321" s="647"/>
      <c r="AH1321" s="647"/>
      <c r="AI1321" s="647"/>
      <c r="AJ1321" s="647"/>
      <c r="AK1321" s="647"/>
      <c r="AL1321" s="647"/>
      <c r="AM1321" s="647"/>
      <c r="AN1321" s="647"/>
      <c r="AO1321" s="647"/>
      <c r="AP1321" s="647"/>
      <c r="AQ1321" s="647"/>
      <c r="AR1321" s="647"/>
      <c r="AS1321" s="647"/>
      <c r="AT1321" s="647"/>
      <c r="AU1321" s="647"/>
      <c r="AV1321" s="647"/>
      <c r="AW1321" s="647"/>
      <c r="AX1321" s="647"/>
      <c r="AY1321" s="647"/>
      <c r="AZ1321" s="647"/>
      <c r="BA1321" s="647"/>
      <c r="BB1321" s="647"/>
      <c r="BC1321" s="647"/>
      <c r="BD1321" s="647"/>
      <c r="BE1321" s="647"/>
      <c r="BF1321" s="647"/>
      <c r="BG1321" s="508"/>
      <c r="BH1321" s="509"/>
      <c r="BI1321" s="509"/>
      <c r="BJ1321" s="509"/>
      <c r="BK1321" s="510"/>
    </row>
    <row r="1322" spans="1:97" s="384" customFormat="1" ht="8.25" customHeight="1">
      <c r="BG1322" s="243"/>
      <c r="BH1322" s="243"/>
      <c r="BI1322" s="243"/>
      <c r="BJ1322" s="243"/>
      <c r="BK1322" s="243"/>
      <c r="BL1322" s="385"/>
      <c r="BM1322" s="385"/>
      <c r="BN1322" s="385"/>
      <c r="BO1322" s="385"/>
      <c r="BP1322" s="385"/>
      <c r="BQ1322" s="385"/>
      <c r="BR1322" s="385"/>
      <c r="BS1322" s="385"/>
      <c r="BT1322" s="385"/>
      <c r="BU1322" s="385"/>
      <c r="BV1322" s="385"/>
      <c r="BW1322" s="385"/>
      <c r="BX1322" s="385"/>
      <c r="BY1322" s="385"/>
      <c r="BZ1322" s="385"/>
      <c r="CA1322" s="385"/>
    </row>
    <row r="1323" spans="1:97" s="316" customFormat="1" ht="12.75" customHeight="1">
      <c r="B1323" s="386"/>
      <c r="C1323" s="386"/>
      <c r="D1323" s="386"/>
      <c r="E1323" s="599" t="s">
        <v>765</v>
      </c>
      <c r="F1323" s="600"/>
      <c r="G1323" s="600"/>
      <c r="H1323" s="600"/>
      <c r="I1323" s="600"/>
      <c r="J1323" s="600"/>
      <c r="K1323" s="600"/>
      <c r="L1323" s="600"/>
      <c r="M1323" s="600"/>
      <c r="N1323" s="600"/>
      <c r="O1323" s="600"/>
      <c r="P1323" s="600"/>
      <c r="Q1323" s="600"/>
      <c r="R1323" s="600"/>
      <c r="S1323" s="600"/>
      <c r="T1323" s="600"/>
      <c r="U1323" s="600"/>
      <c r="V1323" s="600"/>
      <c r="W1323" s="600"/>
      <c r="X1323" s="600"/>
      <c r="Y1323" s="600"/>
      <c r="Z1323" s="600"/>
      <c r="AA1323" s="600"/>
      <c r="AB1323" s="600"/>
      <c r="AC1323" s="600"/>
      <c r="AD1323" s="600"/>
      <c r="AE1323" s="601"/>
      <c r="AF1323" s="783"/>
      <c r="AG1323" s="784"/>
      <c r="AH1323" s="784"/>
      <c r="AI1323" s="784"/>
      <c r="AJ1323" s="784"/>
      <c r="AK1323" s="784"/>
      <c r="AL1323" s="784"/>
      <c r="AM1323" s="784"/>
      <c r="AN1323" s="784"/>
      <c r="AO1323" s="784"/>
      <c r="AP1323" s="785"/>
      <c r="AQ1323" s="482" t="s">
        <v>1339</v>
      </c>
      <c r="AR1323" s="482"/>
      <c r="AS1323" s="482"/>
      <c r="AT1323" s="482"/>
      <c r="AU1323" s="482"/>
      <c r="AV1323" s="482"/>
      <c r="AW1323" s="482"/>
      <c r="AX1323" s="482"/>
      <c r="AY1323" s="482"/>
      <c r="AZ1323" s="482"/>
      <c r="BA1323" s="482"/>
      <c r="BB1323" s="482"/>
      <c r="BC1323" s="482"/>
      <c r="BD1323" s="482"/>
      <c r="BE1323" s="482"/>
      <c r="BF1323" s="482"/>
      <c r="BG1323" s="387"/>
      <c r="BH1323" s="387"/>
      <c r="BI1323" s="387"/>
      <c r="BJ1323" s="387"/>
      <c r="BK1323" s="387"/>
      <c r="BL1323" s="387"/>
      <c r="BM1323" s="777" t="s">
        <v>766</v>
      </c>
      <c r="BN1323" s="777"/>
      <c r="BO1323" s="777"/>
      <c r="BP1323" s="777"/>
      <c r="BQ1323" s="777"/>
      <c r="BR1323" s="777"/>
      <c r="BS1323" s="777"/>
      <c r="BT1323" s="777"/>
      <c r="BU1323" s="777"/>
      <c r="BV1323" s="777"/>
      <c r="BW1323" s="777"/>
      <c r="BX1323" s="387"/>
      <c r="BY1323" s="387"/>
      <c r="BZ1323" s="387"/>
      <c r="CA1323" s="387"/>
      <c r="CB1323" s="387"/>
      <c r="CC1323" s="387"/>
      <c r="CD1323" s="387"/>
      <c r="CE1323" s="387"/>
      <c r="CF1323" s="387"/>
      <c r="CG1323" s="387"/>
      <c r="CH1323" s="387"/>
      <c r="CK1323" s="258"/>
      <c r="CL1323" s="225"/>
      <c r="CM1323" s="225"/>
      <c r="CN1323" s="225"/>
      <c r="CO1323" s="225"/>
      <c r="CP1323" s="225"/>
      <c r="CQ1323" s="225"/>
      <c r="CR1323" s="225"/>
      <c r="CS1323" s="225"/>
    </row>
    <row r="1324" spans="1:97" s="316" customFormat="1" ht="12.75" customHeight="1">
      <c r="B1324" s="386"/>
      <c r="C1324" s="386"/>
      <c r="D1324" s="386"/>
      <c r="E1324" s="602"/>
      <c r="F1324" s="603"/>
      <c r="G1324" s="603"/>
      <c r="H1324" s="603"/>
      <c r="I1324" s="603"/>
      <c r="J1324" s="603"/>
      <c r="K1324" s="603"/>
      <c r="L1324" s="603"/>
      <c r="M1324" s="603"/>
      <c r="N1324" s="603"/>
      <c r="O1324" s="603"/>
      <c r="P1324" s="603"/>
      <c r="Q1324" s="603"/>
      <c r="R1324" s="603"/>
      <c r="S1324" s="603"/>
      <c r="T1324" s="603"/>
      <c r="U1324" s="603"/>
      <c r="V1324" s="603"/>
      <c r="W1324" s="603"/>
      <c r="X1324" s="603"/>
      <c r="Y1324" s="603"/>
      <c r="Z1324" s="603"/>
      <c r="AA1324" s="603"/>
      <c r="AB1324" s="603"/>
      <c r="AC1324" s="603"/>
      <c r="AD1324" s="603"/>
      <c r="AE1324" s="604"/>
      <c r="AF1324" s="786"/>
      <c r="AG1324" s="787"/>
      <c r="AH1324" s="787"/>
      <c r="AI1324" s="787"/>
      <c r="AJ1324" s="787"/>
      <c r="AK1324" s="787"/>
      <c r="AL1324" s="787"/>
      <c r="AM1324" s="787"/>
      <c r="AN1324" s="787"/>
      <c r="AO1324" s="787"/>
      <c r="AP1324" s="788"/>
      <c r="AQ1324" s="482"/>
      <c r="AR1324" s="482"/>
      <c r="AS1324" s="482"/>
      <c r="AT1324" s="482"/>
      <c r="AU1324" s="482"/>
      <c r="AV1324" s="482"/>
      <c r="AW1324" s="482"/>
      <c r="AX1324" s="482"/>
      <c r="AY1324" s="482"/>
      <c r="AZ1324" s="482"/>
      <c r="BA1324" s="482"/>
      <c r="BB1324" s="482"/>
      <c r="BC1324" s="482"/>
      <c r="BD1324" s="482"/>
      <c r="BE1324" s="482"/>
      <c r="BF1324" s="482"/>
      <c r="BG1324" s="387"/>
      <c r="BH1324" s="387"/>
      <c r="BI1324" s="387"/>
      <c r="BJ1324" s="387"/>
      <c r="BK1324" s="387"/>
      <c r="BL1324" s="387"/>
      <c r="BM1324" s="387"/>
      <c r="BN1324" s="387"/>
      <c r="BO1324" s="387"/>
      <c r="BP1324" s="387"/>
      <c r="BQ1324" s="387"/>
      <c r="BR1324" s="387"/>
      <c r="BS1324" s="387"/>
      <c r="BT1324" s="387"/>
      <c r="BU1324" s="387"/>
      <c r="BV1324" s="387"/>
      <c r="BW1324" s="387"/>
      <c r="BX1324" s="387"/>
      <c r="BY1324" s="387"/>
      <c r="BZ1324" s="387"/>
      <c r="CA1324" s="387"/>
      <c r="CB1324" s="387"/>
      <c r="CC1324" s="387"/>
      <c r="CD1324" s="387"/>
      <c r="CE1324" s="387"/>
      <c r="CF1324" s="387"/>
      <c r="CG1324" s="387"/>
      <c r="CH1324" s="387"/>
      <c r="CK1324" s="258"/>
      <c r="CL1324" s="258"/>
      <c r="CM1324" s="258"/>
      <c r="CN1324" s="258"/>
      <c r="CO1324" s="258"/>
      <c r="CP1324" s="225"/>
      <c r="CQ1324" s="225"/>
      <c r="CR1324" s="225"/>
      <c r="CS1324" s="225"/>
    </row>
    <row r="1325" spans="1:97" s="316" customFormat="1" ht="12.75" customHeight="1">
      <c r="B1325" s="386"/>
      <c r="C1325" s="386"/>
      <c r="D1325" s="386"/>
      <c r="E1325" s="388"/>
      <c r="F1325" s="388"/>
      <c r="G1325" s="388"/>
      <c r="H1325" s="388"/>
      <c r="I1325" s="388"/>
      <c r="J1325" s="388"/>
      <c r="K1325" s="388"/>
      <c r="L1325" s="388"/>
      <c r="M1325" s="388"/>
      <c r="N1325" s="388"/>
      <c r="O1325" s="388"/>
      <c r="P1325" s="388"/>
      <c r="Q1325" s="388"/>
      <c r="R1325" s="388"/>
      <c r="S1325" s="388"/>
      <c r="T1325" s="388"/>
      <c r="U1325" s="388"/>
      <c r="V1325" s="388"/>
      <c r="W1325" s="388"/>
      <c r="X1325" s="388"/>
      <c r="Y1325" s="388"/>
      <c r="Z1325" s="388"/>
      <c r="AA1325" s="388"/>
      <c r="AB1325" s="388"/>
      <c r="AC1325" s="388"/>
      <c r="AD1325" s="388"/>
      <c r="AE1325" s="388"/>
      <c r="AF1325" s="389"/>
      <c r="AG1325" s="389"/>
      <c r="AH1325" s="389"/>
      <c r="AI1325" s="389"/>
      <c r="AJ1325" s="389"/>
      <c r="AK1325" s="389"/>
      <c r="AL1325" s="389"/>
      <c r="AM1325" s="389"/>
      <c r="AN1325" s="389"/>
      <c r="AO1325" s="389"/>
      <c r="AP1325" s="389"/>
      <c r="AQ1325" s="355"/>
      <c r="AR1325" s="355"/>
      <c r="AS1325" s="355"/>
      <c r="AT1325" s="355"/>
      <c r="AU1325" s="355"/>
      <c r="AV1325" s="355"/>
      <c r="AW1325" s="355"/>
      <c r="AX1325" s="355"/>
      <c r="AY1325" s="355"/>
      <c r="AZ1325" s="355"/>
      <c r="BA1325" s="355"/>
      <c r="BB1325" s="355"/>
      <c r="BC1325" s="355"/>
      <c r="BD1325" s="355"/>
      <c r="BE1325" s="355"/>
      <c r="BF1325" s="355"/>
      <c r="BG1325" s="387"/>
      <c r="BH1325" s="387"/>
      <c r="BI1325" s="387"/>
      <c r="BJ1325" s="387"/>
      <c r="BK1325" s="387"/>
      <c r="BL1325" s="387"/>
      <c r="BM1325" s="387"/>
      <c r="BN1325" s="387"/>
      <c r="BO1325" s="387"/>
      <c r="BP1325" s="387"/>
      <c r="BQ1325" s="387"/>
      <c r="BR1325" s="387"/>
      <c r="BS1325" s="387"/>
      <c r="BT1325" s="387"/>
      <c r="BU1325" s="387"/>
      <c r="BV1325" s="387"/>
      <c r="BW1325" s="387"/>
      <c r="BX1325" s="387"/>
      <c r="BY1325" s="387"/>
      <c r="BZ1325" s="387"/>
      <c r="CA1325" s="387"/>
      <c r="CB1325" s="387"/>
      <c r="CC1325" s="387"/>
      <c r="CD1325" s="387"/>
      <c r="CE1325" s="387"/>
      <c r="CF1325" s="387"/>
      <c r="CG1325" s="387"/>
      <c r="CH1325" s="387"/>
      <c r="CK1325" s="258"/>
      <c r="CL1325" s="258"/>
      <c r="CM1325" s="258"/>
      <c r="CN1325" s="258"/>
      <c r="CO1325" s="258"/>
      <c r="CP1325" s="225"/>
      <c r="CQ1325" s="225"/>
      <c r="CR1325" s="225"/>
      <c r="CS1325" s="225"/>
    </row>
    <row r="1326" spans="1:97" s="316" customFormat="1" ht="20.100000000000001" customHeight="1">
      <c r="A1326" s="239" t="s">
        <v>851</v>
      </c>
      <c r="B1326" s="239"/>
      <c r="C1326" s="239"/>
      <c r="D1326" s="298"/>
      <c r="E1326" s="291"/>
      <c r="F1326" s="291"/>
      <c r="G1326" s="291"/>
      <c r="H1326" s="291"/>
      <c r="I1326" s="291"/>
      <c r="J1326" s="291"/>
      <c r="K1326" s="291"/>
      <c r="L1326" s="291"/>
      <c r="M1326" s="291"/>
      <c r="N1326" s="291"/>
      <c r="O1326" s="291"/>
      <c r="P1326" s="291"/>
      <c r="Q1326" s="291"/>
      <c r="R1326" s="291"/>
      <c r="S1326" s="291"/>
      <c r="T1326" s="291"/>
      <c r="U1326" s="291"/>
      <c r="V1326" s="291"/>
      <c r="AN1326" s="773"/>
      <c r="AO1326" s="774"/>
      <c r="AP1326" s="774"/>
      <c r="AQ1326" s="774"/>
      <c r="AR1326" s="774"/>
      <c r="AS1326" s="774"/>
      <c r="AT1326" s="774"/>
      <c r="AU1326" s="774"/>
      <c r="AV1326" s="774"/>
      <c r="AW1326" s="774"/>
      <c r="AX1326" s="774"/>
      <c r="AY1326" s="774"/>
      <c r="AZ1326" s="774"/>
      <c r="BA1326" s="774"/>
      <c r="BB1326" s="774"/>
      <c r="BC1326" s="774"/>
      <c r="BD1326" s="774"/>
      <c r="BE1326" s="774"/>
      <c r="BF1326" s="774"/>
      <c r="BG1326" s="243"/>
      <c r="BH1326" s="243"/>
      <c r="BI1326" s="243"/>
      <c r="BJ1326" s="243"/>
      <c r="BK1326" s="243"/>
      <c r="BL1326" s="345"/>
      <c r="BM1326" s="345"/>
      <c r="BN1326" s="345"/>
      <c r="BO1326" s="345"/>
      <c r="BP1326" s="345"/>
      <c r="BQ1326" s="345"/>
      <c r="BR1326" s="345"/>
      <c r="BS1326" s="345"/>
      <c r="BT1326" s="345"/>
      <c r="BU1326" s="345"/>
      <c r="BV1326" s="345"/>
      <c r="BW1326" s="345"/>
      <c r="BX1326" s="345"/>
      <c r="BY1326" s="345"/>
      <c r="BZ1326" s="345"/>
      <c r="CA1326" s="345"/>
    </row>
    <row r="1327" spans="1:97" s="331" customFormat="1" ht="18" customHeight="1">
      <c r="A1327" s="239"/>
      <c r="B1327" s="641" t="s">
        <v>852</v>
      </c>
      <c r="C1327" s="642"/>
      <c r="D1327" s="642"/>
      <c r="E1327" s="642"/>
      <c r="F1327" s="642"/>
      <c r="G1327" s="642"/>
      <c r="H1327" s="642"/>
      <c r="I1327" s="642"/>
      <c r="J1327" s="642"/>
      <c r="K1327" s="642"/>
      <c r="L1327" s="642"/>
      <c r="M1327" s="642"/>
      <c r="N1327" s="642"/>
      <c r="O1327" s="642"/>
      <c r="P1327" s="642"/>
      <c r="Q1327" s="642"/>
      <c r="R1327" s="642"/>
      <c r="S1327" s="642"/>
      <c r="T1327" s="642"/>
      <c r="U1327" s="642"/>
      <c r="V1327" s="642"/>
      <c r="W1327" s="642"/>
      <c r="X1327" s="642"/>
      <c r="Y1327" s="642"/>
      <c r="Z1327" s="642"/>
      <c r="AA1327" s="642"/>
      <c r="AB1327" s="642"/>
      <c r="AC1327" s="642"/>
      <c r="AD1327" s="642"/>
      <c r="AE1327" s="642"/>
      <c r="AF1327" s="642"/>
      <c r="AG1327" s="642"/>
      <c r="AH1327" s="642"/>
      <c r="AI1327" s="642"/>
      <c r="AJ1327" s="642"/>
      <c r="AK1327" s="642"/>
      <c r="AL1327" s="642"/>
      <c r="AM1327" s="642"/>
      <c r="AN1327" s="642"/>
      <c r="AO1327" s="642"/>
      <c r="AP1327" s="642"/>
      <c r="AQ1327" s="642"/>
      <c r="AR1327" s="642"/>
      <c r="AS1327" s="642"/>
      <c r="AT1327" s="642"/>
      <c r="AU1327" s="642"/>
      <c r="AV1327" s="642"/>
      <c r="AW1327" s="642"/>
      <c r="AX1327" s="642"/>
      <c r="AY1327" s="642"/>
      <c r="AZ1327" s="642"/>
      <c r="BA1327" s="642"/>
      <c r="BB1327" s="642"/>
      <c r="BC1327" s="642"/>
      <c r="BD1327" s="642"/>
      <c r="BE1327" s="642"/>
      <c r="BF1327" s="642"/>
      <c r="BG1327" s="642"/>
      <c r="BH1327" s="642"/>
      <c r="BI1327" s="642"/>
      <c r="BJ1327" s="642"/>
      <c r="BK1327" s="643"/>
      <c r="BL1327" s="330"/>
      <c r="BM1327" s="330"/>
      <c r="BN1327" s="330"/>
      <c r="BO1327" s="330"/>
      <c r="BP1327" s="330"/>
      <c r="BQ1327" s="330"/>
      <c r="BR1327" s="330"/>
      <c r="BS1327" s="330"/>
      <c r="BT1327" s="330"/>
    </row>
    <row r="1328" spans="1:97" ht="12.6" customHeight="1">
      <c r="A1328" s="342"/>
      <c r="B1328" s="495" t="s">
        <v>853</v>
      </c>
      <c r="C1328" s="496"/>
      <c r="D1328" s="497"/>
      <c r="E1328" s="501" t="s">
        <v>854</v>
      </c>
      <c r="F1328" s="502"/>
      <c r="G1328" s="502"/>
      <c r="H1328" s="502"/>
      <c r="I1328" s="502"/>
      <c r="J1328" s="502"/>
      <c r="K1328" s="502"/>
      <c r="L1328" s="502"/>
      <c r="M1328" s="502"/>
      <c r="N1328" s="502"/>
      <c r="O1328" s="502"/>
      <c r="P1328" s="502"/>
      <c r="Q1328" s="502"/>
      <c r="R1328" s="502"/>
      <c r="S1328" s="502"/>
      <c r="T1328" s="502"/>
      <c r="U1328" s="502"/>
      <c r="V1328" s="502"/>
      <c r="W1328" s="502"/>
      <c r="X1328" s="502"/>
      <c r="Y1328" s="502"/>
      <c r="Z1328" s="502"/>
      <c r="AA1328" s="502"/>
      <c r="AB1328" s="502"/>
      <c r="AC1328" s="502"/>
      <c r="AD1328" s="502"/>
      <c r="AE1328" s="502"/>
      <c r="AF1328" s="502"/>
      <c r="AG1328" s="502"/>
      <c r="AH1328" s="502"/>
      <c r="AI1328" s="502"/>
      <c r="AJ1328" s="502"/>
      <c r="AK1328" s="502"/>
      <c r="AL1328" s="502"/>
      <c r="AM1328" s="502"/>
      <c r="AN1328" s="502"/>
      <c r="AO1328" s="502"/>
      <c r="AP1328" s="502"/>
      <c r="AQ1328" s="502"/>
      <c r="AR1328" s="502"/>
      <c r="AS1328" s="502"/>
      <c r="AT1328" s="502"/>
      <c r="AU1328" s="502"/>
      <c r="AV1328" s="502"/>
      <c r="AW1328" s="502"/>
      <c r="AX1328" s="502"/>
      <c r="AY1328" s="502"/>
      <c r="AZ1328" s="502"/>
      <c r="BA1328" s="502"/>
      <c r="BB1328" s="502"/>
      <c r="BC1328" s="502"/>
      <c r="BD1328" s="502"/>
      <c r="BE1328" s="502"/>
      <c r="BF1328" s="502"/>
      <c r="BG1328" s="505"/>
      <c r="BH1328" s="506"/>
      <c r="BI1328" s="506"/>
      <c r="BJ1328" s="506"/>
      <c r="BK1328" s="507"/>
    </row>
    <row r="1329" spans="1:97" s="390" customFormat="1" ht="12.6" customHeight="1">
      <c r="B1329" s="511"/>
      <c r="C1329" s="512"/>
      <c r="D1329" s="513"/>
      <c r="E1329" s="514"/>
      <c r="F1329" s="482"/>
      <c r="G1329" s="482"/>
      <c r="H1329" s="482"/>
      <c r="I1329" s="482"/>
      <c r="J1329" s="482"/>
      <c r="K1329" s="482"/>
      <c r="L1329" s="482"/>
      <c r="M1329" s="482"/>
      <c r="N1329" s="482"/>
      <c r="O1329" s="482"/>
      <c r="P1329" s="482"/>
      <c r="Q1329" s="482"/>
      <c r="R1329" s="482"/>
      <c r="S1329" s="482"/>
      <c r="T1329" s="482"/>
      <c r="U1329" s="482"/>
      <c r="V1329" s="482"/>
      <c r="W1329" s="482"/>
      <c r="X1329" s="482"/>
      <c r="Y1329" s="482"/>
      <c r="Z1329" s="482"/>
      <c r="AA1329" s="482"/>
      <c r="AB1329" s="482"/>
      <c r="AC1329" s="482"/>
      <c r="AD1329" s="482"/>
      <c r="AE1329" s="482"/>
      <c r="AF1329" s="482"/>
      <c r="AG1329" s="482"/>
      <c r="AH1329" s="482"/>
      <c r="AI1329" s="482"/>
      <c r="AJ1329" s="482"/>
      <c r="AK1329" s="482"/>
      <c r="AL1329" s="482"/>
      <c r="AM1329" s="482"/>
      <c r="AN1329" s="482"/>
      <c r="AO1329" s="482"/>
      <c r="AP1329" s="482"/>
      <c r="AQ1329" s="482"/>
      <c r="AR1329" s="482"/>
      <c r="AS1329" s="482"/>
      <c r="AT1329" s="482"/>
      <c r="AU1329" s="482"/>
      <c r="AV1329" s="482"/>
      <c r="AW1329" s="482"/>
      <c r="AX1329" s="482"/>
      <c r="AY1329" s="482"/>
      <c r="AZ1329" s="482"/>
      <c r="BA1329" s="482"/>
      <c r="BB1329" s="482"/>
      <c r="BC1329" s="482"/>
      <c r="BD1329" s="482"/>
      <c r="BE1329" s="482"/>
      <c r="BF1329" s="482"/>
      <c r="BG1329" s="515"/>
      <c r="BH1329" s="516"/>
      <c r="BI1329" s="516"/>
      <c r="BJ1329" s="516"/>
      <c r="BK1329" s="517"/>
      <c r="BL1329" s="391"/>
      <c r="BM1329" s="391"/>
      <c r="BN1329" s="391"/>
      <c r="BO1329" s="391"/>
      <c r="BP1329" s="391"/>
      <c r="BQ1329" s="391"/>
      <c r="BR1329" s="391"/>
      <c r="BS1329" s="391"/>
      <c r="BT1329" s="391"/>
      <c r="BU1329" s="391"/>
      <c r="BV1329" s="391"/>
      <c r="BW1329" s="391"/>
      <c r="BX1329" s="391"/>
      <c r="BY1329" s="391"/>
      <c r="BZ1329" s="391"/>
      <c r="CA1329" s="391"/>
    </row>
    <row r="1330" spans="1:97" ht="12.6" customHeight="1">
      <c r="A1330" s="342"/>
      <c r="B1330" s="511"/>
      <c r="C1330" s="512"/>
      <c r="D1330" s="513"/>
      <c r="E1330" s="474" t="s">
        <v>516</v>
      </c>
      <c r="F1330" s="475"/>
      <c r="G1330" s="715" t="s">
        <v>855</v>
      </c>
      <c r="H1330" s="715"/>
      <c r="I1330" s="715"/>
      <c r="J1330" s="715"/>
      <c r="K1330" s="715"/>
      <c r="L1330" s="715"/>
      <c r="M1330" s="715"/>
      <c r="N1330" s="715"/>
      <c r="O1330" s="715"/>
      <c r="P1330" s="715"/>
      <c r="Q1330" s="715"/>
      <c r="R1330" s="715"/>
      <c r="S1330" s="715"/>
      <c r="T1330" s="715"/>
      <c r="U1330" s="715"/>
      <c r="V1330" s="715"/>
      <c r="W1330" s="715"/>
      <c r="X1330" s="715"/>
      <c r="Y1330" s="715"/>
      <c r="Z1330" s="715"/>
      <c r="AA1330" s="715"/>
      <c r="AB1330" s="715"/>
      <c r="AC1330" s="715"/>
      <c r="AD1330" s="715"/>
      <c r="AE1330" s="715"/>
      <c r="AF1330" s="715"/>
      <c r="AG1330" s="715"/>
      <c r="AH1330" s="715"/>
      <c r="AI1330" s="715"/>
      <c r="AJ1330" s="715"/>
      <c r="AK1330" s="715"/>
      <c r="AL1330" s="715"/>
      <c r="AM1330" s="715"/>
      <c r="AN1330" s="715"/>
      <c r="AO1330" s="715"/>
      <c r="AP1330" s="715"/>
      <c r="AQ1330" s="715"/>
      <c r="AR1330" s="715"/>
      <c r="AS1330" s="715"/>
      <c r="AT1330" s="715"/>
      <c r="AU1330" s="715"/>
      <c r="AV1330" s="715"/>
      <c r="AW1330" s="715"/>
      <c r="AX1330" s="715"/>
      <c r="AY1330" s="715"/>
      <c r="AZ1330" s="715"/>
      <c r="BA1330" s="715"/>
      <c r="BB1330" s="715"/>
      <c r="BC1330" s="715"/>
      <c r="BD1330" s="715"/>
      <c r="BE1330" s="715"/>
      <c r="BF1330" s="715"/>
      <c r="BG1330" s="515"/>
      <c r="BH1330" s="516"/>
      <c r="BI1330" s="516"/>
      <c r="BJ1330" s="516"/>
      <c r="BK1330" s="517"/>
    </row>
    <row r="1331" spans="1:97" ht="12.6" customHeight="1">
      <c r="A1331" s="342"/>
      <c r="B1331" s="511"/>
      <c r="C1331" s="512"/>
      <c r="D1331" s="513"/>
      <c r="E1331" s="764"/>
      <c r="F1331" s="765"/>
      <c r="G1331" s="776"/>
      <c r="H1331" s="776"/>
      <c r="I1331" s="776"/>
      <c r="J1331" s="776"/>
      <c r="K1331" s="776"/>
      <c r="L1331" s="776"/>
      <c r="M1331" s="776"/>
      <c r="N1331" s="776"/>
      <c r="O1331" s="776"/>
      <c r="P1331" s="776"/>
      <c r="Q1331" s="776"/>
      <c r="R1331" s="776"/>
      <c r="S1331" s="776"/>
      <c r="T1331" s="776"/>
      <c r="U1331" s="776"/>
      <c r="V1331" s="776"/>
      <c r="W1331" s="776"/>
      <c r="X1331" s="776"/>
      <c r="Y1331" s="776"/>
      <c r="Z1331" s="776"/>
      <c r="AA1331" s="776"/>
      <c r="AB1331" s="776"/>
      <c r="AC1331" s="776"/>
      <c r="AD1331" s="776"/>
      <c r="AE1331" s="776"/>
      <c r="AF1331" s="776"/>
      <c r="AG1331" s="776"/>
      <c r="AH1331" s="776"/>
      <c r="AI1331" s="776"/>
      <c r="AJ1331" s="776"/>
      <c r="AK1331" s="776"/>
      <c r="AL1331" s="776"/>
      <c r="AM1331" s="776"/>
      <c r="AN1331" s="776"/>
      <c r="AO1331" s="776"/>
      <c r="AP1331" s="776"/>
      <c r="AQ1331" s="776"/>
      <c r="AR1331" s="776"/>
      <c r="AS1331" s="776"/>
      <c r="AT1331" s="776"/>
      <c r="AU1331" s="776"/>
      <c r="AV1331" s="776"/>
      <c r="AW1331" s="776"/>
      <c r="AX1331" s="776"/>
      <c r="AY1331" s="776"/>
      <c r="AZ1331" s="776"/>
      <c r="BA1331" s="776"/>
      <c r="BB1331" s="776"/>
      <c r="BC1331" s="776"/>
      <c r="BD1331" s="776"/>
      <c r="BE1331" s="776"/>
      <c r="BF1331" s="776"/>
      <c r="BG1331" s="515"/>
      <c r="BH1331" s="516"/>
      <c r="BI1331" s="516"/>
      <c r="BJ1331" s="516"/>
      <c r="BK1331" s="517"/>
    </row>
    <row r="1332" spans="1:97" ht="3" customHeight="1">
      <c r="A1332" s="342"/>
      <c r="B1332" s="511"/>
      <c r="C1332" s="512"/>
      <c r="D1332" s="513"/>
      <c r="E1332" s="340"/>
      <c r="F1332" s="341"/>
      <c r="G1332" s="441"/>
      <c r="H1332" s="441"/>
      <c r="I1332" s="441"/>
      <c r="J1332" s="441"/>
      <c r="K1332" s="441"/>
      <c r="L1332" s="441"/>
      <c r="M1332" s="441"/>
      <c r="N1332" s="441"/>
      <c r="O1332" s="441"/>
      <c r="P1332" s="441"/>
      <c r="Q1332" s="441"/>
      <c r="R1332" s="441"/>
      <c r="S1332" s="441"/>
      <c r="T1332" s="441"/>
      <c r="U1332" s="441"/>
      <c r="V1332" s="441"/>
      <c r="W1332" s="441"/>
      <c r="X1332" s="441"/>
      <c r="Y1332" s="441"/>
      <c r="Z1332" s="441"/>
      <c r="AA1332" s="441"/>
      <c r="AB1332" s="441"/>
      <c r="AC1332" s="441"/>
      <c r="AD1332" s="441"/>
      <c r="AE1332" s="441"/>
      <c r="AF1332" s="441"/>
      <c r="AG1332" s="441"/>
      <c r="AH1332" s="441"/>
      <c r="AI1332" s="441"/>
      <c r="AJ1332" s="441"/>
      <c r="AK1332" s="441"/>
      <c r="AL1332" s="441"/>
      <c r="AM1332" s="441"/>
      <c r="AN1332" s="441"/>
      <c r="AO1332" s="441"/>
      <c r="AP1332" s="441"/>
      <c r="AQ1332" s="441"/>
      <c r="AR1332" s="441"/>
      <c r="AS1332" s="441"/>
      <c r="AT1332" s="441"/>
      <c r="AU1332" s="441"/>
      <c r="AV1332" s="441"/>
      <c r="AW1332" s="441"/>
      <c r="AX1332" s="441"/>
      <c r="AY1332" s="441"/>
      <c r="AZ1332" s="441"/>
      <c r="BA1332" s="441"/>
      <c r="BB1332" s="441"/>
      <c r="BC1332" s="441"/>
      <c r="BD1332" s="441"/>
      <c r="BE1332" s="441"/>
      <c r="BF1332" s="441"/>
      <c r="BG1332" s="515"/>
      <c r="BH1332" s="516"/>
      <c r="BI1332" s="516"/>
      <c r="BJ1332" s="516"/>
      <c r="BK1332" s="517"/>
    </row>
    <row r="1333" spans="1:97" ht="14.25" customHeight="1">
      <c r="A1333" s="342"/>
      <c r="B1333" s="511"/>
      <c r="C1333" s="512"/>
      <c r="D1333" s="513"/>
      <c r="E1333" s="478" t="s">
        <v>518</v>
      </c>
      <c r="F1333" s="771"/>
      <c r="G1333" s="482" t="s">
        <v>856</v>
      </c>
      <c r="H1333" s="482"/>
      <c r="I1333" s="482"/>
      <c r="J1333" s="482"/>
      <c r="K1333" s="482"/>
      <c r="L1333" s="482"/>
      <c r="M1333" s="482"/>
      <c r="N1333" s="482"/>
      <c r="O1333" s="482"/>
      <c r="P1333" s="482"/>
      <c r="Q1333" s="482"/>
      <c r="R1333" s="482"/>
      <c r="S1333" s="482"/>
      <c r="T1333" s="482"/>
      <c r="U1333" s="482"/>
      <c r="V1333" s="482"/>
      <c r="W1333" s="482"/>
      <c r="X1333" s="482"/>
      <c r="Y1333" s="482"/>
      <c r="Z1333" s="482"/>
      <c r="AA1333" s="482"/>
      <c r="AB1333" s="482"/>
      <c r="AC1333" s="482"/>
      <c r="AD1333" s="482"/>
      <c r="AE1333" s="482"/>
      <c r="AF1333" s="482"/>
      <c r="AG1333" s="482"/>
      <c r="AH1333" s="482"/>
      <c r="AI1333" s="482"/>
      <c r="AJ1333" s="482"/>
      <c r="AK1333" s="482"/>
      <c r="AL1333" s="482"/>
      <c r="AM1333" s="482"/>
      <c r="AN1333" s="482"/>
      <c r="AO1333" s="482"/>
      <c r="AP1333" s="482"/>
      <c r="AQ1333" s="482"/>
      <c r="AR1333" s="482"/>
      <c r="AS1333" s="482"/>
      <c r="AT1333" s="482"/>
      <c r="AU1333" s="482"/>
      <c r="AV1333" s="482"/>
      <c r="AW1333" s="482"/>
      <c r="AX1333" s="482"/>
      <c r="AY1333" s="482"/>
      <c r="AZ1333" s="482"/>
      <c r="BA1333" s="482"/>
      <c r="BB1333" s="482"/>
      <c r="BC1333" s="482"/>
      <c r="BD1333" s="482"/>
      <c r="BE1333" s="482"/>
      <c r="BF1333" s="482"/>
      <c r="BG1333" s="515"/>
      <c r="BH1333" s="516"/>
      <c r="BI1333" s="516"/>
      <c r="BJ1333" s="516"/>
      <c r="BK1333" s="517"/>
    </row>
    <row r="1334" spans="1:97" ht="12.6" customHeight="1">
      <c r="A1334" s="342"/>
      <c r="B1334" s="495" t="s">
        <v>436</v>
      </c>
      <c r="C1334" s="496"/>
      <c r="D1334" s="497"/>
      <c r="E1334" s="501" t="s">
        <v>857</v>
      </c>
      <c r="F1334" s="502"/>
      <c r="G1334" s="502"/>
      <c r="H1334" s="502"/>
      <c r="I1334" s="502"/>
      <c r="J1334" s="502"/>
      <c r="K1334" s="502"/>
      <c r="L1334" s="502"/>
      <c r="M1334" s="502"/>
      <c r="N1334" s="502"/>
      <c r="O1334" s="502"/>
      <c r="P1334" s="502"/>
      <c r="Q1334" s="502"/>
      <c r="R1334" s="502"/>
      <c r="S1334" s="502"/>
      <c r="T1334" s="502"/>
      <c r="U1334" s="502"/>
      <c r="V1334" s="502"/>
      <c r="W1334" s="502"/>
      <c r="X1334" s="502"/>
      <c r="Y1334" s="502"/>
      <c r="Z1334" s="502"/>
      <c r="AA1334" s="502"/>
      <c r="AB1334" s="502"/>
      <c r="AC1334" s="502"/>
      <c r="AD1334" s="502"/>
      <c r="AE1334" s="502"/>
      <c r="AF1334" s="502"/>
      <c r="AG1334" s="502"/>
      <c r="AH1334" s="502"/>
      <c r="AI1334" s="502"/>
      <c r="AJ1334" s="502"/>
      <c r="AK1334" s="502"/>
      <c r="AL1334" s="502"/>
      <c r="AM1334" s="502"/>
      <c r="AN1334" s="502"/>
      <c r="AO1334" s="502"/>
      <c r="AP1334" s="502"/>
      <c r="AQ1334" s="502"/>
      <c r="AR1334" s="502"/>
      <c r="AS1334" s="502"/>
      <c r="AT1334" s="502"/>
      <c r="AU1334" s="502"/>
      <c r="AV1334" s="502"/>
      <c r="AW1334" s="502"/>
      <c r="AX1334" s="502"/>
      <c r="AY1334" s="502"/>
      <c r="AZ1334" s="502"/>
      <c r="BA1334" s="502"/>
      <c r="BB1334" s="502"/>
      <c r="BC1334" s="502"/>
      <c r="BD1334" s="502"/>
      <c r="BE1334" s="502"/>
      <c r="BF1334" s="502"/>
      <c r="BG1334" s="505"/>
      <c r="BH1334" s="506"/>
      <c r="BI1334" s="506"/>
      <c r="BJ1334" s="506"/>
      <c r="BK1334" s="507"/>
    </row>
    <row r="1335" spans="1:97" s="442" customFormat="1" ht="12.6" customHeight="1">
      <c r="A1335" s="342"/>
      <c r="B1335" s="511"/>
      <c r="C1335" s="666"/>
      <c r="D1335" s="513"/>
      <c r="E1335" s="514"/>
      <c r="F1335" s="671"/>
      <c r="G1335" s="671"/>
      <c r="H1335" s="671"/>
      <c r="I1335" s="671"/>
      <c r="J1335" s="671"/>
      <c r="K1335" s="671"/>
      <c r="L1335" s="671"/>
      <c r="M1335" s="671"/>
      <c r="N1335" s="671"/>
      <c r="O1335" s="671"/>
      <c r="P1335" s="671"/>
      <c r="Q1335" s="671"/>
      <c r="R1335" s="671"/>
      <c r="S1335" s="671"/>
      <c r="T1335" s="671"/>
      <c r="U1335" s="671"/>
      <c r="V1335" s="671"/>
      <c r="W1335" s="671"/>
      <c r="X1335" s="671"/>
      <c r="Y1335" s="671"/>
      <c r="Z1335" s="671"/>
      <c r="AA1335" s="671"/>
      <c r="AB1335" s="671"/>
      <c r="AC1335" s="671"/>
      <c r="AD1335" s="671"/>
      <c r="AE1335" s="671"/>
      <c r="AF1335" s="671"/>
      <c r="AG1335" s="671"/>
      <c r="AH1335" s="671"/>
      <c r="AI1335" s="671"/>
      <c r="AJ1335" s="671"/>
      <c r="AK1335" s="671"/>
      <c r="AL1335" s="671"/>
      <c r="AM1335" s="671"/>
      <c r="AN1335" s="671"/>
      <c r="AO1335" s="671"/>
      <c r="AP1335" s="671"/>
      <c r="AQ1335" s="671"/>
      <c r="AR1335" s="671"/>
      <c r="AS1335" s="671"/>
      <c r="AT1335" s="671"/>
      <c r="AU1335" s="671"/>
      <c r="AV1335" s="671"/>
      <c r="AW1335" s="671"/>
      <c r="AX1335" s="671"/>
      <c r="AY1335" s="671"/>
      <c r="AZ1335" s="671"/>
      <c r="BA1335" s="671"/>
      <c r="BB1335" s="671"/>
      <c r="BC1335" s="671"/>
      <c r="BD1335" s="671"/>
      <c r="BE1335" s="671"/>
      <c r="BF1335" s="671"/>
      <c r="BG1335" s="515"/>
      <c r="BH1335" s="668"/>
      <c r="BI1335" s="668"/>
      <c r="BJ1335" s="668"/>
      <c r="BK1335" s="517"/>
      <c r="BL1335" s="228"/>
      <c r="BM1335" s="228"/>
      <c r="BN1335" s="228"/>
      <c r="BO1335" s="228"/>
      <c r="BP1335" s="228"/>
      <c r="BQ1335" s="228"/>
      <c r="BR1335" s="228"/>
      <c r="BS1335" s="228"/>
      <c r="BT1335" s="228"/>
      <c r="BU1335" s="228"/>
      <c r="BV1335" s="228"/>
      <c r="BW1335" s="228"/>
      <c r="BX1335" s="228"/>
      <c r="BY1335" s="228"/>
      <c r="BZ1335" s="228"/>
      <c r="CA1335" s="228"/>
    </row>
    <row r="1336" spans="1:97" s="390" customFormat="1" ht="12.6" customHeight="1">
      <c r="B1336" s="511"/>
      <c r="C1336" s="512"/>
      <c r="D1336" s="513"/>
      <c r="E1336" s="514"/>
      <c r="F1336" s="482"/>
      <c r="G1336" s="482"/>
      <c r="H1336" s="482"/>
      <c r="I1336" s="482"/>
      <c r="J1336" s="482"/>
      <c r="K1336" s="482"/>
      <c r="L1336" s="482"/>
      <c r="M1336" s="482"/>
      <c r="N1336" s="482"/>
      <c r="O1336" s="482"/>
      <c r="P1336" s="482"/>
      <c r="Q1336" s="482"/>
      <c r="R1336" s="482"/>
      <c r="S1336" s="482"/>
      <c r="T1336" s="482"/>
      <c r="U1336" s="482"/>
      <c r="V1336" s="482"/>
      <c r="W1336" s="482"/>
      <c r="X1336" s="482"/>
      <c r="Y1336" s="482"/>
      <c r="Z1336" s="482"/>
      <c r="AA1336" s="482"/>
      <c r="AB1336" s="482"/>
      <c r="AC1336" s="482"/>
      <c r="AD1336" s="482"/>
      <c r="AE1336" s="482"/>
      <c r="AF1336" s="482"/>
      <c r="AG1336" s="482"/>
      <c r="AH1336" s="482"/>
      <c r="AI1336" s="482"/>
      <c r="AJ1336" s="482"/>
      <c r="AK1336" s="482"/>
      <c r="AL1336" s="482"/>
      <c r="AM1336" s="482"/>
      <c r="AN1336" s="482"/>
      <c r="AO1336" s="482"/>
      <c r="AP1336" s="482"/>
      <c r="AQ1336" s="482"/>
      <c r="AR1336" s="482"/>
      <c r="AS1336" s="482"/>
      <c r="AT1336" s="482"/>
      <c r="AU1336" s="482"/>
      <c r="AV1336" s="482"/>
      <c r="AW1336" s="482"/>
      <c r="AX1336" s="482"/>
      <c r="AY1336" s="482"/>
      <c r="AZ1336" s="482"/>
      <c r="BA1336" s="482"/>
      <c r="BB1336" s="482"/>
      <c r="BC1336" s="482"/>
      <c r="BD1336" s="482"/>
      <c r="BE1336" s="482"/>
      <c r="BF1336" s="482"/>
      <c r="BG1336" s="515"/>
      <c r="BH1336" s="516"/>
      <c r="BI1336" s="516"/>
      <c r="BJ1336" s="516"/>
      <c r="BK1336" s="517"/>
      <c r="BL1336" s="391"/>
      <c r="BM1336" s="391"/>
      <c r="BN1336" s="391"/>
      <c r="BO1336" s="391"/>
      <c r="BP1336" s="391"/>
      <c r="BQ1336" s="391"/>
      <c r="BR1336" s="391"/>
      <c r="BS1336" s="391"/>
      <c r="BT1336" s="391"/>
      <c r="BU1336" s="391"/>
      <c r="BV1336" s="391"/>
      <c r="BW1336" s="391"/>
      <c r="BX1336" s="391"/>
      <c r="BY1336" s="391"/>
      <c r="BZ1336" s="391"/>
      <c r="CA1336" s="391"/>
    </row>
    <row r="1337" spans="1:97" s="331" customFormat="1" ht="18" customHeight="1">
      <c r="A1337" s="239"/>
      <c r="B1337" s="641" t="s">
        <v>858</v>
      </c>
      <c r="C1337" s="642"/>
      <c r="D1337" s="642"/>
      <c r="E1337" s="642"/>
      <c r="F1337" s="642"/>
      <c r="G1337" s="642"/>
      <c r="H1337" s="642"/>
      <c r="I1337" s="642"/>
      <c r="J1337" s="642"/>
      <c r="K1337" s="642"/>
      <c r="L1337" s="642"/>
      <c r="M1337" s="642"/>
      <c r="N1337" s="642"/>
      <c r="O1337" s="642"/>
      <c r="P1337" s="642"/>
      <c r="Q1337" s="642"/>
      <c r="R1337" s="642"/>
      <c r="S1337" s="642"/>
      <c r="T1337" s="642"/>
      <c r="U1337" s="642"/>
      <c r="V1337" s="642"/>
      <c r="W1337" s="642"/>
      <c r="X1337" s="642"/>
      <c r="Y1337" s="642"/>
      <c r="Z1337" s="642"/>
      <c r="AA1337" s="642"/>
      <c r="AB1337" s="642"/>
      <c r="AC1337" s="642"/>
      <c r="AD1337" s="642"/>
      <c r="AE1337" s="642"/>
      <c r="AF1337" s="642"/>
      <c r="AG1337" s="642"/>
      <c r="AH1337" s="642"/>
      <c r="AI1337" s="642"/>
      <c r="AJ1337" s="642"/>
      <c r="AK1337" s="642"/>
      <c r="AL1337" s="642"/>
      <c r="AM1337" s="642"/>
      <c r="AN1337" s="642"/>
      <c r="AO1337" s="642"/>
      <c r="AP1337" s="642"/>
      <c r="AQ1337" s="642"/>
      <c r="AR1337" s="642"/>
      <c r="AS1337" s="642"/>
      <c r="AT1337" s="642"/>
      <c r="AU1337" s="642"/>
      <c r="AV1337" s="642"/>
      <c r="AW1337" s="642"/>
      <c r="AX1337" s="642"/>
      <c r="AY1337" s="642"/>
      <c r="AZ1337" s="642"/>
      <c r="BA1337" s="642"/>
      <c r="BB1337" s="642"/>
      <c r="BC1337" s="642"/>
      <c r="BD1337" s="642"/>
      <c r="BE1337" s="642"/>
      <c r="BF1337" s="642"/>
      <c r="BG1337" s="642"/>
      <c r="BH1337" s="642"/>
      <c r="BI1337" s="642"/>
      <c r="BJ1337" s="642"/>
      <c r="BK1337" s="643"/>
      <c r="BL1337" s="330"/>
      <c r="BM1337" s="330"/>
      <c r="BN1337" s="330"/>
      <c r="BO1337" s="330"/>
      <c r="BP1337" s="330"/>
      <c r="BQ1337" s="330"/>
      <c r="BR1337" s="330"/>
      <c r="BS1337" s="330"/>
      <c r="BT1337" s="330"/>
    </row>
    <row r="1338" spans="1:97" ht="12.6" customHeight="1">
      <c r="A1338" s="342"/>
      <c r="B1338" s="495" t="s">
        <v>450</v>
      </c>
      <c r="C1338" s="496"/>
      <c r="D1338" s="497"/>
      <c r="E1338" s="501" t="s">
        <v>859</v>
      </c>
      <c r="F1338" s="502"/>
      <c r="G1338" s="502"/>
      <c r="H1338" s="502"/>
      <c r="I1338" s="502"/>
      <c r="J1338" s="502"/>
      <c r="K1338" s="502"/>
      <c r="L1338" s="502"/>
      <c r="M1338" s="502"/>
      <c r="N1338" s="502"/>
      <c r="O1338" s="502"/>
      <c r="P1338" s="502"/>
      <c r="Q1338" s="502"/>
      <c r="R1338" s="502"/>
      <c r="S1338" s="502"/>
      <c r="T1338" s="502"/>
      <c r="U1338" s="502"/>
      <c r="V1338" s="502"/>
      <c r="W1338" s="502"/>
      <c r="X1338" s="502"/>
      <c r="Y1338" s="502"/>
      <c r="Z1338" s="502"/>
      <c r="AA1338" s="502"/>
      <c r="AB1338" s="502"/>
      <c r="AC1338" s="502"/>
      <c r="AD1338" s="502"/>
      <c r="AE1338" s="502"/>
      <c r="AF1338" s="502"/>
      <c r="AG1338" s="502"/>
      <c r="AH1338" s="502"/>
      <c r="AI1338" s="502"/>
      <c r="AJ1338" s="502"/>
      <c r="AK1338" s="502"/>
      <c r="AL1338" s="502"/>
      <c r="AM1338" s="502"/>
      <c r="AN1338" s="502"/>
      <c r="AO1338" s="502"/>
      <c r="AP1338" s="502"/>
      <c r="AQ1338" s="502"/>
      <c r="AR1338" s="502"/>
      <c r="AS1338" s="502"/>
      <c r="AT1338" s="502"/>
      <c r="AU1338" s="502"/>
      <c r="AV1338" s="502"/>
      <c r="AW1338" s="502"/>
      <c r="AX1338" s="502"/>
      <c r="AY1338" s="502"/>
      <c r="AZ1338" s="502"/>
      <c r="BA1338" s="502"/>
      <c r="BB1338" s="502"/>
      <c r="BC1338" s="502"/>
      <c r="BD1338" s="502"/>
      <c r="BE1338" s="502"/>
      <c r="BF1338" s="502"/>
      <c r="BG1338" s="505"/>
      <c r="BH1338" s="506"/>
      <c r="BI1338" s="506"/>
      <c r="BJ1338" s="506"/>
      <c r="BK1338" s="507"/>
    </row>
    <row r="1339" spans="1:97" s="390" customFormat="1" ht="12.6" customHeight="1">
      <c r="B1339" s="511"/>
      <c r="C1339" s="512"/>
      <c r="D1339" s="513"/>
      <c r="E1339" s="514"/>
      <c r="F1339" s="482"/>
      <c r="G1339" s="482"/>
      <c r="H1339" s="482"/>
      <c r="I1339" s="482"/>
      <c r="J1339" s="482"/>
      <c r="K1339" s="482"/>
      <c r="L1339" s="482"/>
      <c r="M1339" s="482"/>
      <c r="N1339" s="482"/>
      <c r="O1339" s="482"/>
      <c r="P1339" s="482"/>
      <c r="Q1339" s="482"/>
      <c r="R1339" s="482"/>
      <c r="S1339" s="482"/>
      <c r="T1339" s="482"/>
      <c r="U1339" s="482"/>
      <c r="V1339" s="482"/>
      <c r="W1339" s="482"/>
      <c r="X1339" s="482"/>
      <c r="Y1339" s="482"/>
      <c r="Z1339" s="482"/>
      <c r="AA1339" s="482"/>
      <c r="AB1339" s="482"/>
      <c r="AC1339" s="482"/>
      <c r="AD1339" s="482"/>
      <c r="AE1339" s="482"/>
      <c r="AF1339" s="482"/>
      <c r="AG1339" s="482"/>
      <c r="AH1339" s="482"/>
      <c r="AI1339" s="482"/>
      <c r="AJ1339" s="482"/>
      <c r="AK1339" s="482"/>
      <c r="AL1339" s="482"/>
      <c r="AM1339" s="482"/>
      <c r="AN1339" s="482"/>
      <c r="AO1339" s="482"/>
      <c r="AP1339" s="482"/>
      <c r="AQ1339" s="482"/>
      <c r="AR1339" s="482"/>
      <c r="AS1339" s="482"/>
      <c r="AT1339" s="482"/>
      <c r="AU1339" s="482"/>
      <c r="AV1339" s="482"/>
      <c r="AW1339" s="482"/>
      <c r="AX1339" s="482"/>
      <c r="AY1339" s="482"/>
      <c r="AZ1339" s="482"/>
      <c r="BA1339" s="482"/>
      <c r="BB1339" s="482"/>
      <c r="BC1339" s="482"/>
      <c r="BD1339" s="482"/>
      <c r="BE1339" s="482"/>
      <c r="BF1339" s="482"/>
      <c r="BG1339" s="515"/>
      <c r="BH1339" s="516"/>
      <c r="BI1339" s="516"/>
      <c r="BJ1339" s="516"/>
      <c r="BK1339" s="517"/>
      <c r="BL1339" s="391"/>
      <c r="BM1339" s="391"/>
      <c r="BN1339" s="391"/>
      <c r="BO1339" s="391"/>
      <c r="BP1339" s="391"/>
      <c r="BQ1339" s="391"/>
      <c r="BR1339" s="391"/>
      <c r="BS1339" s="391"/>
      <c r="BT1339" s="391"/>
      <c r="BU1339" s="391"/>
      <c r="BV1339" s="391"/>
      <c r="BW1339" s="391"/>
      <c r="BX1339" s="391"/>
      <c r="BY1339" s="391"/>
      <c r="BZ1339" s="391"/>
      <c r="CA1339" s="391"/>
    </row>
    <row r="1340" spans="1:97" ht="12.6" customHeight="1">
      <c r="A1340" s="342"/>
      <c r="B1340" s="495" t="s">
        <v>457</v>
      </c>
      <c r="C1340" s="496"/>
      <c r="D1340" s="497"/>
      <c r="E1340" s="501" t="s">
        <v>860</v>
      </c>
      <c r="F1340" s="502"/>
      <c r="G1340" s="502"/>
      <c r="H1340" s="502"/>
      <c r="I1340" s="502"/>
      <c r="J1340" s="502"/>
      <c r="K1340" s="502"/>
      <c r="L1340" s="502"/>
      <c r="M1340" s="502"/>
      <c r="N1340" s="502"/>
      <c r="O1340" s="502"/>
      <c r="P1340" s="502"/>
      <c r="Q1340" s="502"/>
      <c r="R1340" s="502"/>
      <c r="S1340" s="502"/>
      <c r="T1340" s="502"/>
      <c r="U1340" s="502"/>
      <c r="V1340" s="502"/>
      <c r="W1340" s="502"/>
      <c r="X1340" s="502"/>
      <c r="Y1340" s="502"/>
      <c r="Z1340" s="502"/>
      <c r="AA1340" s="502"/>
      <c r="AB1340" s="502"/>
      <c r="AC1340" s="502"/>
      <c r="AD1340" s="502"/>
      <c r="AE1340" s="502"/>
      <c r="AF1340" s="502"/>
      <c r="AG1340" s="502"/>
      <c r="AH1340" s="502"/>
      <c r="AI1340" s="502"/>
      <c r="AJ1340" s="502"/>
      <c r="AK1340" s="502"/>
      <c r="AL1340" s="502"/>
      <c r="AM1340" s="502"/>
      <c r="AN1340" s="502"/>
      <c r="AO1340" s="502"/>
      <c r="AP1340" s="502"/>
      <c r="AQ1340" s="502"/>
      <c r="AR1340" s="502"/>
      <c r="AS1340" s="502"/>
      <c r="AT1340" s="502"/>
      <c r="AU1340" s="502"/>
      <c r="AV1340" s="502"/>
      <c r="AW1340" s="502"/>
      <c r="AX1340" s="502"/>
      <c r="AY1340" s="502"/>
      <c r="AZ1340" s="502"/>
      <c r="BA1340" s="502"/>
      <c r="BB1340" s="502"/>
      <c r="BC1340" s="502"/>
      <c r="BD1340" s="502"/>
      <c r="BE1340" s="502"/>
      <c r="BF1340" s="502"/>
      <c r="BG1340" s="505"/>
      <c r="BH1340" s="506"/>
      <c r="BI1340" s="506"/>
      <c r="BJ1340" s="506"/>
      <c r="BK1340" s="507"/>
    </row>
    <row r="1341" spans="1:97" s="442" customFormat="1" ht="12.6" customHeight="1">
      <c r="A1341" s="342"/>
      <c r="B1341" s="511"/>
      <c r="C1341" s="666"/>
      <c r="D1341" s="513"/>
      <c r="E1341" s="514"/>
      <c r="F1341" s="671"/>
      <c r="G1341" s="671"/>
      <c r="H1341" s="671"/>
      <c r="I1341" s="671"/>
      <c r="J1341" s="671"/>
      <c r="K1341" s="671"/>
      <c r="L1341" s="671"/>
      <c r="M1341" s="671"/>
      <c r="N1341" s="671"/>
      <c r="O1341" s="671"/>
      <c r="P1341" s="671"/>
      <c r="Q1341" s="671"/>
      <c r="R1341" s="671"/>
      <c r="S1341" s="671"/>
      <c r="T1341" s="671"/>
      <c r="U1341" s="671"/>
      <c r="V1341" s="671"/>
      <c r="W1341" s="671"/>
      <c r="X1341" s="671"/>
      <c r="Y1341" s="671"/>
      <c r="Z1341" s="671"/>
      <c r="AA1341" s="671"/>
      <c r="AB1341" s="671"/>
      <c r="AC1341" s="671"/>
      <c r="AD1341" s="671"/>
      <c r="AE1341" s="671"/>
      <c r="AF1341" s="671"/>
      <c r="AG1341" s="671"/>
      <c r="AH1341" s="671"/>
      <c r="AI1341" s="671"/>
      <c r="AJ1341" s="671"/>
      <c r="AK1341" s="671"/>
      <c r="AL1341" s="671"/>
      <c r="AM1341" s="671"/>
      <c r="AN1341" s="671"/>
      <c r="AO1341" s="671"/>
      <c r="AP1341" s="671"/>
      <c r="AQ1341" s="671"/>
      <c r="AR1341" s="671"/>
      <c r="AS1341" s="671"/>
      <c r="AT1341" s="671"/>
      <c r="AU1341" s="671"/>
      <c r="AV1341" s="671"/>
      <c r="AW1341" s="671"/>
      <c r="AX1341" s="671"/>
      <c r="AY1341" s="671"/>
      <c r="AZ1341" s="671"/>
      <c r="BA1341" s="671"/>
      <c r="BB1341" s="671"/>
      <c r="BC1341" s="671"/>
      <c r="BD1341" s="671"/>
      <c r="BE1341" s="671"/>
      <c r="BF1341" s="671"/>
      <c r="BG1341" s="515"/>
      <c r="BH1341" s="668"/>
      <c r="BI1341" s="668"/>
      <c r="BJ1341" s="668"/>
      <c r="BK1341" s="517"/>
      <c r="BL1341" s="228"/>
      <c r="BM1341" s="228"/>
      <c r="BN1341" s="228"/>
      <c r="BO1341" s="228"/>
      <c r="BP1341" s="228"/>
      <c r="BQ1341" s="228"/>
      <c r="BR1341" s="228"/>
      <c r="BS1341" s="228"/>
      <c r="BT1341" s="228"/>
      <c r="BU1341" s="228"/>
      <c r="BV1341" s="228"/>
      <c r="BW1341" s="228"/>
      <c r="BX1341" s="228"/>
      <c r="BY1341" s="228"/>
      <c r="BZ1341" s="228"/>
      <c r="CA1341" s="228"/>
    </row>
    <row r="1342" spans="1:97" s="390" customFormat="1" ht="9" customHeight="1">
      <c r="B1342" s="498"/>
      <c r="C1342" s="499"/>
      <c r="D1342" s="500"/>
      <c r="E1342" s="503"/>
      <c r="F1342" s="504"/>
      <c r="G1342" s="504"/>
      <c r="H1342" s="504"/>
      <c r="I1342" s="504"/>
      <c r="J1342" s="504"/>
      <c r="K1342" s="504"/>
      <c r="L1342" s="504"/>
      <c r="M1342" s="504"/>
      <c r="N1342" s="504"/>
      <c r="O1342" s="504"/>
      <c r="P1342" s="504"/>
      <c r="Q1342" s="504"/>
      <c r="R1342" s="504"/>
      <c r="S1342" s="504"/>
      <c r="T1342" s="504"/>
      <c r="U1342" s="504"/>
      <c r="V1342" s="504"/>
      <c r="W1342" s="504"/>
      <c r="X1342" s="504"/>
      <c r="Y1342" s="504"/>
      <c r="Z1342" s="504"/>
      <c r="AA1342" s="504"/>
      <c r="AB1342" s="504"/>
      <c r="AC1342" s="504"/>
      <c r="AD1342" s="504"/>
      <c r="AE1342" s="504"/>
      <c r="AF1342" s="504"/>
      <c r="AG1342" s="504"/>
      <c r="AH1342" s="504"/>
      <c r="AI1342" s="504"/>
      <c r="AJ1342" s="504"/>
      <c r="AK1342" s="504"/>
      <c r="AL1342" s="504"/>
      <c r="AM1342" s="504"/>
      <c r="AN1342" s="504"/>
      <c r="AO1342" s="504"/>
      <c r="AP1342" s="504"/>
      <c r="AQ1342" s="504"/>
      <c r="AR1342" s="504"/>
      <c r="AS1342" s="504"/>
      <c r="AT1342" s="504"/>
      <c r="AU1342" s="504"/>
      <c r="AV1342" s="504"/>
      <c r="AW1342" s="504"/>
      <c r="AX1342" s="504"/>
      <c r="AY1342" s="504"/>
      <c r="AZ1342" s="504"/>
      <c r="BA1342" s="504"/>
      <c r="BB1342" s="504"/>
      <c r="BC1342" s="504"/>
      <c r="BD1342" s="504"/>
      <c r="BE1342" s="504"/>
      <c r="BF1342" s="504"/>
      <c r="BG1342" s="508"/>
      <c r="BH1342" s="509"/>
      <c r="BI1342" s="509"/>
      <c r="BJ1342" s="509"/>
      <c r="BK1342" s="510"/>
      <c r="BL1342" s="391"/>
      <c r="BM1342" s="391"/>
      <c r="BN1342" s="391"/>
      <c r="BO1342" s="391"/>
      <c r="BP1342" s="391"/>
      <c r="BQ1342" s="391"/>
      <c r="BR1342" s="391"/>
      <c r="BS1342" s="391"/>
      <c r="BT1342" s="391"/>
      <c r="BU1342" s="391"/>
      <c r="BV1342" s="391"/>
      <c r="BW1342" s="391"/>
      <c r="BX1342" s="391"/>
      <c r="BY1342" s="391"/>
      <c r="BZ1342" s="391"/>
      <c r="CA1342" s="391"/>
    </row>
    <row r="1343" spans="1:97" s="384" customFormat="1" ht="8.25" customHeight="1">
      <c r="BG1343" s="243"/>
      <c r="BH1343" s="243"/>
      <c r="BI1343" s="243"/>
      <c r="BJ1343" s="243"/>
      <c r="BK1343" s="243"/>
      <c r="BL1343" s="385"/>
      <c r="BM1343" s="385"/>
      <c r="BN1343" s="385"/>
      <c r="BO1343" s="385"/>
      <c r="BP1343" s="385"/>
      <c r="BQ1343" s="385"/>
      <c r="BR1343" s="385"/>
      <c r="BS1343" s="385"/>
      <c r="BT1343" s="385"/>
      <c r="BU1343" s="385"/>
      <c r="BV1343" s="385"/>
      <c r="BW1343" s="385"/>
      <c r="BX1343" s="385"/>
      <c r="BY1343" s="385"/>
      <c r="BZ1343" s="385"/>
      <c r="CA1343" s="385"/>
    </row>
    <row r="1344" spans="1:97" s="316" customFormat="1" ht="12.75" customHeight="1">
      <c r="B1344" s="386"/>
      <c r="C1344" s="386"/>
      <c r="D1344" s="386"/>
      <c r="E1344" s="599" t="s">
        <v>765</v>
      </c>
      <c r="F1344" s="600"/>
      <c r="G1344" s="600"/>
      <c r="H1344" s="600"/>
      <c r="I1344" s="600"/>
      <c r="J1344" s="600"/>
      <c r="K1344" s="600"/>
      <c r="L1344" s="600"/>
      <c r="M1344" s="600"/>
      <c r="N1344" s="600"/>
      <c r="O1344" s="600"/>
      <c r="P1344" s="600"/>
      <c r="Q1344" s="600"/>
      <c r="R1344" s="600"/>
      <c r="S1344" s="600"/>
      <c r="T1344" s="600"/>
      <c r="U1344" s="600"/>
      <c r="V1344" s="600"/>
      <c r="W1344" s="600"/>
      <c r="X1344" s="600"/>
      <c r="Y1344" s="600"/>
      <c r="Z1344" s="600"/>
      <c r="AA1344" s="600"/>
      <c r="AB1344" s="600"/>
      <c r="AC1344" s="600"/>
      <c r="AD1344" s="600"/>
      <c r="AE1344" s="601"/>
      <c r="AF1344" s="783"/>
      <c r="AG1344" s="784"/>
      <c r="AH1344" s="784"/>
      <c r="AI1344" s="784"/>
      <c r="AJ1344" s="784"/>
      <c r="AK1344" s="784"/>
      <c r="AL1344" s="784"/>
      <c r="AM1344" s="784"/>
      <c r="AN1344" s="784"/>
      <c r="AO1344" s="784"/>
      <c r="AP1344" s="785"/>
      <c r="AQ1344" s="482" t="s">
        <v>1339</v>
      </c>
      <c r="AR1344" s="482"/>
      <c r="AS1344" s="482"/>
      <c r="AT1344" s="482"/>
      <c r="AU1344" s="482"/>
      <c r="AV1344" s="482"/>
      <c r="AW1344" s="482"/>
      <c r="AX1344" s="482"/>
      <c r="AY1344" s="482"/>
      <c r="AZ1344" s="482"/>
      <c r="BA1344" s="482"/>
      <c r="BB1344" s="482"/>
      <c r="BC1344" s="482"/>
      <c r="BD1344" s="482"/>
      <c r="BE1344" s="482"/>
      <c r="BF1344" s="482"/>
      <c r="BG1344" s="387"/>
      <c r="BH1344" s="387"/>
      <c r="BI1344" s="387"/>
      <c r="BJ1344" s="387"/>
      <c r="BK1344" s="387"/>
      <c r="BL1344" s="387"/>
      <c r="BM1344" s="777" t="s">
        <v>766</v>
      </c>
      <c r="BN1344" s="777"/>
      <c r="BO1344" s="777"/>
      <c r="BP1344" s="777"/>
      <c r="BQ1344" s="777"/>
      <c r="BR1344" s="777"/>
      <c r="BS1344" s="777"/>
      <c r="BT1344" s="777"/>
      <c r="BU1344" s="777"/>
      <c r="BV1344" s="777"/>
      <c r="BW1344" s="777"/>
      <c r="BX1344" s="387"/>
      <c r="BY1344" s="387"/>
      <c r="BZ1344" s="387"/>
      <c r="CA1344" s="387"/>
      <c r="CB1344" s="387"/>
      <c r="CC1344" s="387"/>
      <c r="CD1344" s="387"/>
      <c r="CE1344" s="387"/>
      <c r="CF1344" s="387"/>
      <c r="CG1344" s="387"/>
      <c r="CH1344" s="387"/>
      <c r="CK1344" s="258"/>
      <c r="CL1344" s="225"/>
      <c r="CM1344" s="225"/>
      <c r="CN1344" s="225"/>
      <c r="CO1344" s="225"/>
      <c r="CP1344" s="225"/>
      <c r="CQ1344" s="225"/>
      <c r="CR1344" s="225"/>
      <c r="CS1344" s="225"/>
    </row>
    <row r="1345" spans="1:97" s="316" customFormat="1" ht="12.75" customHeight="1">
      <c r="B1345" s="386"/>
      <c r="C1345" s="386"/>
      <c r="D1345" s="386"/>
      <c r="E1345" s="602"/>
      <c r="F1345" s="603"/>
      <c r="G1345" s="603"/>
      <c r="H1345" s="603"/>
      <c r="I1345" s="603"/>
      <c r="J1345" s="603"/>
      <c r="K1345" s="603"/>
      <c r="L1345" s="603"/>
      <c r="M1345" s="603"/>
      <c r="N1345" s="603"/>
      <c r="O1345" s="603"/>
      <c r="P1345" s="603"/>
      <c r="Q1345" s="603"/>
      <c r="R1345" s="603"/>
      <c r="S1345" s="603"/>
      <c r="T1345" s="603"/>
      <c r="U1345" s="603"/>
      <c r="V1345" s="603"/>
      <c r="W1345" s="603"/>
      <c r="X1345" s="603"/>
      <c r="Y1345" s="603"/>
      <c r="Z1345" s="603"/>
      <c r="AA1345" s="603"/>
      <c r="AB1345" s="603"/>
      <c r="AC1345" s="603"/>
      <c r="AD1345" s="603"/>
      <c r="AE1345" s="604"/>
      <c r="AF1345" s="786"/>
      <c r="AG1345" s="787"/>
      <c r="AH1345" s="787"/>
      <c r="AI1345" s="787"/>
      <c r="AJ1345" s="787"/>
      <c r="AK1345" s="787"/>
      <c r="AL1345" s="787"/>
      <c r="AM1345" s="787"/>
      <c r="AN1345" s="787"/>
      <c r="AO1345" s="787"/>
      <c r="AP1345" s="788"/>
      <c r="AQ1345" s="482"/>
      <c r="AR1345" s="482"/>
      <c r="AS1345" s="482"/>
      <c r="AT1345" s="482"/>
      <c r="AU1345" s="482"/>
      <c r="AV1345" s="482"/>
      <c r="AW1345" s="482"/>
      <c r="AX1345" s="482"/>
      <c r="AY1345" s="482"/>
      <c r="AZ1345" s="482"/>
      <c r="BA1345" s="482"/>
      <c r="BB1345" s="482"/>
      <c r="BC1345" s="482"/>
      <c r="BD1345" s="482"/>
      <c r="BE1345" s="482"/>
      <c r="BF1345" s="482"/>
      <c r="BG1345" s="387"/>
      <c r="BH1345" s="387"/>
      <c r="BI1345" s="387"/>
      <c r="BJ1345" s="387"/>
      <c r="BK1345" s="387"/>
      <c r="BL1345" s="387"/>
      <c r="BM1345" s="387"/>
      <c r="BN1345" s="387"/>
      <c r="BO1345" s="387"/>
      <c r="BP1345" s="387"/>
      <c r="BQ1345" s="387"/>
      <c r="BR1345" s="387"/>
      <c r="BS1345" s="387"/>
      <c r="BT1345" s="387"/>
      <c r="BU1345" s="387"/>
      <c r="BV1345" s="387"/>
      <c r="BW1345" s="387"/>
      <c r="BX1345" s="387"/>
      <c r="BY1345" s="387"/>
      <c r="BZ1345" s="387"/>
      <c r="CA1345" s="387"/>
      <c r="CB1345" s="387"/>
      <c r="CC1345" s="387"/>
      <c r="CD1345" s="387"/>
      <c r="CE1345" s="387"/>
      <c r="CF1345" s="387"/>
      <c r="CG1345" s="387"/>
      <c r="CH1345" s="387"/>
      <c r="CK1345" s="258"/>
      <c r="CL1345" s="258"/>
      <c r="CM1345" s="258"/>
      <c r="CN1345" s="258"/>
      <c r="CO1345" s="258"/>
      <c r="CP1345" s="225"/>
      <c r="CQ1345" s="225"/>
      <c r="CR1345" s="225"/>
      <c r="CS1345" s="225"/>
    </row>
    <row r="1346" spans="1:97" s="316" customFormat="1" ht="12.75" customHeight="1">
      <c r="B1346" s="386"/>
      <c r="C1346" s="386"/>
      <c r="D1346" s="386"/>
      <c r="E1346" s="388"/>
      <c r="F1346" s="388"/>
      <c r="G1346" s="388"/>
      <c r="H1346" s="388"/>
      <c r="I1346" s="388"/>
      <c r="J1346" s="388"/>
      <c r="K1346" s="388"/>
      <c r="L1346" s="388"/>
      <c r="M1346" s="388"/>
      <c r="N1346" s="388"/>
      <c r="O1346" s="388"/>
      <c r="P1346" s="388"/>
      <c r="Q1346" s="388"/>
      <c r="R1346" s="388"/>
      <c r="S1346" s="388"/>
      <c r="T1346" s="388"/>
      <c r="U1346" s="388"/>
      <c r="V1346" s="388"/>
      <c r="W1346" s="388"/>
      <c r="X1346" s="388"/>
      <c r="Y1346" s="388"/>
      <c r="Z1346" s="388"/>
      <c r="AA1346" s="388"/>
      <c r="AB1346" s="388"/>
      <c r="AC1346" s="388"/>
      <c r="AD1346" s="388"/>
      <c r="AE1346" s="388"/>
      <c r="AF1346" s="389"/>
      <c r="AG1346" s="389"/>
      <c r="AH1346" s="389"/>
      <c r="AI1346" s="389"/>
      <c r="AJ1346" s="389"/>
      <c r="AK1346" s="389"/>
      <c r="AL1346" s="389"/>
      <c r="AM1346" s="389"/>
      <c r="AN1346" s="389"/>
      <c r="AO1346" s="389"/>
      <c r="AP1346" s="389"/>
      <c r="AQ1346" s="355"/>
      <c r="AR1346" s="355"/>
      <c r="AS1346" s="355"/>
      <c r="AT1346" s="355"/>
      <c r="AU1346" s="355"/>
      <c r="AV1346" s="355"/>
      <c r="AW1346" s="355"/>
      <c r="AX1346" s="355"/>
      <c r="AY1346" s="355"/>
      <c r="AZ1346" s="355"/>
      <c r="BA1346" s="355"/>
      <c r="BB1346" s="355"/>
      <c r="BC1346" s="355"/>
      <c r="BD1346" s="355"/>
      <c r="BE1346" s="355"/>
      <c r="BF1346" s="355"/>
      <c r="BG1346" s="387"/>
      <c r="BH1346" s="387"/>
      <c r="BI1346" s="387"/>
      <c r="BJ1346" s="387"/>
      <c r="BK1346" s="387"/>
      <c r="BL1346" s="387"/>
      <c r="BM1346" s="387"/>
      <c r="BN1346" s="387"/>
      <c r="BO1346" s="387"/>
      <c r="BP1346" s="387"/>
      <c r="BQ1346" s="387"/>
      <c r="BR1346" s="387"/>
      <c r="BS1346" s="387"/>
      <c r="BT1346" s="387"/>
      <c r="BU1346" s="387"/>
      <c r="BV1346" s="387"/>
      <c r="BW1346" s="387"/>
      <c r="BX1346" s="387"/>
      <c r="BY1346" s="387"/>
      <c r="BZ1346" s="387"/>
      <c r="CA1346" s="387"/>
      <c r="CB1346" s="387"/>
      <c r="CC1346" s="387"/>
      <c r="CD1346" s="387"/>
      <c r="CE1346" s="387"/>
      <c r="CF1346" s="387"/>
      <c r="CG1346" s="387"/>
      <c r="CH1346" s="387"/>
      <c r="CK1346" s="258"/>
      <c r="CL1346" s="258"/>
      <c r="CM1346" s="258"/>
      <c r="CN1346" s="258"/>
      <c r="CO1346" s="258"/>
      <c r="CP1346" s="225"/>
      <c r="CQ1346" s="225"/>
      <c r="CR1346" s="225"/>
      <c r="CS1346" s="225"/>
    </row>
    <row r="1347" spans="1:97" s="316" customFormat="1" ht="20.100000000000001" customHeight="1">
      <c r="A1347" s="239" t="s">
        <v>861</v>
      </c>
      <c r="B1347" s="239"/>
      <c r="C1347" s="239"/>
      <c r="D1347" s="298"/>
      <c r="E1347" s="291"/>
      <c r="F1347" s="291"/>
      <c r="G1347" s="291"/>
      <c r="H1347" s="291"/>
      <c r="I1347" s="291"/>
      <c r="J1347" s="291"/>
      <c r="K1347" s="291"/>
      <c r="L1347" s="291"/>
      <c r="M1347" s="291"/>
      <c r="N1347" s="291"/>
      <c r="O1347" s="291"/>
      <c r="P1347" s="291"/>
      <c r="Q1347" s="291"/>
      <c r="R1347" s="291"/>
      <c r="S1347" s="291"/>
      <c r="T1347" s="291"/>
      <c r="U1347" s="291"/>
      <c r="V1347" s="291"/>
      <c r="BG1347" s="243"/>
      <c r="BH1347" s="243"/>
      <c r="BI1347" s="243"/>
      <c r="BJ1347" s="243"/>
      <c r="BK1347" s="243"/>
      <c r="BL1347" s="345"/>
      <c r="BM1347" s="345"/>
      <c r="BN1347" s="345"/>
      <c r="BO1347" s="345"/>
      <c r="BP1347" s="345"/>
      <c r="BQ1347" s="345"/>
      <c r="BR1347" s="345"/>
      <c r="BS1347" s="345"/>
      <c r="BT1347" s="345"/>
      <c r="BU1347" s="345"/>
      <c r="BV1347" s="345"/>
      <c r="BW1347" s="345"/>
      <c r="BX1347" s="345"/>
      <c r="BY1347" s="345"/>
      <c r="BZ1347" s="345"/>
      <c r="CA1347" s="345"/>
    </row>
    <row r="1348" spans="1:97" ht="11.45" customHeight="1">
      <c r="B1348" s="495" t="s">
        <v>431</v>
      </c>
      <c r="C1348" s="496"/>
      <c r="D1348" s="497"/>
      <c r="E1348" s="501" t="s">
        <v>862</v>
      </c>
      <c r="F1348" s="502"/>
      <c r="G1348" s="502"/>
      <c r="H1348" s="502"/>
      <c r="I1348" s="502"/>
      <c r="J1348" s="502"/>
      <c r="K1348" s="502"/>
      <c r="L1348" s="502"/>
      <c r="M1348" s="502"/>
      <c r="N1348" s="502"/>
      <c r="O1348" s="502"/>
      <c r="P1348" s="502"/>
      <c r="Q1348" s="502"/>
      <c r="R1348" s="502"/>
      <c r="S1348" s="502"/>
      <c r="T1348" s="502"/>
      <c r="U1348" s="502"/>
      <c r="V1348" s="502"/>
      <c r="W1348" s="502"/>
      <c r="X1348" s="502"/>
      <c r="Y1348" s="502"/>
      <c r="Z1348" s="502"/>
      <c r="AA1348" s="502"/>
      <c r="AB1348" s="502"/>
      <c r="AC1348" s="502"/>
      <c r="AD1348" s="502"/>
      <c r="AE1348" s="502"/>
      <c r="AF1348" s="502"/>
      <c r="AG1348" s="502"/>
      <c r="AH1348" s="502"/>
      <c r="AI1348" s="502"/>
      <c r="AJ1348" s="502"/>
      <c r="AK1348" s="502"/>
      <c r="AL1348" s="502"/>
      <c r="AM1348" s="502"/>
      <c r="AN1348" s="502"/>
      <c r="AO1348" s="502"/>
      <c r="AP1348" s="502"/>
      <c r="AQ1348" s="502"/>
      <c r="AR1348" s="502"/>
      <c r="AS1348" s="502"/>
      <c r="AT1348" s="502"/>
      <c r="AU1348" s="502"/>
      <c r="AV1348" s="502"/>
      <c r="AW1348" s="502"/>
      <c r="AX1348" s="502"/>
      <c r="AY1348" s="502"/>
      <c r="AZ1348" s="502"/>
      <c r="BA1348" s="502"/>
      <c r="BB1348" s="502"/>
      <c r="BC1348" s="502"/>
      <c r="BD1348" s="502"/>
      <c r="BE1348" s="502"/>
      <c r="BF1348" s="502"/>
      <c r="BG1348" s="505"/>
      <c r="BH1348" s="506"/>
      <c r="BI1348" s="506"/>
      <c r="BJ1348" s="506"/>
      <c r="BK1348" s="507"/>
    </row>
    <row r="1349" spans="1:97" ht="11.45" customHeight="1">
      <c r="B1349" s="511"/>
      <c r="C1349" s="512"/>
      <c r="D1349" s="513"/>
      <c r="E1349" s="514"/>
      <c r="F1349" s="482"/>
      <c r="G1349" s="482"/>
      <c r="H1349" s="482"/>
      <c r="I1349" s="482"/>
      <c r="J1349" s="482"/>
      <c r="K1349" s="482"/>
      <c r="L1349" s="482"/>
      <c r="M1349" s="482"/>
      <c r="N1349" s="482"/>
      <c r="O1349" s="482"/>
      <c r="P1349" s="482"/>
      <c r="Q1349" s="482"/>
      <c r="R1349" s="482"/>
      <c r="S1349" s="482"/>
      <c r="T1349" s="482"/>
      <c r="U1349" s="482"/>
      <c r="V1349" s="482"/>
      <c r="W1349" s="482"/>
      <c r="X1349" s="482"/>
      <c r="Y1349" s="482"/>
      <c r="Z1349" s="482"/>
      <c r="AA1349" s="482"/>
      <c r="AB1349" s="482"/>
      <c r="AC1349" s="482"/>
      <c r="AD1349" s="482"/>
      <c r="AE1349" s="482"/>
      <c r="AF1349" s="482"/>
      <c r="AG1349" s="482"/>
      <c r="AH1349" s="482"/>
      <c r="AI1349" s="482"/>
      <c r="AJ1349" s="482"/>
      <c r="AK1349" s="482"/>
      <c r="AL1349" s="482"/>
      <c r="AM1349" s="482"/>
      <c r="AN1349" s="482"/>
      <c r="AO1349" s="482"/>
      <c r="AP1349" s="482"/>
      <c r="AQ1349" s="482"/>
      <c r="AR1349" s="482"/>
      <c r="AS1349" s="482"/>
      <c r="AT1349" s="482"/>
      <c r="AU1349" s="482"/>
      <c r="AV1349" s="482"/>
      <c r="AW1349" s="482"/>
      <c r="AX1349" s="482"/>
      <c r="AY1349" s="482"/>
      <c r="AZ1349" s="482"/>
      <c r="BA1349" s="482"/>
      <c r="BB1349" s="482"/>
      <c r="BC1349" s="482"/>
      <c r="BD1349" s="482"/>
      <c r="BE1349" s="482"/>
      <c r="BF1349" s="482"/>
      <c r="BG1349" s="515"/>
      <c r="BH1349" s="516"/>
      <c r="BI1349" s="516"/>
      <c r="BJ1349" s="516"/>
      <c r="BK1349" s="517"/>
    </row>
    <row r="1350" spans="1:97" ht="8.25" customHeight="1">
      <c r="B1350" s="511"/>
      <c r="C1350" s="512"/>
      <c r="D1350" s="513"/>
      <c r="E1350" s="514"/>
      <c r="F1350" s="482"/>
      <c r="G1350" s="482"/>
      <c r="H1350" s="482"/>
      <c r="I1350" s="482"/>
      <c r="J1350" s="482"/>
      <c r="K1350" s="482"/>
      <c r="L1350" s="482"/>
      <c r="M1350" s="482"/>
      <c r="N1350" s="482"/>
      <c r="O1350" s="482"/>
      <c r="P1350" s="482"/>
      <c r="Q1350" s="482"/>
      <c r="R1350" s="482"/>
      <c r="S1350" s="482"/>
      <c r="T1350" s="482"/>
      <c r="U1350" s="482"/>
      <c r="V1350" s="482"/>
      <c r="W1350" s="482"/>
      <c r="X1350" s="482"/>
      <c r="Y1350" s="482"/>
      <c r="Z1350" s="482"/>
      <c r="AA1350" s="482"/>
      <c r="AB1350" s="482"/>
      <c r="AC1350" s="482"/>
      <c r="AD1350" s="482"/>
      <c r="AE1350" s="482"/>
      <c r="AF1350" s="482"/>
      <c r="AG1350" s="482"/>
      <c r="AH1350" s="482"/>
      <c r="AI1350" s="482"/>
      <c r="AJ1350" s="482"/>
      <c r="AK1350" s="482"/>
      <c r="AL1350" s="482"/>
      <c r="AM1350" s="482"/>
      <c r="AN1350" s="482"/>
      <c r="AO1350" s="482"/>
      <c r="AP1350" s="482"/>
      <c r="AQ1350" s="482"/>
      <c r="AR1350" s="482"/>
      <c r="AS1350" s="482"/>
      <c r="AT1350" s="482"/>
      <c r="AU1350" s="482"/>
      <c r="AV1350" s="482"/>
      <c r="AW1350" s="482"/>
      <c r="AX1350" s="482"/>
      <c r="AY1350" s="482"/>
      <c r="AZ1350" s="482"/>
      <c r="BA1350" s="482"/>
      <c r="BB1350" s="482"/>
      <c r="BC1350" s="482"/>
      <c r="BD1350" s="482"/>
      <c r="BE1350" s="482"/>
      <c r="BF1350" s="482"/>
      <c r="BG1350" s="515"/>
      <c r="BH1350" s="516"/>
      <c r="BI1350" s="516"/>
      <c r="BJ1350" s="516"/>
      <c r="BK1350" s="517"/>
    </row>
    <row r="1351" spans="1:97" ht="11.45" customHeight="1">
      <c r="B1351" s="511"/>
      <c r="C1351" s="512"/>
      <c r="D1351" s="513"/>
      <c r="E1351" s="810" t="s">
        <v>434</v>
      </c>
      <c r="F1351" s="811"/>
      <c r="G1351" s="813" t="s">
        <v>863</v>
      </c>
      <c r="H1351" s="813"/>
      <c r="I1351" s="813"/>
      <c r="J1351" s="813"/>
      <c r="K1351" s="813"/>
      <c r="L1351" s="813"/>
      <c r="M1351" s="813"/>
      <c r="N1351" s="813"/>
      <c r="O1351" s="813"/>
      <c r="P1351" s="813"/>
      <c r="Q1351" s="813"/>
      <c r="R1351" s="813"/>
      <c r="S1351" s="813"/>
      <c r="T1351" s="813"/>
      <c r="U1351" s="813"/>
      <c r="V1351" s="813"/>
      <c r="W1351" s="813"/>
      <c r="X1351" s="813"/>
      <c r="Y1351" s="813"/>
      <c r="Z1351" s="813"/>
      <c r="AA1351" s="813"/>
      <c r="AB1351" s="813"/>
      <c r="AC1351" s="813"/>
      <c r="AD1351" s="813"/>
      <c r="AE1351" s="813"/>
      <c r="AF1351" s="813"/>
      <c r="AG1351" s="813"/>
      <c r="AH1351" s="813"/>
      <c r="AI1351" s="813"/>
      <c r="AJ1351" s="813"/>
      <c r="AK1351" s="813"/>
      <c r="AL1351" s="813"/>
      <c r="AM1351" s="813"/>
      <c r="AN1351" s="813"/>
      <c r="AO1351" s="813"/>
      <c r="AP1351" s="813"/>
      <c r="AQ1351" s="813"/>
      <c r="AR1351" s="813"/>
      <c r="AS1351" s="813"/>
      <c r="AT1351" s="813"/>
      <c r="AU1351" s="813"/>
      <c r="AV1351" s="813"/>
      <c r="AW1351" s="813"/>
      <c r="AX1351" s="813"/>
      <c r="AY1351" s="813"/>
      <c r="AZ1351" s="813"/>
      <c r="BA1351" s="813"/>
      <c r="BB1351" s="813"/>
      <c r="BC1351" s="813"/>
      <c r="BD1351" s="813"/>
      <c r="BE1351" s="813"/>
      <c r="BF1351" s="813"/>
      <c r="BG1351" s="515"/>
      <c r="BH1351" s="516"/>
      <c r="BI1351" s="516"/>
      <c r="BJ1351" s="516"/>
      <c r="BK1351" s="517"/>
      <c r="CB1351" s="228"/>
    </row>
    <row r="1352" spans="1:97" ht="3" customHeight="1">
      <c r="B1352" s="498"/>
      <c r="C1352" s="499"/>
      <c r="D1352" s="500"/>
      <c r="E1352" s="392"/>
      <c r="F1352" s="393"/>
      <c r="G1352" s="394"/>
      <c r="H1352" s="394"/>
      <c r="I1352" s="394"/>
      <c r="J1352" s="394"/>
      <c r="K1352" s="394"/>
      <c r="L1352" s="394"/>
      <c r="M1352" s="394"/>
      <c r="N1352" s="394"/>
      <c r="O1352" s="394"/>
      <c r="P1352" s="394"/>
      <c r="Q1352" s="394"/>
      <c r="R1352" s="394"/>
      <c r="S1352" s="394"/>
      <c r="T1352" s="394"/>
      <c r="U1352" s="394"/>
      <c r="V1352" s="394"/>
      <c r="W1352" s="394"/>
      <c r="X1352" s="394"/>
      <c r="Y1352" s="394"/>
      <c r="Z1352" s="394"/>
      <c r="AA1352" s="394"/>
      <c r="AB1352" s="394"/>
      <c r="AC1352" s="394"/>
      <c r="AD1352" s="394"/>
      <c r="AE1352" s="394"/>
      <c r="AF1352" s="394"/>
      <c r="AG1352" s="394"/>
      <c r="AH1352" s="394"/>
      <c r="AI1352" s="394"/>
      <c r="AJ1352" s="394"/>
      <c r="AK1352" s="394"/>
      <c r="AL1352" s="394"/>
      <c r="AM1352" s="394"/>
      <c r="AN1352" s="394"/>
      <c r="AO1352" s="394"/>
      <c r="AP1352" s="394"/>
      <c r="AQ1352" s="394"/>
      <c r="AR1352" s="394"/>
      <c r="AS1352" s="394"/>
      <c r="AT1352" s="394"/>
      <c r="AU1352" s="394"/>
      <c r="AV1352" s="394"/>
      <c r="AW1352" s="394"/>
      <c r="AX1352" s="394"/>
      <c r="AY1352" s="394"/>
      <c r="AZ1352" s="394"/>
      <c r="BA1352" s="394"/>
      <c r="BB1352" s="394"/>
      <c r="BC1352" s="394"/>
      <c r="BD1352" s="394"/>
      <c r="BE1352" s="394"/>
      <c r="BF1352" s="394"/>
      <c r="BG1352" s="508"/>
      <c r="BH1352" s="509"/>
      <c r="BI1352" s="509"/>
      <c r="BJ1352" s="509"/>
      <c r="BK1352" s="510"/>
      <c r="CB1352" s="228"/>
    </row>
    <row r="1353" spans="1:97" ht="11.45" customHeight="1">
      <c r="B1353" s="495" t="s">
        <v>436</v>
      </c>
      <c r="C1353" s="496"/>
      <c r="D1353" s="497"/>
      <c r="E1353" s="501" t="s">
        <v>864</v>
      </c>
      <c r="F1353" s="502"/>
      <c r="G1353" s="502"/>
      <c r="H1353" s="502"/>
      <c r="I1353" s="502"/>
      <c r="J1353" s="502"/>
      <c r="K1353" s="502"/>
      <c r="L1353" s="502"/>
      <c r="M1353" s="502"/>
      <c r="N1353" s="502"/>
      <c r="O1353" s="502"/>
      <c r="P1353" s="502"/>
      <c r="Q1353" s="502"/>
      <c r="R1353" s="502"/>
      <c r="S1353" s="502"/>
      <c r="T1353" s="502"/>
      <c r="U1353" s="502"/>
      <c r="V1353" s="502"/>
      <c r="W1353" s="502"/>
      <c r="X1353" s="502"/>
      <c r="Y1353" s="502"/>
      <c r="Z1353" s="502"/>
      <c r="AA1353" s="502"/>
      <c r="AB1353" s="502"/>
      <c r="AC1353" s="502"/>
      <c r="AD1353" s="502"/>
      <c r="AE1353" s="502"/>
      <c r="AF1353" s="502"/>
      <c r="AG1353" s="502"/>
      <c r="AH1353" s="502"/>
      <c r="AI1353" s="502"/>
      <c r="AJ1353" s="502"/>
      <c r="AK1353" s="502"/>
      <c r="AL1353" s="502"/>
      <c r="AM1353" s="502"/>
      <c r="AN1353" s="502"/>
      <c r="AO1353" s="502"/>
      <c r="AP1353" s="502"/>
      <c r="AQ1353" s="502"/>
      <c r="AR1353" s="502"/>
      <c r="AS1353" s="502"/>
      <c r="AT1353" s="502"/>
      <c r="AU1353" s="502"/>
      <c r="AV1353" s="502"/>
      <c r="AW1353" s="502"/>
      <c r="AX1353" s="502"/>
      <c r="AY1353" s="502"/>
      <c r="AZ1353" s="502"/>
      <c r="BA1353" s="502"/>
      <c r="BB1353" s="502"/>
      <c r="BC1353" s="502"/>
      <c r="BD1353" s="502"/>
      <c r="BE1353" s="502"/>
      <c r="BF1353" s="502"/>
      <c r="BG1353" s="505"/>
      <c r="BH1353" s="506"/>
      <c r="BI1353" s="506"/>
      <c r="BJ1353" s="506"/>
      <c r="BK1353" s="507"/>
    </row>
    <row r="1354" spans="1:97" ht="11.45" customHeight="1">
      <c r="B1354" s="498"/>
      <c r="C1354" s="499"/>
      <c r="D1354" s="500"/>
      <c r="E1354" s="514"/>
      <c r="F1354" s="482"/>
      <c r="G1354" s="482"/>
      <c r="H1354" s="482"/>
      <c r="I1354" s="482"/>
      <c r="J1354" s="482"/>
      <c r="K1354" s="482"/>
      <c r="L1354" s="482"/>
      <c r="M1354" s="482"/>
      <c r="N1354" s="482"/>
      <c r="O1354" s="482"/>
      <c r="P1354" s="482"/>
      <c r="Q1354" s="482"/>
      <c r="R1354" s="482"/>
      <c r="S1354" s="482"/>
      <c r="T1354" s="482"/>
      <c r="U1354" s="482"/>
      <c r="V1354" s="482"/>
      <c r="W1354" s="482"/>
      <c r="X1354" s="482"/>
      <c r="Y1354" s="482"/>
      <c r="Z1354" s="482"/>
      <c r="AA1354" s="482"/>
      <c r="AB1354" s="482"/>
      <c r="AC1354" s="482"/>
      <c r="AD1354" s="482"/>
      <c r="AE1354" s="482"/>
      <c r="AF1354" s="482"/>
      <c r="AG1354" s="482"/>
      <c r="AH1354" s="482"/>
      <c r="AI1354" s="482"/>
      <c r="AJ1354" s="482"/>
      <c r="AK1354" s="482"/>
      <c r="AL1354" s="482"/>
      <c r="AM1354" s="482"/>
      <c r="AN1354" s="482"/>
      <c r="AO1354" s="482"/>
      <c r="AP1354" s="482"/>
      <c r="AQ1354" s="482"/>
      <c r="AR1354" s="482"/>
      <c r="AS1354" s="482"/>
      <c r="AT1354" s="482"/>
      <c r="AU1354" s="482"/>
      <c r="AV1354" s="482"/>
      <c r="AW1354" s="482"/>
      <c r="AX1354" s="482"/>
      <c r="AY1354" s="482"/>
      <c r="AZ1354" s="482"/>
      <c r="BA1354" s="482"/>
      <c r="BB1354" s="482"/>
      <c r="BC1354" s="482"/>
      <c r="BD1354" s="482"/>
      <c r="BE1354" s="482"/>
      <c r="BF1354" s="482"/>
      <c r="BG1354" s="515"/>
      <c r="BH1354" s="516"/>
      <c r="BI1354" s="516"/>
      <c r="BJ1354" s="516"/>
      <c r="BK1354" s="517"/>
    </row>
    <row r="1355" spans="1:97" ht="11.45" customHeight="1">
      <c r="B1355" s="495" t="s">
        <v>450</v>
      </c>
      <c r="C1355" s="496"/>
      <c r="D1355" s="497"/>
      <c r="E1355" s="501" t="s">
        <v>865</v>
      </c>
      <c r="F1355" s="502"/>
      <c r="G1355" s="502"/>
      <c r="H1355" s="502"/>
      <c r="I1355" s="502"/>
      <c r="J1355" s="502"/>
      <c r="K1355" s="502"/>
      <c r="L1355" s="502"/>
      <c r="M1355" s="502"/>
      <c r="N1355" s="502"/>
      <c r="O1355" s="502"/>
      <c r="P1355" s="502"/>
      <c r="Q1355" s="502"/>
      <c r="R1355" s="502"/>
      <c r="S1355" s="502"/>
      <c r="T1355" s="502"/>
      <c r="U1355" s="502"/>
      <c r="V1355" s="502"/>
      <c r="W1355" s="502"/>
      <c r="X1355" s="502"/>
      <c r="Y1355" s="502"/>
      <c r="Z1355" s="502"/>
      <c r="AA1355" s="502"/>
      <c r="AB1355" s="502"/>
      <c r="AC1355" s="502"/>
      <c r="AD1355" s="502"/>
      <c r="AE1355" s="502"/>
      <c r="AF1355" s="502"/>
      <c r="AG1355" s="502"/>
      <c r="AH1355" s="502"/>
      <c r="AI1355" s="502"/>
      <c r="AJ1355" s="502"/>
      <c r="AK1355" s="502"/>
      <c r="AL1355" s="502"/>
      <c r="AM1355" s="502"/>
      <c r="AN1355" s="502"/>
      <c r="AO1355" s="502"/>
      <c r="AP1355" s="502"/>
      <c r="AQ1355" s="502"/>
      <c r="AR1355" s="502"/>
      <c r="AS1355" s="502"/>
      <c r="AT1355" s="502"/>
      <c r="AU1355" s="502"/>
      <c r="AV1355" s="502"/>
      <c r="AW1355" s="502"/>
      <c r="AX1355" s="502"/>
      <c r="AY1355" s="502"/>
      <c r="AZ1355" s="502"/>
      <c r="BA1355" s="502"/>
      <c r="BB1355" s="502"/>
      <c r="BC1355" s="502"/>
      <c r="BD1355" s="502"/>
      <c r="BE1355" s="502"/>
      <c r="BF1355" s="502"/>
      <c r="BG1355" s="505"/>
      <c r="BH1355" s="506"/>
      <c r="BI1355" s="506"/>
      <c r="BJ1355" s="506"/>
      <c r="BK1355" s="507"/>
    </row>
    <row r="1356" spans="1:97" ht="11.45" customHeight="1">
      <c r="B1356" s="498"/>
      <c r="C1356" s="499"/>
      <c r="D1356" s="500"/>
      <c r="E1356" s="514"/>
      <c r="F1356" s="482"/>
      <c r="G1356" s="482"/>
      <c r="H1356" s="482"/>
      <c r="I1356" s="482"/>
      <c r="J1356" s="482"/>
      <c r="K1356" s="482"/>
      <c r="L1356" s="482"/>
      <c r="M1356" s="482"/>
      <c r="N1356" s="482"/>
      <c r="O1356" s="482"/>
      <c r="P1356" s="482"/>
      <c r="Q1356" s="482"/>
      <c r="R1356" s="482"/>
      <c r="S1356" s="482"/>
      <c r="T1356" s="482"/>
      <c r="U1356" s="482"/>
      <c r="V1356" s="482"/>
      <c r="W1356" s="482"/>
      <c r="X1356" s="482"/>
      <c r="Y1356" s="482"/>
      <c r="Z1356" s="482"/>
      <c r="AA1356" s="482"/>
      <c r="AB1356" s="482"/>
      <c r="AC1356" s="482"/>
      <c r="AD1356" s="482"/>
      <c r="AE1356" s="482"/>
      <c r="AF1356" s="482"/>
      <c r="AG1356" s="482"/>
      <c r="AH1356" s="482"/>
      <c r="AI1356" s="482"/>
      <c r="AJ1356" s="482"/>
      <c r="AK1356" s="482"/>
      <c r="AL1356" s="482"/>
      <c r="AM1356" s="482"/>
      <c r="AN1356" s="482"/>
      <c r="AO1356" s="482"/>
      <c r="AP1356" s="482"/>
      <c r="AQ1356" s="482"/>
      <c r="AR1356" s="482"/>
      <c r="AS1356" s="482"/>
      <c r="AT1356" s="482"/>
      <c r="AU1356" s="482"/>
      <c r="AV1356" s="482"/>
      <c r="AW1356" s="482"/>
      <c r="AX1356" s="482"/>
      <c r="AY1356" s="482"/>
      <c r="AZ1356" s="482"/>
      <c r="BA1356" s="482"/>
      <c r="BB1356" s="482"/>
      <c r="BC1356" s="482"/>
      <c r="BD1356" s="482"/>
      <c r="BE1356" s="482"/>
      <c r="BF1356" s="482"/>
      <c r="BG1356" s="515"/>
      <c r="BH1356" s="516"/>
      <c r="BI1356" s="516"/>
      <c r="BJ1356" s="516"/>
      <c r="BK1356" s="517"/>
    </row>
    <row r="1357" spans="1:97" ht="11.45" customHeight="1">
      <c r="B1357" s="495" t="s">
        <v>457</v>
      </c>
      <c r="C1357" s="496"/>
      <c r="D1357" s="497"/>
      <c r="E1357" s="644" t="s">
        <v>866</v>
      </c>
      <c r="F1357" s="645"/>
      <c r="G1357" s="645"/>
      <c r="H1357" s="645"/>
      <c r="I1357" s="645"/>
      <c r="J1357" s="645"/>
      <c r="K1357" s="645"/>
      <c r="L1357" s="645"/>
      <c r="M1357" s="645"/>
      <c r="N1357" s="645"/>
      <c r="O1357" s="645"/>
      <c r="P1357" s="645"/>
      <c r="Q1357" s="645"/>
      <c r="R1357" s="645"/>
      <c r="S1357" s="645"/>
      <c r="T1357" s="645"/>
      <c r="U1357" s="645"/>
      <c r="V1357" s="645"/>
      <c r="W1357" s="645"/>
      <c r="X1357" s="645"/>
      <c r="Y1357" s="645"/>
      <c r="Z1357" s="645"/>
      <c r="AA1357" s="645"/>
      <c r="AB1357" s="645"/>
      <c r="AC1357" s="645"/>
      <c r="AD1357" s="645"/>
      <c r="AE1357" s="645"/>
      <c r="AF1357" s="645"/>
      <c r="AG1357" s="645"/>
      <c r="AH1357" s="645"/>
      <c r="AI1357" s="645"/>
      <c r="AJ1357" s="645"/>
      <c r="AK1357" s="645"/>
      <c r="AL1357" s="645"/>
      <c r="AM1357" s="645"/>
      <c r="AN1357" s="645"/>
      <c r="AO1357" s="645"/>
      <c r="AP1357" s="645"/>
      <c r="AQ1357" s="645"/>
      <c r="AR1357" s="645"/>
      <c r="AS1357" s="645"/>
      <c r="AT1357" s="645"/>
      <c r="AU1357" s="645"/>
      <c r="AV1357" s="645"/>
      <c r="AW1357" s="645"/>
      <c r="AX1357" s="645"/>
      <c r="AY1357" s="645"/>
      <c r="AZ1357" s="645"/>
      <c r="BA1357" s="645"/>
      <c r="BB1357" s="645"/>
      <c r="BC1357" s="645"/>
      <c r="BD1357" s="645"/>
      <c r="BE1357" s="645"/>
      <c r="BF1357" s="645"/>
      <c r="BG1357" s="505"/>
      <c r="BH1357" s="506"/>
      <c r="BI1357" s="506"/>
      <c r="BJ1357" s="506"/>
      <c r="BK1357" s="507"/>
    </row>
    <row r="1358" spans="1:97" ht="11.45" customHeight="1">
      <c r="B1358" s="498"/>
      <c r="C1358" s="499"/>
      <c r="D1358" s="500"/>
      <c r="E1358" s="646"/>
      <c r="F1358" s="647"/>
      <c r="G1358" s="647"/>
      <c r="H1358" s="647"/>
      <c r="I1358" s="647"/>
      <c r="J1358" s="647"/>
      <c r="K1358" s="647"/>
      <c r="L1358" s="647"/>
      <c r="M1358" s="647"/>
      <c r="N1358" s="647"/>
      <c r="O1358" s="647"/>
      <c r="P1358" s="647"/>
      <c r="Q1358" s="647"/>
      <c r="R1358" s="647"/>
      <c r="S1358" s="647"/>
      <c r="T1358" s="647"/>
      <c r="U1358" s="647"/>
      <c r="V1358" s="647"/>
      <c r="W1358" s="647"/>
      <c r="X1358" s="647"/>
      <c r="Y1358" s="647"/>
      <c r="Z1358" s="647"/>
      <c r="AA1358" s="647"/>
      <c r="AB1358" s="647"/>
      <c r="AC1358" s="647"/>
      <c r="AD1358" s="647"/>
      <c r="AE1358" s="647"/>
      <c r="AF1358" s="647"/>
      <c r="AG1358" s="647"/>
      <c r="AH1358" s="647"/>
      <c r="AI1358" s="647"/>
      <c r="AJ1358" s="647"/>
      <c r="AK1358" s="647"/>
      <c r="AL1358" s="647"/>
      <c r="AM1358" s="647"/>
      <c r="AN1358" s="647"/>
      <c r="AO1358" s="647"/>
      <c r="AP1358" s="647"/>
      <c r="AQ1358" s="647"/>
      <c r="AR1358" s="647"/>
      <c r="AS1358" s="647"/>
      <c r="AT1358" s="647"/>
      <c r="AU1358" s="647"/>
      <c r="AV1358" s="647"/>
      <c r="AW1358" s="647"/>
      <c r="AX1358" s="647"/>
      <c r="AY1358" s="647"/>
      <c r="AZ1358" s="647"/>
      <c r="BA1358" s="647"/>
      <c r="BB1358" s="647"/>
      <c r="BC1358" s="647"/>
      <c r="BD1358" s="647"/>
      <c r="BE1358" s="647"/>
      <c r="BF1358" s="647"/>
      <c r="BG1358" s="508"/>
      <c r="BH1358" s="509"/>
      <c r="BI1358" s="509"/>
      <c r="BJ1358" s="509"/>
      <c r="BK1358" s="510"/>
    </row>
    <row r="1359" spans="1:97" ht="11.45" customHeight="1">
      <c r="B1359" s="495" t="s">
        <v>461</v>
      </c>
      <c r="C1359" s="496"/>
      <c r="D1359" s="497"/>
      <c r="E1359" s="501" t="s">
        <v>867</v>
      </c>
      <c r="F1359" s="502"/>
      <c r="G1359" s="502"/>
      <c r="H1359" s="502"/>
      <c r="I1359" s="502"/>
      <c r="J1359" s="502"/>
      <c r="K1359" s="502"/>
      <c r="L1359" s="502"/>
      <c r="M1359" s="502"/>
      <c r="N1359" s="502"/>
      <c r="O1359" s="502"/>
      <c r="P1359" s="502"/>
      <c r="Q1359" s="502"/>
      <c r="R1359" s="502"/>
      <c r="S1359" s="502"/>
      <c r="T1359" s="502"/>
      <c r="U1359" s="502"/>
      <c r="V1359" s="502"/>
      <c r="W1359" s="502"/>
      <c r="X1359" s="502"/>
      <c r="Y1359" s="502"/>
      <c r="Z1359" s="502"/>
      <c r="AA1359" s="502"/>
      <c r="AB1359" s="502"/>
      <c r="AC1359" s="502"/>
      <c r="AD1359" s="502"/>
      <c r="AE1359" s="502"/>
      <c r="AF1359" s="502"/>
      <c r="AG1359" s="502"/>
      <c r="AH1359" s="502"/>
      <c r="AI1359" s="502"/>
      <c r="AJ1359" s="502"/>
      <c r="AK1359" s="502"/>
      <c r="AL1359" s="502"/>
      <c r="AM1359" s="502"/>
      <c r="AN1359" s="502"/>
      <c r="AO1359" s="502"/>
      <c r="AP1359" s="502"/>
      <c r="AQ1359" s="502"/>
      <c r="AR1359" s="502"/>
      <c r="AS1359" s="502"/>
      <c r="AT1359" s="502"/>
      <c r="AU1359" s="502"/>
      <c r="AV1359" s="502"/>
      <c r="AW1359" s="502"/>
      <c r="AX1359" s="502"/>
      <c r="AY1359" s="502"/>
      <c r="AZ1359" s="502"/>
      <c r="BA1359" s="502"/>
      <c r="BB1359" s="502"/>
      <c r="BC1359" s="502"/>
      <c r="BD1359" s="502"/>
      <c r="BE1359" s="502"/>
      <c r="BF1359" s="502"/>
      <c r="BG1359" s="505"/>
      <c r="BH1359" s="506"/>
      <c r="BI1359" s="506"/>
      <c r="BJ1359" s="506"/>
      <c r="BK1359" s="507"/>
    </row>
    <row r="1360" spans="1:97" ht="11.45" customHeight="1">
      <c r="B1360" s="511"/>
      <c r="C1360" s="512"/>
      <c r="D1360" s="513"/>
      <c r="E1360" s="514"/>
      <c r="F1360" s="482"/>
      <c r="G1360" s="482"/>
      <c r="H1360" s="482"/>
      <c r="I1360" s="482"/>
      <c r="J1360" s="482"/>
      <c r="K1360" s="482"/>
      <c r="L1360" s="482"/>
      <c r="M1360" s="482"/>
      <c r="N1360" s="482"/>
      <c r="O1360" s="482"/>
      <c r="P1360" s="482"/>
      <c r="Q1360" s="482"/>
      <c r="R1360" s="482"/>
      <c r="S1360" s="482"/>
      <c r="T1360" s="482"/>
      <c r="U1360" s="482"/>
      <c r="V1360" s="482"/>
      <c r="W1360" s="482"/>
      <c r="X1360" s="482"/>
      <c r="Y1360" s="482"/>
      <c r="Z1360" s="482"/>
      <c r="AA1360" s="482"/>
      <c r="AB1360" s="482"/>
      <c r="AC1360" s="482"/>
      <c r="AD1360" s="482"/>
      <c r="AE1360" s="482"/>
      <c r="AF1360" s="482"/>
      <c r="AG1360" s="482"/>
      <c r="AH1360" s="482"/>
      <c r="AI1360" s="482"/>
      <c r="AJ1360" s="482"/>
      <c r="AK1360" s="482"/>
      <c r="AL1360" s="482"/>
      <c r="AM1360" s="482"/>
      <c r="AN1360" s="482"/>
      <c r="AO1360" s="482"/>
      <c r="AP1360" s="482"/>
      <c r="AQ1360" s="482"/>
      <c r="AR1360" s="482"/>
      <c r="AS1360" s="482"/>
      <c r="AT1360" s="482"/>
      <c r="AU1360" s="482"/>
      <c r="AV1360" s="482"/>
      <c r="AW1360" s="482"/>
      <c r="AX1360" s="482"/>
      <c r="AY1360" s="482"/>
      <c r="AZ1360" s="482"/>
      <c r="BA1360" s="482"/>
      <c r="BB1360" s="482"/>
      <c r="BC1360" s="482"/>
      <c r="BD1360" s="482"/>
      <c r="BE1360" s="482"/>
      <c r="BF1360" s="482"/>
      <c r="BG1360" s="515"/>
      <c r="BH1360" s="516"/>
      <c r="BI1360" s="516"/>
      <c r="BJ1360" s="516"/>
      <c r="BK1360" s="517"/>
    </row>
    <row r="1361" spans="2:80" ht="11.45" customHeight="1">
      <c r="B1361" s="511"/>
      <c r="C1361" s="512"/>
      <c r="D1361" s="513"/>
      <c r="E1361" s="810" t="s">
        <v>434</v>
      </c>
      <c r="F1361" s="811"/>
      <c r="G1361" s="812" t="s">
        <v>868</v>
      </c>
      <c r="H1361" s="812"/>
      <c r="I1361" s="812"/>
      <c r="J1361" s="812"/>
      <c r="K1361" s="812"/>
      <c r="L1361" s="812"/>
      <c r="M1361" s="812"/>
      <c r="N1361" s="812"/>
      <c r="O1361" s="812"/>
      <c r="P1361" s="812"/>
      <c r="Q1361" s="812"/>
      <c r="R1361" s="812"/>
      <c r="S1361" s="812"/>
      <c r="T1361" s="812"/>
      <c r="U1361" s="812"/>
      <c r="V1361" s="812"/>
      <c r="W1361" s="812"/>
      <c r="X1361" s="812"/>
      <c r="Y1361" s="812"/>
      <c r="Z1361" s="812"/>
      <c r="AA1361" s="812"/>
      <c r="AB1361" s="812"/>
      <c r="AC1361" s="812"/>
      <c r="AD1361" s="812"/>
      <c r="AE1361" s="812"/>
      <c r="AF1361" s="812"/>
      <c r="AG1361" s="812"/>
      <c r="AH1361" s="812"/>
      <c r="AI1361" s="812"/>
      <c r="AJ1361" s="812"/>
      <c r="AK1361" s="812"/>
      <c r="AL1361" s="812"/>
      <c r="AM1361" s="812"/>
      <c r="AN1361" s="812"/>
      <c r="AO1361" s="812"/>
      <c r="AP1361" s="812"/>
      <c r="AQ1361" s="812"/>
      <c r="AR1361" s="812"/>
      <c r="AS1361" s="812"/>
      <c r="AT1361" s="812"/>
      <c r="AU1361" s="812"/>
      <c r="AV1361" s="812"/>
      <c r="AW1361" s="812"/>
      <c r="AX1361" s="812"/>
      <c r="AY1361" s="812"/>
      <c r="AZ1361" s="812"/>
      <c r="BA1361" s="812"/>
      <c r="BB1361" s="812"/>
      <c r="BC1361" s="812"/>
      <c r="BD1361" s="812"/>
      <c r="BE1361" s="812"/>
      <c r="BF1361" s="812"/>
      <c r="BG1361" s="515"/>
      <c r="BH1361" s="516"/>
      <c r="BI1361" s="516"/>
      <c r="BJ1361" s="516"/>
      <c r="BK1361" s="517"/>
      <c r="CB1361" s="228"/>
    </row>
    <row r="1362" spans="2:80" ht="3.95" customHeight="1">
      <c r="B1362" s="498"/>
      <c r="C1362" s="499"/>
      <c r="D1362" s="500"/>
      <c r="E1362" s="392"/>
      <c r="F1362" s="393"/>
      <c r="G1362" s="394"/>
      <c r="H1362" s="394"/>
      <c r="I1362" s="394"/>
      <c r="J1362" s="394"/>
      <c r="K1362" s="394"/>
      <c r="L1362" s="394"/>
      <c r="M1362" s="394"/>
      <c r="N1362" s="394"/>
      <c r="O1362" s="394"/>
      <c r="P1362" s="394"/>
      <c r="Q1362" s="394"/>
      <c r="R1362" s="394"/>
      <c r="S1362" s="394"/>
      <c r="T1362" s="394"/>
      <c r="U1362" s="394"/>
      <c r="V1362" s="394"/>
      <c r="W1362" s="394"/>
      <c r="X1362" s="394"/>
      <c r="Y1362" s="394"/>
      <c r="Z1362" s="394"/>
      <c r="AA1362" s="394"/>
      <c r="AB1362" s="394"/>
      <c r="AC1362" s="394"/>
      <c r="AD1362" s="394"/>
      <c r="AE1362" s="394"/>
      <c r="AF1362" s="394"/>
      <c r="AG1362" s="394"/>
      <c r="AH1362" s="394"/>
      <c r="AI1362" s="394"/>
      <c r="AJ1362" s="394"/>
      <c r="AK1362" s="394"/>
      <c r="AL1362" s="394"/>
      <c r="AM1362" s="394"/>
      <c r="AN1362" s="394"/>
      <c r="AO1362" s="394"/>
      <c r="AP1362" s="394"/>
      <c r="AQ1362" s="394"/>
      <c r="AR1362" s="394"/>
      <c r="AS1362" s="394"/>
      <c r="AT1362" s="394"/>
      <c r="AU1362" s="394"/>
      <c r="AV1362" s="394"/>
      <c r="AW1362" s="394"/>
      <c r="AX1362" s="394"/>
      <c r="AY1362" s="394"/>
      <c r="AZ1362" s="394"/>
      <c r="BA1362" s="394"/>
      <c r="BB1362" s="394"/>
      <c r="BC1362" s="394"/>
      <c r="BD1362" s="394"/>
      <c r="BE1362" s="394"/>
      <c r="BF1362" s="394"/>
      <c r="BG1362" s="508"/>
      <c r="BH1362" s="509"/>
      <c r="BI1362" s="509"/>
      <c r="BJ1362" s="509"/>
      <c r="BK1362" s="510"/>
      <c r="CB1362" s="228"/>
    </row>
    <row r="1363" spans="2:80" ht="11.45" customHeight="1">
      <c r="B1363" s="495" t="s">
        <v>463</v>
      </c>
      <c r="C1363" s="496"/>
      <c r="D1363" s="497"/>
      <c r="E1363" s="644" t="s">
        <v>869</v>
      </c>
      <c r="F1363" s="645"/>
      <c r="G1363" s="645"/>
      <c r="H1363" s="645"/>
      <c r="I1363" s="645"/>
      <c r="J1363" s="645"/>
      <c r="K1363" s="645"/>
      <c r="L1363" s="645"/>
      <c r="M1363" s="645"/>
      <c r="N1363" s="645"/>
      <c r="O1363" s="645"/>
      <c r="P1363" s="645"/>
      <c r="Q1363" s="645"/>
      <c r="R1363" s="645"/>
      <c r="S1363" s="645"/>
      <c r="T1363" s="645"/>
      <c r="U1363" s="645"/>
      <c r="V1363" s="645"/>
      <c r="W1363" s="645"/>
      <c r="X1363" s="645"/>
      <c r="Y1363" s="645"/>
      <c r="Z1363" s="645"/>
      <c r="AA1363" s="645"/>
      <c r="AB1363" s="645"/>
      <c r="AC1363" s="645"/>
      <c r="AD1363" s="645"/>
      <c r="AE1363" s="645"/>
      <c r="AF1363" s="645"/>
      <c r="AG1363" s="645"/>
      <c r="AH1363" s="645"/>
      <c r="AI1363" s="645"/>
      <c r="AJ1363" s="645"/>
      <c r="AK1363" s="645"/>
      <c r="AL1363" s="645"/>
      <c r="AM1363" s="645"/>
      <c r="AN1363" s="645"/>
      <c r="AO1363" s="645"/>
      <c r="AP1363" s="645"/>
      <c r="AQ1363" s="645"/>
      <c r="AR1363" s="645"/>
      <c r="AS1363" s="645"/>
      <c r="AT1363" s="645"/>
      <c r="AU1363" s="645"/>
      <c r="AV1363" s="645"/>
      <c r="AW1363" s="645"/>
      <c r="AX1363" s="645"/>
      <c r="AY1363" s="645"/>
      <c r="AZ1363" s="645"/>
      <c r="BA1363" s="645"/>
      <c r="BB1363" s="645"/>
      <c r="BC1363" s="645"/>
      <c r="BD1363" s="645"/>
      <c r="BE1363" s="645"/>
      <c r="BF1363" s="645"/>
      <c r="BG1363" s="505"/>
      <c r="BH1363" s="506"/>
      <c r="BI1363" s="506"/>
      <c r="BJ1363" s="506"/>
      <c r="BK1363" s="507"/>
    </row>
    <row r="1364" spans="2:80" ht="11.45" customHeight="1">
      <c r="B1364" s="498"/>
      <c r="C1364" s="499"/>
      <c r="D1364" s="500"/>
      <c r="E1364" s="646"/>
      <c r="F1364" s="647"/>
      <c r="G1364" s="647"/>
      <c r="H1364" s="647"/>
      <c r="I1364" s="647"/>
      <c r="J1364" s="647"/>
      <c r="K1364" s="647"/>
      <c r="L1364" s="647"/>
      <c r="M1364" s="647"/>
      <c r="N1364" s="647"/>
      <c r="O1364" s="647"/>
      <c r="P1364" s="647"/>
      <c r="Q1364" s="647"/>
      <c r="R1364" s="647"/>
      <c r="S1364" s="647"/>
      <c r="T1364" s="647"/>
      <c r="U1364" s="647"/>
      <c r="V1364" s="647"/>
      <c r="W1364" s="647"/>
      <c r="X1364" s="647"/>
      <c r="Y1364" s="647"/>
      <c r="Z1364" s="647"/>
      <c r="AA1364" s="647"/>
      <c r="AB1364" s="647"/>
      <c r="AC1364" s="647"/>
      <c r="AD1364" s="647"/>
      <c r="AE1364" s="647"/>
      <c r="AF1364" s="647"/>
      <c r="AG1364" s="647"/>
      <c r="AH1364" s="647"/>
      <c r="AI1364" s="647"/>
      <c r="AJ1364" s="647"/>
      <c r="AK1364" s="647"/>
      <c r="AL1364" s="647"/>
      <c r="AM1364" s="647"/>
      <c r="AN1364" s="647"/>
      <c r="AO1364" s="647"/>
      <c r="AP1364" s="647"/>
      <c r="AQ1364" s="647"/>
      <c r="AR1364" s="647"/>
      <c r="AS1364" s="647"/>
      <c r="AT1364" s="647"/>
      <c r="AU1364" s="647"/>
      <c r="AV1364" s="647"/>
      <c r="AW1364" s="647"/>
      <c r="AX1364" s="647"/>
      <c r="AY1364" s="647"/>
      <c r="AZ1364" s="647"/>
      <c r="BA1364" s="647"/>
      <c r="BB1364" s="647"/>
      <c r="BC1364" s="647"/>
      <c r="BD1364" s="647"/>
      <c r="BE1364" s="647"/>
      <c r="BF1364" s="647"/>
      <c r="BG1364" s="508"/>
      <c r="BH1364" s="509"/>
      <c r="BI1364" s="509"/>
      <c r="BJ1364" s="509"/>
      <c r="BK1364" s="510"/>
    </row>
    <row r="1365" spans="2:80" ht="11.45" customHeight="1">
      <c r="B1365" s="495" t="s">
        <v>465</v>
      </c>
      <c r="C1365" s="496"/>
      <c r="D1365" s="497"/>
      <c r="E1365" s="501" t="s">
        <v>870</v>
      </c>
      <c r="F1365" s="502"/>
      <c r="G1365" s="502"/>
      <c r="H1365" s="502"/>
      <c r="I1365" s="502"/>
      <c r="J1365" s="502"/>
      <c r="K1365" s="502"/>
      <c r="L1365" s="502"/>
      <c r="M1365" s="502"/>
      <c r="N1365" s="502"/>
      <c r="O1365" s="502"/>
      <c r="P1365" s="502"/>
      <c r="Q1365" s="502"/>
      <c r="R1365" s="502"/>
      <c r="S1365" s="502"/>
      <c r="T1365" s="502"/>
      <c r="U1365" s="502"/>
      <c r="V1365" s="502"/>
      <c r="W1365" s="502"/>
      <c r="X1365" s="502"/>
      <c r="Y1365" s="502"/>
      <c r="Z1365" s="502"/>
      <c r="AA1365" s="502"/>
      <c r="AB1365" s="502"/>
      <c r="AC1365" s="502"/>
      <c r="AD1365" s="502"/>
      <c r="AE1365" s="502"/>
      <c r="AF1365" s="502"/>
      <c r="AG1365" s="502"/>
      <c r="AH1365" s="502"/>
      <c r="AI1365" s="502"/>
      <c r="AJ1365" s="502"/>
      <c r="AK1365" s="502"/>
      <c r="AL1365" s="502"/>
      <c r="AM1365" s="502"/>
      <c r="AN1365" s="502"/>
      <c r="AO1365" s="502"/>
      <c r="AP1365" s="502"/>
      <c r="AQ1365" s="502"/>
      <c r="AR1365" s="502"/>
      <c r="AS1365" s="502"/>
      <c r="AT1365" s="502"/>
      <c r="AU1365" s="502"/>
      <c r="AV1365" s="502"/>
      <c r="AW1365" s="502"/>
      <c r="AX1365" s="502"/>
      <c r="AY1365" s="502"/>
      <c r="AZ1365" s="502"/>
      <c r="BA1365" s="502"/>
      <c r="BB1365" s="502"/>
      <c r="BC1365" s="502"/>
      <c r="BD1365" s="502"/>
      <c r="BE1365" s="502"/>
      <c r="BF1365" s="502"/>
      <c r="BG1365" s="814"/>
      <c r="BH1365" s="815"/>
      <c r="BI1365" s="815"/>
      <c r="BJ1365" s="815"/>
      <c r="BK1365" s="816"/>
      <c r="BL1365" s="356"/>
      <c r="CB1365" s="228"/>
    </row>
    <row r="1366" spans="2:80" s="331" customFormat="1" ht="11.45" customHeight="1">
      <c r="B1366" s="511"/>
      <c r="C1366" s="512"/>
      <c r="D1366" s="513"/>
      <c r="E1366" s="514"/>
      <c r="F1366" s="482"/>
      <c r="G1366" s="482"/>
      <c r="H1366" s="482"/>
      <c r="I1366" s="482"/>
      <c r="J1366" s="482"/>
      <c r="K1366" s="482"/>
      <c r="L1366" s="482"/>
      <c r="M1366" s="482"/>
      <c r="N1366" s="482"/>
      <c r="O1366" s="482"/>
      <c r="P1366" s="482"/>
      <c r="Q1366" s="482"/>
      <c r="R1366" s="482"/>
      <c r="S1366" s="482"/>
      <c r="T1366" s="482"/>
      <c r="U1366" s="482"/>
      <c r="V1366" s="482"/>
      <c r="W1366" s="482"/>
      <c r="X1366" s="482"/>
      <c r="Y1366" s="482"/>
      <c r="Z1366" s="482"/>
      <c r="AA1366" s="482"/>
      <c r="AB1366" s="482"/>
      <c r="AC1366" s="482"/>
      <c r="AD1366" s="482"/>
      <c r="AE1366" s="482"/>
      <c r="AF1366" s="482"/>
      <c r="AG1366" s="482"/>
      <c r="AH1366" s="482"/>
      <c r="AI1366" s="482"/>
      <c r="AJ1366" s="482"/>
      <c r="AK1366" s="482"/>
      <c r="AL1366" s="482"/>
      <c r="AM1366" s="482"/>
      <c r="AN1366" s="482"/>
      <c r="AO1366" s="482"/>
      <c r="AP1366" s="482"/>
      <c r="AQ1366" s="482"/>
      <c r="AR1366" s="482"/>
      <c r="AS1366" s="482"/>
      <c r="AT1366" s="482"/>
      <c r="AU1366" s="482"/>
      <c r="AV1366" s="482"/>
      <c r="AW1366" s="482"/>
      <c r="AX1366" s="482"/>
      <c r="AY1366" s="482"/>
      <c r="AZ1366" s="482"/>
      <c r="BA1366" s="482"/>
      <c r="BB1366" s="482"/>
      <c r="BC1366" s="482"/>
      <c r="BD1366" s="482"/>
      <c r="BE1366" s="482"/>
      <c r="BF1366" s="482"/>
      <c r="BG1366" s="817"/>
      <c r="BH1366" s="818"/>
      <c r="BI1366" s="818"/>
      <c r="BJ1366" s="818"/>
      <c r="BK1366" s="819"/>
      <c r="BL1366" s="356"/>
      <c r="BM1366" s="330"/>
      <c r="BN1366" s="330"/>
      <c r="BO1366" s="330"/>
      <c r="BP1366" s="330"/>
      <c r="BQ1366" s="330"/>
      <c r="BR1366" s="330"/>
      <c r="BS1366" s="330"/>
      <c r="BT1366" s="330"/>
      <c r="BU1366" s="330"/>
      <c r="BV1366" s="330"/>
      <c r="BW1366" s="330"/>
      <c r="BX1366" s="330"/>
      <c r="BY1366" s="330"/>
      <c r="BZ1366" s="330"/>
      <c r="CA1366" s="330"/>
      <c r="CB1366" s="330"/>
    </row>
    <row r="1367" spans="2:80" s="331" customFormat="1" ht="11.45" customHeight="1">
      <c r="B1367" s="511"/>
      <c r="C1367" s="512"/>
      <c r="D1367" s="513"/>
      <c r="E1367" s="514"/>
      <c r="F1367" s="482"/>
      <c r="G1367" s="482"/>
      <c r="H1367" s="482"/>
      <c r="I1367" s="482"/>
      <c r="J1367" s="482"/>
      <c r="K1367" s="482"/>
      <c r="L1367" s="482"/>
      <c r="M1367" s="482"/>
      <c r="N1367" s="482"/>
      <c r="O1367" s="482"/>
      <c r="P1367" s="482"/>
      <c r="Q1367" s="482"/>
      <c r="R1367" s="482"/>
      <c r="S1367" s="482"/>
      <c r="T1367" s="482"/>
      <c r="U1367" s="482"/>
      <c r="V1367" s="482"/>
      <c r="W1367" s="482"/>
      <c r="X1367" s="482"/>
      <c r="Y1367" s="482"/>
      <c r="Z1367" s="482"/>
      <c r="AA1367" s="482"/>
      <c r="AB1367" s="482"/>
      <c r="AC1367" s="482"/>
      <c r="AD1367" s="482"/>
      <c r="AE1367" s="482"/>
      <c r="AF1367" s="482"/>
      <c r="AG1367" s="482"/>
      <c r="AH1367" s="482"/>
      <c r="AI1367" s="482"/>
      <c r="AJ1367" s="482"/>
      <c r="AK1367" s="482"/>
      <c r="AL1367" s="482"/>
      <c r="AM1367" s="482"/>
      <c r="AN1367" s="482"/>
      <c r="AO1367" s="482"/>
      <c r="AP1367" s="482"/>
      <c r="AQ1367" s="482"/>
      <c r="AR1367" s="482"/>
      <c r="AS1367" s="482"/>
      <c r="AT1367" s="482"/>
      <c r="AU1367" s="482"/>
      <c r="AV1367" s="482"/>
      <c r="AW1367" s="482"/>
      <c r="AX1367" s="482"/>
      <c r="AY1367" s="482"/>
      <c r="AZ1367" s="482"/>
      <c r="BA1367" s="482"/>
      <c r="BB1367" s="482"/>
      <c r="BC1367" s="482"/>
      <c r="BD1367" s="482"/>
      <c r="BE1367" s="482"/>
      <c r="BF1367" s="482"/>
      <c r="BG1367" s="817"/>
      <c r="BH1367" s="818"/>
      <c r="BI1367" s="818"/>
      <c r="BJ1367" s="818"/>
      <c r="BK1367" s="819"/>
      <c r="BL1367" s="356"/>
      <c r="BM1367" s="330"/>
      <c r="BN1367" s="330"/>
      <c r="BO1367" s="330"/>
      <c r="BP1367" s="330"/>
      <c r="BQ1367" s="330"/>
      <c r="BR1367" s="330"/>
      <c r="BS1367" s="330"/>
      <c r="BT1367" s="330"/>
      <c r="BU1367" s="330"/>
      <c r="BV1367" s="330"/>
      <c r="BW1367" s="330"/>
      <c r="BX1367" s="330"/>
      <c r="BY1367" s="330"/>
      <c r="BZ1367" s="330"/>
      <c r="CA1367" s="330"/>
      <c r="CB1367" s="330"/>
    </row>
    <row r="1368" spans="2:80" ht="11.45" customHeight="1">
      <c r="B1368" s="511"/>
      <c r="C1368" s="512"/>
      <c r="D1368" s="513"/>
      <c r="E1368" s="769" t="s">
        <v>516</v>
      </c>
      <c r="F1368" s="770"/>
      <c r="G1368" s="482" t="s">
        <v>871</v>
      </c>
      <c r="H1368" s="482"/>
      <c r="I1368" s="482"/>
      <c r="J1368" s="482"/>
      <c r="K1368" s="482"/>
      <c r="L1368" s="482"/>
      <c r="M1368" s="482"/>
      <c r="N1368" s="482"/>
      <c r="O1368" s="482"/>
      <c r="P1368" s="482"/>
      <c r="Q1368" s="482"/>
      <c r="R1368" s="482"/>
      <c r="S1368" s="482"/>
      <c r="T1368" s="482"/>
      <c r="U1368" s="482"/>
      <c r="V1368" s="482"/>
      <c r="W1368" s="482"/>
      <c r="X1368" s="482"/>
      <c r="Y1368" s="482"/>
      <c r="Z1368" s="482"/>
      <c r="AA1368" s="482"/>
      <c r="AB1368" s="482"/>
      <c r="AC1368" s="482"/>
      <c r="AD1368" s="482"/>
      <c r="AE1368" s="482"/>
      <c r="AF1368" s="482"/>
      <c r="AG1368" s="482"/>
      <c r="AH1368" s="482"/>
      <c r="AI1368" s="482"/>
      <c r="AJ1368" s="482"/>
      <c r="AK1368" s="482"/>
      <c r="AL1368" s="482"/>
      <c r="AM1368" s="482"/>
      <c r="AN1368" s="482"/>
      <c r="AO1368" s="482"/>
      <c r="AP1368" s="482"/>
      <c r="AQ1368" s="482"/>
      <c r="AR1368" s="482"/>
      <c r="AS1368" s="482"/>
      <c r="AT1368" s="482"/>
      <c r="AU1368" s="482"/>
      <c r="AV1368" s="482"/>
      <c r="AW1368" s="482"/>
      <c r="AX1368" s="482"/>
      <c r="AY1368" s="482"/>
      <c r="AZ1368" s="482"/>
      <c r="BA1368" s="482"/>
      <c r="BB1368" s="482"/>
      <c r="BC1368" s="482"/>
      <c r="BD1368" s="482"/>
      <c r="BE1368" s="482"/>
      <c r="BF1368" s="482"/>
      <c r="BG1368" s="817"/>
      <c r="BH1368" s="818"/>
      <c r="BI1368" s="818"/>
      <c r="BJ1368" s="818"/>
      <c r="BK1368" s="819"/>
      <c r="BL1368" s="356"/>
      <c r="CB1368" s="228"/>
    </row>
    <row r="1369" spans="2:80" ht="11.45" customHeight="1">
      <c r="B1369" s="511"/>
      <c r="C1369" s="512"/>
      <c r="D1369" s="513"/>
      <c r="E1369" s="769" t="s">
        <v>518</v>
      </c>
      <c r="F1369" s="770"/>
      <c r="G1369" s="482" t="s">
        <v>872</v>
      </c>
      <c r="H1369" s="482"/>
      <c r="I1369" s="482"/>
      <c r="J1369" s="482"/>
      <c r="K1369" s="482"/>
      <c r="L1369" s="482"/>
      <c r="M1369" s="482"/>
      <c r="N1369" s="482"/>
      <c r="O1369" s="482"/>
      <c r="P1369" s="482"/>
      <c r="Q1369" s="482"/>
      <c r="R1369" s="482"/>
      <c r="S1369" s="482"/>
      <c r="T1369" s="482"/>
      <c r="U1369" s="482"/>
      <c r="V1369" s="482"/>
      <c r="W1369" s="482"/>
      <c r="X1369" s="482"/>
      <c r="Y1369" s="482"/>
      <c r="Z1369" s="482"/>
      <c r="AA1369" s="482"/>
      <c r="AB1369" s="482"/>
      <c r="AC1369" s="482"/>
      <c r="AD1369" s="482"/>
      <c r="AE1369" s="482"/>
      <c r="AF1369" s="482"/>
      <c r="AG1369" s="482"/>
      <c r="AH1369" s="482"/>
      <c r="AI1369" s="482"/>
      <c r="AJ1369" s="482"/>
      <c r="AK1369" s="482"/>
      <c r="AL1369" s="482"/>
      <c r="AM1369" s="482"/>
      <c r="AN1369" s="482"/>
      <c r="AO1369" s="482"/>
      <c r="AP1369" s="482"/>
      <c r="AQ1369" s="482"/>
      <c r="AR1369" s="482"/>
      <c r="AS1369" s="482"/>
      <c r="AT1369" s="482"/>
      <c r="AU1369" s="482"/>
      <c r="AV1369" s="482"/>
      <c r="AW1369" s="482"/>
      <c r="AX1369" s="482"/>
      <c r="AY1369" s="482"/>
      <c r="AZ1369" s="482"/>
      <c r="BA1369" s="482"/>
      <c r="BB1369" s="482"/>
      <c r="BC1369" s="482"/>
      <c r="BD1369" s="482"/>
      <c r="BE1369" s="482"/>
      <c r="BF1369" s="482"/>
      <c r="BG1369" s="817"/>
      <c r="BH1369" s="818"/>
      <c r="BI1369" s="818"/>
      <c r="BJ1369" s="818"/>
      <c r="BK1369" s="819"/>
      <c r="BL1369" s="356"/>
      <c r="CB1369" s="228"/>
    </row>
    <row r="1370" spans="2:80" ht="3.95" customHeight="1">
      <c r="B1370" s="511"/>
      <c r="C1370" s="512"/>
      <c r="D1370" s="513"/>
      <c r="E1370" s="332"/>
      <c r="F1370" s="333"/>
      <c r="G1370" s="355"/>
      <c r="H1370" s="355"/>
      <c r="I1370" s="355"/>
      <c r="J1370" s="355"/>
      <c r="K1370" s="355"/>
      <c r="L1370" s="355"/>
      <c r="M1370" s="355"/>
      <c r="N1370" s="355"/>
      <c r="O1370" s="355"/>
      <c r="P1370" s="355"/>
      <c r="Q1370" s="355"/>
      <c r="R1370" s="355"/>
      <c r="S1370" s="355"/>
      <c r="T1370" s="355"/>
      <c r="U1370" s="355"/>
      <c r="V1370" s="355"/>
      <c r="W1370" s="355"/>
      <c r="X1370" s="355"/>
      <c r="Y1370" s="355"/>
      <c r="Z1370" s="355"/>
      <c r="AA1370" s="355"/>
      <c r="AB1370" s="355"/>
      <c r="AC1370" s="355"/>
      <c r="AD1370" s="355"/>
      <c r="AE1370" s="355"/>
      <c r="AF1370" s="355"/>
      <c r="AG1370" s="355"/>
      <c r="AH1370" s="355"/>
      <c r="AI1370" s="355"/>
      <c r="AJ1370" s="355"/>
      <c r="AK1370" s="355"/>
      <c r="AL1370" s="355"/>
      <c r="AM1370" s="355"/>
      <c r="AN1370" s="355"/>
      <c r="AO1370" s="355"/>
      <c r="AP1370" s="355"/>
      <c r="AQ1370" s="355"/>
      <c r="AR1370" s="355"/>
      <c r="AS1370" s="355"/>
      <c r="AT1370" s="355"/>
      <c r="AU1370" s="355"/>
      <c r="AV1370" s="355"/>
      <c r="AW1370" s="355"/>
      <c r="AX1370" s="355"/>
      <c r="AY1370" s="355"/>
      <c r="AZ1370" s="355"/>
      <c r="BA1370" s="355"/>
      <c r="BB1370" s="355"/>
      <c r="BC1370" s="355"/>
      <c r="BD1370" s="355"/>
      <c r="BE1370" s="355"/>
      <c r="BF1370" s="355"/>
      <c r="BG1370" s="817"/>
      <c r="BH1370" s="818"/>
      <c r="BI1370" s="818"/>
      <c r="BJ1370" s="818"/>
      <c r="BK1370" s="819"/>
      <c r="BL1370" s="356"/>
      <c r="CB1370" s="228"/>
    </row>
    <row r="1371" spans="2:80" ht="11.45" customHeight="1">
      <c r="B1371" s="511"/>
      <c r="C1371" s="512"/>
      <c r="D1371" s="513"/>
      <c r="E1371" s="698" t="s">
        <v>434</v>
      </c>
      <c r="F1371" s="699"/>
      <c r="G1371" s="635" t="s">
        <v>873</v>
      </c>
      <c r="H1371" s="635"/>
      <c r="I1371" s="635"/>
      <c r="J1371" s="635"/>
      <c r="K1371" s="635"/>
      <c r="L1371" s="635"/>
      <c r="M1371" s="635"/>
      <c r="N1371" s="635"/>
      <c r="O1371" s="635"/>
      <c r="P1371" s="635"/>
      <c r="Q1371" s="635"/>
      <c r="R1371" s="635"/>
      <c r="S1371" s="635"/>
      <c r="T1371" s="635"/>
      <c r="U1371" s="635"/>
      <c r="V1371" s="635"/>
      <c r="W1371" s="635"/>
      <c r="X1371" s="635"/>
      <c r="Y1371" s="635"/>
      <c r="Z1371" s="635"/>
      <c r="AA1371" s="635"/>
      <c r="AB1371" s="635"/>
      <c r="AC1371" s="635"/>
      <c r="AD1371" s="635"/>
      <c r="AE1371" s="635"/>
      <c r="AF1371" s="635"/>
      <c r="AG1371" s="635"/>
      <c r="AH1371" s="635"/>
      <c r="AI1371" s="635"/>
      <c r="AJ1371" s="635"/>
      <c r="AK1371" s="635"/>
      <c r="AL1371" s="635"/>
      <c r="AM1371" s="635"/>
      <c r="AN1371" s="635"/>
      <c r="AO1371" s="635"/>
      <c r="AP1371" s="635"/>
      <c r="AQ1371" s="635"/>
      <c r="AR1371" s="635"/>
      <c r="AS1371" s="635"/>
      <c r="AT1371" s="635"/>
      <c r="AU1371" s="635"/>
      <c r="AV1371" s="635"/>
      <c r="AW1371" s="635"/>
      <c r="AX1371" s="635"/>
      <c r="AY1371" s="635"/>
      <c r="AZ1371" s="635"/>
      <c r="BA1371" s="635"/>
      <c r="BB1371" s="635"/>
      <c r="BC1371" s="635"/>
      <c r="BD1371" s="635"/>
      <c r="BE1371" s="635"/>
      <c r="BF1371" s="635"/>
      <c r="BG1371" s="817"/>
      <c r="BH1371" s="818"/>
      <c r="BI1371" s="818"/>
      <c r="BJ1371" s="818"/>
      <c r="BK1371" s="819"/>
      <c r="BL1371" s="356"/>
      <c r="CB1371" s="228"/>
    </row>
    <row r="1372" spans="2:80" ht="11.45" customHeight="1">
      <c r="B1372" s="511"/>
      <c r="C1372" s="512"/>
      <c r="D1372" s="513"/>
      <c r="E1372" s="472"/>
      <c r="F1372" s="473"/>
      <c r="G1372" s="635"/>
      <c r="H1372" s="635"/>
      <c r="I1372" s="635"/>
      <c r="J1372" s="635"/>
      <c r="K1372" s="635"/>
      <c r="L1372" s="635"/>
      <c r="M1372" s="635"/>
      <c r="N1372" s="635"/>
      <c r="O1372" s="635"/>
      <c r="P1372" s="635"/>
      <c r="Q1372" s="635"/>
      <c r="R1372" s="635"/>
      <c r="S1372" s="635"/>
      <c r="T1372" s="635"/>
      <c r="U1372" s="635"/>
      <c r="V1372" s="635"/>
      <c r="W1372" s="635"/>
      <c r="X1372" s="635"/>
      <c r="Y1372" s="635"/>
      <c r="Z1372" s="635"/>
      <c r="AA1372" s="635"/>
      <c r="AB1372" s="635"/>
      <c r="AC1372" s="635"/>
      <c r="AD1372" s="635"/>
      <c r="AE1372" s="635"/>
      <c r="AF1372" s="635"/>
      <c r="AG1372" s="635"/>
      <c r="AH1372" s="635"/>
      <c r="AI1372" s="635"/>
      <c r="AJ1372" s="635"/>
      <c r="AK1372" s="635"/>
      <c r="AL1372" s="635"/>
      <c r="AM1372" s="635"/>
      <c r="AN1372" s="635"/>
      <c r="AO1372" s="635"/>
      <c r="AP1372" s="635"/>
      <c r="AQ1372" s="635"/>
      <c r="AR1372" s="635"/>
      <c r="AS1372" s="635"/>
      <c r="AT1372" s="635"/>
      <c r="AU1372" s="635"/>
      <c r="AV1372" s="635"/>
      <c r="AW1372" s="635"/>
      <c r="AX1372" s="635"/>
      <c r="AY1372" s="635"/>
      <c r="AZ1372" s="635"/>
      <c r="BA1372" s="635"/>
      <c r="BB1372" s="635"/>
      <c r="BC1372" s="635"/>
      <c r="BD1372" s="635"/>
      <c r="BE1372" s="635"/>
      <c r="BF1372" s="635"/>
      <c r="BG1372" s="817"/>
      <c r="BH1372" s="818"/>
      <c r="BI1372" s="818"/>
      <c r="BJ1372" s="818"/>
      <c r="BK1372" s="819"/>
      <c r="BL1372" s="356"/>
      <c r="CB1372" s="228"/>
    </row>
    <row r="1373" spans="2:80" ht="1.5" customHeight="1">
      <c r="B1373" s="498"/>
      <c r="C1373" s="499"/>
      <c r="D1373" s="500"/>
      <c r="E1373" s="395"/>
      <c r="F1373" s="396"/>
      <c r="G1373" s="327"/>
      <c r="H1373" s="327"/>
      <c r="I1373" s="327"/>
      <c r="J1373" s="327"/>
      <c r="K1373" s="327"/>
      <c r="L1373" s="327"/>
      <c r="M1373" s="327"/>
      <c r="N1373" s="327"/>
      <c r="O1373" s="327"/>
      <c r="P1373" s="327"/>
      <c r="Q1373" s="327"/>
      <c r="R1373" s="327"/>
      <c r="S1373" s="327"/>
      <c r="T1373" s="327"/>
      <c r="U1373" s="327"/>
      <c r="V1373" s="327"/>
      <c r="W1373" s="327"/>
      <c r="X1373" s="327"/>
      <c r="Y1373" s="327"/>
      <c r="Z1373" s="327"/>
      <c r="AA1373" s="327"/>
      <c r="AB1373" s="327"/>
      <c r="AC1373" s="327"/>
      <c r="AD1373" s="327"/>
      <c r="AE1373" s="327"/>
      <c r="AF1373" s="327"/>
      <c r="AG1373" s="327"/>
      <c r="AH1373" s="327"/>
      <c r="AI1373" s="327"/>
      <c r="AJ1373" s="327"/>
      <c r="AK1373" s="327"/>
      <c r="AL1373" s="327"/>
      <c r="AM1373" s="327"/>
      <c r="AN1373" s="327"/>
      <c r="AO1373" s="327"/>
      <c r="AP1373" s="327"/>
      <c r="AQ1373" s="327"/>
      <c r="AR1373" s="327"/>
      <c r="AS1373" s="327"/>
      <c r="AT1373" s="327"/>
      <c r="AU1373" s="327"/>
      <c r="AV1373" s="327"/>
      <c r="AW1373" s="327"/>
      <c r="AX1373" s="327"/>
      <c r="AY1373" s="327"/>
      <c r="AZ1373" s="327"/>
      <c r="BA1373" s="327"/>
      <c r="BB1373" s="327"/>
      <c r="BC1373" s="327"/>
      <c r="BD1373" s="327"/>
      <c r="BE1373" s="327"/>
      <c r="BF1373" s="327"/>
      <c r="BG1373" s="820"/>
      <c r="BH1373" s="821"/>
      <c r="BI1373" s="821"/>
      <c r="BJ1373" s="821"/>
      <c r="BK1373" s="822"/>
      <c r="BL1373" s="356"/>
      <c r="CB1373" s="228"/>
    </row>
    <row r="1374" spans="2:80" ht="11.45" customHeight="1">
      <c r="B1374" s="495" t="s">
        <v>500</v>
      </c>
      <c r="C1374" s="496"/>
      <c r="D1374" s="497"/>
      <c r="E1374" s="501" t="s">
        <v>874</v>
      </c>
      <c r="F1374" s="502"/>
      <c r="G1374" s="502"/>
      <c r="H1374" s="502"/>
      <c r="I1374" s="502"/>
      <c r="J1374" s="502"/>
      <c r="K1374" s="502"/>
      <c r="L1374" s="502"/>
      <c r="M1374" s="502"/>
      <c r="N1374" s="502"/>
      <c r="O1374" s="502"/>
      <c r="P1374" s="502"/>
      <c r="Q1374" s="502"/>
      <c r="R1374" s="502"/>
      <c r="S1374" s="502"/>
      <c r="T1374" s="502"/>
      <c r="U1374" s="502"/>
      <c r="V1374" s="502"/>
      <c r="W1374" s="502"/>
      <c r="X1374" s="502"/>
      <c r="Y1374" s="502"/>
      <c r="Z1374" s="502"/>
      <c r="AA1374" s="502"/>
      <c r="AB1374" s="502"/>
      <c r="AC1374" s="502"/>
      <c r="AD1374" s="502"/>
      <c r="AE1374" s="502"/>
      <c r="AF1374" s="502"/>
      <c r="AG1374" s="502"/>
      <c r="AH1374" s="502"/>
      <c r="AI1374" s="502"/>
      <c r="AJ1374" s="502"/>
      <c r="AK1374" s="502"/>
      <c r="AL1374" s="502"/>
      <c r="AM1374" s="502"/>
      <c r="AN1374" s="502"/>
      <c r="AO1374" s="502"/>
      <c r="AP1374" s="502"/>
      <c r="AQ1374" s="502"/>
      <c r="AR1374" s="502"/>
      <c r="AS1374" s="502"/>
      <c r="AT1374" s="502"/>
      <c r="AU1374" s="502"/>
      <c r="AV1374" s="502"/>
      <c r="AW1374" s="502"/>
      <c r="AX1374" s="502"/>
      <c r="AY1374" s="502"/>
      <c r="AZ1374" s="502"/>
      <c r="BA1374" s="502"/>
      <c r="BB1374" s="502"/>
      <c r="BC1374" s="502"/>
      <c r="BD1374" s="502"/>
      <c r="BE1374" s="502"/>
      <c r="BF1374" s="502"/>
      <c r="BG1374" s="505"/>
      <c r="BH1374" s="506"/>
      <c r="BI1374" s="506"/>
      <c r="BJ1374" s="506"/>
      <c r="BK1374" s="507"/>
    </row>
    <row r="1375" spans="2:80" ht="11.45" customHeight="1">
      <c r="B1375" s="498"/>
      <c r="C1375" s="499"/>
      <c r="D1375" s="500"/>
      <c r="E1375" s="503"/>
      <c r="F1375" s="504"/>
      <c r="G1375" s="504"/>
      <c r="H1375" s="504"/>
      <c r="I1375" s="504"/>
      <c r="J1375" s="504"/>
      <c r="K1375" s="504"/>
      <c r="L1375" s="504"/>
      <c r="M1375" s="504"/>
      <c r="N1375" s="504"/>
      <c r="O1375" s="504"/>
      <c r="P1375" s="504"/>
      <c r="Q1375" s="504"/>
      <c r="R1375" s="504"/>
      <c r="S1375" s="504"/>
      <c r="T1375" s="504"/>
      <c r="U1375" s="504"/>
      <c r="V1375" s="504"/>
      <c r="W1375" s="504"/>
      <c r="X1375" s="504"/>
      <c r="Y1375" s="504"/>
      <c r="Z1375" s="504"/>
      <c r="AA1375" s="504"/>
      <c r="AB1375" s="504"/>
      <c r="AC1375" s="504"/>
      <c r="AD1375" s="504"/>
      <c r="AE1375" s="504"/>
      <c r="AF1375" s="504"/>
      <c r="AG1375" s="504"/>
      <c r="AH1375" s="504"/>
      <c r="AI1375" s="504"/>
      <c r="AJ1375" s="504"/>
      <c r="AK1375" s="504"/>
      <c r="AL1375" s="504"/>
      <c r="AM1375" s="504"/>
      <c r="AN1375" s="504"/>
      <c r="AO1375" s="504"/>
      <c r="AP1375" s="504"/>
      <c r="AQ1375" s="504"/>
      <c r="AR1375" s="504"/>
      <c r="AS1375" s="504"/>
      <c r="AT1375" s="504"/>
      <c r="AU1375" s="504"/>
      <c r="AV1375" s="504"/>
      <c r="AW1375" s="504"/>
      <c r="AX1375" s="504"/>
      <c r="AY1375" s="504"/>
      <c r="AZ1375" s="504"/>
      <c r="BA1375" s="504"/>
      <c r="BB1375" s="504"/>
      <c r="BC1375" s="504"/>
      <c r="BD1375" s="504"/>
      <c r="BE1375" s="504"/>
      <c r="BF1375" s="504"/>
      <c r="BG1375" s="508"/>
      <c r="BH1375" s="509"/>
      <c r="BI1375" s="509"/>
      <c r="BJ1375" s="509"/>
      <c r="BK1375" s="510"/>
    </row>
    <row r="1376" spans="2:80" ht="11.45" customHeight="1">
      <c r="B1376" s="495" t="s">
        <v>502</v>
      </c>
      <c r="C1376" s="496"/>
      <c r="D1376" s="497"/>
      <c r="E1376" s="644" t="s">
        <v>1205</v>
      </c>
      <c r="F1376" s="645"/>
      <c r="G1376" s="645"/>
      <c r="H1376" s="645"/>
      <c r="I1376" s="645"/>
      <c r="J1376" s="645"/>
      <c r="K1376" s="645"/>
      <c r="L1376" s="645"/>
      <c r="M1376" s="645"/>
      <c r="N1376" s="645"/>
      <c r="O1376" s="645"/>
      <c r="P1376" s="645"/>
      <c r="Q1376" s="645"/>
      <c r="R1376" s="645"/>
      <c r="S1376" s="645"/>
      <c r="T1376" s="645"/>
      <c r="U1376" s="645"/>
      <c r="V1376" s="645"/>
      <c r="W1376" s="645"/>
      <c r="X1376" s="645"/>
      <c r="Y1376" s="645"/>
      <c r="Z1376" s="645"/>
      <c r="AA1376" s="645"/>
      <c r="AB1376" s="645"/>
      <c r="AC1376" s="645"/>
      <c r="AD1376" s="645"/>
      <c r="AE1376" s="645"/>
      <c r="AF1376" s="645"/>
      <c r="AG1376" s="645"/>
      <c r="AH1376" s="645"/>
      <c r="AI1376" s="645"/>
      <c r="AJ1376" s="645"/>
      <c r="AK1376" s="645"/>
      <c r="AL1376" s="645"/>
      <c r="AM1376" s="645"/>
      <c r="AN1376" s="645"/>
      <c r="AO1376" s="645"/>
      <c r="AP1376" s="645"/>
      <c r="AQ1376" s="645"/>
      <c r="AR1376" s="645"/>
      <c r="AS1376" s="645"/>
      <c r="AT1376" s="645"/>
      <c r="AU1376" s="645"/>
      <c r="AV1376" s="645"/>
      <c r="AW1376" s="645"/>
      <c r="AX1376" s="645"/>
      <c r="AY1376" s="645"/>
      <c r="AZ1376" s="645"/>
      <c r="BA1376" s="645"/>
      <c r="BB1376" s="645"/>
      <c r="BC1376" s="645"/>
      <c r="BD1376" s="645"/>
      <c r="BE1376" s="645"/>
      <c r="BF1376" s="645"/>
      <c r="BG1376" s="505"/>
      <c r="BH1376" s="506"/>
      <c r="BI1376" s="506"/>
      <c r="BJ1376" s="506"/>
      <c r="BK1376" s="507"/>
    </row>
    <row r="1377" spans="1:97" ht="11.45" customHeight="1">
      <c r="B1377" s="498"/>
      <c r="C1377" s="499"/>
      <c r="D1377" s="500"/>
      <c r="E1377" s="646"/>
      <c r="F1377" s="647"/>
      <c r="G1377" s="647"/>
      <c r="H1377" s="647"/>
      <c r="I1377" s="647"/>
      <c r="J1377" s="647"/>
      <c r="K1377" s="647"/>
      <c r="L1377" s="647"/>
      <c r="M1377" s="647"/>
      <c r="N1377" s="647"/>
      <c r="O1377" s="647"/>
      <c r="P1377" s="647"/>
      <c r="Q1377" s="647"/>
      <c r="R1377" s="647"/>
      <c r="S1377" s="647"/>
      <c r="T1377" s="647"/>
      <c r="U1377" s="647"/>
      <c r="V1377" s="647"/>
      <c r="W1377" s="647"/>
      <c r="X1377" s="647"/>
      <c r="Y1377" s="647"/>
      <c r="Z1377" s="647"/>
      <c r="AA1377" s="647"/>
      <c r="AB1377" s="647"/>
      <c r="AC1377" s="647"/>
      <c r="AD1377" s="647"/>
      <c r="AE1377" s="647"/>
      <c r="AF1377" s="647"/>
      <c r="AG1377" s="647"/>
      <c r="AH1377" s="647"/>
      <c r="AI1377" s="647"/>
      <c r="AJ1377" s="647"/>
      <c r="AK1377" s="647"/>
      <c r="AL1377" s="647"/>
      <c r="AM1377" s="647"/>
      <c r="AN1377" s="647"/>
      <c r="AO1377" s="647"/>
      <c r="AP1377" s="647"/>
      <c r="AQ1377" s="647"/>
      <c r="AR1377" s="647"/>
      <c r="AS1377" s="647"/>
      <c r="AT1377" s="647"/>
      <c r="AU1377" s="647"/>
      <c r="AV1377" s="647"/>
      <c r="AW1377" s="647"/>
      <c r="AX1377" s="647"/>
      <c r="AY1377" s="647"/>
      <c r="AZ1377" s="647"/>
      <c r="BA1377" s="647"/>
      <c r="BB1377" s="647"/>
      <c r="BC1377" s="647"/>
      <c r="BD1377" s="647"/>
      <c r="BE1377" s="647"/>
      <c r="BF1377" s="647"/>
      <c r="BG1377" s="508"/>
      <c r="BH1377" s="509"/>
      <c r="BI1377" s="509"/>
      <c r="BJ1377" s="509"/>
      <c r="BK1377" s="510"/>
    </row>
    <row r="1378" spans="1:97" s="384" customFormat="1" ht="8.25" customHeight="1">
      <c r="BG1378" s="243"/>
      <c r="BH1378" s="243"/>
      <c r="BI1378" s="243"/>
      <c r="BJ1378" s="243"/>
      <c r="BK1378" s="243"/>
      <c r="BL1378" s="385"/>
      <c r="BM1378" s="385"/>
      <c r="BN1378" s="385"/>
      <c r="BO1378" s="385"/>
      <c r="BP1378" s="385"/>
      <c r="BQ1378" s="385"/>
      <c r="BR1378" s="385"/>
      <c r="BS1378" s="385"/>
      <c r="BT1378" s="385"/>
      <c r="BU1378" s="385"/>
      <c r="BV1378" s="385"/>
      <c r="BW1378" s="385"/>
      <c r="BX1378" s="385"/>
      <c r="BY1378" s="385"/>
      <c r="BZ1378" s="385"/>
      <c r="CA1378" s="385"/>
    </row>
    <row r="1379" spans="1:97" s="316" customFormat="1" ht="12.75" customHeight="1">
      <c r="B1379" s="386"/>
      <c r="C1379" s="386"/>
      <c r="D1379" s="386"/>
      <c r="E1379" s="599" t="s">
        <v>765</v>
      </c>
      <c r="F1379" s="600"/>
      <c r="G1379" s="600"/>
      <c r="H1379" s="600"/>
      <c r="I1379" s="600"/>
      <c r="J1379" s="600"/>
      <c r="K1379" s="600"/>
      <c r="L1379" s="600"/>
      <c r="M1379" s="600"/>
      <c r="N1379" s="600"/>
      <c r="O1379" s="600"/>
      <c r="P1379" s="600"/>
      <c r="Q1379" s="600"/>
      <c r="R1379" s="600"/>
      <c r="S1379" s="600"/>
      <c r="T1379" s="600"/>
      <c r="U1379" s="600"/>
      <c r="V1379" s="600"/>
      <c r="W1379" s="600"/>
      <c r="X1379" s="600"/>
      <c r="Y1379" s="600"/>
      <c r="Z1379" s="600"/>
      <c r="AA1379" s="600"/>
      <c r="AB1379" s="600"/>
      <c r="AC1379" s="600"/>
      <c r="AD1379" s="600"/>
      <c r="AE1379" s="601"/>
      <c r="AF1379" s="783"/>
      <c r="AG1379" s="784"/>
      <c r="AH1379" s="784"/>
      <c r="AI1379" s="784"/>
      <c r="AJ1379" s="784"/>
      <c r="AK1379" s="784"/>
      <c r="AL1379" s="784"/>
      <c r="AM1379" s="784"/>
      <c r="AN1379" s="784"/>
      <c r="AO1379" s="784"/>
      <c r="AP1379" s="785"/>
      <c r="AQ1379" s="482"/>
      <c r="AR1379" s="482"/>
      <c r="AS1379" s="482"/>
      <c r="AT1379" s="482"/>
      <c r="AU1379" s="482"/>
      <c r="AV1379" s="482"/>
      <c r="AW1379" s="482"/>
      <c r="AX1379" s="482"/>
      <c r="AY1379" s="482"/>
      <c r="AZ1379" s="482"/>
      <c r="BA1379" s="482"/>
      <c r="BB1379" s="482"/>
      <c r="BC1379" s="482"/>
      <c r="BD1379" s="482"/>
      <c r="BE1379" s="482"/>
      <c r="BF1379" s="482"/>
      <c r="BG1379" s="387"/>
      <c r="BH1379" s="387"/>
      <c r="BI1379" s="387"/>
      <c r="BJ1379" s="387"/>
      <c r="BK1379" s="387"/>
      <c r="BL1379" s="387"/>
      <c r="BM1379" s="777" t="s">
        <v>766</v>
      </c>
      <c r="BN1379" s="777"/>
      <c r="BO1379" s="777"/>
      <c r="BP1379" s="777"/>
      <c r="BQ1379" s="777"/>
      <c r="BR1379" s="777"/>
      <c r="BS1379" s="777"/>
      <c r="BT1379" s="777"/>
      <c r="BU1379" s="777"/>
      <c r="BV1379" s="777"/>
      <c r="BW1379" s="777"/>
      <c r="BX1379" s="387"/>
      <c r="BY1379" s="387"/>
      <c r="BZ1379" s="387"/>
      <c r="CA1379" s="387"/>
      <c r="CB1379" s="387"/>
      <c r="CC1379" s="387"/>
      <c r="CD1379" s="387"/>
      <c r="CE1379" s="387"/>
      <c r="CF1379" s="387"/>
      <c r="CG1379" s="387"/>
      <c r="CH1379" s="387"/>
      <c r="CK1379" s="258"/>
      <c r="CL1379" s="225"/>
      <c r="CM1379" s="225"/>
      <c r="CN1379" s="225"/>
      <c r="CO1379" s="225"/>
      <c r="CP1379" s="225"/>
      <c r="CQ1379" s="225"/>
      <c r="CR1379" s="225"/>
      <c r="CS1379" s="225"/>
    </row>
    <row r="1380" spans="1:97" s="316" customFormat="1" ht="12.75" customHeight="1">
      <c r="B1380" s="386"/>
      <c r="C1380" s="386"/>
      <c r="D1380" s="386"/>
      <c r="E1380" s="602"/>
      <c r="F1380" s="603"/>
      <c r="G1380" s="603"/>
      <c r="H1380" s="603"/>
      <c r="I1380" s="603"/>
      <c r="J1380" s="603"/>
      <c r="K1380" s="603"/>
      <c r="L1380" s="603"/>
      <c r="M1380" s="603"/>
      <c r="N1380" s="603"/>
      <c r="O1380" s="603"/>
      <c r="P1380" s="603"/>
      <c r="Q1380" s="603"/>
      <c r="R1380" s="603"/>
      <c r="S1380" s="603"/>
      <c r="T1380" s="603"/>
      <c r="U1380" s="603"/>
      <c r="V1380" s="603"/>
      <c r="W1380" s="603"/>
      <c r="X1380" s="603"/>
      <c r="Y1380" s="603"/>
      <c r="Z1380" s="603"/>
      <c r="AA1380" s="603"/>
      <c r="AB1380" s="603"/>
      <c r="AC1380" s="603"/>
      <c r="AD1380" s="603"/>
      <c r="AE1380" s="604"/>
      <c r="AF1380" s="786"/>
      <c r="AG1380" s="787"/>
      <c r="AH1380" s="787"/>
      <c r="AI1380" s="787"/>
      <c r="AJ1380" s="787"/>
      <c r="AK1380" s="787"/>
      <c r="AL1380" s="787"/>
      <c r="AM1380" s="787"/>
      <c r="AN1380" s="787"/>
      <c r="AO1380" s="787"/>
      <c r="AP1380" s="788"/>
      <c r="AQ1380" s="482"/>
      <c r="AR1380" s="482"/>
      <c r="AS1380" s="482"/>
      <c r="AT1380" s="482"/>
      <c r="AU1380" s="482"/>
      <c r="AV1380" s="482"/>
      <c r="AW1380" s="482"/>
      <c r="AX1380" s="482"/>
      <c r="AY1380" s="482"/>
      <c r="AZ1380" s="482"/>
      <c r="BA1380" s="482"/>
      <c r="BB1380" s="482"/>
      <c r="BC1380" s="482"/>
      <c r="BD1380" s="482"/>
      <c r="BE1380" s="482"/>
      <c r="BF1380" s="482"/>
      <c r="BG1380" s="387"/>
      <c r="BH1380" s="387"/>
      <c r="BI1380" s="387"/>
      <c r="BJ1380" s="387"/>
      <c r="BK1380" s="387"/>
      <c r="BL1380" s="387"/>
      <c r="BM1380" s="387"/>
      <c r="BN1380" s="387"/>
      <c r="BO1380" s="387"/>
      <c r="BP1380" s="387"/>
      <c r="BQ1380" s="387"/>
      <c r="BR1380" s="387"/>
      <c r="BS1380" s="387"/>
      <c r="BT1380" s="387"/>
      <c r="BU1380" s="387"/>
      <c r="BV1380" s="387"/>
      <c r="BW1380" s="387"/>
      <c r="BX1380" s="387"/>
      <c r="BY1380" s="387"/>
      <c r="BZ1380" s="387"/>
      <c r="CA1380" s="387"/>
      <c r="CB1380" s="387"/>
      <c r="CC1380" s="387"/>
      <c r="CD1380" s="387"/>
      <c r="CE1380" s="387"/>
      <c r="CF1380" s="387"/>
      <c r="CG1380" s="387"/>
      <c r="CH1380" s="387"/>
      <c r="CK1380" s="258"/>
      <c r="CL1380" s="258"/>
      <c r="CM1380" s="258"/>
      <c r="CN1380" s="258"/>
      <c r="CO1380" s="258"/>
      <c r="CP1380" s="225"/>
      <c r="CQ1380" s="225"/>
      <c r="CR1380" s="225"/>
      <c r="CS1380" s="225"/>
    </row>
    <row r="1381" spans="1:97" s="316" customFormat="1" ht="12.75" customHeight="1">
      <c r="B1381" s="386"/>
      <c r="C1381" s="386"/>
      <c r="D1381" s="386"/>
      <c r="E1381" s="388"/>
      <c r="F1381" s="388"/>
      <c r="G1381" s="388"/>
      <c r="H1381" s="388"/>
      <c r="I1381" s="388"/>
      <c r="J1381" s="388"/>
      <c r="K1381" s="388"/>
      <c r="L1381" s="388"/>
      <c r="M1381" s="388"/>
      <c r="N1381" s="388"/>
      <c r="O1381" s="388"/>
      <c r="P1381" s="388"/>
      <c r="Q1381" s="388"/>
      <c r="R1381" s="388"/>
      <c r="S1381" s="388"/>
      <c r="T1381" s="388"/>
      <c r="U1381" s="388"/>
      <c r="V1381" s="388"/>
      <c r="W1381" s="388"/>
      <c r="X1381" s="388"/>
      <c r="Y1381" s="388"/>
      <c r="Z1381" s="388"/>
      <c r="AA1381" s="388"/>
      <c r="AB1381" s="388"/>
      <c r="AC1381" s="388"/>
      <c r="AD1381" s="388"/>
      <c r="AE1381" s="388"/>
      <c r="AF1381" s="389"/>
      <c r="AG1381" s="389"/>
      <c r="AH1381" s="389"/>
      <c r="AI1381" s="389"/>
      <c r="AJ1381" s="389"/>
      <c r="AK1381" s="389"/>
      <c r="AL1381" s="389"/>
      <c r="AM1381" s="389"/>
      <c r="AN1381" s="389"/>
      <c r="AO1381" s="389"/>
      <c r="AP1381" s="389"/>
      <c r="AQ1381" s="355"/>
      <c r="AR1381" s="355"/>
      <c r="AS1381" s="355"/>
      <c r="AT1381" s="355"/>
      <c r="AU1381" s="355"/>
      <c r="AV1381" s="355"/>
      <c r="AW1381" s="355"/>
      <c r="AX1381" s="355"/>
      <c r="AY1381" s="355"/>
      <c r="AZ1381" s="355"/>
      <c r="BA1381" s="355"/>
      <c r="BB1381" s="355"/>
      <c r="BC1381" s="355"/>
      <c r="BD1381" s="355"/>
      <c r="BE1381" s="355"/>
      <c r="BF1381" s="355"/>
      <c r="BG1381" s="387"/>
      <c r="BH1381" s="387"/>
      <c r="BI1381" s="387"/>
      <c r="BJ1381" s="387"/>
      <c r="BK1381" s="387"/>
      <c r="BL1381" s="387"/>
      <c r="BM1381" s="387"/>
      <c r="BN1381" s="387"/>
      <c r="BO1381" s="387"/>
      <c r="BP1381" s="387"/>
      <c r="BQ1381" s="387"/>
      <c r="BR1381" s="387"/>
      <c r="BS1381" s="387"/>
      <c r="BT1381" s="387"/>
      <c r="BU1381" s="387"/>
      <c r="BV1381" s="387"/>
      <c r="BW1381" s="387"/>
      <c r="BX1381" s="387"/>
      <c r="BY1381" s="387"/>
      <c r="BZ1381" s="387"/>
      <c r="CA1381" s="387"/>
      <c r="CB1381" s="387"/>
      <c r="CC1381" s="387"/>
      <c r="CD1381" s="387"/>
      <c r="CE1381" s="387"/>
      <c r="CF1381" s="387"/>
      <c r="CG1381" s="387"/>
      <c r="CH1381" s="387"/>
      <c r="CK1381" s="258"/>
      <c r="CL1381" s="258"/>
      <c r="CM1381" s="258"/>
      <c r="CN1381" s="258"/>
      <c r="CO1381" s="258"/>
      <c r="CP1381" s="225"/>
      <c r="CQ1381" s="225"/>
      <c r="CR1381" s="225"/>
      <c r="CS1381" s="225"/>
    </row>
    <row r="1382" spans="1:97" s="316" customFormat="1" ht="20.100000000000001" customHeight="1">
      <c r="A1382" s="239" t="s">
        <v>875</v>
      </c>
      <c r="B1382" s="239"/>
      <c r="C1382" s="239"/>
      <c r="D1382" s="298"/>
      <c r="E1382" s="291"/>
      <c r="F1382" s="291"/>
      <c r="G1382" s="291"/>
      <c r="H1382" s="291"/>
      <c r="I1382" s="291"/>
      <c r="J1382" s="291"/>
      <c r="K1382" s="291"/>
      <c r="L1382" s="291"/>
      <c r="M1382" s="291"/>
      <c r="N1382" s="291"/>
      <c r="O1382" s="291"/>
      <c r="P1382" s="291"/>
      <c r="Q1382" s="291"/>
      <c r="R1382" s="291"/>
      <c r="S1382" s="291"/>
      <c r="T1382" s="291"/>
      <c r="U1382" s="291"/>
      <c r="V1382" s="291"/>
      <c r="BG1382" s="243"/>
      <c r="BH1382" s="243"/>
      <c r="BI1382" s="243"/>
      <c r="BJ1382" s="243"/>
      <c r="BK1382" s="243"/>
      <c r="BL1382" s="345"/>
      <c r="BM1382" s="345"/>
      <c r="BN1382" s="345"/>
      <c r="BO1382" s="345"/>
      <c r="BP1382" s="345"/>
      <c r="BQ1382" s="345"/>
      <c r="BR1382" s="345"/>
      <c r="BS1382" s="345"/>
      <c r="BT1382" s="345"/>
      <c r="BU1382" s="345"/>
      <c r="BV1382" s="345"/>
      <c r="BW1382" s="345"/>
      <c r="BX1382" s="345"/>
      <c r="BY1382" s="345"/>
      <c r="BZ1382" s="345"/>
      <c r="CA1382" s="345"/>
    </row>
    <row r="1383" spans="1:97" ht="11.45" customHeight="1">
      <c r="B1383" s="495" t="s">
        <v>431</v>
      </c>
      <c r="C1383" s="496"/>
      <c r="D1383" s="497"/>
      <c r="E1383" s="501" t="s">
        <v>1206</v>
      </c>
      <c r="F1383" s="502"/>
      <c r="G1383" s="502"/>
      <c r="H1383" s="502"/>
      <c r="I1383" s="502"/>
      <c r="J1383" s="502"/>
      <c r="K1383" s="502"/>
      <c r="L1383" s="502"/>
      <c r="M1383" s="502"/>
      <c r="N1383" s="502"/>
      <c r="O1383" s="502"/>
      <c r="P1383" s="502"/>
      <c r="Q1383" s="502"/>
      <c r="R1383" s="502"/>
      <c r="S1383" s="502"/>
      <c r="T1383" s="502"/>
      <c r="U1383" s="502"/>
      <c r="V1383" s="502"/>
      <c r="W1383" s="502"/>
      <c r="X1383" s="502"/>
      <c r="Y1383" s="502"/>
      <c r="Z1383" s="502"/>
      <c r="AA1383" s="502"/>
      <c r="AB1383" s="502"/>
      <c r="AC1383" s="502"/>
      <c r="AD1383" s="502"/>
      <c r="AE1383" s="502"/>
      <c r="AF1383" s="502"/>
      <c r="AG1383" s="502"/>
      <c r="AH1383" s="502"/>
      <c r="AI1383" s="502"/>
      <c r="AJ1383" s="502"/>
      <c r="AK1383" s="502"/>
      <c r="AL1383" s="502"/>
      <c r="AM1383" s="502"/>
      <c r="AN1383" s="502"/>
      <c r="AO1383" s="502"/>
      <c r="AP1383" s="502"/>
      <c r="AQ1383" s="502"/>
      <c r="AR1383" s="502"/>
      <c r="AS1383" s="502"/>
      <c r="AT1383" s="502"/>
      <c r="AU1383" s="502"/>
      <c r="AV1383" s="502"/>
      <c r="AW1383" s="502"/>
      <c r="AX1383" s="502"/>
      <c r="AY1383" s="502"/>
      <c r="AZ1383" s="502"/>
      <c r="BA1383" s="502"/>
      <c r="BB1383" s="502"/>
      <c r="BC1383" s="502"/>
      <c r="BD1383" s="502"/>
      <c r="BE1383" s="502"/>
      <c r="BF1383" s="502"/>
      <c r="BG1383" s="505"/>
      <c r="BH1383" s="506"/>
      <c r="BI1383" s="506"/>
      <c r="BJ1383" s="506"/>
      <c r="BK1383" s="507"/>
    </row>
    <row r="1384" spans="1:97" ht="11.45" customHeight="1">
      <c r="B1384" s="511"/>
      <c r="C1384" s="512"/>
      <c r="D1384" s="513"/>
      <c r="E1384" s="514"/>
      <c r="F1384" s="482"/>
      <c r="G1384" s="482"/>
      <c r="H1384" s="482"/>
      <c r="I1384" s="482"/>
      <c r="J1384" s="482"/>
      <c r="K1384" s="482"/>
      <c r="L1384" s="482"/>
      <c r="M1384" s="482"/>
      <c r="N1384" s="482"/>
      <c r="O1384" s="482"/>
      <c r="P1384" s="482"/>
      <c r="Q1384" s="482"/>
      <c r="R1384" s="482"/>
      <c r="S1384" s="482"/>
      <c r="T1384" s="482"/>
      <c r="U1384" s="482"/>
      <c r="V1384" s="482"/>
      <c r="W1384" s="482"/>
      <c r="X1384" s="482"/>
      <c r="Y1384" s="482"/>
      <c r="Z1384" s="482"/>
      <c r="AA1384" s="482"/>
      <c r="AB1384" s="482"/>
      <c r="AC1384" s="482"/>
      <c r="AD1384" s="482"/>
      <c r="AE1384" s="482"/>
      <c r="AF1384" s="482"/>
      <c r="AG1384" s="482"/>
      <c r="AH1384" s="482"/>
      <c r="AI1384" s="482"/>
      <c r="AJ1384" s="482"/>
      <c r="AK1384" s="482"/>
      <c r="AL1384" s="482"/>
      <c r="AM1384" s="482"/>
      <c r="AN1384" s="482"/>
      <c r="AO1384" s="482"/>
      <c r="AP1384" s="482"/>
      <c r="AQ1384" s="482"/>
      <c r="AR1384" s="482"/>
      <c r="AS1384" s="482"/>
      <c r="AT1384" s="482"/>
      <c r="AU1384" s="482"/>
      <c r="AV1384" s="482"/>
      <c r="AW1384" s="482"/>
      <c r="AX1384" s="482"/>
      <c r="AY1384" s="482"/>
      <c r="AZ1384" s="482"/>
      <c r="BA1384" s="482"/>
      <c r="BB1384" s="482"/>
      <c r="BC1384" s="482"/>
      <c r="BD1384" s="482"/>
      <c r="BE1384" s="482"/>
      <c r="BF1384" s="482"/>
      <c r="BG1384" s="515"/>
      <c r="BH1384" s="516"/>
      <c r="BI1384" s="516"/>
      <c r="BJ1384" s="516"/>
      <c r="BK1384" s="517"/>
    </row>
    <row r="1385" spans="1:97" ht="11.45" customHeight="1">
      <c r="B1385" s="498"/>
      <c r="C1385" s="499"/>
      <c r="D1385" s="500"/>
      <c r="E1385" s="514"/>
      <c r="F1385" s="482"/>
      <c r="G1385" s="482"/>
      <c r="H1385" s="482"/>
      <c r="I1385" s="482"/>
      <c r="J1385" s="482"/>
      <c r="K1385" s="482"/>
      <c r="L1385" s="482"/>
      <c r="M1385" s="482"/>
      <c r="N1385" s="482"/>
      <c r="O1385" s="482"/>
      <c r="P1385" s="482"/>
      <c r="Q1385" s="482"/>
      <c r="R1385" s="482"/>
      <c r="S1385" s="482"/>
      <c r="T1385" s="482"/>
      <c r="U1385" s="482"/>
      <c r="V1385" s="482"/>
      <c r="W1385" s="482"/>
      <c r="X1385" s="482"/>
      <c r="Y1385" s="482"/>
      <c r="Z1385" s="482"/>
      <c r="AA1385" s="482"/>
      <c r="AB1385" s="482"/>
      <c r="AC1385" s="482"/>
      <c r="AD1385" s="482"/>
      <c r="AE1385" s="482"/>
      <c r="AF1385" s="482"/>
      <c r="AG1385" s="482"/>
      <c r="AH1385" s="482"/>
      <c r="AI1385" s="482"/>
      <c r="AJ1385" s="482"/>
      <c r="AK1385" s="482"/>
      <c r="AL1385" s="482"/>
      <c r="AM1385" s="482"/>
      <c r="AN1385" s="482"/>
      <c r="AO1385" s="482"/>
      <c r="AP1385" s="482"/>
      <c r="AQ1385" s="482"/>
      <c r="AR1385" s="482"/>
      <c r="AS1385" s="482"/>
      <c r="AT1385" s="482"/>
      <c r="AU1385" s="482"/>
      <c r="AV1385" s="482"/>
      <c r="AW1385" s="482"/>
      <c r="AX1385" s="482"/>
      <c r="AY1385" s="482"/>
      <c r="AZ1385" s="482"/>
      <c r="BA1385" s="482"/>
      <c r="BB1385" s="482"/>
      <c r="BC1385" s="482"/>
      <c r="BD1385" s="482"/>
      <c r="BE1385" s="482"/>
      <c r="BF1385" s="482"/>
      <c r="BG1385" s="515"/>
      <c r="BH1385" s="516"/>
      <c r="BI1385" s="516"/>
      <c r="BJ1385" s="516"/>
      <c r="BK1385" s="517"/>
    </row>
    <row r="1386" spans="1:97" ht="11.45" customHeight="1">
      <c r="B1386" s="495" t="s">
        <v>436</v>
      </c>
      <c r="C1386" s="496"/>
      <c r="D1386" s="497"/>
      <c r="E1386" s="501" t="s">
        <v>876</v>
      </c>
      <c r="F1386" s="502"/>
      <c r="G1386" s="502"/>
      <c r="H1386" s="502"/>
      <c r="I1386" s="502"/>
      <c r="J1386" s="502"/>
      <c r="K1386" s="502"/>
      <c r="L1386" s="502"/>
      <c r="M1386" s="502"/>
      <c r="N1386" s="502"/>
      <c r="O1386" s="502"/>
      <c r="P1386" s="502"/>
      <c r="Q1386" s="502"/>
      <c r="R1386" s="502"/>
      <c r="S1386" s="502"/>
      <c r="T1386" s="502"/>
      <c r="U1386" s="502"/>
      <c r="V1386" s="502"/>
      <c r="W1386" s="502"/>
      <c r="X1386" s="502"/>
      <c r="Y1386" s="502"/>
      <c r="Z1386" s="502"/>
      <c r="AA1386" s="502"/>
      <c r="AB1386" s="502"/>
      <c r="AC1386" s="502"/>
      <c r="AD1386" s="502"/>
      <c r="AE1386" s="502"/>
      <c r="AF1386" s="502"/>
      <c r="AG1386" s="502"/>
      <c r="AH1386" s="502"/>
      <c r="AI1386" s="502"/>
      <c r="AJ1386" s="502"/>
      <c r="AK1386" s="502"/>
      <c r="AL1386" s="502"/>
      <c r="AM1386" s="502"/>
      <c r="AN1386" s="502"/>
      <c r="AO1386" s="502"/>
      <c r="AP1386" s="502"/>
      <c r="AQ1386" s="502"/>
      <c r="AR1386" s="502"/>
      <c r="AS1386" s="502"/>
      <c r="AT1386" s="502"/>
      <c r="AU1386" s="502"/>
      <c r="AV1386" s="502"/>
      <c r="AW1386" s="502"/>
      <c r="AX1386" s="502"/>
      <c r="AY1386" s="502"/>
      <c r="AZ1386" s="502"/>
      <c r="BA1386" s="502"/>
      <c r="BB1386" s="502"/>
      <c r="BC1386" s="502"/>
      <c r="BD1386" s="502"/>
      <c r="BE1386" s="502"/>
      <c r="BF1386" s="502"/>
      <c r="BG1386" s="505"/>
      <c r="BH1386" s="506"/>
      <c r="BI1386" s="506"/>
      <c r="BJ1386" s="506"/>
      <c r="BK1386" s="507"/>
    </row>
    <row r="1387" spans="1:97" ht="11.45" customHeight="1">
      <c r="B1387" s="498"/>
      <c r="C1387" s="499"/>
      <c r="D1387" s="500"/>
      <c r="E1387" s="514"/>
      <c r="F1387" s="482"/>
      <c r="G1387" s="482"/>
      <c r="H1387" s="482"/>
      <c r="I1387" s="482"/>
      <c r="J1387" s="482"/>
      <c r="K1387" s="482"/>
      <c r="L1387" s="482"/>
      <c r="M1387" s="482"/>
      <c r="N1387" s="482"/>
      <c r="O1387" s="482"/>
      <c r="P1387" s="482"/>
      <c r="Q1387" s="482"/>
      <c r="R1387" s="482"/>
      <c r="S1387" s="482"/>
      <c r="T1387" s="482"/>
      <c r="U1387" s="482"/>
      <c r="V1387" s="482"/>
      <c r="W1387" s="482"/>
      <c r="X1387" s="482"/>
      <c r="Y1387" s="482"/>
      <c r="Z1387" s="482"/>
      <c r="AA1387" s="482"/>
      <c r="AB1387" s="482"/>
      <c r="AC1387" s="482"/>
      <c r="AD1387" s="482"/>
      <c r="AE1387" s="482"/>
      <c r="AF1387" s="482"/>
      <c r="AG1387" s="482"/>
      <c r="AH1387" s="482"/>
      <c r="AI1387" s="482"/>
      <c r="AJ1387" s="482"/>
      <c r="AK1387" s="482"/>
      <c r="AL1387" s="482"/>
      <c r="AM1387" s="482"/>
      <c r="AN1387" s="482"/>
      <c r="AO1387" s="482"/>
      <c r="AP1387" s="482"/>
      <c r="AQ1387" s="482"/>
      <c r="AR1387" s="482"/>
      <c r="AS1387" s="482"/>
      <c r="AT1387" s="482"/>
      <c r="AU1387" s="482"/>
      <c r="AV1387" s="482"/>
      <c r="AW1387" s="482"/>
      <c r="AX1387" s="482"/>
      <c r="AY1387" s="482"/>
      <c r="AZ1387" s="482"/>
      <c r="BA1387" s="482"/>
      <c r="BB1387" s="482"/>
      <c r="BC1387" s="482"/>
      <c r="BD1387" s="482"/>
      <c r="BE1387" s="482"/>
      <c r="BF1387" s="482"/>
      <c r="BG1387" s="515"/>
      <c r="BH1387" s="516"/>
      <c r="BI1387" s="516"/>
      <c r="BJ1387" s="516"/>
      <c r="BK1387" s="517"/>
    </row>
    <row r="1388" spans="1:97" ht="11.45" customHeight="1">
      <c r="B1388" s="495" t="s">
        <v>450</v>
      </c>
      <c r="C1388" s="496"/>
      <c r="D1388" s="497"/>
      <c r="E1388" s="501" t="s">
        <v>877</v>
      </c>
      <c r="F1388" s="502"/>
      <c r="G1388" s="502"/>
      <c r="H1388" s="502"/>
      <c r="I1388" s="502"/>
      <c r="J1388" s="502"/>
      <c r="K1388" s="502"/>
      <c r="L1388" s="502"/>
      <c r="M1388" s="502"/>
      <c r="N1388" s="502"/>
      <c r="O1388" s="502"/>
      <c r="P1388" s="502"/>
      <c r="Q1388" s="502"/>
      <c r="R1388" s="502"/>
      <c r="S1388" s="502"/>
      <c r="T1388" s="502"/>
      <c r="U1388" s="502"/>
      <c r="V1388" s="502"/>
      <c r="W1388" s="502"/>
      <c r="X1388" s="502"/>
      <c r="Y1388" s="502"/>
      <c r="Z1388" s="502"/>
      <c r="AA1388" s="502"/>
      <c r="AB1388" s="502"/>
      <c r="AC1388" s="502"/>
      <c r="AD1388" s="502"/>
      <c r="AE1388" s="502"/>
      <c r="AF1388" s="502"/>
      <c r="AG1388" s="502"/>
      <c r="AH1388" s="502"/>
      <c r="AI1388" s="502"/>
      <c r="AJ1388" s="502"/>
      <c r="AK1388" s="502"/>
      <c r="AL1388" s="502"/>
      <c r="AM1388" s="502"/>
      <c r="AN1388" s="502"/>
      <c r="AO1388" s="502"/>
      <c r="AP1388" s="502"/>
      <c r="AQ1388" s="502"/>
      <c r="AR1388" s="502"/>
      <c r="AS1388" s="502"/>
      <c r="AT1388" s="502"/>
      <c r="AU1388" s="502"/>
      <c r="AV1388" s="502"/>
      <c r="AW1388" s="502"/>
      <c r="AX1388" s="502"/>
      <c r="AY1388" s="502"/>
      <c r="AZ1388" s="502"/>
      <c r="BA1388" s="502"/>
      <c r="BB1388" s="502"/>
      <c r="BC1388" s="502"/>
      <c r="BD1388" s="502"/>
      <c r="BE1388" s="502"/>
      <c r="BF1388" s="502"/>
      <c r="BG1388" s="505"/>
      <c r="BH1388" s="506"/>
      <c r="BI1388" s="506"/>
      <c r="BJ1388" s="506"/>
      <c r="BK1388" s="507"/>
    </row>
    <row r="1389" spans="1:97" ht="11.45" customHeight="1">
      <c r="B1389" s="498"/>
      <c r="C1389" s="499"/>
      <c r="D1389" s="500"/>
      <c r="E1389" s="514"/>
      <c r="F1389" s="482"/>
      <c r="G1389" s="482"/>
      <c r="H1389" s="482"/>
      <c r="I1389" s="482"/>
      <c r="J1389" s="482"/>
      <c r="K1389" s="482"/>
      <c r="L1389" s="482"/>
      <c r="M1389" s="482"/>
      <c r="N1389" s="482"/>
      <c r="O1389" s="482"/>
      <c r="P1389" s="482"/>
      <c r="Q1389" s="482"/>
      <c r="R1389" s="482"/>
      <c r="S1389" s="482"/>
      <c r="T1389" s="482"/>
      <c r="U1389" s="482"/>
      <c r="V1389" s="482"/>
      <c r="W1389" s="482"/>
      <c r="X1389" s="482"/>
      <c r="Y1389" s="482"/>
      <c r="Z1389" s="482"/>
      <c r="AA1389" s="482"/>
      <c r="AB1389" s="482"/>
      <c r="AC1389" s="482"/>
      <c r="AD1389" s="482"/>
      <c r="AE1389" s="482"/>
      <c r="AF1389" s="482"/>
      <c r="AG1389" s="482"/>
      <c r="AH1389" s="482"/>
      <c r="AI1389" s="482"/>
      <c r="AJ1389" s="482"/>
      <c r="AK1389" s="482"/>
      <c r="AL1389" s="482"/>
      <c r="AM1389" s="482"/>
      <c r="AN1389" s="482"/>
      <c r="AO1389" s="482"/>
      <c r="AP1389" s="482"/>
      <c r="AQ1389" s="482"/>
      <c r="AR1389" s="482"/>
      <c r="AS1389" s="482"/>
      <c r="AT1389" s="482"/>
      <c r="AU1389" s="482"/>
      <c r="AV1389" s="482"/>
      <c r="AW1389" s="482"/>
      <c r="AX1389" s="482"/>
      <c r="AY1389" s="482"/>
      <c r="AZ1389" s="482"/>
      <c r="BA1389" s="482"/>
      <c r="BB1389" s="482"/>
      <c r="BC1389" s="482"/>
      <c r="BD1389" s="482"/>
      <c r="BE1389" s="482"/>
      <c r="BF1389" s="482"/>
      <c r="BG1389" s="515"/>
      <c r="BH1389" s="516"/>
      <c r="BI1389" s="516"/>
      <c r="BJ1389" s="516"/>
      <c r="BK1389" s="517"/>
    </row>
    <row r="1390" spans="1:97" ht="11.45" customHeight="1">
      <c r="B1390" s="495" t="s">
        <v>457</v>
      </c>
      <c r="C1390" s="496"/>
      <c r="D1390" s="497"/>
      <c r="E1390" s="501" t="s">
        <v>878</v>
      </c>
      <c r="F1390" s="502"/>
      <c r="G1390" s="502"/>
      <c r="H1390" s="502"/>
      <c r="I1390" s="502"/>
      <c r="J1390" s="502"/>
      <c r="K1390" s="502"/>
      <c r="L1390" s="502"/>
      <c r="M1390" s="502"/>
      <c r="N1390" s="502"/>
      <c r="O1390" s="502"/>
      <c r="P1390" s="502"/>
      <c r="Q1390" s="502"/>
      <c r="R1390" s="502"/>
      <c r="S1390" s="502"/>
      <c r="T1390" s="502"/>
      <c r="U1390" s="502"/>
      <c r="V1390" s="502"/>
      <c r="W1390" s="502"/>
      <c r="X1390" s="502"/>
      <c r="Y1390" s="502"/>
      <c r="Z1390" s="502"/>
      <c r="AA1390" s="502"/>
      <c r="AB1390" s="502"/>
      <c r="AC1390" s="502"/>
      <c r="AD1390" s="502"/>
      <c r="AE1390" s="502"/>
      <c r="AF1390" s="502"/>
      <c r="AG1390" s="502"/>
      <c r="AH1390" s="502"/>
      <c r="AI1390" s="502"/>
      <c r="AJ1390" s="502"/>
      <c r="AK1390" s="502"/>
      <c r="AL1390" s="502"/>
      <c r="AM1390" s="502"/>
      <c r="AN1390" s="502"/>
      <c r="AO1390" s="502"/>
      <c r="AP1390" s="502"/>
      <c r="AQ1390" s="502"/>
      <c r="AR1390" s="502"/>
      <c r="AS1390" s="502"/>
      <c r="AT1390" s="502"/>
      <c r="AU1390" s="502"/>
      <c r="AV1390" s="502"/>
      <c r="AW1390" s="502"/>
      <c r="AX1390" s="502"/>
      <c r="AY1390" s="502"/>
      <c r="AZ1390" s="502"/>
      <c r="BA1390" s="502"/>
      <c r="BB1390" s="502"/>
      <c r="BC1390" s="502"/>
      <c r="BD1390" s="502"/>
      <c r="BE1390" s="502"/>
      <c r="BF1390" s="502"/>
      <c r="BG1390" s="505"/>
      <c r="BH1390" s="506"/>
      <c r="BI1390" s="506"/>
      <c r="BJ1390" s="506"/>
      <c r="BK1390" s="507"/>
    </row>
    <row r="1391" spans="1:97" ht="11.45" customHeight="1">
      <c r="B1391" s="511"/>
      <c r="C1391" s="512"/>
      <c r="D1391" s="513"/>
      <c r="E1391" s="514"/>
      <c r="F1391" s="482"/>
      <c r="G1391" s="482"/>
      <c r="H1391" s="482"/>
      <c r="I1391" s="482"/>
      <c r="J1391" s="482"/>
      <c r="K1391" s="482"/>
      <c r="L1391" s="482"/>
      <c r="M1391" s="482"/>
      <c r="N1391" s="482"/>
      <c r="O1391" s="482"/>
      <c r="P1391" s="482"/>
      <c r="Q1391" s="482"/>
      <c r="R1391" s="482"/>
      <c r="S1391" s="482"/>
      <c r="T1391" s="482"/>
      <c r="U1391" s="482"/>
      <c r="V1391" s="482"/>
      <c r="W1391" s="482"/>
      <c r="X1391" s="482"/>
      <c r="Y1391" s="482"/>
      <c r="Z1391" s="482"/>
      <c r="AA1391" s="482"/>
      <c r="AB1391" s="482"/>
      <c r="AC1391" s="482"/>
      <c r="AD1391" s="482"/>
      <c r="AE1391" s="482"/>
      <c r="AF1391" s="482"/>
      <c r="AG1391" s="482"/>
      <c r="AH1391" s="482"/>
      <c r="AI1391" s="482"/>
      <c r="AJ1391" s="482"/>
      <c r="AK1391" s="482"/>
      <c r="AL1391" s="482"/>
      <c r="AM1391" s="482"/>
      <c r="AN1391" s="482"/>
      <c r="AO1391" s="482"/>
      <c r="AP1391" s="482"/>
      <c r="AQ1391" s="482"/>
      <c r="AR1391" s="482"/>
      <c r="AS1391" s="482"/>
      <c r="AT1391" s="482"/>
      <c r="AU1391" s="482"/>
      <c r="AV1391" s="482"/>
      <c r="AW1391" s="482"/>
      <c r="AX1391" s="482"/>
      <c r="AY1391" s="482"/>
      <c r="AZ1391" s="482"/>
      <c r="BA1391" s="482"/>
      <c r="BB1391" s="482"/>
      <c r="BC1391" s="482"/>
      <c r="BD1391" s="482"/>
      <c r="BE1391" s="482"/>
      <c r="BF1391" s="482"/>
      <c r="BG1391" s="515"/>
      <c r="BH1391" s="516"/>
      <c r="BI1391" s="516"/>
      <c r="BJ1391" s="516"/>
      <c r="BK1391" s="517"/>
    </row>
    <row r="1392" spans="1:97" ht="11.45" customHeight="1">
      <c r="B1392" s="511"/>
      <c r="C1392" s="512"/>
      <c r="D1392" s="513"/>
      <c r="E1392" s="514"/>
      <c r="F1392" s="482"/>
      <c r="G1392" s="482"/>
      <c r="H1392" s="482"/>
      <c r="I1392" s="482"/>
      <c r="J1392" s="482"/>
      <c r="K1392" s="482"/>
      <c r="L1392" s="482"/>
      <c r="M1392" s="482"/>
      <c r="N1392" s="482"/>
      <c r="O1392" s="482"/>
      <c r="P1392" s="482"/>
      <c r="Q1392" s="482"/>
      <c r="R1392" s="482"/>
      <c r="S1392" s="482"/>
      <c r="T1392" s="482"/>
      <c r="U1392" s="482"/>
      <c r="V1392" s="482"/>
      <c r="W1392" s="482"/>
      <c r="X1392" s="482"/>
      <c r="Y1392" s="482"/>
      <c r="Z1392" s="482"/>
      <c r="AA1392" s="482"/>
      <c r="AB1392" s="482"/>
      <c r="AC1392" s="482"/>
      <c r="AD1392" s="482"/>
      <c r="AE1392" s="482"/>
      <c r="AF1392" s="482"/>
      <c r="AG1392" s="482"/>
      <c r="AH1392" s="482"/>
      <c r="AI1392" s="482"/>
      <c r="AJ1392" s="482"/>
      <c r="AK1392" s="482"/>
      <c r="AL1392" s="482"/>
      <c r="AM1392" s="482"/>
      <c r="AN1392" s="482"/>
      <c r="AO1392" s="482"/>
      <c r="AP1392" s="482"/>
      <c r="AQ1392" s="482"/>
      <c r="AR1392" s="482"/>
      <c r="AS1392" s="482"/>
      <c r="AT1392" s="482"/>
      <c r="AU1392" s="482"/>
      <c r="AV1392" s="482"/>
      <c r="AW1392" s="482"/>
      <c r="AX1392" s="482"/>
      <c r="AY1392" s="482"/>
      <c r="AZ1392" s="482"/>
      <c r="BA1392" s="482"/>
      <c r="BB1392" s="482"/>
      <c r="BC1392" s="482"/>
      <c r="BD1392" s="482"/>
      <c r="BE1392" s="482"/>
      <c r="BF1392" s="482"/>
      <c r="BG1392" s="515"/>
      <c r="BH1392" s="516"/>
      <c r="BI1392" s="516"/>
      <c r="BJ1392" s="516"/>
      <c r="BK1392" s="517"/>
    </row>
    <row r="1393" spans="2:80" ht="11.45" customHeight="1">
      <c r="B1393" s="498"/>
      <c r="C1393" s="499"/>
      <c r="D1393" s="500"/>
      <c r="E1393" s="503"/>
      <c r="F1393" s="504"/>
      <c r="G1393" s="504"/>
      <c r="H1393" s="504"/>
      <c r="I1393" s="504"/>
      <c r="J1393" s="504"/>
      <c r="K1393" s="504"/>
      <c r="L1393" s="504"/>
      <c r="M1393" s="504"/>
      <c r="N1393" s="504"/>
      <c r="O1393" s="504"/>
      <c r="P1393" s="504"/>
      <c r="Q1393" s="504"/>
      <c r="R1393" s="504"/>
      <c r="S1393" s="504"/>
      <c r="T1393" s="504"/>
      <c r="U1393" s="504"/>
      <c r="V1393" s="504"/>
      <c r="W1393" s="504"/>
      <c r="X1393" s="504"/>
      <c r="Y1393" s="504"/>
      <c r="Z1393" s="504"/>
      <c r="AA1393" s="504"/>
      <c r="AB1393" s="504"/>
      <c r="AC1393" s="504"/>
      <c r="AD1393" s="504"/>
      <c r="AE1393" s="504"/>
      <c r="AF1393" s="504"/>
      <c r="AG1393" s="504"/>
      <c r="AH1393" s="504"/>
      <c r="AI1393" s="504"/>
      <c r="AJ1393" s="504"/>
      <c r="AK1393" s="504"/>
      <c r="AL1393" s="504"/>
      <c r="AM1393" s="504"/>
      <c r="AN1393" s="504"/>
      <c r="AO1393" s="504"/>
      <c r="AP1393" s="504"/>
      <c r="AQ1393" s="504"/>
      <c r="AR1393" s="504"/>
      <c r="AS1393" s="504"/>
      <c r="AT1393" s="504"/>
      <c r="AU1393" s="504"/>
      <c r="AV1393" s="504"/>
      <c r="AW1393" s="504"/>
      <c r="AX1393" s="504"/>
      <c r="AY1393" s="504"/>
      <c r="AZ1393" s="504"/>
      <c r="BA1393" s="504"/>
      <c r="BB1393" s="504"/>
      <c r="BC1393" s="504"/>
      <c r="BD1393" s="504"/>
      <c r="BE1393" s="504"/>
      <c r="BF1393" s="504"/>
      <c r="BG1393" s="508"/>
      <c r="BH1393" s="509"/>
      <c r="BI1393" s="509"/>
      <c r="BJ1393" s="509"/>
      <c r="BK1393" s="510"/>
    </row>
    <row r="1394" spans="2:80" s="331" customFormat="1" ht="11.45" customHeight="1">
      <c r="B1394" s="678" t="s">
        <v>461</v>
      </c>
      <c r="C1394" s="679"/>
      <c r="D1394" s="680"/>
      <c r="E1394" s="502" t="s">
        <v>1346</v>
      </c>
      <c r="F1394" s="502"/>
      <c r="G1394" s="502"/>
      <c r="H1394" s="502"/>
      <c r="I1394" s="502"/>
      <c r="J1394" s="502"/>
      <c r="K1394" s="502"/>
      <c r="L1394" s="502"/>
      <c r="M1394" s="502"/>
      <c r="N1394" s="502"/>
      <c r="O1394" s="502"/>
      <c r="P1394" s="502"/>
      <c r="Q1394" s="502"/>
      <c r="R1394" s="502"/>
      <c r="S1394" s="502"/>
      <c r="T1394" s="502"/>
      <c r="U1394" s="502"/>
      <c r="V1394" s="502"/>
      <c r="W1394" s="502"/>
      <c r="X1394" s="502"/>
      <c r="Y1394" s="502"/>
      <c r="Z1394" s="502"/>
      <c r="AA1394" s="502"/>
      <c r="AB1394" s="502"/>
      <c r="AC1394" s="502"/>
      <c r="AD1394" s="502"/>
      <c r="AE1394" s="502"/>
      <c r="AF1394" s="502"/>
      <c r="AG1394" s="502"/>
      <c r="AH1394" s="502"/>
      <c r="AI1394" s="502"/>
      <c r="AJ1394" s="502"/>
      <c r="AK1394" s="502"/>
      <c r="AL1394" s="502"/>
      <c r="AM1394" s="502"/>
      <c r="AN1394" s="502"/>
      <c r="AO1394" s="502"/>
      <c r="AP1394" s="502"/>
      <c r="AQ1394" s="502"/>
      <c r="AR1394" s="502"/>
      <c r="AS1394" s="502"/>
      <c r="AT1394" s="502"/>
      <c r="AU1394" s="502"/>
      <c r="AV1394" s="502"/>
      <c r="AW1394" s="502"/>
      <c r="AX1394" s="502"/>
      <c r="AY1394" s="502"/>
      <c r="AZ1394" s="502"/>
      <c r="BA1394" s="502"/>
      <c r="BB1394" s="502"/>
      <c r="BC1394" s="502"/>
      <c r="BD1394" s="502"/>
      <c r="BE1394" s="502"/>
      <c r="BF1394" s="502"/>
      <c r="BG1394" s="505"/>
      <c r="BH1394" s="506"/>
      <c r="BI1394" s="506"/>
      <c r="BJ1394" s="506"/>
      <c r="BK1394" s="507"/>
      <c r="BL1394" s="350"/>
      <c r="BM1394" s="330"/>
      <c r="BN1394" s="330"/>
      <c r="BO1394" s="330"/>
      <c r="BP1394" s="330"/>
      <c r="BQ1394" s="330"/>
      <c r="BR1394" s="330"/>
      <c r="BS1394" s="330"/>
      <c r="BT1394" s="330"/>
      <c r="BU1394" s="330"/>
      <c r="BV1394" s="330"/>
      <c r="BW1394" s="330"/>
      <c r="BX1394" s="330"/>
      <c r="BY1394" s="330"/>
      <c r="BZ1394" s="330"/>
      <c r="CA1394" s="330"/>
      <c r="CB1394" s="330"/>
    </row>
    <row r="1395" spans="2:80" s="331" customFormat="1" ht="11.45" customHeight="1">
      <c r="B1395" s="681"/>
      <c r="C1395" s="682"/>
      <c r="D1395" s="683"/>
      <c r="E1395" s="482"/>
      <c r="F1395" s="482"/>
      <c r="G1395" s="482"/>
      <c r="H1395" s="482"/>
      <c r="I1395" s="482"/>
      <c r="J1395" s="482"/>
      <c r="K1395" s="482"/>
      <c r="L1395" s="482"/>
      <c r="M1395" s="482"/>
      <c r="N1395" s="482"/>
      <c r="O1395" s="482"/>
      <c r="P1395" s="482"/>
      <c r="Q1395" s="482"/>
      <c r="R1395" s="482"/>
      <c r="S1395" s="482"/>
      <c r="T1395" s="482"/>
      <c r="U1395" s="482"/>
      <c r="V1395" s="482"/>
      <c r="W1395" s="482"/>
      <c r="X1395" s="482"/>
      <c r="Y1395" s="482"/>
      <c r="Z1395" s="482"/>
      <c r="AA1395" s="482"/>
      <c r="AB1395" s="482"/>
      <c r="AC1395" s="482"/>
      <c r="AD1395" s="482"/>
      <c r="AE1395" s="482"/>
      <c r="AF1395" s="482"/>
      <c r="AG1395" s="482"/>
      <c r="AH1395" s="482"/>
      <c r="AI1395" s="482"/>
      <c r="AJ1395" s="482"/>
      <c r="AK1395" s="482"/>
      <c r="AL1395" s="482"/>
      <c r="AM1395" s="482"/>
      <c r="AN1395" s="482"/>
      <c r="AO1395" s="482"/>
      <c r="AP1395" s="482"/>
      <c r="AQ1395" s="482"/>
      <c r="AR1395" s="482"/>
      <c r="AS1395" s="482"/>
      <c r="AT1395" s="482"/>
      <c r="AU1395" s="482"/>
      <c r="AV1395" s="482"/>
      <c r="AW1395" s="482"/>
      <c r="AX1395" s="482"/>
      <c r="AY1395" s="482"/>
      <c r="AZ1395" s="482"/>
      <c r="BA1395" s="482"/>
      <c r="BB1395" s="482"/>
      <c r="BC1395" s="482"/>
      <c r="BD1395" s="482"/>
      <c r="BE1395" s="482"/>
      <c r="BF1395" s="482"/>
      <c r="BG1395" s="515"/>
      <c r="BH1395" s="516"/>
      <c r="BI1395" s="516"/>
      <c r="BJ1395" s="516"/>
      <c r="BK1395" s="517"/>
      <c r="BL1395" s="350"/>
      <c r="BM1395" s="330"/>
      <c r="BN1395" s="330"/>
      <c r="BO1395" s="330"/>
      <c r="BP1395" s="330"/>
      <c r="BQ1395" s="330"/>
      <c r="BR1395" s="330"/>
      <c r="BS1395" s="330"/>
      <c r="BT1395" s="330"/>
      <c r="BU1395" s="330"/>
      <c r="BV1395" s="330"/>
      <c r="BW1395" s="330"/>
      <c r="BX1395" s="330"/>
      <c r="BY1395" s="330"/>
      <c r="BZ1395" s="330"/>
      <c r="CA1395" s="330"/>
      <c r="CB1395" s="330"/>
    </row>
    <row r="1396" spans="2:80" s="331" customFormat="1" ht="6.75" customHeight="1">
      <c r="B1396" s="681"/>
      <c r="C1396" s="682"/>
      <c r="D1396" s="683"/>
      <c r="E1396" s="482"/>
      <c r="F1396" s="482"/>
      <c r="G1396" s="482"/>
      <c r="H1396" s="482"/>
      <c r="I1396" s="482"/>
      <c r="J1396" s="482"/>
      <c r="K1396" s="482"/>
      <c r="L1396" s="482"/>
      <c r="M1396" s="482"/>
      <c r="N1396" s="482"/>
      <c r="O1396" s="482"/>
      <c r="P1396" s="482"/>
      <c r="Q1396" s="482"/>
      <c r="R1396" s="482"/>
      <c r="S1396" s="482"/>
      <c r="T1396" s="482"/>
      <c r="U1396" s="482"/>
      <c r="V1396" s="482"/>
      <c r="W1396" s="482"/>
      <c r="X1396" s="482"/>
      <c r="Y1396" s="482"/>
      <c r="Z1396" s="482"/>
      <c r="AA1396" s="482"/>
      <c r="AB1396" s="482"/>
      <c r="AC1396" s="482"/>
      <c r="AD1396" s="482"/>
      <c r="AE1396" s="482"/>
      <c r="AF1396" s="482"/>
      <c r="AG1396" s="482"/>
      <c r="AH1396" s="482"/>
      <c r="AI1396" s="482"/>
      <c r="AJ1396" s="482"/>
      <c r="AK1396" s="482"/>
      <c r="AL1396" s="482"/>
      <c r="AM1396" s="482"/>
      <c r="AN1396" s="482"/>
      <c r="AO1396" s="482"/>
      <c r="AP1396" s="482"/>
      <c r="AQ1396" s="482"/>
      <c r="AR1396" s="482"/>
      <c r="AS1396" s="482"/>
      <c r="AT1396" s="482"/>
      <c r="AU1396" s="482"/>
      <c r="AV1396" s="482"/>
      <c r="AW1396" s="482"/>
      <c r="AX1396" s="482"/>
      <c r="AY1396" s="482"/>
      <c r="AZ1396" s="482"/>
      <c r="BA1396" s="482"/>
      <c r="BB1396" s="482"/>
      <c r="BC1396" s="482"/>
      <c r="BD1396" s="482"/>
      <c r="BE1396" s="482"/>
      <c r="BF1396" s="482"/>
      <c r="BG1396" s="515"/>
      <c r="BH1396" s="516"/>
      <c r="BI1396" s="516"/>
      <c r="BJ1396" s="516"/>
      <c r="BK1396" s="517"/>
      <c r="BL1396" s="350"/>
      <c r="BM1396" s="330"/>
      <c r="BN1396" s="330"/>
      <c r="BO1396" s="330"/>
      <c r="BP1396" s="330"/>
      <c r="BQ1396" s="330"/>
      <c r="BR1396" s="330"/>
      <c r="BS1396" s="330"/>
      <c r="BT1396" s="330"/>
      <c r="BU1396" s="330"/>
      <c r="BV1396" s="330"/>
      <c r="BW1396" s="330"/>
      <c r="BX1396" s="330"/>
      <c r="BY1396" s="330"/>
      <c r="BZ1396" s="330"/>
      <c r="CA1396" s="330"/>
      <c r="CB1396" s="330"/>
    </row>
    <row r="1397" spans="2:80" s="331" customFormat="1" ht="11.45" customHeight="1">
      <c r="B1397" s="681"/>
      <c r="C1397" s="682"/>
      <c r="D1397" s="683"/>
      <c r="E1397" s="665" t="s">
        <v>516</v>
      </c>
      <c r="F1397" s="665"/>
      <c r="G1397" s="654" t="s">
        <v>879</v>
      </c>
      <c r="H1397" s="654"/>
      <c r="I1397" s="654"/>
      <c r="J1397" s="654"/>
      <c r="K1397" s="654"/>
      <c r="L1397" s="654"/>
      <c r="M1397" s="654"/>
      <c r="N1397" s="654"/>
      <c r="O1397" s="654"/>
      <c r="P1397" s="654"/>
      <c r="Q1397" s="654"/>
      <c r="R1397" s="654"/>
      <c r="S1397" s="654"/>
      <c r="T1397" s="654"/>
      <c r="U1397" s="654"/>
      <c r="V1397" s="654"/>
      <c r="W1397" s="654"/>
      <c r="X1397" s="654"/>
      <c r="Y1397" s="654"/>
      <c r="Z1397" s="654"/>
      <c r="AA1397" s="654"/>
      <c r="AB1397" s="654"/>
      <c r="AC1397" s="654"/>
      <c r="AD1397" s="654"/>
      <c r="AE1397" s="654"/>
      <c r="AF1397" s="654"/>
      <c r="AG1397" s="654"/>
      <c r="AH1397" s="654"/>
      <c r="AI1397" s="654"/>
      <c r="AJ1397" s="654"/>
      <c r="AK1397" s="654"/>
      <c r="AL1397" s="654"/>
      <c r="AM1397" s="654"/>
      <c r="AN1397" s="654"/>
      <c r="AO1397" s="654"/>
      <c r="AP1397" s="654"/>
      <c r="AQ1397" s="654"/>
      <c r="AR1397" s="654"/>
      <c r="AS1397" s="654"/>
      <c r="AT1397" s="654"/>
      <c r="AU1397" s="654"/>
      <c r="AV1397" s="654"/>
      <c r="AW1397" s="654"/>
      <c r="AX1397" s="654"/>
      <c r="AY1397" s="654"/>
      <c r="AZ1397" s="654"/>
      <c r="BA1397" s="654"/>
      <c r="BB1397" s="654"/>
      <c r="BC1397" s="654"/>
      <c r="BD1397" s="654"/>
      <c r="BE1397" s="654"/>
      <c r="BF1397" s="654"/>
      <c r="BG1397" s="515"/>
      <c r="BH1397" s="516"/>
      <c r="BI1397" s="516"/>
      <c r="BJ1397" s="516"/>
      <c r="BK1397" s="517"/>
      <c r="BL1397" s="350"/>
      <c r="BM1397" s="258"/>
      <c r="BN1397" s="330"/>
      <c r="BO1397" s="330"/>
      <c r="BP1397" s="330"/>
      <c r="BQ1397" s="330"/>
      <c r="BR1397" s="330"/>
      <c r="BS1397" s="330"/>
      <c r="BT1397" s="330"/>
      <c r="BU1397" s="330"/>
      <c r="BV1397" s="330"/>
      <c r="BW1397" s="330"/>
      <c r="BX1397" s="330"/>
      <c r="BY1397" s="330"/>
      <c r="BZ1397" s="330"/>
      <c r="CA1397" s="330"/>
      <c r="CB1397" s="330"/>
    </row>
    <row r="1398" spans="2:80" s="331" customFormat="1" ht="11.45" customHeight="1">
      <c r="B1398" s="681"/>
      <c r="C1398" s="682"/>
      <c r="D1398" s="683"/>
      <c r="E1398" s="665" t="s">
        <v>518</v>
      </c>
      <c r="F1398" s="665"/>
      <c r="G1398" s="654" t="s">
        <v>880</v>
      </c>
      <c r="H1398" s="654"/>
      <c r="I1398" s="654"/>
      <c r="J1398" s="654"/>
      <c r="K1398" s="654"/>
      <c r="L1398" s="654"/>
      <c r="M1398" s="654"/>
      <c r="N1398" s="654"/>
      <c r="O1398" s="654"/>
      <c r="P1398" s="654"/>
      <c r="Q1398" s="654"/>
      <c r="R1398" s="654"/>
      <c r="S1398" s="654"/>
      <c r="T1398" s="654"/>
      <c r="U1398" s="654"/>
      <c r="V1398" s="654"/>
      <c r="W1398" s="654"/>
      <c r="X1398" s="654"/>
      <c r="Y1398" s="654"/>
      <c r="Z1398" s="654"/>
      <c r="AA1398" s="654"/>
      <c r="AB1398" s="654"/>
      <c r="AC1398" s="654"/>
      <c r="AD1398" s="654"/>
      <c r="AE1398" s="654"/>
      <c r="AF1398" s="654"/>
      <c r="AG1398" s="654"/>
      <c r="AH1398" s="654"/>
      <c r="AI1398" s="654"/>
      <c r="AJ1398" s="654"/>
      <c r="AK1398" s="654"/>
      <c r="AL1398" s="654"/>
      <c r="AM1398" s="654"/>
      <c r="AN1398" s="654"/>
      <c r="AO1398" s="654"/>
      <c r="AP1398" s="654"/>
      <c r="AQ1398" s="654"/>
      <c r="AR1398" s="654"/>
      <c r="AS1398" s="654"/>
      <c r="AT1398" s="654"/>
      <c r="AU1398" s="654"/>
      <c r="AV1398" s="654"/>
      <c r="AW1398" s="654"/>
      <c r="AX1398" s="654"/>
      <c r="AY1398" s="654"/>
      <c r="AZ1398" s="654"/>
      <c r="BA1398" s="654"/>
      <c r="BB1398" s="654"/>
      <c r="BC1398" s="654"/>
      <c r="BD1398" s="654"/>
      <c r="BE1398" s="654"/>
      <c r="BF1398" s="654"/>
      <c r="BG1398" s="515"/>
      <c r="BH1398" s="516"/>
      <c r="BI1398" s="516"/>
      <c r="BJ1398" s="516"/>
      <c r="BK1398" s="517"/>
      <c r="BL1398" s="350"/>
      <c r="BM1398" s="258"/>
      <c r="BN1398" s="330"/>
      <c r="BO1398" s="330"/>
      <c r="BP1398" s="330"/>
      <c r="BQ1398" s="330"/>
      <c r="BR1398" s="330"/>
      <c r="BS1398" s="330"/>
      <c r="BT1398" s="330"/>
      <c r="BU1398" s="330"/>
      <c r="BV1398" s="330"/>
      <c r="BW1398" s="330"/>
      <c r="BX1398" s="330"/>
      <c r="BY1398" s="330"/>
      <c r="BZ1398" s="330"/>
      <c r="CA1398" s="330"/>
      <c r="CB1398" s="330"/>
    </row>
    <row r="1399" spans="2:80" s="331" customFormat="1" ht="11.45" customHeight="1">
      <c r="B1399" s="681"/>
      <c r="C1399" s="682"/>
      <c r="D1399" s="683"/>
      <c r="E1399" s="333"/>
      <c r="F1399" s="333"/>
      <c r="G1399" s="654"/>
      <c r="H1399" s="654"/>
      <c r="I1399" s="654"/>
      <c r="J1399" s="654"/>
      <c r="K1399" s="654"/>
      <c r="L1399" s="654"/>
      <c r="M1399" s="654"/>
      <c r="N1399" s="654"/>
      <c r="O1399" s="654"/>
      <c r="P1399" s="654"/>
      <c r="Q1399" s="654"/>
      <c r="R1399" s="654"/>
      <c r="S1399" s="654"/>
      <c r="T1399" s="654"/>
      <c r="U1399" s="654"/>
      <c r="V1399" s="654"/>
      <c r="W1399" s="654"/>
      <c r="X1399" s="654"/>
      <c r="Y1399" s="654"/>
      <c r="Z1399" s="654"/>
      <c r="AA1399" s="654"/>
      <c r="AB1399" s="654"/>
      <c r="AC1399" s="654"/>
      <c r="AD1399" s="654"/>
      <c r="AE1399" s="654"/>
      <c r="AF1399" s="654"/>
      <c r="AG1399" s="654"/>
      <c r="AH1399" s="654"/>
      <c r="AI1399" s="654"/>
      <c r="AJ1399" s="654"/>
      <c r="AK1399" s="654"/>
      <c r="AL1399" s="654"/>
      <c r="AM1399" s="654"/>
      <c r="AN1399" s="654"/>
      <c r="AO1399" s="654"/>
      <c r="AP1399" s="654"/>
      <c r="AQ1399" s="654"/>
      <c r="AR1399" s="654"/>
      <c r="AS1399" s="654"/>
      <c r="AT1399" s="654"/>
      <c r="AU1399" s="654"/>
      <c r="AV1399" s="654"/>
      <c r="AW1399" s="654"/>
      <c r="AX1399" s="654"/>
      <c r="AY1399" s="654"/>
      <c r="AZ1399" s="654"/>
      <c r="BA1399" s="654"/>
      <c r="BB1399" s="654"/>
      <c r="BC1399" s="654"/>
      <c r="BD1399" s="654"/>
      <c r="BE1399" s="654"/>
      <c r="BF1399" s="654"/>
      <c r="BG1399" s="515"/>
      <c r="BH1399" s="516"/>
      <c r="BI1399" s="516"/>
      <c r="BJ1399" s="516"/>
      <c r="BK1399" s="517"/>
      <c r="BL1399" s="350"/>
      <c r="BM1399" s="258"/>
      <c r="BN1399" s="330"/>
      <c r="BO1399" s="330"/>
      <c r="BP1399" s="330"/>
      <c r="BQ1399" s="330"/>
      <c r="BR1399" s="330"/>
      <c r="BS1399" s="330"/>
      <c r="BT1399" s="330"/>
      <c r="BU1399" s="330"/>
      <c r="BV1399" s="330"/>
      <c r="BW1399" s="330"/>
      <c r="BX1399" s="330"/>
      <c r="BY1399" s="330"/>
      <c r="BZ1399" s="330"/>
      <c r="CA1399" s="330"/>
      <c r="CB1399" s="330"/>
    </row>
    <row r="1400" spans="2:80" s="331" customFormat="1" ht="11.45" customHeight="1">
      <c r="B1400" s="681"/>
      <c r="C1400" s="682"/>
      <c r="D1400" s="683"/>
      <c r="E1400" s="665" t="s">
        <v>520</v>
      </c>
      <c r="F1400" s="665"/>
      <c r="G1400" s="654" t="s">
        <v>881</v>
      </c>
      <c r="H1400" s="654"/>
      <c r="I1400" s="654"/>
      <c r="J1400" s="654"/>
      <c r="K1400" s="654"/>
      <c r="L1400" s="654"/>
      <c r="M1400" s="654"/>
      <c r="N1400" s="654"/>
      <c r="O1400" s="654"/>
      <c r="P1400" s="654"/>
      <c r="Q1400" s="654"/>
      <c r="R1400" s="654"/>
      <c r="S1400" s="654"/>
      <c r="T1400" s="654"/>
      <c r="U1400" s="654"/>
      <c r="V1400" s="654"/>
      <c r="W1400" s="654"/>
      <c r="X1400" s="654"/>
      <c r="Y1400" s="654"/>
      <c r="Z1400" s="654"/>
      <c r="AA1400" s="654"/>
      <c r="AB1400" s="654"/>
      <c r="AC1400" s="654"/>
      <c r="AD1400" s="654"/>
      <c r="AE1400" s="654"/>
      <c r="AF1400" s="654"/>
      <c r="AG1400" s="654"/>
      <c r="AH1400" s="654"/>
      <c r="AI1400" s="654"/>
      <c r="AJ1400" s="654"/>
      <c r="AK1400" s="654"/>
      <c r="AL1400" s="654"/>
      <c r="AM1400" s="654"/>
      <c r="AN1400" s="654"/>
      <c r="AO1400" s="654"/>
      <c r="AP1400" s="654"/>
      <c r="AQ1400" s="654"/>
      <c r="AR1400" s="654"/>
      <c r="AS1400" s="654"/>
      <c r="AT1400" s="654"/>
      <c r="AU1400" s="654"/>
      <c r="AV1400" s="654"/>
      <c r="AW1400" s="654"/>
      <c r="AX1400" s="654"/>
      <c r="AY1400" s="654"/>
      <c r="AZ1400" s="654"/>
      <c r="BA1400" s="654"/>
      <c r="BB1400" s="654"/>
      <c r="BC1400" s="654"/>
      <c r="BD1400" s="654"/>
      <c r="BE1400" s="654"/>
      <c r="BF1400" s="654"/>
      <c r="BG1400" s="515"/>
      <c r="BH1400" s="516"/>
      <c r="BI1400" s="516"/>
      <c r="BJ1400" s="516"/>
      <c r="BK1400" s="517"/>
      <c r="BL1400" s="350"/>
      <c r="BM1400" s="258"/>
      <c r="BN1400" s="330"/>
      <c r="BO1400" s="330"/>
      <c r="BP1400" s="330"/>
      <c r="BQ1400" s="330"/>
      <c r="BR1400" s="330"/>
      <c r="BS1400" s="330"/>
      <c r="BT1400" s="330"/>
      <c r="BU1400" s="330"/>
      <c r="BV1400" s="330"/>
      <c r="BW1400" s="330"/>
      <c r="BX1400" s="330"/>
      <c r="BY1400" s="330"/>
      <c r="BZ1400" s="330"/>
      <c r="CA1400" s="330"/>
      <c r="CB1400" s="330"/>
    </row>
    <row r="1401" spans="2:80" s="331" customFormat="1" ht="11.45" customHeight="1">
      <c r="B1401" s="681"/>
      <c r="C1401" s="682"/>
      <c r="D1401" s="683"/>
      <c r="E1401" s="665" t="s">
        <v>522</v>
      </c>
      <c r="F1401" s="665"/>
      <c r="G1401" s="654" t="s">
        <v>882</v>
      </c>
      <c r="H1401" s="654"/>
      <c r="I1401" s="654"/>
      <c r="J1401" s="654"/>
      <c r="K1401" s="654"/>
      <c r="L1401" s="654"/>
      <c r="M1401" s="654"/>
      <c r="N1401" s="654"/>
      <c r="O1401" s="654"/>
      <c r="P1401" s="654"/>
      <c r="Q1401" s="654"/>
      <c r="R1401" s="654"/>
      <c r="S1401" s="654"/>
      <c r="T1401" s="654"/>
      <c r="U1401" s="654"/>
      <c r="V1401" s="654"/>
      <c r="W1401" s="654"/>
      <c r="X1401" s="654"/>
      <c r="Y1401" s="654"/>
      <c r="Z1401" s="654"/>
      <c r="AA1401" s="654"/>
      <c r="AB1401" s="654"/>
      <c r="AC1401" s="654"/>
      <c r="AD1401" s="654"/>
      <c r="AE1401" s="654"/>
      <c r="AF1401" s="654"/>
      <c r="AG1401" s="654"/>
      <c r="AH1401" s="654"/>
      <c r="AI1401" s="654"/>
      <c r="AJ1401" s="654"/>
      <c r="AK1401" s="654"/>
      <c r="AL1401" s="654"/>
      <c r="AM1401" s="654"/>
      <c r="AN1401" s="654"/>
      <c r="AO1401" s="654"/>
      <c r="AP1401" s="654"/>
      <c r="AQ1401" s="654"/>
      <c r="AR1401" s="654"/>
      <c r="AS1401" s="654"/>
      <c r="AT1401" s="654"/>
      <c r="AU1401" s="654"/>
      <c r="AV1401" s="654"/>
      <c r="AW1401" s="654"/>
      <c r="AX1401" s="654"/>
      <c r="AY1401" s="654"/>
      <c r="AZ1401" s="654"/>
      <c r="BA1401" s="654"/>
      <c r="BB1401" s="654"/>
      <c r="BC1401" s="654"/>
      <c r="BD1401" s="654"/>
      <c r="BE1401" s="654"/>
      <c r="BF1401" s="654"/>
      <c r="BG1401" s="515"/>
      <c r="BH1401" s="516"/>
      <c r="BI1401" s="516"/>
      <c r="BJ1401" s="516"/>
      <c r="BK1401" s="517"/>
      <c r="BL1401" s="350"/>
      <c r="BM1401" s="258"/>
      <c r="BN1401" s="330"/>
      <c r="BO1401" s="330"/>
      <c r="BP1401" s="330"/>
      <c r="BQ1401" s="330"/>
      <c r="BR1401" s="330"/>
      <c r="BS1401" s="330"/>
      <c r="BT1401" s="330"/>
      <c r="BU1401" s="330"/>
      <c r="BV1401" s="330"/>
      <c r="BW1401" s="330"/>
      <c r="BX1401" s="330"/>
      <c r="BY1401" s="330"/>
      <c r="BZ1401" s="330"/>
      <c r="CA1401" s="330"/>
      <c r="CB1401" s="330"/>
    </row>
    <row r="1402" spans="2:80" s="331" customFormat="1" ht="6" customHeight="1">
      <c r="B1402" s="684"/>
      <c r="C1402" s="685"/>
      <c r="D1402" s="686"/>
      <c r="E1402" s="397"/>
      <c r="F1402" s="397"/>
      <c r="G1402" s="347"/>
      <c r="H1402" s="347"/>
      <c r="I1402" s="347"/>
      <c r="J1402" s="347"/>
      <c r="K1402" s="347"/>
      <c r="L1402" s="347"/>
      <c r="M1402" s="347"/>
      <c r="N1402" s="347"/>
      <c r="O1402" s="347"/>
      <c r="P1402" s="347"/>
      <c r="Q1402" s="347"/>
      <c r="R1402" s="347"/>
      <c r="S1402" s="347"/>
      <c r="T1402" s="347"/>
      <c r="U1402" s="347"/>
      <c r="V1402" s="347"/>
      <c r="W1402" s="347"/>
      <c r="X1402" s="347"/>
      <c r="Y1402" s="347"/>
      <c r="Z1402" s="347"/>
      <c r="AA1402" s="347"/>
      <c r="AB1402" s="347"/>
      <c r="AC1402" s="347"/>
      <c r="AD1402" s="347"/>
      <c r="AE1402" s="347"/>
      <c r="AF1402" s="347"/>
      <c r="AG1402" s="347"/>
      <c r="AH1402" s="347"/>
      <c r="AI1402" s="347"/>
      <c r="AJ1402" s="347"/>
      <c r="AK1402" s="347"/>
      <c r="AL1402" s="347"/>
      <c r="AM1402" s="347"/>
      <c r="AN1402" s="347"/>
      <c r="AO1402" s="347"/>
      <c r="AP1402" s="347"/>
      <c r="AQ1402" s="347"/>
      <c r="AR1402" s="347"/>
      <c r="AS1402" s="347"/>
      <c r="AT1402" s="347"/>
      <c r="AU1402" s="347"/>
      <c r="AV1402" s="347"/>
      <c r="AW1402" s="347"/>
      <c r="AX1402" s="347"/>
      <c r="AY1402" s="347"/>
      <c r="AZ1402" s="347"/>
      <c r="BA1402" s="347"/>
      <c r="BB1402" s="347"/>
      <c r="BC1402" s="347"/>
      <c r="BD1402" s="347"/>
      <c r="BE1402" s="347"/>
      <c r="BF1402" s="347"/>
      <c r="BG1402" s="508"/>
      <c r="BH1402" s="509"/>
      <c r="BI1402" s="509"/>
      <c r="BJ1402" s="509"/>
      <c r="BK1402" s="510"/>
      <c r="BL1402" s="350"/>
      <c r="BM1402" s="258"/>
      <c r="BN1402" s="330"/>
      <c r="BO1402" s="330"/>
      <c r="BP1402" s="330"/>
      <c r="BQ1402" s="330"/>
      <c r="BR1402" s="330"/>
      <c r="BS1402" s="330"/>
      <c r="BT1402" s="330"/>
      <c r="BU1402" s="330"/>
      <c r="BV1402" s="330"/>
      <c r="BW1402" s="330"/>
      <c r="BX1402" s="330"/>
      <c r="BY1402" s="330"/>
      <c r="BZ1402" s="330"/>
      <c r="CA1402" s="330"/>
      <c r="CB1402" s="330"/>
    </row>
    <row r="1403" spans="2:80" ht="11.45" customHeight="1">
      <c r="B1403" s="495" t="s">
        <v>463</v>
      </c>
      <c r="C1403" s="496"/>
      <c r="D1403" s="497"/>
      <c r="E1403" s="501" t="s">
        <v>883</v>
      </c>
      <c r="F1403" s="502"/>
      <c r="G1403" s="502"/>
      <c r="H1403" s="502"/>
      <c r="I1403" s="502"/>
      <c r="J1403" s="502"/>
      <c r="K1403" s="502"/>
      <c r="L1403" s="502"/>
      <c r="M1403" s="502"/>
      <c r="N1403" s="502"/>
      <c r="O1403" s="502"/>
      <c r="P1403" s="502"/>
      <c r="Q1403" s="502"/>
      <c r="R1403" s="502"/>
      <c r="S1403" s="502"/>
      <c r="T1403" s="502"/>
      <c r="U1403" s="502"/>
      <c r="V1403" s="502"/>
      <c r="W1403" s="502"/>
      <c r="X1403" s="502"/>
      <c r="Y1403" s="502"/>
      <c r="Z1403" s="502"/>
      <c r="AA1403" s="502"/>
      <c r="AB1403" s="502"/>
      <c r="AC1403" s="502"/>
      <c r="AD1403" s="502"/>
      <c r="AE1403" s="502"/>
      <c r="AF1403" s="502"/>
      <c r="AG1403" s="502"/>
      <c r="AH1403" s="502"/>
      <c r="AI1403" s="502"/>
      <c r="AJ1403" s="502"/>
      <c r="AK1403" s="502"/>
      <c r="AL1403" s="502"/>
      <c r="AM1403" s="502"/>
      <c r="AN1403" s="502"/>
      <c r="AO1403" s="502"/>
      <c r="AP1403" s="502"/>
      <c r="AQ1403" s="502"/>
      <c r="AR1403" s="502"/>
      <c r="AS1403" s="502"/>
      <c r="AT1403" s="502"/>
      <c r="AU1403" s="502"/>
      <c r="AV1403" s="502"/>
      <c r="AW1403" s="502"/>
      <c r="AX1403" s="502"/>
      <c r="AY1403" s="502"/>
      <c r="AZ1403" s="502"/>
      <c r="BA1403" s="502"/>
      <c r="BB1403" s="502"/>
      <c r="BC1403" s="502"/>
      <c r="BD1403" s="502"/>
      <c r="BE1403" s="502"/>
      <c r="BF1403" s="502"/>
      <c r="BG1403" s="505"/>
      <c r="BH1403" s="506"/>
      <c r="BI1403" s="506"/>
      <c r="BJ1403" s="506"/>
      <c r="BK1403" s="507"/>
    </row>
    <row r="1404" spans="2:80" ht="11.45" customHeight="1">
      <c r="B1404" s="511"/>
      <c r="C1404" s="512"/>
      <c r="D1404" s="513"/>
      <c r="E1404" s="514"/>
      <c r="F1404" s="482"/>
      <c r="G1404" s="482"/>
      <c r="H1404" s="482"/>
      <c r="I1404" s="482"/>
      <c r="J1404" s="482"/>
      <c r="K1404" s="482"/>
      <c r="L1404" s="482"/>
      <c r="M1404" s="482"/>
      <c r="N1404" s="482"/>
      <c r="O1404" s="482"/>
      <c r="P1404" s="482"/>
      <c r="Q1404" s="482"/>
      <c r="R1404" s="482"/>
      <c r="S1404" s="482"/>
      <c r="T1404" s="482"/>
      <c r="U1404" s="482"/>
      <c r="V1404" s="482"/>
      <c r="W1404" s="482"/>
      <c r="X1404" s="482"/>
      <c r="Y1404" s="482"/>
      <c r="Z1404" s="482"/>
      <c r="AA1404" s="482"/>
      <c r="AB1404" s="482"/>
      <c r="AC1404" s="482"/>
      <c r="AD1404" s="482"/>
      <c r="AE1404" s="482"/>
      <c r="AF1404" s="482"/>
      <c r="AG1404" s="482"/>
      <c r="AH1404" s="482"/>
      <c r="AI1404" s="482"/>
      <c r="AJ1404" s="482"/>
      <c r="AK1404" s="482"/>
      <c r="AL1404" s="482"/>
      <c r="AM1404" s="482"/>
      <c r="AN1404" s="482"/>
      <c r="AO1404" s="482"/>
      <c r="AP1404" s="482"/>
      <c r="AQ1404" s="482"/>
      <c r="AR1404" s="482"/>
      <c r="AS1404" s="482"/>
      <c r="AT1404" s="482"/>
      <c r="AU1404" s="482"/>
      <c r="AV1404" s="482"/>
      <c r="AW1404" s="482"/>
      <c r="AX1404" s="482"/>
      <c r="AY1404" s="482"/>
      <c r="AZ1404" s="482"/>
      <c r="BA1404" s="482"/>
      <c r="BB1404" s="482"/>
      <c r="BC1404" s="482"/>
      <c r="BD1404" s="482"/>
      <c r="BE1404" s="482"/>
      <c r="BF1404" s="482"/>
      <c r="BG1404" s="515"/>
      <c r="BH1404" s="516"/>
      <c r="BI1404" s="516"/>
      <c r="BJ1404" s="516"/>
      <c r="BK1404" s="517"/>
    </row>
    <row r="1405" spans="2:80" ht="11.45" customHeight="1">
      <c r="B1405" s="511"/>
      <c r="C1405" s="512"/>
      <c r="D1405" s="513"/>
      <c r="E1405" s="514"/>
      <c r="F1405" s="482"/>
      <c r="G1405" s="482"/>
      <c r="H1405" s="482"/>
      <c r="I1405" s="482"/>
      <c r="J1405" s="482"/>
      <c r="K1405" s="482"/>
      <c r="L1405" s="482"/>
      <c r="M1405" s="482"/>
      <c r="N1405" s="482"/>
      <c r="O1405" s="482"/>
      <c r="P1405" s="482"/>
      <c r="Q1405" s="482"/>
      <c r="R1405" s="482"/>
      <c r="S1405" s="482"/>
      <c r="T1405" s="482"/>
      <c r="U1405" s="482"/>
      <c r="V1405" s="482"/>
      <c r="W1405" s="482"/>
      <c r="X1405" s="482"/>
      <c r="Y1405" s="482"/>
      <c r="Z1405" s="482"/>
      <c r="AA1405" s="482"/>
      <c r="AB1405" s="482"/>
      <c r="AC1405" s="482"/>
      <c r="AD1405" s="482"/>
      <c r="AE1405" s="482"/>
      <c r="AF1405" s="482"/>
      <c r="AG1405" s="482"/>
      <c r="AH1405" s="482"/>
      <c r="AI1405" s="482"/>
      <c r="AJ1405" s="482"/>
      <c r="AK1405" s="482"/>
      <c r="AL1405" s="482"/>
      <c r="AM1405" s="482"/>
      <c r="AN1405" s="482"/>
      <c r="AO1405" s="482"/>
      <c r="AP1405" s="482"/>
      <c r="AQ1405" s="482"/>
      <c r="AR1405" s="482"/>
      <c r="AS1405" s="482"/>
      <c r="AT1405" s="482"/>
      <c r="AU1405" s="482"/>
      <c r="AV1405" s="482"/>
      <c r="AW1405" s="482"/>
      <c r="AX1405" s="482"/>
      <c r="AY1405" s="482"/>
      <c r="AZ1405" s="482"/>
      <c r="BA1405" s="482"/>
      <c r="BB1405" s="482"/>
      <c r="BC1405" s="482"/>
      <c r="BD1405" s="482"/>
      <c r="BE1405" s="482"/>
      <c r="BF1405" s="482"/>
      <c r="BG1405" s="515"/>
      <c r="BH1405" s="516"/>
      <c r="BI1405" s="516"/>
      <c r="BJ1405" s="516"/>
      <c r="BK1405" s="517"/>
    </row>
    <row r="1406" spans="2:80" ht="11.45" customHeight="1">
      <c r="B1406" s="511"/>
      <c r="C1406" s="512"/>
      <c r="D1406" s="513"/>
      <c r="E1406" s="698" t="s">
        <v>434</v>
      </c>
      <c r="F1406" s="699"/>
      <c r="G1406" s="635" t="s">
        <v>1207</v>
      </c>
      <c r="H1406" s="635"/>
      <c r="I1406" s="635"/>
      <c r="J1406" s="635"/>
      <c r="K1406" s="635"/>
      <c r="L1406" s="635"/>
      <c r="M1406" s="635"/>
      <c r="N1406" s="635"/>
      <c r="O1406" s="635"/>
      <c r="P1406" s="635"/>
      <c r="Q1406" s="635"/>
      <c r="R1406" s="635"/>
      <c r="S1406" s="635"/>
      <c r="T1406" s="635"/>
      <c r="U1406" s="635"/>
      <c r="V1406" s="635"/>
      <c r="W1406" s="635"/>
      <c r="X1406" s="635"/>
      <c r="Y1406" s="635"/>
      <c r="Z1406" s="635"/>
      <c r="AA1406" s="635"/>
      <c r="AB1406" s="635"/>
      <c r="AC1406" s="635"/>
      <c r="AD1406" s="635"/>
      <c r="AE1406" s="635"/>
      <c r="AF1406" s="635"/>
      <c r="AG1406" s="635"/>
      <c r="AH1406" s="635"/>
      <c r="AI1406" s="635"/>
      <c r="AJ1406" s="635"/>
      <c r="AK1406" s="635"/>
      <c r="AL1406" s="635"/>
      <c r="AM1406" s="635"/>
      <c r="AN1406" s="635"/>
      <c r="AO1406" s="635"/>
      <c r="AP1406" s="635"/>
      <c r="AQ1406" s="635"/>
      <c r="AR1406" s="635"/>
      <c r="AS1406" s="635"/>
      <c r="AT1406" s="635"/>
      <c r="AU1406" s="635"/>
      <c r="AV1406" s="635"/>
      <c r="AW1406" s="635"/>
      <c r="AX1406" s="635"/>
      <c r="AY1406" s="635"/>
      <c r="AZ1406" s="635"/>
      <c r="BA1406" s="635"/>
      <c r="BB1406" s="635"/>
      <c r="BC1406" s="635"/>
      <c r="BD1406" s="635"/>
      <c r="BE1406" s="635"/>
      <c r="BF1406" s="635"/>
      <c r="BG1406" s="515"/>
      <c r="BH1406" s="516"/>
      <c r="BI1406" s="516"/>
      <c r="BJ1406" s="516"/>
      <c r="BK1406" s="517"/>
      <c r="BL1406" s="356"/>
      <c r="CB1406" s="228"/>
    </row>
    <row r="1407" spans="2:80" ht="3.95" customHeight="1">
      <c r="B1407" s="498"/>
      <c r="C1407" s="499"/>
      <c r="D1407" s="500"/>
      <c r="E1407" s="395"/>
      <c r="F1407" s="396"/>
      <c r="G1407" s="327"/>
      <c r="H1407" s="327"/>
      <c r="I1407" s="327"/>
      <c r="J1407" s="327"/>
      <c r="K1407" s="327"/>
      <c r="L1407" s="327"/>
      <c r="M1407" s="327"/>
      <c r="N1407" s="327"/>
      <c r="O1407" s="327"/>
      <c r="P1407" s="327"/>
      <c r="Q1407" s="327"/>
      <c r="R1407" s="327"/>
      <c r="S1407" s="327"/>
      <c r="T1407" s="327"/>
      <c r="U1407" s="327"/>
      <c r="V1407" s="327"/>
      <c r="W1407" s="327"/>
      <c r="X1407" s="327"/>
      <c r="Y1407" s="327"/>
      <c r="Z1407" s="327"/>
      <c r="AA1407" s="327"/>
      <c r="AB1407" s="327"/>
      <c r="AC1407" s="327"/>
      <c r="AD1407" s="327"/>
      <c r="AE1407" s="327"/>
      <c r="AF1407" s="327"/>
      <c r="AG1407" s="327"/>
      <c r="AH1407" s="327"/>
      <c r="AI1407" s="327"/>
      <c r="AJ1407" s="327"/>
      <c r="AK1407" s="327"/>
      <c r="AL1407" s="327"/>
      <c r="AM1407" s="327"/>
      <c r="AN1407" s="327"/>
      <c r="AO1407" s="327"/>
      <c r="AP1407" s="327"/>
      <c r="AQ1407" s="327"/>
      <c r="AR1407" s="327"/>
      <c r="AS1407" s="327"/>
      <c r="AT1407" s="327"/>
      <c r="AU1407" s="327"/>
      <c r="AV1407" s="327"/>
      <c r="AW1407" s="327"/>
      <c r="AX1407" s="327"/>
      <c r="AY1407" s="327"/>
      <c r="AZ1407" s="327"/>
      <c r="BA1407" s="327"/>
      <c r="BB1407" s="327"/>
      <c r="BC1407" s="327"/>
      <c r="BD1407" s="327"/>
      <c r="BE1407" s="327"/>
      <c r="BF1407" s="327"/>
      <c r="BG1407" s="508"/>
      <c r="BH1407" s="509"/>
      <c r="BI1407" s="509"/>
      <c r="BJ1407" s="509"/>
      <c r="BK1407" s="510"/>
      <c r="BL1407" s="356"/>
      <c r="CB1407" s="228"/>
    </row>
    <row r="1408" spans="2:80" ht="11.45" customHeight="1">
      <c r="B1408" s="495" t="s">
        <v>465</v>
      </c>
      <c r="C1408" s="496"/>
      <c r="D1408" s="497"/>
      <c r="E1408" s="501" t="s">
        <v>884</v>
      </c>
      <c r="F1408" s="502"/>
      <c r="G1408" s="502"/>
      <c r="H1408" s="502"/>
      <c r="I1408" s="502"/>
      <c r="J1408" s="502"/>
      <c r="K1408" s="502"/>
      <c r="L1408" s="502"/>
      <c r="M1408" s="502"/>
      <c r="N1408" s="502"/>
      <c r="O1408" s="502"/>
      <c r="P1408" s="502"/>
      <c r="Q1408" s="502"/>
      <c r="R1408" s="502"/>
      <c r="S1408" s="502"/>
      <c r="T1408" s="502"/>
      <c r="U1408" s="502"/>
      <c r="V1408" s="502"/>
      <c r="W1408" s="502"/>
      <c r="X1408" s="502"/>
      <c r="Y1408" s="502"/>
      <c r="Z1408" s="502"/>
      <c r="AA1408" s="502"/>
      <c r="AB1408" s="502"/>
      <c r="AC1408" s="502"/>
      <c r="AD1408" s="502"/>
      <c r="AE1408" s="502"/>
      <c r="AF1408" s="502"/>
      <c r="AG1408" s="502"/>
      <c r="AH1408" s="502"/>
      <c r="AI1408" s="502"/>
      <c r="AJ1408" s="502"/>
      <c r="AK1408" s="502"/>
      <c r="AL1408" s="502"/>
      <c r="AM1408" s="502"/>
      <c r="AN1408" s="502"/>
      <c r="AO1408" s="502"/>
      <c r="AP1408" s="502"/>
      <c r="AQ1408" s="502"/>
      <c r="AR1408" s="502"/>
      <c r="AS1408" s="502"/>
      <c r="AT1408" s="502"/>
      <c r="AU1408" s="502"/>
      <c r="AV1408" s="502"/>
      <c r="AW1408" s="502"/>
      <c r="AX1408" s="502"/>
      <c r="AY1408" s="502"/>
      <c r="AZ1408" s="502"/>
      <c r="BA1408" s="502"/>
      <c r="BB1408" s="502"/>
      <c r="BC1408" s="502"/>
      <c r="BD1408" s="502"/>
      <c r="BE1408" s="502"/>
      <c r="BF1408" s="502"/>
      <c r="BG1408" s="505"/>
      <c r="BH1408" s="506"/>
      <c r="BI1408" s="506"/>
      <c r="BJ1408" s="506"/>
      <c r="BK1408" s="507"/>
    </row>
    <row r="1409" spans="2:80" ht="11.45" customHeight="1">
      <c r="B1409" s="511"/>
      <c r="C1409" s="512"/>
      <c r="D1409" s="513"/>
      <c r="E1409" s="514"/>
      <c r="F1409" s="482"/>
      <c r="G1409" s="482"/>
      <c r="H1409" s="482"/>
      <c r="I1409" s="482"/>
      <c r="J1409" s="482"/>
      <c r="K1409" s="482"/>
      <c r="L1409" s="482"/>
      <c r="M1409" s="482"/>
      <c r="N1409" s="482"/>
      <c r="O1409" s="482"/>
      <c r="P1409" s="482"/>
      <c r="Q1409" s="482"/>
      <c r="R1409" s="482"/>
      <c r="S1409" s="482"/>
      <c r="T1409" s="482"/>
      <c r="U1409" s="482"/>
      <c r="V1409" s="482"/>
      <c r="W1409" s="482"/>
      <c r="X1409" s="482"/>
      <c r="Y1409" s="482"/>
      <c r="Z1409" s="482"/>
      <c r="AA1409" s="482"/>
      <c r="AB1409" s="482"/>
      <c r="AC1409" s="482"/>
      <c r="AD1409" s="482"/>
      <c r="AE1409" s="482"/>
      <c r="AF1409" s="482"/>
      <c r="AG1409" s="482"/>
      <c r="AH1409" s="482"/>
      <c r="AI1409" s="482"/>
      <c r="AJ1409" s="482"/>
      <c r="AK1409" s="482"/>
      <c r="AL1409" s="482"/>
      <c r="AM1409" s="482"/>
      <c r="AN1409" s="482"/>
      <c r="AO1409" s="482"/>
      <c r="AP1409" s="482"/>
      <c r="AQ1409" s="482"/>
      <c r="AR1409" s="482"/>
      <c r="AS1409" s="482"/>
      <c r="AT1409" s="482"/>
      <c r="AU1409" s="482"/>
      <c r="AV1409" s="482"/>
      <c r="AW1409" s="482"/>
      <c r="AX1409" s="482"/>
      <c r="AY1409" s="482"/>
      <c r="AZ1409" s="482"/>
      <c r="BA1409" s="482"/>
      <c r="BB1409" s="482"/>
      <c r="BC1409" s="482"/>
      <c r="BD1409" s="482"/>
      <c r="BE1409" s="482"/>
      <c r="BF1409" s="482"/>
      <c r="BG1409" s="515"/>
      <c r="BH1409" s="516"/>
      <c r="BI1409" s="516"/>
      <c r="BJ1409" s="516"/>
      <c r="BK1409" s="517"/>
    </row>
    <row r="1410" spans="2:80" ht="8.25" customHeight="1">
      <c r="B1410" s="511"/>
      <c r="C1410" s="512"/>
      <c r="D1410" s="513"/>
      <c r="E1410" s="810" t="s">
        <v>434</v>
      </c>
      <c r="F1410" s="811"/>
      <c r="G1410" s="635" t="s">
        <v>885</v>
      </c>
      <c r="H1410" s="635"/>
      <c r="I1410" s="635"/>
      <c r="J1410" s="635"/>
      <c r="K1410" s="635"/>
      <c r="L1410" s="635"/>
      <c r="M1410" s="635"/>
      <c r="N1410" s="635"/>
      <c r="O1410" s="635"/>
      <c r="P1410" s="635"/>
      <c r="Q1410" s="635"/>
      <c r="R1410" s="635"/>
      <c r="S1410" s="635"/>
      <c r="T1410" s="635"/>
      <c r="U1410" s="635"/>
      <c r="V1410" s="635"/>
      <c r="W1410" s="635"/>
      <c r="X1410" s="635"/>
      <c r="Y1410" s="635"/>
      <c r="Z1410" s="635"/>
      <c r="AA1410" s="635"/>
      <c r="AB1410" s="635"/>
      <c r="AC1410" s="635"/>
      <c r="AD1410" s="635"/>
      <c r="AE1410" s="635"/>
      <c r="AF1410" s="635"/>
      <c r="AG1410" s="635"/>
      <c r="AH1410" s="635"/>
      <c r="AI1410" s="635"/>
      <c r="AJ1410" s="635"/>
      <c r="AK1410" s="635"/>
      <c r="AL1410" s="635"/>
      <c r="AM1410" s="635"/>
      <c r="AN1410" s="635"/>
      <c r="AO1410" s="635"/>
      <c r="AP1410" s="635"/>
      <c r="AQ1410" s="635"/>
      <c r="AR1410" s="635"/>
      <c r="AS1410" s="635"/>
      <c r="AT1410" s="635"/>
      <c r="AU1410" s="635"/>
      <c r="AV1410" s="635"/>
      <c r="AW1410" s="635"/>
      <c r="AX1410" s="635"/>
      <c r="AY1410" s="635"/>
      <c r="AZ1410" s="635"/>
      <c r="BA1410" s="635"/>
      <c r="BB1410" s="635"/>
      <c r="BC1410" s="635"/>
      <c r="BD1410" s="635"/>
      <c r="BE1410" s="635"/>
      <c r="BF1410" s="635"/>
      <c r="BG1410" s="515"/>
      <c r="BH1410" s="516"/>
      <c r="BI1410" s="516"/>
      <c r="BJ1410" s="516"/>
      <c r="BK1410" s="517"/>
    </row>
    <row r="1411" spans="2:80" ht="8.25" customHeight="1">
      <c r="B1411" s="511"/>
      <c r="C1411" s="512"/>
      <c r="D1411" s="513"/>
      <c r="E1411" s="823"/>
      <c r="F1411" s="824"/>
      <c r="G1411" s="635"/>
      <c r="H1411" s="635"/>
      <c r="I1411" s="635"/>
      <c r="J1411" s="635"/>
      <c r="K1411" s="635"/>
      <c r="L1411" s="635"/>
      <c r="M1411" s="635"/>
      <c r="N1411" s="635"/>
      <c r="O1411" s="635"/>
      <c r="P1411" s="635"/>
      <c r="Q1411" s="635"/>
      <c r="R1411" s="635"/>
      <c r="S1411" s="635"/>
      <c r="T1411" s="635"/>
      <c r="U1411" s="635"/>
      <c r="V1411" s="635"/>
      <c r="W1411" s="635"/>
      <c r="X1411" s="635"/>
      <c r="Y1411" s="635"/>
      <c r="Z1411" s="635"/>
      <c r="AA1411" s="635"/>
      <c r="AB1411" s="635"/>
      <c r="AC1411" s="635"/>
      <c r="AD1411" s="635"/>
      <c r="AE1411" s="635"/>
      <c r="AF1411" s="635"/>
      <c r="AG1411" s="635"/>
      <c r="AH1411" s="635"/>
      <c r="AI1411" s="635"/>
      <c r="AJ1411" s="635"/>
      <c r="AK1411" s="635"/>
      <c r="AL1411" s="635"/>
      <c r="AM1411" s="635"/>
      <c r="AN1411" s="635"/>
      <c r="AO1411" s="635"/>
      <c r="AP1411" s="635"/>
      <c r="AQ1411" s="635"/>
      <c r="AR1411" s="635"/>
      <c r="AS1411" s="635"/>
      <c r="AT1411" s="635"/>
      <c r="AU1411" s="635"/>
      <c r="AV1411" s="635"/>
      <c r="AW1411" s="635"/>
      <c r="AX1411" s="635"/>
      <c r="AY1411" s="635"/>
      <c r="AZ1411" s="635"/>
      <c r="BA1411" s="635"/>
      <c r="BB1411" s="635"/>
      <c r="BC1411" s="635"/>
      <c r="BD1411" s="635"/>
      <c r="BE1411" s="635"/>
      <c r="BF1411" s="635"/>
      <c r="BG1411" s="515"/>
      <c r="BH1411" s="516"/>
      <c r="BI1411" s="516"/>
      <c r="BJ1411" s="516"/>
      <c r="BK1411" s="517"/>
      <c r="CB1411" s="228"/>
    </row>
    <row r="1412" spans="2:80" ht="11.45" customHeight="1">
      <c r="B1412" s="495" t="s">
        <v>500</v>
      </c>
      <c r="C1412" s="496"/>
      <c r="D1412" s="497"/>
      <c r="E1412" s="501" t="s">
        <v>886</v>
      </c>
      <c r="F1412" s="502"/>
      <c r="G1412" s="502"/>
      <c r="H1412" s="502"/>
      <c r="I1412" s="502"/>
      <c r="J1412" s="502"/>
      <c r="K1412" s="502"/>
      <c r="L1412" s="502"/>
      <c r="M1412" s="502"/>
      <c r="N1412" s="502"/>
      <c r="O1412" s="502"/>
      <c r="P1412" s="502"/>
      <c r="Q1412" s="502"/>
      <c r="R1412" s="502"/>
      <c r="S1412" s="502"/>
      <c r="T1412" s="502"/>
      <c r="U1412" s="502"/>
      <c r="V1412" s="502"/>
      <c r="W1412" s="502"/>
      <c r="X1412" s="502"/>
      <c r="Y1412" s="502"/>
      <c r="Z1412" s="502"/>
      <c r="AA1412" s="502"/>
      <c r="AB1412" s="502"/>
      <c r="AC1412" s="502"/>
      <c r="AD1412" s="502"/>
      <c r="AE1412" s="502"/>
      <c r="AF1412" s="502"/>
      <c r="AG1412" s="502"/>
      <c r="AH1412" s="502"/>
      <c r="AI1412" s="502"/>
      <c r="AJ1412" s="502"/>
      <c r="AK1412" s="502"/>
      <c r="AL1412" s="502"/>
      <c r="AM1412" s="502"/>
      <c r="AN1412" s="502"/>
      <c r="AO1412" s="502"/>
      <c r="AP1412" s="502"/>
      <c r="AQ1412" s="502"/>
      <c r="AR1412" s="502"/>
      <c r="AS1412" s="502"/>
      <c r="AT1412" s="502"/>
      <c r="AU1412" s="502"/>
      <c r="AV1412" s="502"/>
      <c r="AW1412" s="502"/>
      <c r="AX1412" s="502"/>
      <c r="AY1412" s="502"/>
      <c r="AZ1412" s="502"/>
      <c r="BA1412" s="502"/>
      <c r="BB1412" s="502"/>
      <c r="BC1412" s="502"/>
      <c r="BD1412" s="502"/>
      <c r="BE1412" s="502"/>
      <c r="BF1412" s="502"/>
      <c r="BG1412" s="505"/>
      <c r="BH1412" s="506"/>
      <c r="BI1412" s="506"/>
      <c r="BJ1412" s="506"/>
      <c r="BK1412" s="507"/>
    </row>
    <row r="1413" spans="2:80" ht="11.45" customHeight="1">
      <c r="B1413" s="498"/>
      <c r="C1413" s="499"/>
      <c r="D1413" s="500"/>
      <c r="E1413" s="514"/>
      <c r="F1413" s="482"/>
      <c r="G1413" s="482"/>
      <c r="H1413" s="482"/>
      <c r="I1413" s="482"/>
      <c r="J1413" s="482"/>
      <c r="K1413" s="482"/>
      <c r="L1413" s="482"/>
      <c r="M1413" s="482"/>
      <c r="N1413" s="482"/>
      <c r="O1413" s="482"/>
      <c r="P1413" s="482"/>
      <c r="Q1413" s="482"/>
      <c r="R1413" s="482"/>
      <c r="S1413" s="482"/>
      <c r="T1413" s="482"/>
      <c r="U1413" s="482"/>
      <c r="V1413" s="482"/>
      <c r="W1413" s="482"/>
      <c r="X1413" s="482"/>
      <c r="Y1413" s="482"/>
      <c r="Z1413" s="482"/>
      <c r="AA1413" s="482"/>
      <c r="AB1413" s="482"/>
      <c r="AC1413" s="482"/>
      <c r="AD1413" s="482"/>
      <c r="AE1413" s="482"/>
      <c r="AF1413" s="482"/>
      <c r="AG1413" s="482"/>
      <c r="AH1413" s="482"/>
      <c r="AI1413" s="482"/>
      <c r="AJ1413" s="482"/>
      <c r="AK1413" s="482"/>
      <c r="AL1413" s="482"/>
      <c r="AM1413" s="482"/>
      <c r="AN1413" s="482"/>
      <c r="AO1413" s="482"/>
      <c r="AP1413" s="482"/>
      <c r="AQ1413" s="482"/>
      <c r="AR1413" s="482"/>
      <c r="AS1413" s="482"/>
      <c r="AT1413" s="482"/>
      <c r="AU1413" s="482"/>
      <c r="AV1413" s="482"/>
      <c r="AW1413" s="482"/>
      <c r="AX1413" s="482"/>
      <c r="AY1413" s="482"/>
      <c r="AZ1413" s="482"/>
      <c r="BA1413" s="482"/>
      <c r="BB1413" s="482"/>
      <c r="BC1413" s="482"/>
      <c r="BD1413" s="482"/>
      <c r="BE1413" s="482"/>
      <c r="BF1413" s="482"/>
      <c r="BG1413" s="515"/>
      <c r="BH1413" s="516"/>
      <c r="BI1413" s="516"/>
      <c r="BJ1413" s="516"/>
      <c r="BK1413" s="517"/>
    </row>
    <row r="1414" spans="2:80" ht="11.45" customHeight="1">
      <c r="B1414" s="495" t="s">
        <v>502</v>
      </c>
      <c r="C1414" s="496"/>
      <c r="D1414" s="497"/>
      <c r="E1414" s="501" t="s">
        <v>887</v>
      </c>
      <c r="F1414" s="502"/>
      <c r="G1414" s="502"/>
      <c r="H1414" s="502"/>
      <c r="I1414" s="502"/>
      <c r="J1414" s="502"/>
      <c r="K1414" s="502"/>
      <c r="L1414" s="502"/>
      <c r="M1414" s="502"/>
      <c r="N1414" s="502"/>
      <c r="O1414" s="502"/>
      <c r="P1414" s="502"/>
      <c r="Q1414" s="502"/>
      <c r="R1414" s="502"/>
      <c r="S1414" s="502"/>
      <c r="T1414" s="502"/>
      <c r="U1414" s="502"/>
      <c r="V1414" s="502"/>
      <c r="W1414" s="502"/>
      <c r="X1414" s="502"/>
      <c r="Y1414" s="502"/>
      <c r="Z1414" s="502"/>
      <c r="AA1414" s="502"/>
      <c r="AB1414" s="502"/>
      <c r="AC1414" s="502"/>
      <c r="AD1414" s="502"/>
      <c r="AE1414" s="502"/>
      <c r="AF1414" s="502"/>
      <c r="AG1414" s="502"/>
      <c r="AH1414" s="502"/>
      <c r="AI1414" s="502"/>
      <c r="AJ1414" s="502"/>
      <c r="AK1414" s="502"/>
      <c r="AL1414" s="502"/>
      <c r="AM1414" s="502"/>
      <c r="AN1414" s="502"/>
      <c r="AO1414" s="502"/>
      <c r="AP1414" s="502"/>
      <c r="AQ1414" s="502"/>
      <c r="AR1414" s="502"/>
      <c r="AS1414" s="502"/>
      <c r="AT1414" s="502"/>
      <c r="AU1414" s="502"/>
      <c r="AV1414" s="502"/>
      <c r="AW1414" s="502"/>
      <c r="AX1414" s="502"/>
      <c r="AY1414" s="502"/>
      <c r="AZ1414" s="502"/>
      <c r="BA1414" s="502"/>
      <c r="BB1414" s="502"/>
      <c r="BC1414" s="502"/>
      <c r="BD1414" s="502"/>
      <c r="BE1414" s="502"/>
      <c r="BF1414" s="502"/>
      <c r="BG1414" s="505"/>
      <c r="BH1414" s="506"/>
      <c r="BI1414" s="506"/>
      <c r="BJ1414" s="506"/>
      <c r="BK1414" s="507"/>
    </row>
    <row r="1415" spans="2:80" ht="11.45" customHeight="1">
      <c r="B1415" s="498"/>
      <c r="C1415" s="499"/>
      <c r="D1415" s="500"/>
      <c r="E1415" s="514"/>
      <c r="F1415" s="482"/>
      <c r="G1415" s="482"/>
      <c r="H1415" s="482"/>
      <c r="I1415" s="482"/>
      <c r="J1415" s="482"/>
      <c r="K1415" s="482"/>
      <c r="L1415" s="482"/>
      <c r="M1415" s="482"/>
      <c r="N1415" s="482"/>
      <c r="O1415" s="482"/>
      <c r="P1415" s="482"/>
      <c r="Q1415" s="482"/>
      <c r="R1415" s="482"/>
      <c r="S1415" s="482"/>
      <c r="T1415" s="482"/>
      <c r="U1415" s="482"/>
      <c r="V1415" s="482"/>
      <c r="W1415" s="482"/>
      <c r="X1415" s="482"/>
      <c r="Y1415" s="482"/>
      <c r="Z1415" s="482"/>
      <c r="AA1415" s="482"/>
      <c r="AB1415" s="482"/>
      <c r="AC1415" s="482"/>
      <c r="AD1415" s="482"/>
      <c r="AE1415" s="482"/>
      <c r="AF1415" s="482"/>
      <c r="AG1415" s="482"/>
      <c r="AH1415" s="482"/>
      <c r="AI1415" s="482"/>
      <c r="AJ1415" s="482"/>
      <c r="AK1415" s="482"/>
      <c r="AL1415" s="482"/>
      <c r="AM1415" s="482"/>
      <c r="AN1415" s="482"/>
      <c r="AO1415" s="482"/>
      <c r="AP1415" s="482"/>
      <c r="AQ1415" s="482"/>
      <c r="AR1415" s="482"/>
      <c r="AS1415" s="482"/>
      <c r="AT1415" s="482"/>
      <c r="AU1415" s="482"/>
      <c r="AV1415" s="482"/>
      <c r="AW1415" s="482"/>
      <c r="AX1415" s="482"/>
      <c r="AY1415" s="482"/>
      <c r="AZ1415" s="482"/>
      <c r="BA1415" s="482"/>
      <c r="BB1415" s="482"/>
      <c r="BC1415" s="482"/>
      <c r="BD1415" s="482"/>
      <c r="BE1415" s="482"/>
      <c r="BF1415" s="482"/>
      <c r="BG1415" s="515"/>
      <c r="BH1415" s="516"/>
      <c r="BI1415" s="516"/>
      <c r="BJ1415" s="516"/>
      <c r="BK1415" s="517"/>
    </row>
    <row r="1416" spans="2:80" ht="11.45" customHeight="1">
      <c r="B1416" s="495" t="s">
        <v>544</v>
      </c>
      <c r="C1416" s="496"/>
      <c r="D1416" s="497"/>
      <c r="E1416" s="644" t="s">
        <v>888</v>
      </c>
      <c r="F1416" s="645"/>
      <c r="G1416" s="645"/>
      <c r="H1416" s="645"/>
      <c r="I1416" s="645"/>
      <c r="J1416" s="645"/>
      <c r="K1416" s="645"/>
      <c r="L1416" s="645"/>
      <c r="M1416" s="645"/>
      <c r="N1416" s="645"/>
      <c r="O1416" s="645"/>
      <c r="P1416" s="645"/>
      <c r="Q1416" s="645"/>
      <c r="R1416" s="645"/>
      <c r="S1416" s="645"/>
      <c r="T1416" s="645"/>
      <c r="U1416" s="645"/>
      <c r="V1416" s="645"/>
      <c r="W1416" s="645"/>
      <c r="X1416" s="645"/>
      <c r="Y1416" s="645"/>
      <c r="Z1416" s="645"/>
      <c r="AA1416" s="645"/>
      <c r="AB1416" s="645"/>
      <c r="AC1416" s="645"/>
      <c r="AD1416" s="645"/>
      <c r="AE1416" s="645"/>
      <c r="AF1416" s="645"/>
      <c r="AG1416" s="645"/>
      <c r="AH1416" s="645"/>
      <c r="AI1416" s="645"/>
      <c r="AJ1416" s="645"/>
      <c r="AK1416" s="645"/>
      <c r="AL1416" s="645"/>
      <c r="AM1416" s="645"/>
      <c r="AN1416" s="645"/>
      <c r="AO1416" s="645"/>
      <c r="AP1416" s="645"/>
      <c r="AQ1416" s="645"/>
      <c r="AR1416" s="645"/>
      <c r="AS1416" s="645"/>
      <c r="AT1416" s="645"/>
      <c r="AU1416" s="645"/>
      <c r="AV1416" s="645"/>
      <c r="AW1416" s="645"/>
      <c r="AX1416" s="645"/>
      <c r="AY1416" s="645"/>
      <c r="AZ1416" s="645"/>
      <c r="BA1416" s="645"/>
      <c r="BB1416" s="645"/>
      <c r="BC1416" s="645"/>
      <c r="BD1416" s="645"/>
      <c r="BE1416" s="645"/>
      <c r="BF1416" s="645"/>
      <c r="BG1416" s="505"/>
      <c r="BH1416" s="506"/>
      <c r="BI1416" s="506"/>
      <c r="BJ1416" s="506"/>
      <c r="BK1416" s="507"/>
    </row>
    <row r="1417" spans="2:80" ht="11.45" customHeight="1">
      <c r="B1417" s="498"/>
      <c r="C1417" s="499"/>
      <c r="D1417" s="500"/>
      <c r="E1417" s="646"/>
      <c r="F1417" s="647"/>
      <c r="G1417" s="647"/>
      <c r="H1417" s="647"/>
      <c r="I1417" s="647"/>
      <c r="J1417" s="647"/>
      <c r="K1417" s="647"/>
      <c r="L1417" s="647"/>
      <c r="M1417" s="647"/>
      <c r="N1417" s="647"/>
      <c r="O1417" s="647"/>
      <c r="P1417" s="647"/>
      <c r="Q1417" s="647"/>
      <c r="R1417" s="647"/>
      <c r="S1417" s="647"/>
      <c r="T1417" s="647"/>
      <c r="U1417" s="647"/>
      <c r="V1417" s="647"/>
      <c r="W1417" s="647"/>
      <c r="X1417" s="647"/>
      <c r="Y1417" s="647"/>
      <c r="Z1417" s="647"/>
      <c r="AA1417" s="647"/>
      <c r="AB1417" s="647"/>
      <c r="AC1417" s="647"/>
      <c r="AD1417" s="647"/>
      <c r="AE1417" s="647"/>
      <c r="AF1417" s="647"/>
      <c r="AG1417" s="647"/>
      <c r="AH1417" s="647"/>
      <c r="AI1417" s="647"/>
      <c r="AJ1417" s="647"/>
      <c r="AK1417" s="647"/>
      <c r="AL1417" s="647"/>
      <c r="AM1417" s="647"/>
      <c r="AN1417" s="647"/>
      <c r="AO1417" s="647"/>
      <c r="AP1417" s="647"/>
      <c r="AQ1417" s="647"/>
      <c r="AR1417" s="647"/>
      <c r="AS1417" s="647"/>
      <c r="AT1417" s="647"/>
      <c r="AU1417" s="647"/>
      <c r="AV1417" s="647"/>
      <c r="AW1417" s="647"/>
      <c r="AX1417" s="647"/>
      <c r="AY1417" s="647"/>
      <c r="AZ1417" s="647"/>
      <c r="BA1417" s="647"/>
      <c r="BB1417" s="647"/>
      <c r="BC1417" s="647"/>
      <c r="BD1417" s="647"/>
      <c r="BE1417" s="647"/>
      <c r="BF1417" s="647"/>
      <c r="BG1417" s="508"/>
      <c r="BH1417" s="509"/>
      <c r="BI1417" s="509"/>
      <c r="BJ1417" s="509"/>
      <c r="BK1417" s="510"/>
    </row>
    <row r="1418" spans="2:80" ht="11.45" customHeight="1">
      <c r="B1418" s="495" t="s">
        <v>546</v>
      </c>
      <c r="C1418" s="496"/>
      <c r="D1418" s="497"/>
      <c r="E1418" s="501" t="s">
        <v>889</v>
      </c>
      <c r="F1418" s="502"/>
      <c r="G1418" s="502"/>
      <c r="H1418" s="502"/>
      <c r="I1418" s="502"/>
      <c r="J1418" s="502"/>
      <c r="K1418" s="502"/>
      <c r="L1418" s="502"/>
      <c r="M1418" s="502"/>
      <c r="N1418" s="502"/>
      <c r="O1418" s="502"/>
      <c r="P1418" s="502"/>
      <c r="Q1418" s="502"/>
      <c r="R1418" s="502"/>
      <c r="S1418" s="502"/>
      <c r="T1418" s="502"/>
      <c r="U1418" s="502"/>
      <c r="V1418" s="502"/>
      <c r="W1418" s="502"/>
      <c r="X1418" s="502"/>
      <c r="Y1418" s="502"/>
      <c r="Z1418" s="502"/>
      <c r="AA1418" s="502"/>
      <c r="AB1418" s="502"/>
      <c r="AC1418" s="502"/>
      <c r="AD1418" s="502"/>
      <c r="AE1418" s="502"/>
      <c r="AF1418" s="502"/>
      <c r="AG1418" s="502"/>
      <c r="AH1418" s="502"/>
      <c r="AI1418" s="502"/>
      <c r="AJ1418" s="502"/>
      <c r="AK1418" s="502"/>
      <c r="AL1418" s="502"/>
      <c r="AM1418" s="502"/>
      <c r="AN1418" s="502"/>
      <c r="AO1418" s="502"/>
      <c r="AP1418" s="502"/>
      <c r="AQ1418" s="502"/>
      <c r="AR1418" s="502"/>
      <c r="AS1418" s="502"/>
      <c r="AT1418" s="502"/>
      <c r="AU1418" s="502"/>
      <c r="AV1418" s="502"/>
      <c r="AW1418" s="502"/>
      <c r="AX1418" s="502"/>
      <c r="AY1418" s="502"/>
      <c r="AZ1418" s="502"/>
      <c r="BA1418" s="502"/>
      <c r="BB1418" s="502"/>
      <c r="BC1418" s="502"/>
      <c r="BD1418" s="502"/>
      <c r="BE1418" s="502"/>
      <c r="BF1418" s="502"/>
      <c r="BG1418" s="505"/>
      <c r="BH1418" s="506"/>
      <c r="BI1418" s="506"/>
      <c r="BJ1418" s="506"/>
      <c r="BK1418" s="507"/>
    </row>
    <row r="1419" spans="2:80" ht="11.45" customHeight="1">
      <c r="B1419" s="511"/>
      <c r="C1419" s="512"/>
      <c r="D1419" s="513"/>
      <c r="E1419" s="514"/>
      <c r="F1419" s="482"/>
      <c r="G1419" s="482"/>
      <c r="H1419" s="482"/>
      <c r="I1419" s="482"/>
      <c r="J1419" s="482"/>
      <c r="K1419" s="482"/>
      <c r="L1419" s="482"/>
      <c r="M1419" s="482"/>
      <c r="N1419" s="482"/>
      <c r="O1419" s="482"/>
      <c r="P1419" s="482"/>
      <c r="Q1419" s="482"/>
      <c r="R1419" s="482"/>
      <c r="S1419" s="482"/>
      <c r="T1419" s="482"/>
      <c r="U1419" s="482"/>
      <c r="V1419" s="482"/>
      <c r="W1419" s="482"/>
      <c r="X1419" s="482"/>
      <c r="Y1419" s="482"/>
      <c r="Z1419" s="482"/>
      <c r="AA1419" s="482"/>
      <c r="AB1419" s="482"/>
      <c r="AC1419" s="482"/>
      <c r="AD1419" s="482"/>
      <c r="AE1419" s="482"/>
      <c r="AF1419" s="482"/>
      <c r="AG1419" s="482"/>
      <c r="AH1419" s="482"/>
      <c r="AI1419" s="482"/>
      <c r="AJ1419" s="482"/>
      <c r="AK1419" s="482"/>
      <c r="AL1419" s="482"/>
      <c r="AM1419" s="482"/>
      <c r="AN1419" s="482"/>
      <c r="AO1419" s="482"/>
      <c r="AP1419" s="482"/>
      <c r="AQ1419" s="482"/>
      <c r="AR1419" s="482"/>
      <c r="AS1419" s="482"/>
      <c r="AT1419" s="482"/>
      <c r="AU1419" s="482"/>
      <c r="AV1419" s="482"/>
      <c r="AW1419" s="482"/>
      <c r="AX1419" s="482"/>
      <c r="AY1419" s="482"/>
      <c r="AZ1419" s="482"/>
      <c r="BA1419" s="482"/>
      <c r="BB1419" s="482"/>
      <c r="BC1419" s="482"/>
      <c r="BD1419" s="482"/>
      <c r="BE1419" s="482"/>
      <c r="BF1419" s="482"/>
      <c r="BG1419" s="515"/>
      <c r="BH1419" s="516"/>
      <c r="BI1419" s="516"/>
      <c r="BJ1419" s="516"/>
      <c r="BK1419" s="517"/>
    </row>
    <row r="1420" spans="2:80" ht="11.45" customHeight="1">
      <c r="B1420" s="511"/>
      <c r="C1420" s="512"/>
      <c r="D1420" s="513"/>
      <c r="E1420" s="810" t="s">
        <v>434</v>
      </c>
      <c r="F1420" s="811"/>
      <c r="G1420" s="812" t="s">
        <v>890</v>
      </c>
      <c r="H1420" s="812"/>
      <c r="I1420" s="812"/>
      <c r="J1420" s="812"/>
      <c r="K1420" s="812"/>
      <c r="L1420" s="812"/>
      <c r="M1420" s="812"/>
      <c r="N1420" s="812"/>
      <c r="O1420" s="812"/>
      <c r="P1420" s="812"/>
      <c r="Q1420" s="812"/>
      <c r="R1420" s="812"/>
      <c r="S1420" s="812"/>
      <c r="T1420" s="812"/>
      <c r="U1420" s="812"/>
      <c r="V1420" s="812"/>
      <c r="W1420" s="812"/>
      <c r="X1420" s="812"/>
      <c r="Y1420" s="812"/>
      <c r="Z1420" s="812"/>
      <c r="AA1420" s="812"/>
      <c r="AB1420" s="812"/>
      <c r="AC1420" s="812"/>
      <c r="AD1420" s="812"/>
      <c r="AE1420" s="812"/>
      <c r="AF1420" s="812"/>
      <c r="AG1420" s="812"/>
      <c r="AH1420" s="812"/>
      <c r="AI1420" s="812"/>
      <c r="AJ1420" s="812"/>
      <c r="AK1420" s="812"/>
      <c r="AL1420" s="812"/>
      <c r="AM1420" s="812"/>
      <c r="AN1420" s="812"/>
      <c r="AO1420" s="812"/>
      <c r="AP1420" s="812"/>
      <c r="AQ1420" s="812"/>
      <c r="AR1420" s="812"/>
      <c r="AS1420" s="812"/>
      <c r="AT1420" s="812"/>
      <c r="AU1420" s="812"/>
      <c r="AV1420" s="812"/>
      <c r="AW1420" s="812"/>
      <c r="AX1420" s="812"/>
      <c r="AY1420" s="812"/>
      <c r="AZ1420" s="812"/>
      <c r="BA1420" s="812"/>
      <c r="BB1420" s="812"/>
      <c r="BC1420" s="812"/>
      <c r="BD1420" s="812"/>
      <c r="BE1420" s="812"/>
      <c r="BF1420" s="812"/>
      <c r="BG1420" s="515"/>
      <c r="BH1420" s="516"/>
      <c r="BI1420" s="516"/>
      <c r="BJ1420" s="516"/>
      <c r="BK1420" s="517"/>
      <c r="CB1420" s="228"/>
    </row>
    <row r="1421" spans="2:80" ht="1.5" customHeight="1">
      <c r="B1421" s="498"/>
      <c r="C1421" s="499"/>
      <c r="D1421" s="500"/>
      <c r="E1421" s="392"/>
      <c r="F1421" s="393"/>
      <c r="G1421" s="394"/>
      <c r="H1421" s="394"/>
      <c r="I1421" s="394"/>
      <c r="J1421" s="394"/>
      <c r="K1421" s="394"/>
      <c r="L1421" s="394"/>
      <c r="M1421" s="394"/>
      <c r="N1421" s="394"/>
      <c r="O1421" s="394"/>
      <c r="P1421" s="394"/>
      <c r="Q1421" s="394"/>
      <c r="R1421" s="394"/>
      <c r="S1421" s="394"/>
      <c r="T1421" s="394"/>
      <c r="U1421" s="394"/>
      <c r="V1421" s="394"/>
      <c r="W1421" s="394"/>
      <c r="X1421" s="394"/>
      <c r="Y1421" s="394"/>
      <c r="Z1421" s="394"/>
      <c r="AA1421" s="394"/>
      <c r="AB1421" s="394"/>
      <c r="AC1421" s="394"/>
      <c r="AD1421" s="394"/>
      <c r="AE1421" s="394"/>
      <c r="AF1421" s="394"/>
      <c r="AG1421" s="394"/>
      <c r="AH1421" s="394"/>
      <c r="AI1421" s="394"/>
      <c r="AJ1421" s="394"/>
      <c r="AK1421" s="394"/>
      <c r="AL1421" s="394"/>
      <c r="AM1421" s="394"/>
      <c r="AN1421" s="394"/>
      <c r="AO1421" s="394"/>
      <c r="AP1421" s="394"/>
      <c r="AQ1421" s="394"/>
      <c r="AR1421" s="394"/>
      <c r="AS1421" s="394"/>
      <c r="AT1421" s="394"/>
      <c r="AU1421" s="394"/>
      <c r="AV1421" s="394"/>
      <c r="AW1421" s="394"/>
      <c r="AX1421" s="394"/>
      <c r="AY1421" s="394"/>
      <c r="AZ1421" s="394"/>
      <c r="BA1421" s="394"/>
      <c r="BB1421" s="394"/>
      <c r="BC1421" s="394"/>
      <c r="BD1421" s="394"/>
      <c r="BE1421" s="394"/>
      <c r="BF1421" s="394"/>
      <c r="BG1421" s="508"/>
      <c r="BH1421" s="509"/>
      <c r="BI1421" s="509"/>
      <c r="BJ1421" s="509"/>
      <c r="BK1421" s="510"/>
      <c r="CB1421" s="228"/>
    </row>
    <row r="1422" spans="2:80" ht="11.45" customHeight="1">
      <c r="B1422" s="495" t="s">
        <v>548</v>
      </c>
      <c r="C1422" s="496"/>
      <c r="D1422" s="497"/>
      <c r="E1422" s="644" t="s">
        <v>869</v>
      </c>
      <c r="F1422" s="645"/>
      <c r="G1422" s="645"/>
      <c r="H1422" s="645"/>
      <c r="I1422" s="645"/>
      <c r="J1422" s="645"/>
      <c r="K1422" s="645"/>
      <c r="L1422" s="645"/>
      <c r="M1422" s="645"/>
      <c r="N1422" s="645"/>
      <c r="O1422" s="645"/>
      <c r="P1422" s="645"/>
      <c r="Q1422" s="645"/>
      <c r="R1422" s="645"/>
      <c r="S1422" s="645"/>
      <c r="T1422" s="645"/>
      <c r="U1422" s="645"/>
      <c r="V1422" s="645"/>
      <c r="W1422" s="645"/>
      <c r="X1422" s="645"/>
      <c r="Y1422" s="645"/>
      <c r="Z1422" s="645"/>
      <c r="AA1422" s="645"/>
      <c r="AB1422" s="645"/>
      <c r="AC1422" s="645"/>
      <c r="AD1422" s="645"/>
      <c r="AE1422" s="645"/>
      <c r="AF1422" s="645"/>
      <c r="AG1422" s="645"/>
      <c r="AH1422" s="645"/>
      <c r="AI1422" s="645"/>
      <c r="AJ1422" s="645"/>
      <c r="AK1422" s="645"/>
      <c r="AL1422" s="645"/>
      <c r="AM1422" s="645"/>
      <c r="AN1422" s="645"/>
      <c r="AO1422" s="645"/>
      <c r="AP1422" s="645"/>
      <c r="AQ1422" s="645"/>
      <c r="AR1422" s="645"/>
      <c r="AS1422" s="645"/>
      <c r="AT1422" s="645"/>
      <c r="AU1422" s="645"/>
      <c r="AV1422" s="645"/>
      <c r="AW1422" s="645"/>
      <c r="AX1422" s="645"/>
      <c r="AY1422" s="645"/>
      <c r="AZ1422" s="645"/>
      <c r="BA1422" s="645"/>
      <c r="BB1422" s="645"/>
      <c r="BC1422" s="645"/>
      <c r="BD1422" s="645"/>
      <c r="BE1422" s="645"/>
      <c r="BF1422" s="645"/>
      <c r="BG1422" s="505"/>
      <c r="BH1422" s="506"/>
      <c r="BI1422" s="506"/>
      <c r="BJ1422" s="506"/>
      <c r="BK1422" s="507"/>
    </row>
    <row r="1423" spans="2:80" ht="11.45" customHeight="1">
      <c r="B1423" s="498"/>
      <c r="C1423" s="499"/>
      <c r="D1423" s="500"/>
      <c r="E1423" s="646"/>
      <c r="F1423" s="647"/>
      <c r="G1423" s="647"/>
      <c r="H1423" s="647"/>
      <c r="I1423" s="647"/>
      <c r="J1423" s="647"/>
      <c r="K1423" s="647"/>
      <c r="L1423" s="647"/>
      <c r="M1423" s="647"/>
      <c r="N1423" s="647"/>
      <c r="O1423" s="647"/>
      <c r="P1423" s="647"/>
      <c r="Q1423" s="647"/>
      <c r="R1423" s="647"/>
      <c r="S1423" s="647"/>
      <c r="T1423" s="647"/>
      <c r="U1423" s="647"/>
      <c r="V1423" s="647"/>
      <c r="W1423" s="647"/>
      <c r="X1423" s="647"/>
      <c r="Y1423" s="647"/>
      <c r="Z1423" s="647"/>
      <c r="AA1423" s="647"/>
      <c r="AB1423" s="647"/>
      <c r="AC1423" s="647"/>
      <c r="AD1423" s="647"/>
      <c r="AE1423" s="647"/>
      <c r="AF1423" s="647"/>
      <c r="AG1423" s="647"/>
      <c r="AH1423" s="647"/>
      <c r="AI1423" s="647"/>
      <c r="AJ1423" s="647"/>
      <c r="AK1423" s="647"/>
      <c r="AL1423" s="647"/>
      <c r="AM1423" s="647"/>
      <c r="AN1423" s="647"/>
      <c r="AO1423" s="647"/>
      <c r="AP1423" s="647"/>
      <c r="AQ1423" s="647"/>
      <c r="AR1423" s="647"/>
      <c r="AS1423" s="647"/>
      <c r="AT1423" s="647"/>
      <c r="AU1423" s="647"/>
      <c r="AV1423" s="647"/>
      <c r="AW1423" s="647"/>
      <c r="AX1423" s="647"/>
      <c r="AY1423" s="647"/>
      <c r="AZ1423" s="647"/>
      <c r="BA1423" s="647"/>
      <c r="BB1423" s="647"/>
      <c r="BC1423" s="647"/>
      <c r="BD1423" s="647"/>
      <c r="BE1423" s="647"/>
      <c r="BF1423" s="647"/>
      <c r="BG1423" s="508"/>
      <c r="BH1423" s="509"/>
      <c r="BI1423" s="509"/>
      <c r="BJ1423" s="509"/>
      <c r="BK1423" s="510"/>
    </row>
    <row r="1424" spans="2:80" ht="11.45" customHeight="1">
      <c r="B1424" s="495" t="s">
        <v>550</v>
      </c>
      <c r="C1424" s="496"/>
      <c r="D1424" s="497"/>
      <c r="E1424" s="501" t="s">
        <v>891</v>
      </c>
      <c r="F1424" s="502"/>
      <c r="G1424" s="502"/>
      <c r="H1424" s="502"/>
      <c r="I1424" s="502"/>
      <c r="J1424" s="502"/>
      <c r="K1424" s="502"/>
      <c r="L1424" s="502"/>
      <c r="M1424" s="502"/>
      <c r="N1424" s="502"/>
      <c r="O1424" s="502"/>
      <c r="P1424" s="502"/>
      <c r="Q1424" s="502"/>
      <c r="R1424" s="502"/>
      <c r="S1424" s="502"/>
      <c r="T1424" s="502"/>
      <c r="U1424" s="502"/>
      <c r="V1424" s="502"/>
      <c r="W1424" s="502"/>
      <c r="X1424" s="502"/>
      <c r="Y1424" s="502"/>
      <c r="Z1424" s="502"/>
      <c r="AA1424" s="502"/>
      <c r="AB1424" s="502"/>
      <c r="AC1424" s="502"/>
      <c r="AD1424" s="502"/>
      <c r="AE1424" s="502"/>
      <c r="AF1424" s="502"/>
      <c r="AG1424" s="502"/>
      <c r="AH1424" s="502"/>
      <c r="AI1424" s="502"/>
      <c r="AJ1424" s="502"/>
      <c r="AK1424" s="502"/>
      <c r="AL1424" s="502"/>
      <c r="AM1424" s="502"/>
      <c r="AN1424" s="502"/>
      <c r="AO1424" s="502"/>
      <c r="AP1424" s="502"/>
      <c r="AQ1424" s="502"/>
      <c r="AR1424" s="502"/>
      <c r="AS1424" s="502"/>
      <c r="AT1424" s="502"/>
      <c r="AU1424" s="502"/>
      <c r="AV1424" s="502"/>
      <c r="AW1424" s="502"/>
      <c r="AX1424" s="502"/>
      <c r="AY1424" s="502"/>
      <c r="AZ1424" s="502"/>
      <c r="BA1424" s="502"/>
      <c r="BB1424" s="502"/>
      <c r="BC1424" s="502"/>
      <c r="BD1424" s="502"/>
      <c r="BE1424" s="502"/>
      <c r="BF1424" s="502"/>
      <c r="BG1424" s="814"/>
      <c r="BH1424" s="815"/>
      <c r="BI1424" s="815"/>
      <c r="BJ1424" s="815"/>
      <c r="BK1424" s="816"/>
      <c r="BL1424" s="356"/>
      <c r="CB1424" s="228"/>
    </row>
    <row r="1425" spans="1:97" s="447" customFormat="1" ht="11.45" customHeight="1">
      <c r="B1425" s="511"/>
      <c r="C1425" s="666"/>
      <c r="D1425" s="513"/>
      <c r="E1425" s="514"/>
      <c r="F1425" s="671"/>
      <c r="G1425" s="671"/>
      <c r="H1425" s="671"/>
      <c r="I1425" s="671"/>
      <c r="J1425" s="671"/>
      <c r="K1425" s="671"/>
      <c r="L1425" s="671"/>
      <c r="M1425" s="671"/>
      <c r="N1425" s="671"/>
      <c r="O1425" s="671"/>
      <c r="P1425" s="671"/>
      <c r="Q1425" s="671"/>
      <c r="R1425" s="671"/>
      <c r="S1425" s="671"/>
      <c r="T1425" s="671"/>
      <c r="U1425" s="671"/>
      <c r="V1425" s="671"/>
      <c r="W1425" s="671"/>
      <c r="X1425" s="671"/>
      <c r="Y1425" s="671"/>
      <c r="Z1425" s="671"/>
      <c r="AA1425" s="671"/>
      <c r="AB1425" s="671"/>
      <c r="AC1425" s="671"/>
      <c r="AD1425" s="671"/>
      <c r="AE1425" s="671"/>
      <c r="AF1425" s="671"/>
      <c r="AG1425" s="671"/>
      <c r="AH1425" s="671"/>
      <c r="AI1425" s="671"/>
      <c r="AJ1425" s="671"/>
      <c r="AK1425" s="671"/>
      <c r="AL1425" s="671"/>
      <c r="AM1425" s="671"/>
      <c r="AN1425" s="671"/>
      <c r="AO1425" s="671"/>
      <c r="AP1425" s="671"/>
      <c r="AQ1425" s="671"/>
      <c r="AR1425" s="671"/>
      <c r="AS1425" s="671"/>
      <c r="AT1425" s="671"/>
      <c r="AU1425" s="671"/>
      <c r="AV1425" s="671"/>
      <c r="AW1425" s="671"/>
      <c r="AX1425" s="671"/>
      <c r="AY1425" s="671"/>
      <c r="AZ1425" s="671"/>
      <c r="BA1425" s="671"/>
      <c r="BB1425" s="671"/>
      <c r="BC1425" s="671"/>
      <c r="BD1425" s="671"/>
      <c r="BE1425" s="671"/>
      <c r="BF1425" s="671"/>
      <c r="BG1425" s="817"/>
      <c r="BH1425" s="825"/>
      <c r="BI1425" s="825"/>
      <c r="BJ1425" s="825"/>
      <c r="BK1425" s="819"/>
      <c r="BL1425" s="356"/>
      <c r="BM1425" s="228"/>
      <c r="BN1425" s="228"/>
      <c r="BO1425" s="228"/>
      <c r="BP1425" s="228"/>
      <c r="BQ1425" s="228"/>
      <c r="BR1425" s="228"/>
      <c r="BS1425" s="228"/>
      <c r="BT1425" s="228"/>
      <c r="BU1425" s="228"/>
      <c r="BV1425" s="228"/>
      <c r="BW1425" s="228"/>
      <c r="BX1425" s="228"/>
      <c r="BY1425" s="228"/>
      <c r="BZ1425" s="228"/>
      <c r="CA1425" s="228"/>
      <c r="CB1425" s="228"/>
    </row>
    <row r="1426" spans="1:97" ht="11.45" customHeight="1">
      <c r="B1426" s="511"/>
      <c r="C1426" s="512"/>
      <c r="D1426" s="513"/>
      <c r="E1426" s="769" t="s">
        <v>516</v>
      </c>
      <c r="F1426" s="770"/>
      <c r="G1426" s="482" t="s">
        <v>892</v>
      </c>
      <c r="H1426" s="482"/>
      <c r="I1426" s="482"/>
      <c r="J1426" s="482"/>
      <c r="K1426" s="482"/>
      <c r="L1426" s="482"/>
      <c r="M1426" s="482"/>
      <c r="N1426" s="482"/>
      <c r="O1426" s="482"/>
      <c r="P1426" s="482"/>
      <c r="Q1426" s="482"/>
      <c r="R1426" s="482"/>
      <c r="S1426" s="482"/>
      <c r="T1426" s="482"/>
      <c r="U1426" s="482"/>
      <c r="V1426" s="482"/>
      <c r="W1426" s="482"/>
      <c r="X1426" s="482"/>
      <c r="Y1426" s="482"/>
      <c r="Z1426" s="482"/>
      <c r="AA1426" s="482"/>
      <c r="AB1426" s="482"/>
      <c r="AC1426" s="482"/>
      <c r="AD1426" s="482"/>
      <c r="AE1426" s="482"/>
      <c r="AF1426" s="482"/>
      <c r="AG1426" s="482"/>
      <c r="AH1426" s="482"/>
      <c r="AI1426" s="482"/>
      <c r="AJ1426" s="482"/>
      <c r="AK1426" s="482"/>
      <c r="AL1426" s="482"/>
      <c r="AM1426" s="482"/>
      <c r="AN1426" s="482"/>
      <c r="AO1426" s="482"/>
      <c r="AP1426" s="482"/>
      <c r="AQ1426" s="482"/>
      <c r="AR1426" s="482"/>
      <c r="AS1426" s="482"/>
      <c r="AT1426" s="482"/>
      <c r="AU1426" s="482"/>
      <c r="AV1426" s="482"/>
      <c r="AW1426" s="482"/>
      <c r="AX1426" s="482"/>
      <c r="AY1426" s="482"/>
      <c r="AZ1426" s="482"/>
      <c r="BA1426" s="482"/>
      <c r="BB1426" s="482"/>
      <c r="BC1426" s="482"/>
      <c r="BD1426" s="482"/>
      <c r="BE1426" s="482"/>
      <c r="BF1426" s="482"/>
      <c r="BG1426" s="817"/>
      <c r="BH1426" s="818"/>
      <c r="BI1426" s="818"/>
      <c r="BJ1426" s="818"/>
      <c r="BK1426" s="819"/>
      <c r="BL1426" s="356"/>
      <c r="CB1426" s="228"/>
    </row>
    <row r="1427" spans="1:97" ht="11.45" customHeight="1">
      <c r="B1427" s="511"/>
      <c r="C1427" s="512"/>
      <c r="D1427" s="513"/>
      <c r="E1427" s="769" t="s">
        <v>518</v>
      </c>
      <c r="F1427" s="770"/>
      <c r="G1427" s="482" t="s">
        <v>893</v>
      </c>
      <c r="H1427" s="482"/>
      <c r="I1427" s="482"/>
      <c r="J1427" s="482"/>
      <c r="K1427" s="482"/>
      <c r="L1427" s="482"/>
      <c r="M1427" s="482"/>
      <c r="N1427" s="482"/>
      <c r="O1427" s="482"/>
      <c r="P1427" s="482"/>
      <c r="Q1427" s="482"/>
      <c r="R1427" s="482"/>
      <c r="S1427" s="482"/>
      <c r="T1427" s="482"/>
      <c r="U1427" s="482"/>
      <c r="V1427" s="482"/>
      <c r="W1427" s="482"/>
      <c r="X1427" s="482"/>
      <c r="Y1427" s="482"/>
      <c r="Z1427" s="482"/>
      <c r="AA1427" s="482"/>
      <c r="AB1427" s="482"/>
      <c r="AC1427" s="482"/>
      <c r="AD1427" s="482"/>
      <c r="AE1427" s="482"/>
      <c r="AF1427" s="482"/>
      <c r="AG1427" s="482"/>
      <c r="AH1427" s="482"/>
      <c r="AI1427" s="482"/>
      <c r="AJ1427" s="482"/>
      <c r="AK1427" s="482"/>
      <c r="AL1427" s="482"/>
      <c r="AM1427" s="482"/>
      <c r="AN1427" s="482"/>
      <c r="AO1427" s="482"/>
      <c r="AP1427" s="482"/>
      <c r="AQ1427" s="482"/>
      <c r="AR1427" s="482"/>
      <c r="AS1427" s="482"/>
      <c r="AT1427" s="482"/>
      <c r="AU1427" s="482"/>
      <c r="AV1427" s="482"/>
      <c r="AW1427" s="482"/>
      <c r="AX1427" s="482"/>
      <c r="AY1427" s="482"/>
      <c r="AZ1427" s="482"/>
      <c r="BA1427" s="482"/>
      <c r="BB1427" s="482"/>
      <c r="BC1427" s="482"/>
      <c r="BD1427" s="482"/>
      <c r="BE1427" s="482"/>
      <c r="BF1427" s="482"/>
      <c r="BG1427" s="817"/>
      <c r="BH1427" s="818"/>
      <c r="BI1427" s="818"/>
      <c r="BJ1427" s="818"/>
      <c r="BK1427" s="819"/>
      <c r="BL1427" s="356"/>
      <c r="CB1427" s="228"/>
    </row>
    <row r="1428" spans="1:97" ht="3" customHeight="1">
      <c r="B1428" s="511"/>
      <c r="C1428" s="512"/>
      <c r="D1428" s="513"/>
      <c r="E1428" s="398"/>
      <c r="F1428" s="289"/>
      <c r="G1428" s="355"/>
      <c r="H1428" s="355"/>
      <c r="I1428" s="355"/>
      <c r="J1428" s="355"/>
      <c r="K1428" s="355"/>
      <c r="L1428" s="355"/>
      <c r="M1428" s="355"/>
      <c r="N1428" s="355"/>
      <c r="O1428" s="355"/>
      <c r="P1428" s="355"/>
      <c r="Q1428" s="355"/>
      <c r="R1428" s="355"/>
      <c r="S1428" s="355"/>
      <c r="T1428" s="355"/>
      <c r="U1428" s="355"/>
      <c r="V1428" s="355"/>
      <c r="W1428" s="355"/>
      <c r="X1428" s="355"/>
      <c r="Y1428" s="355"/>
      <c r="Z1428" s="355"/>
      <c r="AA1428" s="355"/>
      <c r="AB1428" s="355"/>
      <c r="AC1428" s="355"/>
      <c r="AD1428" s="355"/>
      <c r="AE1428" s="355"/>
      <c r="AF1428" s="355"/>
      <c r="AG1428" s="355"/>
      <c r="AH1428" s="355"/>
      <c r="AI1428" s="355"/>
      <c r="AJ1428" s="355"/>
      <c r="AK1428" s="355"/>
      <c r="AL1428" s="355"/>
      <c r="AM1428" s="355"/>
      <c r="AN1428" s="355"/>
      <c r="AO1428" s="355"/>
      <c r="AP1428" s="355"/>
      <c r="AQ1428" s="355"/>
      <c r="AR1428" s="355"/>
      <c r="AS1428" s="355"/>
      <c r="AT1428" s="355"/>
      <c r="AU1428" s="355"/>
      <c r="AV1428" s="355"/>
      <c r="AW1428" s="355"/>
      <c r="AX1428" s="355"/>
      <c r="AY1428" s="355"/>
      <c r="AZ1428" s="355"/>
      <c r="BA1428" s="355"/>
      <c r="BB1428" s="355"/>
      <c r="BC1428" s="355"/>
      <c r="BD1428" s="355"/>
      <c r="BE1428" s="355"/>
      <c r="BF1428" s="355"/>
      <c r="BG1428" s="817"/>
      <c r="BH1428" s="818"/>
      <c r="BI1428" s="818"/>
      <c r="BJ1428" s="818"/>
      <c r="BK1428" s="819"/>
      <c r="BL1428" s="356"/>
      <c r="CB1428" s="228"/>
    </row>
    <row r="1429" spans="1:97" ht="11.45" customHeight="1">
      <c r="B1429" s="511"/>
      <c r="C1429" s="512"/>
      <c r="D1429" s="513"/>
      <c r="E1429" s="698" t="s">
        <v>434</v>
      </c>
      <c r="F1429" s="699"/>
      <c r="G1429" s="635" t="s">
        <v>894</v>
      </c>
      <c r="H1429" s="635"/>
      <c r="I1429" s="635"/>
      <c r="J1429" s="635"/>
      <c r="K1429" s="635"/>
      <c r="L1429" s="635"/>
      <c r="M1429" s="635"/>
      <c r="N1429" s="635"/>
      <c r="O1429" s="635"/>
      <c r="P1429" s="635"/>
      <c r="Q1429" s="635"/>
      <c r="R1429" s="635"/>
      <c r="S1429" s="635"/>
      <c r="T1429" s="635"/>
      <c r="U1429" s="635"/>
      <c r="V1429" s="635"/>
      <c r="W1429" s="635"/>
      <c r="X1429" s="635"/>
      <c r="Y1429" s="635"/>
      <c r="Z1429" s="635"/>
      <c r="AA1429" s="635"/>
      <c r="AB1429" s="635"/>
      <c r="AC1429" s="635"/>
      <c r="AD1429" s="635"/>
      <c r="AE1429" s="635"/>
      <c r="AF1429" s="635"/>
      <c r="AG1429" s="635"/>
      <c r="AH1429" s="635"/>
      <c r="AI1429" s="635"/>
      <c r="AJ1429" s="635"/>
      <c r="AK1429" s="635"/>
      <c r="AL1429" s="635"/>
      <c r="AM1429" s="635"/>
      <c r="AN1429" s="635"/>
      <c r="AO1429" s="635"/>
      <c r="AP1429" s="635"/>
      <c r="AQ1429" s="635"/>
      <c r="AR1429" s="635"/>
      <c r="AS1429" s="635"/>
      <c r="AT1429" s="635"/>
      <c r="AU1429" s="635"/>
      <c r="AV1429" s="635"/>
      <c r="AW1429" s="635"/>
      <c r="AX1429" s="635"/>
      <c r="AY1429" s="635"/>
      <c r="AZ1429" s="635"/>
      <c r="BA1429" s="635"/>
      <c r="BB1429" s="635"/>
      <c r="BC1429" s="635"/>
      <c r="BD1429" s="635"/>
      <c r="BE1429" s="635"/>
      <c r="BF1429" s="635"/>
      <c r="BG1429" s="817"/>
      <c r="BH1429" s="818"/>
      <c r="BI1429" s="818"/>
      <c r="BJ1429" s="818"/>
      <c r="BK1429" s="819"/>
      <c r="BL1429" s="356"/>
      <c r="CB1429" s="228"/>
    </row>
    <row r="1430" spans="1:97" ht="11.45" customHeight="1">
      <c r="B1430" s="511"/>
      <c r="C1430" s="512"/>
      <c r="D1430" s="513"/>
      <c r="E1430" s="343"/>
      <c r="F1430" s="344"/>
      <c r="G1430" s="635"/>
      <c r="H1430" s="635"/>
      <c r="I1430" s="635"/>
      <c r="J1430" s="635"/>
      <c r="K1430" s="635"/>
      <c r="L1430" s="635"/>
      <c r="M1430" s="635"/>
      <c r="N1430" s="635"/>
      <c r="O1430" s="635"/>
      <c r="P1430" s="635"/>
      <c r="Q1430" s="635"/>
      <c r="R1430" s="635"/>
      <c r="S1430" s="635"/>
      <c r="T1430" s="635"/>
      <c r="U1430" s="635"/>
      <c r="V1430" s="635"/>
      <c r="W1430" s="635"/>
      <c r="X1430" s="635"/>
      <c r="Y1430" s="635"/>
      <c r="Z1430" s="635"/>
      <c r="AA1430" s="635"/>
      <c r="AB1430" s="635"/>
      <c r="AC1430" s="635"/>
      <c r="AD1430" s="635"/>
      <c r="AE1430" s="635"/>
      <c r="AF1430" s="635"/>
      <c r="AG1430" s="635"/>
      <c r="AH1430" s="635"/>
      <c r="AI1430" s="635"/>
      <c r="AJ1430" s="635"/>
      <c r="AK1430" s="635"/>
      <c r="AL1430" s="635"/>
      <c r="AM1430" s="635"/>
      <c r="AN1430" s="635"/>
      <c r="AO1430" s="635"/>
      <c r="AP1430" s="635"/>
      <c r="AQ1430" s="635"/>
      <c r="AR1430" s="635"/>
      <c r="AS1430" s="635"/>
      <c r="AT1430" s="635"/>
      <c r="AU1430" s="635"/>
      <c r="AV1430" s="635"/>
      <c r="AW1430" s="635"/>
      <c r="AX1430" s="635"/>
      <c r="AY1430" s="635"/>
      <c r="AZ1430" s="635"/>
      <c r="BA1430" s="635"/>
      <c r="BB1430" s="635"/>
      <c r="BC1430" s="635"/>
      <c r="BD1430" s="635"/>
      <c r="BE1430" s="635"/>
      <c r="BF1430" s="635"/>
      <c r="BG1430" s="817"/>
      <c r="BH1430" s="818"/>
      <c r="BI1430" s="818"/>
      <c r="BJ1430" s="818"/>
      <c r="BK1430" s="819"/>
      <c r="BL1430" s="356"/>
      <c r="CB1430" s="228"/>
    </row>
    <row r="1431" spans="1:97" ht="2.25" customHeight="1">
      <c r="B1431" s="498"/>
      <c r="C1431" s="499"/>
      <c r="D1431" s="500"/>
      <c r="E1431" s="395"/>
      <c r="F1431" s="396"/>
      <c r="G1431" s="327"/>
      <c r="H1431" s="327"/>
      <c r="I1431" s="327"/>
      <c r="J1431" s="327"/>
      <c r="K1431" s="327"/>
      <c r="L1431" s="327"/>
      <c r="M1431" s="327"/>
      <c r="N1431" s="327"/>
      <c r="O1431" s="327"/>
      <c r="P1431" s="327"/>
      <c r="Q1431" s="327"/>
      <c r="R1431" s="327"/>
      <c r="S1431" s="327"/>
      <c r="T1431" s="327"/>
      <c r="U1431" s="327"/>
      <c r="V1431" s="327"/>
      <c r="W1431" s="327"/>
      <c r="X1431" s="327"/>
      <c r="Y1431" s="327"/>
      <c r="Z1431" s="327"/>
      <c r="AA1431" s="327"/>
      <c r="AB1431" s="327"/>
      <c r="AC1431" s="327"/>
      <c r="AD1431" s="327"/>
      <c r="AE1431" s="327"/>
      <c r="AF1431" s="327"/>
      <c r="AG1431" s="327"/>
      <c r="AH1431" s="327"/>
      <c r="AI1431" s="327"/>
      <c r="AJ1431" s="327"/>
      <c r="AK1431" s="327"/>
      <c r="AL1431" s="327"/>
      <c r="AM1431" s="327"/>
      <c r="AN1431" s="327"/>
      <c r="AO1431" s="327"/>
      <c r="AP1431" s="327"/>
      <c r="AQ1431" s="327"/>
      <c r="AR1431" s="327"/>
      <c r="AS1431" s="327"/>
      <c r="AT1431" s="327"/>
      <c r="AU1431" s="327"/>
      <c r="AV1431" s="327"/>
      <c r="AW1431" s="327"/>
      <c r="AX1431" s="327"/>
      <c r="AY1431" s="327"/>
      <c r="AZ1431" s="327"/>
      <c r="BA1431" s="327"/>
      <c r="BB1431" s="327"/>
      <c r="BC1431" s="327"/>
      <c r="BD1431" s="327"/>
      <c r="BE1431" s="327"/>
      <c r="BF1431" s="327"/>
      <c r="BG1431" s="820"/>
      <c r="BH1431" s="821"/>
      <c r="BI1431" s="821"/>
      <c r="BJ1431" s="821"/>
      <c r="BK1431" s="822"/>
      <c r="BL1431" s="356"/>
      <c r="CB1431" s="228"/>
    </row>
    <row r="1432" spans="1:97" ht="11.45" customHeight="1">
      <c r="B1432" s="495" t="s">
        <v>552</v>
      </c>
      <c r="C1432" s="496"/>
      <c r="D1432" s="497"/>
      <c r="E1432" s="644" t="s">
        <v>895</v>
      </c>
      <c r="F1432" s="645"/>
      <c r="G1432" s="645"/>
      <c r="H1432" s="645"/>
      <c r="I1432" s="645"/>
      <c r="J1432" s="645"/>
      <c r="K1432" s="645"/>
      <c r="L1432" s="645"/>
      <c r="M1432" s="645"/>
      <c r="N1432" s="645"/>
      <c r="O1432" s="645"/>
      <c r="P1432" s="645"/>
      <c r="Q1432" s="645"/>
      <c r="R1432" s="645"/>
      <c r="S1432" s="645"/>
      <c r="T1432" s="645"/>
      <c r="U1432" s="645"/>
      <c r="V1432" s="645"/>
      <c r="W1432" s="645"/>
      <c r="X1432" s="645"/>
      <c r="Y1432" s="645"/>
      <c r="Z1432" s="645"/>
      <c r="AA1432" s="645"/>
      <c r="AB1432" s="645"/>
      <c r="AC1432" s="645"/>
      <c r="AD1432" s="645"/>
      <c r="AE1432" s="645"/>
      <c r="AF1432" s="645"/>
      <c r="AG1432" s="645"/>
      <c r="AH1432" s="645"/>
      <c r="AI1432" s="645"/>
      <c r="AJ1432" s="645"/>
      <c r="AK1432" s="645"/>
      <c r="AL1432" s="645"/>
      <c r="AM1432" s="645"/>
      <c r="AN1432" s="645"/>
      <c r="AO1432" s="645"/>
      <c r="AP1432" s="645"/>
      <c r="AQ1432" s="645"/>
      <c r="AR1432" s="645"/>
      <c r="AS1432" s="645"/>
      <c r="AT1432" s="645"/>
      <c r="AU1432" s="645"/>
      <c r="AV1432" s="645"/>
      <c r="AW1432" s="645"/>
      <c r="AX1432" s="645"/>
      <c r="AY1432" s="645"/>
      <c r="AZ1432" s="645"/>
      <c r="BA1432" s="645"/>
      <c r="BB1432" s="645"/>
      <c r="BC1432" s="645"/>
      <c r="BD1432" s="645"/>
      <c r="BE1432" s="645"/>
      <c r="BF1432" s="645"/>
      <c r="BG1432" s="505"/>
      <c r="BH1432" s="506"/>
      <c r="BI1432" s="506"/>
      <c r="BJ1432" s="506"/>
      <c r="BK1432" s="507"/>
    </row>
    <row r="1433" spans="1:97" ht="11.45" customHeight="1">
      <c r="B1433" s="498"/>
      <c r="C1433" s="499"/>
      <c r="D1433" s="500"/>
      <c r="E1433" s="646"/>
      <c r="F1433" s="647"/>
      <c r="G1433" s="647"/>
      <c r="H1433" s="647"/>
      <c r="I1433" s="647"/>
      <c r="J1433" s="647"/>
      <c r="K1433" s="647"/>
      <c r="L1433" s="647"/>
      <c r="M1433" s="647"/>
      <c r="N1433" s="647"/>
      <c r="O1433" s="647"/>
      <c r="P1433" s="647"/>
      <c r="Q1433" s="647"/>
      <c r="R1433" s="647"/>
      <c r="S1433" s="647"/>
      <c r="T1433" s="647"/>
      <c r="U1433" s="647"/>
      <c r="V1433" s="647"/>
      <c r="W1433" s="647"/>
      <c r="X1433" s="647"/>
      <c r="Y1433" s="647"/>
      <c r="Z1433" s="647"/>
      <c r="AA1433" s="647"/>
      <c r="AB1433" s="647"/>
      <c r="AC1433" s="647"/>
      <c r="AD1433" s="647"/>
      <c r="AE1433" s="647"/>
      <c r="AF1433" s="647"/>
      <c r="AG1433" s="647"/>
      <c r="AH1433" s="647"/>
      <c r="AI1433" s="647"/>
      <c r="AJ1433" s="647"/>
      <c r="AK1433" s="647"/>
      <c r="AL1433" s="647"/>
      <c r="AM1433" s="647"/>
      <c r="AN1433" s="647"/>
      <c r="AO1433" s="647"/>
      <c r="AP1433" s="647"/>
      <c r="AQ1433" s="647"/>
      <c r="AR1433" s="647"/>
      <c r="AS1433" s="647"/>
      <c r="AT1433" s="647"/>
      <c r="AU1433" s="647"/>
      <c r="AV1433" s="647"/>
      <c r="AW1433" s="647"/>
      <c r="AX1433" s="647"/>
      <c r="AY1433" s="647"/>
      <c r="AZ1433" s="647"/>
      <c r="BA1433" s="647"/>
      <c r="BB1433" s="647"/>
      <c r="BC1433" s="647"/>
      <c r="BD1433" s="647"/>
      <c r="BE1433" s="647"/>
      <c r="BF1433" s="647"/>
      <c r="BG1433" s="508"/>
      <c r="BH1433" s="509"/>
      <c r="BI1433" s="509"/>
      <c r="BJ1433" s="509"/>
      <c r="BK1433" s="510"/>
    </row>
    <row r="1434" spans="1:97" s="384" customFormat="1" ht="9" customHeight="1">
      <c r="BG1434" s="243"/>
      <c r="BH1434" s="243"/>
      <c r="BI1434" s="243"/>
      <c r="BJ1434" s="243"/>
      <c r="BK1434" s="243"/>
      <c r="BL1434" s="385"/>
      <c r="BM1434" s="385"/>
      <c r="BN1434" s="385"/>
      <c r="BO1434" s="385"/>
      <c r="BP1434" s="385"/>
      <c r="BQ1434" s="385"/>
      <c r="BR1434" s="385"/>
      <c r="BS1434" s="385"/>
      <c r="BT1434" s="385"/>
      <c r="BU1434" s="385"/>
      <c r="BV1434" s="385"/>
      <c r="BW1434" s="385"/>
      <c r="BX1434" s="385"/>
      <c r="BY1434" s="385"/>
      <c r="BZ1434" s="385"/>
      <c r="CA1434" s="385"/>
    </row>
    <row r="1435" spans="1:97" s="316" customFormat="1" ht="12.75" customHeight="1">
      <c r="B1435" s="386"/>
      <c r="C1435" s="386"/>
      <c r="D1435" s="386"/>
      <c r="E1435" s="599" t="s">
        <v>765</v>
      </c>
      <c r="F1435" s="600"/>
      <c r="G1435" s="600"/>
      <c r="H1435" s="600"/>
      <c r="I1435" s="600"/>
      <c r="J1435" s="600"/>
      <c r="K1435" s="600"/>
      <c r="L1435" s="600"/>
      <c r="M1435" s="600"/>
      <c r="N1435" s="600"/>
      <c r="O1435" s="600"/>
      <c r="P1435" s="600"/>
      <c r="Q1435" s="600"/>
      <c r="R1435" s="600"/>
      <c r="S1435" s="600"/>
      <c r="T1435" s="600"/>
      <c r="U1435" s="600"/>
      <c r="V1435" s="600"/>
      <c r="W1435" s="600"/>
      <c r="X1435" s="600"/>
      <c r="Y1435" s="600"/>
      <c r="Z1435" s="600"/>
      <c r="AA1435" s="600"/>
      <c r="AB1435" s="600"/>
      <c r="AC1435" s="600"/>
      <c r="AD1435" s="600"/>
      <c r="AE1435" s="601"/>
      <c r="AF1435" s="783"/>
      <c r="AG1435" s="784"/>
      <c r="AH1435" s="784"/>
      <c r="AI1435" s="784"/>
      <c r="AJ1435" s="784"/>
      <c r="AK1435" s="784"/>
      <c r="AL1435" s="784"/>
      <c r="AM1435" s="784"/>
      <c r="AN1435" s="784"/>
      <c r="AO1435" s="784"/>
      <c r="AP1435" s="785"/>
      <c r="AQ1435" s="482"/>
      <c r="AR1435" s="482"/>
      <c r="AS1435" s="482"/>
      <c r="AT1435" s="482"/>
      <c r="AU1435" s="482"/>
      <c r="AV1435" s="482"/>
      <c r="AW1435" s="482"/>
      <c r="AX1435" s="482"/>
      <c r="AY1435" s="482"/>
      <c r="AZ1435" s="482"/>
      <c r="BA1435" s="482"/>
      <c r="BB1435" s="482"/>
      <c r="BC1435" s="482"/>
      <c r="BD1435" s="482"/>
      <c r="BE1435" s="482"/>
      <c r="BF1435" s="482"/>
      <c r="BG1435" s="387"/>
      <c r="BH1435" s="387"/>
      <c r="BI1435" s="387"/>
      <c r="BJ1435" s="387"/>
      <c r="BK1435" s="387"/>
      <c r="BL1435" s="387"/>
      <c r="BM1435" s="777" t="s">
        <v>766</v>
      </c>
      <c r="BN1435" s="777"/>
      <c r="BO1435" s="777"/>
      <c r="BP1435" s="777"/>
      <c r="BQ1435" s="777"/>
      <c r="BR1435" s="777"/>
      <c r="BS1435" s="777"/>
      <c r="BT1435" s="777"/>
      <c r="BU1435" s="777"/>
      <c r="BV1435" s="777"/>
      <c r="BW1435" s="777"/>
      <c r="BX1435" s="387"/>
      <c r="BY1435" s="387"/>
      <c r="BZ1435" s="387"/>
      <c r="CA1435" s="387"/>
      <c r="CB1435" s="387"/>
      <c r="CC1435" s="387"/>
      <c r="CD1435" s="387"/>
      <c r="CE1435" s="387"/>
      <c r="CF1435" s="387"/>
      <c r="CG1435" s="387"/>
      <c r="CH1435" s="387"/>
      <c r="CK1435" s="258"/>
      <c r="CL1435" s="225"/>
      <c r="CM1435" s="225"/>
      <c r="CN1435" s="225"/>
      <c r="CO1435" s="225"/>
      <c r="CP1435" s="225"/>
      <c r="CQ1435" s="225"/>
      <c r="CR1435" s="225"/>
      <c r="CS1435" s="225"/>
    </row>
    <row r="1436" spans="1:97" s="316" customFormat="1" ht="12.75" customHeight="1">
      <c r="B1436" s="386"/>
      <c r="C1436" s="386"/>
      <c r="D1436" s="386"/>
      <c r="E1436" s="602"/>
      <c r="F1436" s="603"/>
      <c r="G1436" s="603"/>
      <c r="H1436" s="603"/>
      <c r="I1436" s="603"/>
      <c r="J1436" s="603"/>
      <c r="K1436" s="603"/>
      <c r="L1436" s="603"/>
      <c r="M1436" s="603"/>
      <c r="N1436" s="603"/>
      <c r="O1436" s="603"/>
      <c r="P1436" s="603"/>
      <c r="Q1436" s="603"/>
      <c r="R1436" s="603"/>
      <c r="S1436" s="603"/>
      <c r="T1436" s="603"/>
      <c r="U1436" s="603"/>
      <c r="V1436" s="603"/>
      <c r="W1436" s="603"/>
      <c r="X1436" s="603"/>
      <c r="Y1436" s="603"/>
      <c r="Z1436" s="603"/>
      <c r="AA1436" s="603"/>
      <c r="AB1436" s="603"/>
      <c r="AC1436" s="603"/>
      <c r="AD1436" s="603"/>
      <c r="AE1436" s="604"/>
      <c r="AF1436" s="786"/>
      <c r="AG1436" s="787"/>
      <c r="AH1436" s="787"/>
      <c r="AI1436" s="787"/>
      <c r="AJ1436" s="787"/>
      <c r="AK1436" s="787"/>
      <c r="AL1436" s="787"/>
      <c r="AM1436" s="787"/>
      <c r="AN1436" s="787"/>
      <c r="AO1436" s="787"/>
      <c r="AP1436" s="788"/>
      <c r="AQ1436" s="482"/>
      <c r="AR1436" s="482"/>
      <c r="AS1436" s="482"/>
      <c r="AT1436" s="482"/>
      <c r="AU1436" s="482"/>
      <c r="AV1436" s="482"/>
      <c r="AW1436" s="482"/>
      <c r="AX1436" s="482"/>
      <c r="AY1436" s="482"/>
      <c r="AZ1436" s="482"/>
      <c r="BA1436" s="482"/>
      <c r="BB1436" s="482"/>
      <c r="BC1436" s="482"/>
      <c r="BD1436" s="482"/>
      <c r="BE1436" s="482"/>
      <c r="BF1436" s="482"/>
      <c r="BG1436" s="387"/>
      <c r="BH1436" s="387"/>
      <c r="BI1436" s="387"/>
      <c r="BJ1436" s="387"/>
      <c r="BK1436" s="387"/>
      <c r="BL1436" s="387"/>
      <c r="BM1436" s="387"/>
      <c r="BN1436" s="387"/>
      <c r="BO1436" s="387"/>
      <c r="BP1436" s="387"/>
      <c r="BQ1436" s="387"/>
      <c r="BR1436" s="387"/>
      <c r="BS1436" s="387"/>
      <c r="BT1436" s="387"/>
      <c r="BU1436" s="387"/>
      <c r="BV1436" s="387"/>
      <c r="BW1436" s="387"/>
      <c r="BX1436" s="387"/>
      <c r="BY1436" s="387"/>
      <c r="BZ1436" s="387"/>
      <c r="CA1436" s="387"/>
      <c r="CB1436" s="387"/>
      <c r="CC1436" s="387"/>
      <c r="CD1436" s="387"/>
      <c r="CE1436" s="387"/>
      <c r="CF1436" s="387"/>
      <c r="CG1436" s="387"/>
      <c r="CH1436" s="387"/>
      <c r="CK1436" s="258"/>
      <c r="CL1436" s="258"/>
      <c r="CM1436" s="258"/>
      <c r="CN1436" s="258"/>
      <c r="CO1436" s="258"/>
      <c r="CP1436" s="225"/>
      <c r="CQ1436" s="225"/>
      <c r="CR1436" s="225"/>
      <c r="CS1436" s="225"/>
    </row>
    <row r="1437" spans="1:97" s="316" customFormat="1" ht="12.75" customHeight="1">
      <c r="B1437" s="386"/>
      <c r="C1437" s="386"/>
      <c r="D1437" s="386"/>
      <c r="E1437" s="388"/>
      <c r="F1437" s="388"/>
      <c r="G1437" s="388"/>
      <c r="H1437" s="388"/>
      <c r="I1437" s="388"/>
      <c r="J1437" s="388"/>
      <c r="K1437" s="388"/>
      <c r="L1437" s="388"/>
      <c r="M1437" s="388"/>
      <c r="N1437" s="388"/>
      <c r="O1437" s="388"/>
      <c r="P1437" s="388"/>
      <c r="Q1437" s="388"/>
      <c r="R1437" s="388"/>
      <c r="S1437" s="388"/>
      <c r="T1437" s="388"/>
      <c r="U1437" s="388"/>
      <c r="V1437" s="388"/>
      <c r="W1437" s="388"/>
      <c r="X1437" s="388"/>
      <c r="Y1437" s="388"/>
      <c r="Z1437" s="388"/>
      <c r="AA1437" s="388"/>
      <c r="AB1437" s="388"/>
      <c r="AC1437" s="388"/>
      <c r="AD1437" s="388"/>
      <c r="AE1437" s="388"/>
      <c r="AF1437" s="389"/>
      <c r="AG1437" s="389"/>
      <c r="AH1437" s="389"/>
      <c r="AI1437" s="389"/>
      <c r="AJ1437" s="389"/>
      <c r="AK1437" s="389"/>
      <c r="AL1437" s="389"/>
      <c r="AM1437" s="389"/>
      <c r="AN1437" s="389"/>
      <c r="AO1437" s="389"/>
      <c r="AP1437" s="389"/>
      <c r="AQ1437" s="355"/>
      <c r="AR1437" s="355"/>
      <c r="AS1437" s="355"/>
      <c r="AT1437" s="355"/>
      <c r="AU1437" s="355"/>
      <c r="AV1437" s="355"/>
      <c r="AW1437" s="355"/>
      <c r="AX1437" s="355"/>
      <c r="AY1437" s="355"/>
      <c r="AZ1437" s="355"/>
      <c r="BA1437" s="355"/>
      <c r="BB1437" s="355"/>
      <c r="BC1437" s="355"/>
      <c r="BD1437" s="355"/>
      <c r="BE1437" s="355"/>
      <c r="BF1437" s="355"/>
      <c r="BG1437" s="387"/>
      <c r="BH1437" s="387"/>
      <c r="BI1437" s="387"/>
      <c r="BJ1437" s="387"/>
      <c r="BK1437" s="387"/>
      <c r="BL1437" s="387"/>
      <c r="BM1437" s="387"/>
      <c r="BN1437" s="387"/>
      <c r="BO1437" s="387"/>
      <c r="BP1437" s="387"/>
      <c r="BQ1437" s="387"/>
      <c r="BR1437" s="387"/>
      <c r="BS1437" s="387"/>
      <c r="BT1437" s="387"/>
      <c r="BU1437" s="387"/>
      <c r="BV1437" s="387"/>
      <c r="BW1437" s="387"/>
      <c r="BX1437" s="387"/>
      <c r="BY1437" s="387"/>
      <c r="BZ1437" s="387"/>
      <c r="CA1437" s="387"/>
      <c r="CB1437" s="387"/>
      <c r="CC1437" s="387"/>
      <c r="CD1437" s="387"/>
      <c r="CE1437" s="387"/>
      <c r="CF1437" s="387"/>
      <c r="CG1437" s="387"/>
      <c r="CH1437" s="387"/>
      <c r="CK1437" s="258"/>
      <c r="CL1437" s="258"/>
      <c r="CM1437" s="258"/>
      <c r="CN1437" s="258"/>
      <c r="CO1437" s="258"/>
      <c r="CP1437" s="225"/>
      <c r="CQ1437" s="225"/>
      <c r="CR1437" s="225"/>
      <c r="CS1437" s="225"/>
    </row>
    <row r="1438" spans="1:97" s="316" customFormat="1" ht="20.100000000000001" customHeight="1">
      <c r="A1438" s="239" t="s">
        <v>896</v>
      </c>
      <c r="B1438" s="239"/>
      <c r="C1438" s="239"/>
      <c r="D1438" s="298"/>
      <c r="E1438" s="291"/>
      <c r="F1438" s="291"/>
      <c r="G1438" s="291"/>
      <c r="H1438" s="291"/>
      <c r="I1438" s="291"/>
      <c r="J1438" s="291"/>
      <c r="K1438" s="291"/>
      <c r="L1438" s="291"/>
      <c r="M1438" s="291"/>
      <c r="N1438" s="291"/>
      <c r="O1438" s="291"/>
      <c r="P1438" s="291"/>
      <c r="Q1438" s="291"/>
      <c r="R1438" s="291"/>
      <c r="S1438" s="291"/>
      <c r="T1438" s="291"/>
      <c r="U1438" s="291"/>
      <c r="V1438" s="291"/>
      <c r="BG1438" s="243"/>
      <c r="BH1438" s="243"/>
      <c r="BI1438" s="243"/>
      <c r="BJ1438" s="243"/>
      <c r="BK1438" s="243"/>
      <c r="BL1438" s="345"/>
      <c r="BM1438" s="345"/>
      <c r="BN1438" s="345"/>
      <c r="BO1438" s="345"/>
      <c r="BP1438" s="345"/>
      <c r="BQ1438" s="345"/>
      <c r="BR1438" s="345"/>
      <c r="BS1438" s="345"/>
      <c r="BT1438" s="345"/>
      <c r="BU1438" s="345"/>
      <c r="BV1438" s="345"/>
      <c r="BW1438" s="345"/>
      <c r="BX1438" s="345"/>
      <c r="BY1438" s="345"/>
      <c r="BZ1438" s="345"/>
      <c r="CA1438" s="345"/>
    </row>
    <row r="1439" spans="1:97" ht="12.6" customHeight="1">
      <c r="A1439" s="342"/>
      <c r="B1439" s="495" t="s">
        <v>431</v>
      </c>
      <c r="C1439" s="496"/>
      <c r="D1439" s="497"/>
      <c r="E1439" s="644" t="s">
        <v>349</v>
      </c>
      <c r="F1439" s="645"/>
      <c r="G1439" s="645"/>
      <c r="H1439" s="645"/>
      <c r="I1439" s="645"/>
      <c r="J1439" s="645"/>
      <c r="K1439" s="645"/>
      <c r="L1439" s="645"/>
      <c r="M1439" s="645"/>
      <c r="N1439" s="645"/>
      <c r="O1439" s="645"/>
      <c r="P1439" s="645"/>
      <c r="Q1439" s="645"/>
      <c r="R1439" s="645"/>
      <c r="S1439" s="645"/>
      <c r="T1439" s="645"/>
      <c r="U1439" s="645"/>
      <c r="V1439" s="645"/>
      <c r="W1439" s="645"/>
      <c r="X1439" s="645"/>
      <c r="Y1439" s="645"/>
      <c r="Z1439" s="645"/>
      <c r="AA1439" s="645"/>
      <c r="AB1439" s="645"/>
      <c r="AC1439" s="645"/>
      <c r="AD1439" s="645"/>
      <c r="AE1439" s="645"/>
      <c r="AF1439" s="645"/>
      <c r="AG1439" s="645"/>
      <c r="AH1439" s="645"/>
      <c r="AI1439" s="645"/>
      <c r="AJ1439" s="645"/>
      <c r="AK1439" s="645"/>
      <c r="AL1439" s="645"/>
      <c r="AM1439" s="645"/>
      <c r="AN1439" s="645"/>
      <c r="AO1439" s="645"/>
      <c r="AP1439" s="645"/>
      <c r="AQ1439" s="645"/>
      <c r="AR1439" s="645"/>
      <c r="AS1439" s="645"/>
      <c r="AT1439" s="645"/>
      <c r="AU1439" s="645"/>
      <c r="AV1439" s="645"/>
      <c r="AW1439" s="645"/>
      <c r="AX1439" s="645"/>
      <c r="AY1439" s="645"/>
      <c r="AZ1439" s="645"/>
      <c r="BA1439" s="645"/>
      <c r="BB1439" s="645"/>
      <c r="BC1439" s="645"/>
      <c r="BD1439" s="645"/>
      <c r="BE1439" s="645"/>
      <c r="BF1439" s="645"/>
      <c r="BG1439" s="505"/>
      <c r="BH1439" s="506"/>
      <c r="BI1439" s="506"/>
      <c r="BJ1439" s="506"/>
      <c r="BK1439" s="507"/>
    </row>
    <row r="1440" spans="1:97" ht="12.6" customHeight="1">
      <c r="A1440" s="342"/>
      <c r="B1440" s="498"/>
      <c r="C1440" s="499"/>
      <c r="D1440" s="500"/>
      <c r="E1440" s="646"/>
      <c r="F1440" s="647"/>
      <c r="G1440" s="647"/>
      <c r="H1440" s="647"/>
      <c r="I1440" s="647"/>
      <c r="J1440" s="647"/>
      <c r="K1440" s="647"/>
      <c r="L1440" s="647"/>
      <c r="M1440" s="647"/>
      <c r="N1440" s="647"/>
      <c r="O1440" s="647"/>
      <c r="P1440" s="647"/>
      <c r="Q1440" s="647"/>
      <c r="R1440" s="647"/>
      <c r="S1440" s="647"/>
      <c r="T1440" s="647"/>
      <c r="U1440" s="647"/>
      <c r="V1440" s="647"/>
      <c r="W1440" s="647"/>
      <c r="X1440" s="647"/>
      <c r="Y1440" s="647"/>
      <c r="Z1440" s="647"/>
      <c r="AA1440" s="647"/>
      <c r="AB1440" s="647"/>
      <c r="AC1440" s="647"/>
      <c r="AD1440" s="647"/>
      <c r="AE1440" s="647"/>
      <c r="AF1440" s="647"/>
      <c r="AG1440" s="647"/>
      <c r="AH1440" s="647"/>
      <c r="AI1440" s="647"/>
      <c r="AJ1440" s="647"/>
      <c r="AK1440" s="647"/>
      <c r="AL1440" s="647"/>
      <c r="AM1440" s="647"/>
      <c r="AN1440" s="647"/>
      <c r="AO1440" s="647"/>
      <c r="AP1440" s="647"/>
      <c r="AQ1440" s="647"/>
      <c r="AR1440" s="647"/>
      <c r="AS1440" s="647"/>
      <c r="AT1440" s="647"/>
      <c r="AU1440" s="647"/>
      <c r="AV1440" s="647"/>
      <c r="AW1440" s="647"/>
      <c r="AX1440" s="647"/>
      <c r="AY1440" s="647"/>
      <c r="AZ1440" s="647"/>
      <c r="BA1440" s="647"/>
      <c r="BB1440" s="647"/>
      <c r="BC1440" s="647"/>
      <c r="BD1440" s="647"/>
      <c r="BE1440" s="647"/>
      <c r="BF1440" s="647"/>
      <c r="BG1440" s="508"/>
      <c r="BH1440" s="509"/>
      <c r="BI1440" s="509"/>
      <c r="BJ1440" s="509"/>
      <c r="BK1440" s="510"/>
    </row>
    <row r="1441" spans="1:97" ht="12.6" customHeight="1">
      <c r="A1441" s="342"/>
      <c r="B1441" s="495" t="s">
        <v>436</v>
      </c>
      <c r="C1441" s="496"/>
      <c r="D1441" s="497"/>
      <c r="E1441" s="501" t="s">
        <v>897</v>
      </c>
      <c r="F1441" s="502"/>
      <c r="G1441" s="502"/>
      <c r="H1441" s="502"/>
      <c r="I1441" s="502"/>
      <c r="J1441" s="502"/>
      <c r="K1441" s="502"/>
      <c r="L1441" s="502"/>
      <c r="M1441" s="502"/>
      <c r="N1441" s="502"/>
      <c r="O1441" s="502"/>
      <c r="P1441" s="502"/>
      <c r="Q1441" s="502"/>
      <c r="R1441" s="502"/>
      <c r="S1441" s="502"/>
      <c r="T1441" s="502"/>
      <c r="U1441" s="502"/>
      <c r="V1441" s="502"/>
      <c r="W1441" s="502"/>
      <c r="X1441" s="502"/>
      <c r="Y1441" s="502"/>
      <c r="Z1441" s="502"/>
      <c r="AA1441" s="502"/>
      <c r="AB1441" s="502"/>
      <c r="AC1441" s="502"/>
      <c r="AD1441" s="502"/>
      <c r="AE1441" s="502"/>
      <c r="AF1441" s="502"/>
      <c r="AG1441" s="502"/>
      <c r="AH1441" s="502"/>
      <c r="AI1441" s="502"/>
      <c r="AJ1441" s="502"/>
      <c r="AK1441" s="502"/>
      <c r="AL1441" s="502"/>
      <c r="AM1441" s="502"/>
      <c r="AN1441" s="502"/>
      <c r="AO1441" s="502"/>
      <c r="AP1441" s="502"/>
      <c r="AQ1441" s="502"/>
      <c r="AR1441" s="502"/>
      <c r="AS1441" s="502"/>
      <c r="AT1441" s="502"/>
      <c r="AU1441" s="502"/>
      <c r="AV1441" s="502"/>
      <c r="AW1441" s="502"/>
      <c r="AX1441" s="502"/>
      <c r="AY1441" s="502"/>
      <c r="AZ1441" s="502"/>
      <c r="BA1441" s="502"/>
      <c r="BB1441" s="502"/>
      <c r="BC1441" s="502"/>
      <c r="BD1441" s="502"/>
      <c r="BE1441" s="502"/>
      <c r="BF1441" s="502"/>
      <c r="BG1441" s="505"/>
      <c r="BH1441" s="506"/>
      <c r="BI1441" s="506"/>
      <c r="BJ1441" s="506"/>
      <c r="BK1441" s="507"/>
    </row>
    <row r="1442" spans="1:97" ht="12.6" customHeight="1">
      <c r="A1442" s="342"/>
      <c r="B1442" s="511"/>
      <c r="C1442" s="512"/>
      <c r="D1442" s="513"/>
      <c r="E1442" s="514"/>
      <c r="F1442" s="482"/>
      <c r="G1442" s="482"/>
      <c r="H1442" s="482"/>
      <c r="I1442" s="482"/>
      <c r="J1442" s="482"/>
      <c r="K1442" s="482"/>
      <c r="L1442" s="482"/>
      <c r="M1442" s="482"/>
      <c r="N1442" s="482"/>
      <c r="O1442" s="482"/>
      <c r="P1442" s="482"/>
      <c r="Q1442" s="482"/>
      <c r="R1442" s="482"/>
      <c r="S1442" s="482"/>
      <c r="T1442" s="482"/>
      <c r="U1442" s="482"/>
      <c r="V1442" s="482"/>
      <c r="W1442" s="482"/>
      <c r="X1442" s="482"/>
      <c r="Y1442" s="482"/>
      <c r="Z1442" s="482"/>
      <c r="AA1442" s="482"/>
      <c r="AB1442" s="482"/>
      <c r="AC1442" s="482"/>
      <c r="AD1442" s="482"/>
      <c r="AE1442" s="482"/>
      <c r="AF1442" s="482"/>
      <c r="AG1442" s="482"/>
      <c r="AH1442" s="482"/>
      <c r="AI1442" s="482"/>
      <c r="AJ1442" s="482"/>
      <c r="AK1442" s="482"/>
      <c r="AL1442" s="482"/>
      <c r="AM1442" s="482"/>
      <c r="AN1442" s="482"/>
      <c r="AO1442" s="482"/>
      <c r="AP1442" s="482"/>
      <c r="AQ1442" s="482"/>
      <c r="AR1442" s="482"/>
      <c r="AS1442" s="482"/>
      <c r="AT1442" s="482"/>
      <c r="AU1442" s="482"/>
      <c r="AV1442" s="482"/>
      <c r="AW1442" s="482"/>
      <c r="AX1442" s="482"/>
      <c r="AY1442" s="482"/>
      <c r="AZ1442" s="482"/>
      <c r="BA1442" s="482"/>
      <c r="BB1442" s="482"/>
      <c r="BC1442" s="482"/>
      <c r="BD1442" s="482"/>
      <c r="BE1442" s="482"/>
      <c r="BF1442" s="482"/>
      <c r="BG1442" s="515"/>
      <c r="BH1442" s="516"/>
      <c r="BI1442" s="516"/>
      <c r="BJ1442" s="516"/>
      <c r="BK1442" s="517"/>
    </row>
    <row r="1443" spans="1:97" ht="12.6" customHeight="1">
      <c r="A1443" s="342"/>
      <c r="B1443" s="498"/>
      <c r="C1443" s="499"/>
      <c r="D1443" s="500"/>
      <c r="E1443" s="503"/>
      <c r="F1443" s="504"/>
      <c r="G1443" s="504"/>
      <c r="H1443" s="504"/>
      <c r="I1443" s="504"/>
      <c r="J1443" s="504"/>
      <c r="K1443" s="504"/>
      <c r="L1443" s="504"/>
      <c r="M1443" s="504"/>
      <c r="N1443" s="504"/>
      <c r="O1443" s="504"/>
      <c r="P1443" s="504"/>
      <c r="Q1443" s="504"/>
      <c r="R1443" s="504"/>
      <c r="S1443" s="504"/>
      <c r="T1443" s="504"/>
      <c r="U1443" s="504"/>
      <c r="V1443" s="504"/>
      <c r="W1443" s="504"/>
      <c r="X1443" s="504"/>
      <c r="Y1443" s="504"/>
      <c r="Z1443" s="504"/>
      <c r="AA1443" s="504"/>
      <c r="AB1443" s="504"/>
      <c r="AC1443" s="504"/>
      <c r="AD1443" s="504"/>
      <c r="AE1443" s="504"/>
      <c r="AF1443" s="504"/>
      <c r="AG1443" s="504"/>
      <c r="AH1443" s="504"/>
      <c r="AI1443" s="504"/>
      <c r="AJ1443" s="504"/>
      <c r="AK1443" s="504"/>
      <c r="AL1443" s="504"/>
      <c r="AM1443" s="504"/>
      <c r="AN1443" s="504"/>
      <c r="AO1443" s="504"/>
      <c r="AP1443" s="504"/>
      <c r="AQ1443" s="504"/>
      <c r="AR1443" s="504"/>
      <c r="AS1443" s="504"/>
      <c r="AT1443" s="504"/>
      <c r="AU1443" s="504"/>
      <c r="AV1443" s="504"/>
      <c r="AW1443" s="504"/>
      <c r="AX1443" s="504"/>
      <c r="AY1443" s="504"/>
      <c r="AZ1443" s="504"/>
      <c r="BA1443" s="504"/>
      <c r="BB1443" s="504"/>
      <c r="BC1443" s="504"/>
      <c r="BD1443" s="504"/>
      <c r="BE1443" s="504"/>
      <c r="BF1443" s="504"/>
      <c r="BG1443" s="508"/>
      <c r="BH1443" s="509"/>
      <c r="BI1443" s="509"/>
      <c r="BJ1443" s="509"/>
      <c r="BK1443" s="510"/>
    </row>
    <row r="1444" spans="1:97" ht="12.6" customHeight="1">
      <c r="B1444" s="495" t="s">
        <v>450</v>
      </c>
      <c r="C1444" s="496"/>
      <c r="D1444" s="497"/>
      <c r="E1444" s="501" t="s">
        <v>898</v>
      </c>
      <c r="F1444" s="502"/>
      <c r="G1444" s="502"/>
      <c r="H1444" s="502"/>
      <c r="I1444" s="502"/>
      <c r="J1444" s="502"/>
      <c r="K1444" s="502"/>
      <c r="L1444" s="502"/>
      <c r="M1444" s="502"/>
      <c r="N1444" s="502"/>
      <c r="O1444" s="502"/>
      <c r="P1444" s="502"/>
      <c r="Q1444" s="502"/>
      <c r="R1444" s="502"/>
      <c r="S1444" s="502"/>
      <c r="T1444" s="502"/>
      <c r="U1444" s="502"/>
      <c r="V1444" s="502"/>
      <c r="W1444" s="502"/>
      <c r="X1444" s="502"/>
      <c r="Y1444" s="502"/>
      <c r="Z1444" s="502"/>
      <c r="AA1444" s="502"/>
      <c r="AB1444" s="502"/>
      <c r="AC1444" s="502"/>
      <c r="AD1444" s="502"/>
      <c r="AE1444" s="502"/>
      <c r="AF1444" s="502"/>
      <c r="AG1444" s="502"/>
      <c r="AH1444" s="502"/>
      <c r="AI1444" s="502"/>
      <c r="AJ1444" s="502"/>
      <c r="AK1444" s="502"/>
      <c r="AL1444" s="502"/>
      <c r="AM1444" s="502"/>
      <c r="AN1444" s="502"/>
      <c r="AO1444" s="502"/>
      <c r="AP1444" s="502"/>
      <c r="AQ1444" s="502"/>
      <c r="AR1444" s="502"/>
      <c r="AS1444" s="502"/>
      <c r="AT1444" s="502"/>
      <c r="AU1444" s="502"/>
      <c r="AV1444" s="502"/>
      <c r="AW1444" s="502"/>
      <c r="AX1444" s="502"/>
      <c r="AY1444" s="502"/>
      <c r="AZ1444" s="502"/>
      <c r="BA1444" s="502"/>
      <c r="BB1444" s="502"/>
      <c r="BC1444" s="502"/>
      <c r="BD1444" s="502"/>
      <c r="BE1444" s="502"/>
      <c r="BF1444" s="502"/>
      <c r="BG1444" s="505"/>
      <c r="BH1444" s="506"/>
      <c r="BI1444" s="506"/>
      <c r="BJ1444" s="506"/>
      <c r="BK1444" s="507"/>
    </row>
    <row r="1445" spans="1:97" ht="12.6" customHeight="1">
      <c r="B1445" s="511"/>
      <c r="C1445" s="512"/>
      <c r="D1445" s="513"/>
      <c r="E1445" s="514"/>
      <c r="F1445" s="482"/>
      <c r="G1445" s="482"/>
      <c r="H1445" s="482"/>
      <c r="I1445" s="482"/>
      <c r="J1445" s="482"/>
      <c r="K1445" s="482"/>
      <c r="L1445" s="482"/>
      <c r="M1445" s="482"/>
      <c r="N1445" s="482"/>
      <c r="O1445" s="482"/>
      <c r="P1445" s="482"/>
      <c r="Q1445" s="482"/>
      <c r="R1445" s="482"/>
      <c r="S1445" s="482"/>
      <c r="T1445" s="482"/>
      <c r="U1445" s="482"/>
      <c r="V1445" s="482"/>
      <c r="W1445" s="482"/>
      <c r="X1445" s="482"/>
      <c r="Y1445" s="482"/>
      <c r="Z1445" s="482"/>
      <c r="AA1445" s="482"/>
      <c r="AB1445" s="482"/>
      <c r="AC1445" s="482"/>
      <c r="AD1445" s="482"/>
      <c r="AE1445" s="482"/>
      <c r="AF1445" s="482"/>
      <c r="AG1445" s="482"/>
      <c r="AH1445" s="482"/>
      <c r="AI1445" s="482"/>
      <c r="AJ1445" s="482"/>
      <c r="AK1445" s="482"/>
      <c r="AL1445" s="482"/>
      <c r="AM1445" s="482"/>
      <c r="AN1445" s="482"/>
      <c r="AO1445" s="482"/>
      <c r="AP1445" s="482"/>
      <c r="AQ1445" s="482"/>
      <c r="AR1445" s="482"/>
      <c r="AS1445" s="482"/>
      <c r="AT1445" s="482"/>
      <c r="AU1445" s="482"/>
      <c r="AV1445" s="482"/>
      <c r="AW1445" s="482"/>
      <c r="AX1445" s="482"/>
      <c r="AY1445" s="482"/>
      <c r="AZ1445" s="482"/>
      <c r="BA1445" s="482"/>
      <c r="BB1445" s="482"/>
      <c r="BC1445" s="482"/>
      <c r="BD1445" s="482"/>
      <c r="BE1445" s="482"/>
      <c r="BF1445" s="482"/>
      <c r="BG1445" s="515"/>
      <c r="BH1445" s="516"/>
      <c r="BI1445" s="516"/>
      <c r="BJ1445" s="516"/>
      <c r="BK1445" s="517"/>
    </row>
    <row r="1446" spans="1:97" ht="12.6" customHeight="1">
      <c r="B1446" s="511"/>
      <c r="C1446" s="512"/>
      <c r="D1446" s="513"/>
      <c r="E1446" s="514"/>
      <c r="F1446" s="482"/>
      <c r="G1446" s="482"/>
      <c r="H1446" s="482"/>
      <c r="I1446" s="482"/>
      <c r="J1446" s="482"/>
      <c r="K1446" s="482"/>
      <c r="L1446" s="482"/>
      <c r="M1446" s="482"/>
      <c r="N1446" s="482"/>
      <c r="O1446" s="482"/>
      <c r="P1446" s="482"/>
      <c r="Q1446" s="482"/>
      <c r="R1446" s="482"/>
      <c r="S1446" s="482"/>
      <c r="T1446" s="482"/>
      <c r="U1446" s="482"/>
      <c r="V1446" s="482"/>
      <c r="W1446" s="482"/>
      <c r="X1446" s="482"/>
      <c r="Y1446" s="482"/>
      <c r="Z1446" s="482"/>
      <c r="AA1446" s="482"/>
      <c r="AB1446" s="482"/>
      <c r="AC1446" s="482"/>
      <c r="AD1446" s="482"/>
      <c r="AE1446" s="482"/>
      <c r="AF1446" s="482"/>
      <c r="AG1446" s="482"/>
      <c r="AH1446" s="482"/>
      <c r="AI1446" s="482"/>
      <c r="AJ1446" s="482"/>
      <c r="AK1446" s="482"/>
      <c r="AL1446" s="482"/>
      <c r="AM1446" s="482"/>
      <c r="AN1446" s="482"/>
      <c r="AO1446" s="482"/>
      <c r="AP1446" s="482"/>
      <c r="AQ1446" s="482"/>
      <c r="AR1446" s="482"/>
      <c r="AS1446" s="482"/>
      <c r="AT1446" s="482"/>
      <c r="AU1446" s="482"/>
      <c r="AV1446" s="482"/>
      <c r="AW1446" s="482"/>
      <c r="AX1446" s="482"/>
      <c r="AY1446" s="482"/>
      <c r="AZ1446" s="482"/>
      <c r="BA1446" s="482"/>
      <c r="BB1446" s="482"/>
      <c r="BC1446" s="482"/>
      <c r="BD1446" s="482"/>
      <c r="BE1446" s="482"/>
      <c r="BF1446" s="482"/>
      <c r="BG1446" s="515"/>
      <c r="BH1446" s="516"/>
      <c r="BI1446" s="516"/>
      <c r="BJ1446" s="516"/>
      <c r="BK1446" s="517"/>
    </row>
    <row r="1447" spans="1:97" ht="12.6" customHeight="1">
      <c r="B1447" s="511"/>
      <c r="C1447" s="512"/>
      <c r="D1447" s="513"/>
      <c r="E1447" s="698" t="s">
        <v>434</v>
      </c>
      <c r="F1447" s="699"/>
      <c r="G1447" s="635" t="s">
        <v>899</v>
      </c>
      <c r="H1447" s="635"/>
      <c r="I1447" s="635"/>
      <c r="J1447" s="635"/>
      <c r="K1447" s="635"/>
      <c r="L1447" s="635"/>
      <c r="M1447" s="635"/>
      <c r="N1447" s="635"/>
      <c r="O1447" s="635"/>
      <c r="P1447" s="635"/>
      <c r="Q1447" s="635"/>
      <c r="R1447" s="635"/>
      <c r="S1447" s="635"/>
      <c r="T1447" s="635"/>
      <c r="U1447" s="635"/>
      <c r="V1447" s="635"/>
      <c r="W1447" s="635"/>
      <c r="X1447" s="635"/>
      <c r="Y1447" s="635"/>
      <c r="Z1447" s="635"/>
      <c r="AA1447" s="635"/>
      <c r="AB1447" s="635"/>
      <c r="AC1447" s="635"/>
      <c r="AD1447" s="635"/>
      <c r="AE1447" s="635"/>
      <c r="AF1447" s="635"/>
      <c r="AG1447" s="635"/>
      <c r="AH1447" s="635"/>
      <c r="AI1447" s="635"/>
      <c r="AJ1447" s="635"/>
      <c r="AK1447" s="635"/>
      <c r="AL1447" s="635"/>
      <c r="AM1447" s="635"/>
      <c r="AN1447" s="635"/>
      <c r="AO1447" s="635"/>
      <c r="AP1447" s="635"/>
      <c r="AQ1447" s="635"/>
      <c r="AR1447" s="635"/>
      <c r="AS1447" s="635"/>
      <c r="AT1447" s="635"/>
      <c r="AU1447" s="635"/>
      <c r="AV1447" s="635"/>
      <c r="AW1447" s="635"/>
      <c r="AX1447" s="635"/>
      <c r="AY1447" s="635"/>
      <c r="AZ1447" s="635"/>
      <c r="BA1447" s="635"/>
      <c r="BB1447" s="635"/>
      <c r="BC1447" s="635"/>
      <c r="BD1447" s="635"/>
      <c r="BE1447" s="635"/>
      <c r="BF1447" s="635"/>
      <c r="BG1447" s="515"/>
      <c r="BH1447" s="516"/>
      <c r="BI1447" s="516"/>
      <c r="BJ1447" s="516"/>
      <c r="BK1447" s="517"/>
    </row>
    <row r="1448" spans="1:97" ht="2.25" customHeight="1">
      <c r="B1448" s="498"/>
      <c r="C1448" s="499"/>
      <c r="D1448" s="500"/>
      <c r="E1448" s="382"/>
      <c r="F1448" s="355"/>
      <c r="G1448" s="355"/>
      <c r="H1448" s="355"/>
      <c r="I1448" s="355"/>
      <c r="J1448" s="355"/>
      <c r="K1448" s="355"/>
      <c r="L1448" s="355"/>
      <c r="M1448" s="355"/>
      <c r="N1448" s="355"/>
      <c r="O1448" s="355"/>
      <c r="P1448" s="355"/>
      <c r="Q1448" s="355"/>
      <c r="R1448" s="355"/>
      <c r="S1448" s="355"/>
      <c r="T1448" s="355"/>
      <c r="U1448" s="355"/>
      <c r="V1448" s="355"/>
      <c r="W1448" s="355"/>
      <c r="X1448" s="355"/>
      <c r="Y1448" s="355"/>
      <c r="Z1448" s="355"/>
      <c r="AA1448" s="355"/>
      <c r="AB1448" s="355"/>
      <c r="AC1448" s="355"/>
      <c r="AD1448" s="355"/>
      <c r="AE1448" s="355"/>
      <c r="AF1448" s="355"/>
      <c r="AG1448" s="355"/>
      <c r="AH1448" s="355"/>
      <c r="AI1448" s="355"/>
      <c r="AJ1448" s="355"/>
      <c r="AK1448" s="355"/>
      <c r="AL1448" s="355"/>
      <c r="AM1448" s="355"/>
      <c r="AN1448" s="355"/>
      <c r="AO1448" s="355"/>
      <c r="AP1448" s="355"/>
      <c r="AQ1448" s="355"/>
      <c r="AR1448" s="355"/>
      <c r="AS1448" s="355"/>
      <c r="AT1448" s="355"/>
      <c r="AU1448" s="355"/>
      <c r="AV1448" s="355"/>
      <c r="AW1448" s="355"/>
      <c r="AX1448" s="355"/>
      <c r="AY1448" s="355"/>
      <c r="AZ1448" s="355"/>
      <c r="BA1448" s="355"/>
      <c r="BB1448" s="355"/>
      <c r="BC1448" s="355"/>
      <c r="BD1448" s="355"/>
      <c r="BE1448" s="355"/>
      <c r="BF1448" s="355"/>
      <c r="BG1448" s="508"/>
      <c r="BH1448" s="509"/>
      <c r="BI1448" s="509"/>
      <c r="BJ1448" s="509"/>
      <c r="BK1448" s="510"/>
    </row>
    <row r="1449" spans="1:97" ht="12.6" customHeight="1">
      <c r="A1449" s="342"/>
      <c r="B1449" s="495" t="s">
        <v>457</v>
      </c>
      <c r="C1449" s="496"/>
      <c r="D1449" s="497"/>
      <c r="E1449" s="644" t="s">
        <v>900</v>
      </c>
      <c r="F1449" s="645"/>
      <c r="G1449" s="645"/>
      <c r="H1449" s="645"/>
      <c r="I1449" s="645"/>
      <c r="J1449" s="645"/>
      <c r="K1449" s="645"/>
      <c r="L1449" s="645"/>
      <c r="M1449" s="645"/>
      <c r="N1449" s="645"/>
      <c r="O1449" s="645"/>
      <c r="P1449" s="645"/>
      <c r="Q1449" s="645"/>
      <c r="R1449" s="645"/>
      <c r="S1449" s="645"/>
      <c r="T1449" s="645"/>
      <c r="U1449" s="645"/>
      <c r="V1449" s="645"/>
      <c r="W1449" s="645"/>
      <c r="X1449" s="645"/>
      <c r="Y1449" s="645"/>
      <c r="Z1449" s="645"/>
      <c r="AA1449" s="645"/>
      <c r="AB1449" s="645"/>
      <c r="AC1449" s="645"/>
      <c r="AD1449" s="645"/>
      <c r="AE1449" s="645"/>
      <c r="AF1449" s="645"/>
      <c r="AG1449" s="645"/>
      <c r="AH1449" s="645"/>
      <c r="AI1449" s="645"/>
      <c r="AJ1449" s="645"/>
      <c r="AK1449" s="645"/>
      <c r="AL1449" s="645"/>
      <c r="AM1449" s="645"/>
      <c r="AN1449" s="645"/>
      <c r="AO1449" s="645"/>
      <c r="AP1449" s="645"/>
      <c r="AQ1449" s="645"/>
      <c r="AR1449" s="645"/>
      <c r="AS1449" s="645"/>
      <c r="AT1449" s="645"/>
      <c r="AU1449" s="645"/>
      <c r="AV1449" s="645"/>
      <c r="AW1449" s="645"/>
      <c r="AX1449" s="645"/>
      <c r="AY1449" s="645"/>
      <c r="AZ1449" s="645"/>
      <c r="BA1449" s="645"/>
      <c r="BB1449" s="645"/>
      <c r="BC1449" s="645"/>
      <c r="BD1449" s="645"/>
      <c r="BE1449" s="645"/>
      <c r="BF1449" s="645"/>
      <c r="BG1449" s="505"/>
      <c r="BH1449" s="506"/>
      <c r="BI1449" s="506"/>
      <c r="BJ1449" s="506"/>
      <c r="BK1449" s="507"/>
    </row>
    <row r="1450" spans="1:97" ht="12.6" customHeight="1">
      <c r="A1450" s="342"/>
      <c r="B1450" s="498"/>
      <c r="C1450" s="499"/>
      <c r="D1450" s="500"/>
      <c r="E1450" s="646"/>
      <c r="F1450" s="647"/>
      <c r="G1450" s="647"/>
      <c r="H1450" s="647"/>
      <c r="I1450" s="647"/>
      <c r="J1450" s="647"/>
      <c r="K1450" s="647"/>
      <c r="L1450" s="647"/>
      <c r="M1450" s="647"/>
      <c r="N1450" s="647"/>
      <c r="O1450" s="647"/>
      <c r="P1450" s="647"/>
      <c r="Q1450" s="647"/>
      <c r="R1450" s="647"/>
      <c r="S1450" s="647"/>
      <c r="T1450" s="647"/>
      <c r="U1450" s="647"/>
      <c r="V1450" s="647"/>
      <c r="W1450" s="647"/>
      <c r="X1450" s="647"/>
      <c r="Y1450" s="647"/>
      <c r="Z1450" s="647"/>
      <c r="AA1450" s="647"/>
      <c r="AB1450" s="647"/>
      <c r="AC1450" s="647"/>
      <c r="AD1450" s="647"/>
      <c r="AE1450" s="647"/>
      <c r="AF1450" s="647"/>
      <c r="AG1450" s="647"/>
      <c r="AH1450" s="647"/>
      <c r="AI1450" s="647"/>
      <c r="AJ1450" s="647"/>
      <c r="AK1450" s="647"/>
      <c r="AL1450" s="647"/>
      <c r="AM1450" s="647"/>
      <c r="AN1450" s="647"/>
      <c r="AO1450" s="647"/>
      <c r="AP1450" s="647"/>
      <c r="AQ1450" s="647"/>
      <c r="AR1450" s="647"/>
      <c r="AS1450" s="647"/>
      <c r="AT1450" s="647"/>
      <c r="AU1450" s="647"/>
      <c r="AV1450" s="647"/>
      <c r="AW1450" s="647"/>
      <c r="AX1450" s="647"/>
      <c r="AY1450" s="647"/>
      <c r="AZ1450" s="647"/>
      <c r="BA1450" s="647"/>
      <c r="BB1450" s="647"/>
      <c r="BC1450" s="647"/>
      <c r="BD1450" s="647"/>
      <c r="BE1450" s="647"/>
      <c r="BF1450" s="647"/>
      <c r="BG1450" s="508"/>
      <c r="BH1450" s="509"/>
      <c r="BI1450" s="509"/>
      <c r="BJ1450" s="509"/>
      <c r="BK1450" s="510"/>
    </row>
    <row r="1451" spans="1:97" s="384" customFormat="1" ht="8.25" customHeight="1">
      <c r="BG1451" s="243"/>
      <c r="BH1451" s="243"/>
      <c r="BI1451" s="243"/>
      <c r="BJ1451" s="243"/>
      <c r="BK1451" s="243"/>
      <c r="BL1451" s="385"/>
      <c r="BM1451" s="385"/>
      <c r="BN1451" s="385"/>
      <c r="BO1451" s="385"/>
      <c r="BP1451" s="385"/>
      <c r="BQ1451" s="385"/>
      <c r="BR1451" s="385"/>
      <c r="BS1451" s="385"/>
      <c r="BT1451" s="385"/>
      <c r="BU1451" s="385"/>
      <c r="BV1451" s="385"/>
      <c r="BW1451" s="385"/>
      <c r="BX1451" s="385"/>
      <c r="BY1451" s="385"/>
      <c r="BZ1451" s="385"/>
      <c r="CA1451" s="385"/>
    </row>
    <row r="1452" spans="1:97" s="316" customFormat="1" ht="12.75" customHeight="1">
      <c r="B1452" s="386"/>
      <c r="C1452" s="386"/>
      <c r="D1452" s="386"/>
      <c r="E1452" s="599" t="s">
        <v>765</v>
      </c>
      <c r="F1452" s="600"/>
      <c r="G1452" s="600"/>
      <c r="H1452" s="600"/>
      <c r="I1452" s="600"/>
      <c r="J1452" s="600"/>
      <c r="K1452" s="600"/>
      <c r="L1452" s="600"/>
      <c r="M1452" s="600"/>
      <c r="N1452" s="600"/>
      <c r="O1452" s="600"/>
      <c r="P1452" s="600"/>
      <c r="Q1452" s="600"/>
      <c r="R1452" s="600"/>
      <c r="S1452" s="600"/>
      <c r="T1452" s="600"/>
      <c r="U1452" s="600"/>
      <c r="V1452" s="600"/>
      <c r="W1452" s="600"/>
      <c r="X1452" s="600"/>
      <c r="Y1452" s="600"/>
      <c r="Z1452" s="600"/>
      <c r="AA1452" s="600"/>
      <c r="AB1452" s="600"/>
      <c r="AC1452" s="600"/>
      <c r="AD1452" s="600"/>
      <c r="AE1452" s="601"/>
      <c r="AF1452" s="783"/>
      <c r="AG1452" s="784"/>
      <c r="AH1452" s="784"/>
      <c r="AI1452" s="784"/>
      <c r="AJ1452" s="784"/>
      <c r="AK1452" s="784"/>
      <c r="AL1452" s="784"/>
      <c r="AM1452" s="784"/>
      <c r="AN1452" s="784"/>
      <c r="AO1452" s="784"/>
      <c r="AP1452" s="785"/>
      <c r="AQ1452" s="482"/>
      <c r="AR1452" s="482"/>
      <c r="AS1452" s="482"/>
      <c r="AT1452" s="482"/>
      <c r="AU1452" s="482"/>
      <c r="AV1452" s="482"/>
      <c r="AW1452" s="482"/>
      <c r="AX1452" s="482"/>
      <c r="AY1452" s="482"/>
      <c r="AZ1452" s="482"/>
      <c r="BA1452" s="482"/>
      <c r="BB1452" s="482"/>
      <c r="BC1452" s="482"/>
      <c r="BD1452" s="482"/>
      <c r="BE1452" s="482"/>
      <c r="BF1452" s="482"/>
      <c r="BG1452" s="387"/>
      <c r="BH1452" s="387"/>
      <c r="BI1452" s="387"/>
      <c r="BJ1452" s="387"/>
      <c r="BK1452" s="387"/>
      <c r="BL1452" s="387"/>
      <c r="BM1452" s="777" t="s">
        <v>766</v>
      </c>
      <c r="BN1452" s="777"/>
      <c r="BO1452" s="777"/>
      <c r="BP1452" s="777"/>
      <c r="BQ1452" s="777"/>
      <c r="BR1452" s="777"/>
      <c r="BS1452" s="777"/>
      <c r="BT1452" s="777"/>
      <c r="BU1452" s="777"/>
      <c r="BV1452" s="777"/>
      <c r="BW1452" s="777"/>
      <c r="BX1452" s="387"/>
      <c r="BY1452" s="387"/>
      <c r="BZ1452" s="387"/>
      <c r="CA1452" s="387"/>
      <c r="CB1452" s="387"/>
      <c r="CC1452" s="387"/>
      <c r="CD1452" s="387"/>
      <c r="CE1452" s="387"/>
      <c r="CF1452" s="387"/>
      <c r="CG1452" s="387"/>
      <c r="CH1452" s="387"/>
      <c r="CK1452" s="258"/>
      <c r="CL1452" s="225"/>
      <c r="CM1452" s="225"/>
      <c r="CN1452" s="225"/>
      <c r="CO1452" s="225"/>
      <c r="CP1452" s="225"/>
      <c r="CQ1452" s="225"/>
      <c r="CR1452" s="225"/>
      <c r="CS1452" s="225"/>
    </row>
    <row r="1453" spans="1:97" s="316" customFormat="1" ht="12.75" customHeight="1">
      <c r="B1453" s="386"/>
      <c r="C1453" s="386"/>
      <c r="D1453" s="386"/>
      <c r="E1453" s="602"/>
      <c r="F1453" s="603"/>
      <c r="G1453" s="603"/>
      <c r="H1453" s="603"/>
      <c r="I1453" s="603"/>
      <c r="J1453" s="603"/>
      <c r="K1453" s="603"/>
      <c r="L1453" s="603"/>
      <c r="M1453" s="603"/>
      <c r="N1453" s="603"/>
      <c r="O1453" s="603"/>
      <c r="P1453" s="603"/>
      <c r="Q1453" s="603"/>
      <c r="R1453" s="603"/>
      <c r="S1453" s="603"/>
      <c r="T1453" s="603"/>
      <c r="U1453" s="603"/>
      <c r="V1453" s="603"/>
      <c r="W1453" s="603"/>
      <c r="X1453" s="603"/>
      <c r="Y1453" s="603"/>
      <c r="Z1453" s="603"/>
      <c r="AA1453" s="603"/>
      <c r="AB1453" s="603"/>
      <c r="AC1453" s="603"/>
      <c r="AD1453" s="603"/>
      <c r="AE1453" s="604"/>
      <c r="AF1453" s="786"/>
      <c r="AG1453" s="787"/>
      <c r="AH1453" s="787"/>
      <c r="AI1453" s="787"/>
      <c r="AJ1453" s="787"/>
      <c r="AK1453" s="787"/>
      <c r="AL1453" s="787"/>
      <c r="AM1453" s="787"/>
      <c r="AN1453" s="787"/>
      <c r="AO1453" s="787"/>
      <c r="AP1453" s="788"/>
      <c r="AQ1453" s="482"/>
      <c r="AR1453" s="482"/>
      <c r="AS1453" s="482"/>
      <c r="AT1453" s="482"/>
      <c r="AU1453" s="482"/>
      <c r="AV1453" s="482"/>
      <c r="AW1453" s="482"/>
      <c r="AX1453" s="482"/>
      <c r="AY1453" s="482"/>
      <c r="AZ1453" s="482"/>
      <c r="BA1453" s="482"/>
      <c r="BB1453" s="482"/>
      <c r="BC1453" s="482"/>
      <c r="BD1453" s="482"/>
      <c r="BE1453" s="482"/>
      <c r="BF1453" s="482"/>
      <c r="BG1453" s="387"/>
      <c r="BH1453" s="387"/>
      <c r="BI1453" s="387"/>
      <c r="BJ1453" s="387"/>
      <c r="BK1453" s="387"/>
      <c r="BL1453" s="387"/>
      <c r="BM1453" s="387"/>
      <c r="BN1453" s="387"/>
      <c r="BO1453" s="387"/>
      <c r="BP1453" s="387"/>
      <c r="BQ1453" s="387"/>
      <c r="BR1453" s="387"/>
      <c r="BS1453" s="387"/>
      <c r="BT1453" s="387"/>
      <c r="BU1453" s="387"/>
      <c r="BV1453" s="387"/>
      <c r="BW1453" s="387"/>
      <c r="BX1453" s="387"/>
      <c r="BY1453" s="387"/>
      <c r="BZ1453" s="387"/>
      <c r="CA1453" s="387"/>
      <c r="CB1453" s="387"/>
      <c r="CC1453" s="387"/>
      <c r="CD1453" s="387"/>
      <c r="CE1453" s="387"/>
      <c r="CF1453" s="387"/>
      <c r="CG1453" s="387"/>
      <c r="CH1453" s="387"/>
      <c r="CK1453" s="258"/>
      <c r="CL1453" s="258"/>
      <c r="CM1453" s="258"/>
      <c r="CN1453" s="258"/>
      <c r="CO1453" s="258"/>
      <c r="CP1453" s="225"/>
      <c r="CQ1453" s="225"/>
      <c r="CR1453" s="225"/>
      <c r="CS1453" s="225"/>
    </row>
    <row r="1454" spans="1:97" s="316" customFormat="1" ht="12.75" customHeight="1">
      <c r="B1454" s="386"/>
      <c r="C1454" s="386"/>
      <c r="D1454" s="386"/>
      <c r="E1454" s="388"/>
      <c r="F1454" s="388"/>
      <c r="G1454" s="388"/>
      <c r="H1454" s="388"/>
      <c r="I1454" s="388"/>
      <c r="J1454" s="388"/>
      <c r="K1454" s="388"/>
      <c r="L1454" s="388"/>
      <c r="M1454" s="388"/>
      <c r="N1454" s="388"/>
      <c r="O1454" s="388"/>
      <c r="P1454" s="388"/>
      <c r="Q1454" s="388"/>
      <c r="R1454" s="388"/>
      <c r="S1454" s="388"/>
      <c r="T1454" s="388"/>
      <c r="U1454" s="388"/>
      <c r="V1454" s="388"/>
      <c r="W1454" s="388"/>
      <c r="X1454" s="388"/>
      <c r="Y1454" s="388"/>
      <c r="Z1454" s="388"/>
      <c r="AA1454" s="388"/>
      <c r="AB1454" s="388"/>
      <c r="AC1454" s="388"/>
      <c r="AD1454" s="388"/>
      <c r="AE1454" s="388"/>
      <c r="AF1454" s="389"/>
      <c r="AG1454" s="389"/>
      <c r="AH1454" s="389"/>
      <c r="AI1454" s="389"/>
      <c r="AJ1454" s="389"/>
      <c r="AK1454" s="389"/>
      <c r="AL1454" s="389"/>
      <c r="AM1454" s="389"/>
      <c r="AN1454" s="389"/>
      <c r="AO1454" s="389"/>
      <c r="AP1454" s="389"/>
      <c r="AQ1454" s="355"/>
      <c r="AR1454" s="355"/>
      <c r="AS1454" s="355"/>
      <c r="AT1454" s="355"/>
      <c r="AU1454" s="355"/>
      <c r="AV1454" s="355"/>
      <c r="AW1454" s="355"/>
      <c r="AX1454" s="355"/>
      <c r="AY1454" s="355"/>
      <c r="AZ1454" s="355"/>
      <c r="BA1454" s="355"/>
      <c r="BB1454" s="355"/>
      <c r="BC1454" s="355"/>
      <c r="BD1454" s="355"/>
      <c r="BE1454" s="355"/>
      <c r="BF1454" s="355"/>
      <c r="BG1454" s="387"/>
      <c r="BH1454" s="387"/>
      <c r="BI1454" s="387"/>
      <c r="BJ1454" s="387"/>
      <c r="BK1454" s="387"/>
      <c r="BL1454" s="387"/>
      <c r="BM1454" s="387"/>
      <c r="BN1454" s="387"/>
      <c r="BO1454" s="387"/>
      <c r="BP1454" s="387"/>
      <c r="BQ1454" s="387"/>
      <c r="BR1454" s="387"/>
      <c r="BS1454" s="387"/>
      <c r="BT1454" s="387"/>
      <c r="BU1454" s="387"/>
      <c r="BV1454" s="387"/>
      <c r="BW1454" s="387"/>
      <c r="BX1454" s="387"/>
      <c r="BY1454" s="387"/>
      <c r="BZ1454" s="387"/>
      <c r="CA1454" s="387"/>
      <c r="CB1454" s="387"/>
      <c r="CC1454" s="387"/>
      <c r="CD1454" s="387"/>
      <c r="CE1454" s="387"/>
      <c r="CF1454" s="387"/>
      <c r="CG1454" s="387"/>
      <c r="CH1454" s="387"/>
      <c r="CK1454" s="258"/>
      <c r="CL1454" s="258"/>
      <c r="CM1454" s="258"/>
      <c r="CN1454" s="258"/>
      <c r="CO1454" s="258"/>
      <c r="CP1454" s="225"/>
      <c r="CQ1454" s="225"/>
      <c r="CR1454" s="225"/>
      <c r="CS1454" s="225"/>
    </row>
    <row r="1455" spans="1:97" s="316" customFormat="1" ht="20.100000000000001" customHeight="1">
      <c r="A1455" s="239" t="s">
        <v>901</v>
      </c>
      <c r="B1455" s="239"/>
      <c r="C1455" s="239"/>
      <c r="D1455" s="298"/>
      <c r="E1455" s="291"/>
      <c r="F1455" s="291"/>
      <c r="G1455" s="291"/>
      <c r="H1455" s="291"/>
      <c r="I1455" s="291"/>
      <c r="J1455" s="291"/>
      <c r="K1455" s="291"/>
      <c r="L1455" s="291"/>
      <c r="M1455" s="291"/>
      <c r="N1455" s="291"/>
      <c r="O1455" s="291"/>
      <c r="P1455" s="291"/>
      <c r="Q1455" s="291"/>
      <c r="R1455" s="291"/>
      <c r="S1455" s="291"/>
      <c r="T1455" s="291"/>
      <c r="U1455" s="291"/>
      <c r="V1455" s="291"/>
      <c r="BG1455" s="243"/>
      <c r="BH1455" s="243"/>
      <c r="BI1455" s="243"/>
      <c r="BJ1455" s="243"/>
      <c r="BK1455" s="243"/>
      <c r="BL1455" s="345"/>
      <c r="BM1455" s="345"/>
      <c r="BN1455" s="345"/>
      <c r="BO1455" s="345"/>
      <c r="BP1455" s="345"/>
      <c r="BQ1455" s="345"/>
      <c r="BR1455" s="345"/>
      <c r="BS1455" s="345"/>
      <c r="BT1455" s="345"/>
      <c r="BU1455" s="345"/>
      <c r="BV1455" s="345"/>
      <c r="BW1455" s="345"/>
      <c r="BX1455" s="345"/>
      <c r="BY1455" s="345"/>
      <c r="BZ1455" s="345"/>
      <c r="CA1455" s="345"/>
    </row>
    <row r="1456" spans="1:97" ht="12.6" customHeight="1">
      <c r="B1456" s="495" t="s">
        <v>431</v>
      </c>
      <c r="C1456" s="496"/>
      <c r="D1456" s="497"/>
      <c r="E1456" s="501" t="s">
        <v>902</v>
      </c>
      <c r="F1456" s="502"/>
      <c r="G1456" s="502"/>
      <c r="H1456" s="502"/>
      <c r="I1456" s="502"/>
      <c r="J1456" s="502"/>
      <c r="K1456" s="502"/>
      <c r="L1456" s="502"/>
      <c r="M1456" s="502"/>
      <c r="N1456" s="502"/>
      <c r="O1456" s="502"/>
      <c r="P1456" s="502"/>
      <c r="Q1456" s="502"/>
      <c r="R1456" s="502"/>
      <c r="S1456" s="502"/>
      <c r="T1456" s="502"/>
      <c r="U1456" s="502"/>
      <c r="V1456" s="502"/>
      <c r="W1456" s="502"/>
      <c r="X1456" s="502"/>
      <c r="Y1456" s="502"/>
      <c r="Z1456" s="502"/>
      <c r="AA1456" s="502"/>
      <c r="AB1456" s="502"/>
      <c r="AC1456" s="502"/>
      <c r="AD1456" s="502"/>
      <c r="AE1456" s="502"/>
      <c r="AF1456" s="502"/>
      <c r="AG1456" s="502"/>
      <c r="AH1456" s="502"/>
      <c r="AI1456" s="502"/>
      <c r="AJ1456" s="502"/>
      <c r="AK1456" s="502"/>
      <c r="AL1456" s="502"/>
      <c r="AM1456" s="502"/>
      <c r="AN1456" s="502"/>
      <c r="AO1456" s="502"/>
      <c r="AP1456" s="502"/>
      <c r="AQ1456" s="502"/>
      <c r="AR1456" s="502"/>
      <c r="AS1456" s="502"/>
      <c r="AT1456" s="502"/>
      <c r="AU1456" s="502"/>
      <c r="AV1456" s="502"/>
      <c r="AW1456" s="502"/>
      <c r="AX1456" s="502"/>
      <c r="AY1456" s="502"/>
      <c r="AZ1456" s="502"/>
      <c r="BA1456" s="502"/>
      <c r="BB1456" s="502"/>
      <c r="BC1456" s="502"/>
      <c r="BD1456" s="502"/>
      <c r="BE1456" s="502"/>
      <c r="BF1456" s="502"/>
      <c r="BG1456" s="505"/>
      <c r="BH1456" s="506"/>
      <c r="BI1456" s="506"/>
      <c r="BJ1456" s="506"/>
      <c r="BK1456" s="507"/>
    </row>
    <row r="1457" spans="1:97" ht="12.6" customHeight="1">
      <c r="B1457" s="511"/>
      <c r="C1457" s="512"/>
      <c r="D1457" s="513"/>
      <c r="E1457" s="514"/>
      <c r="F1457" s="482"/>
      <c r="G1457" s="482"/>
      <c r="H1457" s="482"/>
      <c r="I1457" s="482"/>
      <c r="J1457" s="482"/>
      <c r="K1457" s="482"/>
      <c r="L1457" s="482"/>
      <c r="M1457" s="482"/>
      <c r="N1457" s="482"/>
      <c r="O1457" s="482"/>
      <c r="P1457" s="482"/>
      <c r="Q1457" s="482"/>
      <c r="R1457" s="482"/>
      <c r="S1457" s="482"/>
      <c r="T1457" s="482"/>
      <c r="U1457" s="482"/>
      <c r="V1457" s="482"/>
      <c r="W1457" s="482"/>
      <c r="X1457" s="482"/>
      <c r="Y1457" s="482"/>
      <c r="Z1457" s="482"/>
      <c r="AA1457" s="482"/>
      <c r="AB1457" s="482"/>
      <c r="AC1457" s="482"/>
      <c r="AD1457" s="482"/>
      <c r="AE1457" s="482"/>
      <c r="AF1457" s="482"/>
      <c r="AG1457" s="482"/>
      <c r="AH1457" s="482"/>
      <c r="AI1457" s="482"/>
      <c r="AJ1457" s="482"/>
      <c r="AK1457" s="482"/>
      <c r="AL1457" s="482"/>
      <c r="AM1457" s="482"/>
      <c r="AN1457" s="482"/>
      <c r="AO1457" s="482"/>
      <c r="AP1457" s="482"/>
      <c r="AQ1457" s="482"/>
      <c r="AR1457" s="482"/>
      <c r="AS1457" s="482"/>
      <c r="AT1457" s="482"/>
      <c r="AU1457" s="482"/>
      <c r="AV1457" s="482"/>
      <c r="AW1457" s="482"/>
      <c r="AX1457" s="482"/>
      <c r="AY1457" s="482"/>
      <c r="AZ1457" s="482"/>
      <c r="BA1457" s="482"/>
      <c r="BB1457" s="482"/>
      <c r="BC1457" s="482"/>
      <c r="BD1457" s="482"/>
      <c r="BE1457" s="482"/>
      <c r="BF1457" s="482"/>
      <c r="BG1457" s="515"/>
      <c r="BH1457" s="516"/>
      <c r="BI1457" s="516"/>
      <c r="BJ1457" s="516"/>
      <c r="BK1457" s="517"/>
    </row>
    <row r="1458" spans="1:97" s="331" customFormat="1" ht="12.6" customHeight="1">
      <c r="B1458" s="511"/>
      <c r="C1458" s="512"/>
      <c r="D1458" s="513"/>
      <c r="E1458" s="514"/>
      <c r="F1458" s="482"/>
      <c r="G1458" s="482"/>
      <c r="H1458" s="482"/>
      <c r="I1458" s="482"/>
      <c r="J1458" s="482"/>
      <c r="K1458" s="482"/>
      <c r="L1458" s="482"/>
      <c r="M1458" s="482"/>
      <c r="N1458" s="482"/>
      <c r="O1458" s="482"/>
      <c r="P1458" s="482"/>
      <c r="Q1458" s="482"/>
      <c r="R1458" s="482"/>
      <c r="S1458" s="482"/>
      <c r="T1458" s="482"/>
      <c r="U1458" s="482"/>
      <c r="V1458" s="482"/>
      <c r="W1458" s="482"/>
      <c r="X1458" s="482"/>
      <c r="Y1458" s="482"/>
      <c r="Z1458" s="482"/>
      <c r="AA1458" s="482"/>
      <c r="AB1458" s="482"/>
      <c r="AC1458" s="482"/>
      <c r="AD1458" s="482"/>
      <c r="AE1458" s="482"/>
      <c r="AF1458" s="482"/>
      <c r="AG1458" s="482"/>
      <c r="AH1458" s="482"/>
      <c r="AI1458" s="482"/>
      <c r="AJ1458" s="482"/>
      <c r="AK1458" s="482"/>
      <c r="AL1458" s="482"/>
      <c r="AM1458" s="482"/>
      <c r="AN1458" s="482"/>
      <c r="AO1458" s="482"/>
      <c r="AP1458" s="482"/>
      <c r="AQ1458" s="482"/>
      <c r="AR1458" s="482"/>
      <c r="AS1458" s="482"/>
      <c r="AT1458" s="482"/>
      <c r="AU1458" s="482"/>
      <c r="AV1458" s="482"/>
      <c r="AW1458" s="482"/>
      <c r="AX1458" s="482"/>
      <c r="AY1458" s="482"/>
      <c r="AZ1458" s="482"/>
      <c r="BA1458" s="482"/>
      <c r="BB1458" s="482"/>
      <c r="BC1458" s="482"/>
      <c r="BD1458" s="482"/>
      <c r="BE1458" s="482"/>
      <c r="BF1458" s="482"/>
      <c r="BG1458" s="515"/>
      <c r="BH1458" s="516"/>
      <c r="BI1458" s="516"/>
      <c r="BJ1458" s="516"/>
      <c r="BK1458" s="517"/>
      <c r="BL1458" s="330"/>
      <c r="BM1458" s="330"/>
      <c r="BN1458" s="330"/>
      <c r="BO1458" s="330"/>
      <c r="BP1458" s="330"/>
      <c r="BQ1458" s="330"/>
      <c r="BR1458" s="330"/>
      <c r="BS1458" s="330"/>
      <c r="BT1458" s="330"/>
      <c r="BU1458" s="330"/>
      <c r="BV1458" s="330"/>
      <c r="BW1458" s="330"/>
      <c r="BX1458" s="330"/>
      <c r="BY1458" s="330"/>
      <c r="BZ1458" s="330"/>
      <c r="CA1458" s="330"/>
    </row>
    <row r="1459" spans="1:97" s="331" customFormat="1" ht="12.6" customHeight="1">
      <c r="B1459" s="495" t="s">
        <v>436</v>
      </c>
      <c r="C1459" s="496"/>
      <c r="D1459" s="497"/>
      <c r="E1459" s="501" t="s">
        <v>903</v>
      </c>
      <c r="F1459" s="502"/>
      <c r="G1459" s="502"/>
      <c r="H1459" s="502"/>
      <c r="I1459" s="502"/>
      <c r="J1459" s="502"/>
      <c r="K1459" s="502"/>
      <c r="L1459" s="502"/>
      <c r="M1459" s="502"/>
      <c r="N1459" s="502"/>
      <c r="O1459" s="502"/>
      <c r="P1459" s="502"/>
      <c r="Q1459" s="502"/>
      <c r="R1459" s="502"/>
      <c r="S1459" s="502"/>
      <c r="T1459" s="502"/>
      <c r="U1459" s="502"/>
      <c r="V1459" s="502"/>
      <c r="W1459" s="502"/>
      <c r="X1459" s="502"/>
      <c r="Y1459" s="502"/>
      <c r="Z1459" s="502"/>
      <c r="AA1459" s="502"/>
      <c r="AB1459" s="502"/>
      <c r="AC1459" s="502"/>
      <c r="AD1459" s="502"/>
      <c r="AE1459" s="502"/>
      <c r="AF1459" s="502"/>
      <c r="AG1459" s="502"/>
      <c r="AH1459" s="502"/>
      <c r="AI1459" s="502"/>
      <c r="AJ1459" s="502"/>
      <c r="AK1459" s="502"/>
      <c r="AL1459" s="502"/>
      <c r="AM1459" s="502"/>
      <c r="AN1459" s="502"/>
      <c r="AO1459" s="502"/>
      <c r="AP1459" s="502"/>
      <c r="AQ1459" s="502"/>
      <c r="AR1459" s="502"/>
      <c r="AS1459" s="502"/>
      <c r="AT1459" s="502"/>
      <c r="AU1459" s="502"/>
      <c r="AV1459" s="502"/>
      <c r="AW1459" s="502"/>
      <c r="AX1459" s="502"/>
      <c r="AY1459" s="502"/>
      <c r="AZ1459" s="502"/>
      <c r="BA1459" s="502"/>
      <c r="BB1459" s="502"/>
      <c r="BC1459" s="502"/>
      <c r="BD1459" s="502"/>
      <c r="BE1459" s="502"/>
      <c r="BF1459" s="502"/>
      <c r="BG1459" s="505"/>
      <c r="BH1459" s="506"/>
      <c r="BI1459" s="506"/>
      <c r="BJ1459" s="506"/>
      <c r="BK1459" s="507"/>
      <c r="BL1459" s="330"/>
      <c r="BM1459" s="330"/>
      <c r="BN1459" s="330"/>
      <c r="BO1459" s="330"/>
      <c r="BP1459" s="330"/>
      <c r="BQ1459" s="330"/>
      <c r="BR1459" s="330"/>
      <c r="BS1459" s="330"/>
      <c r="BT1459" s="330"/>
      <c r="BU1459" s="330"/>
      <c r="BV1459" s="330"/>
      <c r="BW1459" s="330"/>
      <c r="BX1459" s="330"/>
      <c r="BY1459" s="330"/>
      <c r="BZ1459" s="330"/>
      <c r="CA1459" s="330"/>
    </row>
    <row r="1460" spans="1:97" s="331" customFormat="1" ht="12.6" customHeight="1">
      <c r="B1460" s="511"/>
      <c r="C1460" s="666"/>
      <c r="D1460" s="513"/>
      <c r="E1460" s="514"/>
      <c r="F1460" s="671"/>
      <c r="G1460" s="671"/>
      <c r="H1460" s="671"/>
      <c r="I1460" s="671"/>
      <c r="J1460" s="671"/>
      <c r="K1460" s="671"/>
      <c r="L1460" s="671"/>
      <c r="M1460" s="671"/>
      <c r="N1460" s="671"/>
      <c r="O1460" s="671"/>
      <c r="P1460" s="671"/>
      <c r="Q1460" s="671"/>
      <c r="R1460" s="671"/>
      <c r="S1460" s="671"/>
      <c r="T1460" s="671"/>
      <c r="U1460" s="671"/>
      <c r="V1460" s="671"/>
      <c r="W1460" s="671"/>
      <c r="X1460" s="671"/>
      <c r="Y1460" s="671"/>
      <c r="Z1460" s="671"/>
      <c r="AA1460" s="671"/>
      <c r="AB1460" s="671"/>
      <c r="AC1460" s="671"/>
      <c r="AD1460" s="671"/>
      <c r="AE1460" s="671"/>
      <c r="AF1460" s="671"/>
      <c r="AG1460" s="671"/>
      <c r="AH1460" s="671"/>
      <c r="AI1460" s="671"/>
      <c r="AJ1460" s="671"/>
      <c r="AK1460" s="671"/>
      <c r="AL1460" s="671"/>
      <c r="AM1460" s="671"/>
      <c r="AN1460" s="671"/>
      <c r="AO1460" s="671"/>
      <c r="AP1460" s="671"/>
      <c r="AQ1460" s="671"/>
      <c r="AR1460" s="671"/>
      <c r="AS1460" s="671"/>
      <c r="AT1460" s="671"/>
      <c r="AU1460" s="671"/>
      <c r="AV1460" s="671"/>
      <c r="AW1460" s="671"/>
      <c r="AX1460" s="671"/>
      <c r="AY1460" s="671"/>
      <c r="AZ1460" s="671"/>
      <c r="BA1460" s="671"/>
      <c r="BB1460" s="671"/>
      <c r="BC1460" s="671"/>
      <c r="BD1460" s="671"/>
      <c r="BE1460" s="671"/>
      <c r="BF1460" s="671"/>
      <c r="BG1460" s="515"/>
      <c r="BH1460" s="668"/>
      <c r="BI1460" s="668"/>
      <c r="BJ1460" s="668"/>
      <c r="BK1460" s="517"/>
      <c r="BL1460" s="330"/>
      <c r="BM1460" s="330"/>
      <c r="BN1460" s="330"/>
      <c r="BO1460" s="330"/>
      <c r="BP1460" s="330"/>
      <c r="BQ1460" s="330"/>
      <c r="BR1460" s="330"/>
      <c r="BS1460" s="330"/>
      <c r="BT1460" s="330"/>
      <c r="BU1460" s="330"/>
      <c r="BV1460" s="330"/>
      <c r="BW1460" s="330"/>
      <c r="BX1460" s="330"/>
      <c r="BY1460" s="330"/>
      <c r="BZ1460" s="330"/>
      <c r="CA1460" s="330"/>
    </row>
    <row r="1461" spans="1:97" s="331" customFormat="1" ht="12.6" customHeight="1">
      <c r="B1461" s="511"/>
      <c r="C1461" s="512"/>
      <c r="D1461" s="513"/>
      <c r="E1461" s="514"/>
      <c r="F1461" s="482"/>
      <c r="G1461" s="482"/>
      <c r="H1461" s="482"/>
      <c r="I1461" s="482"/>
      <c r="J1461" s="482"/>
      <c r="K1461" s="482"/>
      <c r="L1461" s="482"/>
      <c r="M1461" s="482"/>
      <c r="N1461" s="482"/>
      <c r="O1461" s="482"/>
      <c r="P1461" s="482"/>
      <c r="Q1461" s="482"/>
      <c r="R1461" s="482"/>
      <c r="S1461" s="482"/>
      <c r="T1461" s="482"/>
      <c r="U1461" s="482"/>
      <c r="V1461" s="482"/>
      <c r="W1461" s="482"/>
      <c r="X1461" s="482"/>
      <c r="Y1461" s="482"/>
      <c r="Z1461" s="482"/>
      <c r="AA1461" s="482"/>
      <c r="AB1461" s="482"/>
      <c r="AC1461" s="482"/>
      <c r="AD1461" s="482"/>
      <c r="AE1461" s="482"/>
      <c r="AF1461" s="482"/>
      <c r="AG1461" s="482"/>
      <c r="AH1461" s="482"/>
      <c r="AI1461" s="482"/>
      <c r="AJ1461" s="482"/>
      <c r="AK1461" s="482"/>
      <c r="AL1461" s="482"/>
      <c r="AM1461" s="482"/>
      <c r="AN1461" s="482"/>
      <c r="AO1461" s="482"/>
      <c r="AP1461" s="482"/>
      <c r="AQ1461" s="482"/>
      <c r="AR1461" s="482"/>
      <c r="AS1461" s="482"/>
      <c r="AT1461" s="482"/>
      <c r="AU1461" s="482"/>
      <c r="AV1461" s="482"/>
      <c r="AW1461" s="482"/>
      <c r="AX1461" s="482"/>
      <c r="AY1461" s="482"/>
      <c r="AZ1461" s="482"/>
      <c r="BA1461" s="482"/>
      <c r="BB1461" s="482"/>
      <c r="BC1461" s="482"/>
      <c r="BD1461" s="482"/>
      <c r="BE1461" s="482"/>
      <c r="BF1461" s="482"/>
      <c r="BG1461" s="515"/>
      <c r="BH1461" s="516"/>
      <c r="BI1461" s="516"/>
      <c r="BJ1461" s="516"/>
      <c r="BK1461" s="517"/>
      <c r="BL1461" s="330"/>
      <c r="BM1461" s="330"/>
      <c r="BN1461" s="330"/>
      <c r="BO1461" s="330"/>
      <c r="BP1461" s="330"/>
      <c r="BQ1461" s="330"/>
      <c r="BR1461" s="330"/>
      <c r="BS1461" s="330"/>
      <c r="BT1461" s="330"/>
      <c r="BU1461" s="330"/>
      <c r="BV1461" s="330"/>
      <c r="BW1461" s="330"/>
      <c r="BX1461" s="330"/>
      <c r="BY1461" s="330"/>
      <c r="BZ1461" s="330"/>
      <c r="CA1461" s="330"/>
    </row>
    <row r="1462" spans="1:97" s="331" customFormat="1" ht="12.6" customHeight="1">
      <c r="B1462" s="498"/>
      <c r="C1462" s="499"/>
      <c r="D1462" s="500"/>
      <c r="E1462" s="503"/>
      <c r="F1462" s="504"/>
      <c r="G1462" s="504"/>
      <c r="H1462" s="504"/>
      <c r="I1462" s="504"/>
      <c r="J1462" s="504"/>
      <c r="K1462" s="504"/>
      <c r="L1462" s="504"/>
      <c r="M1462" s="504"/>
      <c r="N1462" s="504"/>
      <c r="O1462" s="504"/>
      <c r="P1462" s="504"/>
      <c r="Q1462" s="504"/>
      <c r="R1462" s="504"/>
      <c r="S1462" s="504"/>
      <c r="T1462" s="504"/>
      <c r="U1462" s="504"/>
      <c r="V1462" s="504"/>
      <c r="W1462" s="504"/>
      <c r="X1462" s="504"/>
      <c r="Y1462" s="504"/>
      <c r="Z1462" s="504"/>
      <c r="AA1462" s="504"/>
      <c r="AB1462" s="504"/>
      <c r="AC1462" s="504"/>
      <c r="AD1462" s="504"/>
      <c r="AE1462" s="504"/>
      <c r="AF1462" s="504"/>
      <c r="AG1462" s="504"/>
      <c r="AH1462" s="504"/>
      <c r="AI1462" s="504"/>
      <c r="AJ1462" s="504"/>
      <c r="AK1462" s="504"/>
      <c r="AL1462" s="504"/>
      <c r="AM1462" s="504"/>
      <c r="AN1462" s="504"/>
      <c r="AO1462" s="504"/>
      <c r="AP1462" s="504"/>
      <c r="AQ1462" s="504"/>
      <c r="AR1462" s="504"/>
      <c r="AS1462" s="504"/>
      <c r="AT1462" s="504"/>
      <c r="AU1462" s="504"/>
      <c r="AV1462" s="504"/>
      <c r="AW1462" s="504"/>
      <c r="AX1462" s="504"/>
      <c r="AY1462" s="504"/>
      <c r="AZ1462" s="504"/>
      <c r="BA1462" s="504"/>
      <c r="BB1462" s="504"/>
      <c r="BC1462" s="504"/>
      <c r="BD1462" s="504"/>
      <c r="BE1462" s="504"/>
      <c r="BF1462" s="504"/>
      <c r="BG1462" s="508"/>
      <c r="BH1462" s="509"/>
      <c r="BI1462" s="509"/>
      <c r="BJ1462" s="509"/>
      <c r="BK1462" s="510"/>
      <c r="BL1462" s="330"/>
      <c r="BM1462" s="330"/>
      <c r="BN1462" s="330"/>
      <c r="BO1462" s="330"/>
      <c r="BP1462" s="330"/>
      <c r="BQ1462" s="330"/>
      <c r="BR1462" s="330"/>
      <c r="BS1462" s="330"/>
      <c r="BT1462" s="330"/>
      <c r="BU1462" s="330"/>
      <c r="BV1462" s="330"/>
      <c r="BW1462" s="330"/>
      <c r="BX1462" s="330"/>
      <c r="BY1462" s="330"/>
      <c r="BZ1462" s="330"/>
      <c r="CA1462" s="330"/>
    </row>
    <row r="1463" spans="1:97" ht="12.6" customHeight="1">
      <c r="A1463" s="342"/>
      <c r="B1463" s="495" t="s">
        <v>450</v>
      </c>
      <c r="C1463" s="496"/>
      <c r="D1463" s="497"/>
      <c r="E1463" s="644" t="s">
        <v>904</v>
      </c>
      <c r="F1463" s="645"/>
      <c r="G1463" s="645"/>
      <c r="H1463" s="645"/>
      <c r="I1463" s="645"/>
      <c r="J1463" s="645"/>
      <c r="K1463" s="645"/>
      <c r="L1463" s="645"/>
      <c r="M1463" s="645"/>
      <c r="N1463" s="645"/>
      <c r="O1463" s="645"/>
      <c r="P1463" s="645"/>
      <c r="Q1463" s="645"/>
      <c r="R1463" s="645"/>
      <c r="S1463" s="645"/>
      <c r="T1463" s="645"/>
      <c r="U1463" s="645"/>
      <c r="V1463" s="645"/>
      <c r="W1463" s="645"/>
      <c r="X1463" s="645"/>
      <c r="Y1463" s="645"/>
      <c r="Z1463" s="645"/>
      <c r="AA1463" s="645"/>
      <c r="AB1463" s="645"/>
      <c r="AC1463" s="645"/>
      <c r="AD1463" s="645"/>
      <c r="AE1463" s="645"/>
      <c r="AF1463" s="645"/>
      <c r="AG1463" s="645"/>
      <c r="AH1463" s="645"/>
      <c r="AI1463" s="645"/>
      <c r="AJ1463" s="645"/>
      <c r="AK1463" s="645"/>
      <c r="AL1463" s="645"/>
      <c r="AM1463" s="645"/>
      <c r="AN1463" s="645"/>
      <c r="AO1463" s="645"/>
      <c r="AP1463" s="645"/>
      <c r="AQ1463" s="645"/>
      <c r="AR1463" s="645"/>
      <c r="AS1463" s="645"/>
      <c r="AT1463" s="645"/>
      <c r="AU1463" s="645"/>
      <c r="AV1463" s="645"/>
      <c r="AW1463" s="645"/>
      <c r="AX1463" s="645"/>
      <c r="AY1463" s="645"/>
      <c r="AZ1463" s="645"/>
      <c r="BA1463" s="645"/>
      <c r="BB1463" s="645"/>
      <c r="BC1463" s="645"/>
      <c r="BD1463" s="645"/>
      <c r="BE1463" s="645"/>
      <c r="BF1463" s="645"/>
      <c r="BG1463" s="505"/>
      <c r="BH1463" s="506"/>
      <c r="BI1463" s="506"/>
      <c r="BJ1463" s="506"/>
      <c r="BK1463" s="507"/>
    </row>
    <row r="1464" spans="1:97" ht="12.6" customHeight="1">
      <c r="A1464" s="342"/>
      <c r="B1464" s="498"/>
      <c r="C1464" s="499"/>
      <c r="D1464" s="500"/>
      <c r="E1464" s="646"/>
      <c r="F1464" s="647"/>
      <c r="G1464" s="647"/>
      <c r="H1464" s="647"/>
      <c r="I1464" s="647"/>
      <c r="J1464" s="647"/>
      <c r="K1464" s="647"/>
      <c r="L1464" s="647"/>
      <c r="M1464" s="647"/>
      <c r="N1464" s="647"/>
      <c r="O1464" s="647"/>
      <c r="P1464" s="647"/>
      <c r="Q1464" s="647"/>
      <c r="R1464" s="647"/>
      <c r="S1464" s="647"/>
      <c r="T1464" s="647"/>
      <c r="U1464" s="647"/>
      <c r="V1464" s="647"/>
      <c r="W1464" s="647"/>
      <c r="X1464" s="647"/>
      <c r="Y1464" s="647"/>
      <c r="Z1464" s="647"/>
      <c r="AA1464" s="647"/>
      <c r="AB1464" s="647"/>
      <c r="AC1464" s="647"/>
      <c r="AD1464" s="647"/>
      <c r="AE1464" s="647"/>
      <c r="AF1464" s="647"/>
      <c r="AG1464" s="647"/>
      <c r="AH1464" s="647"/>
      <c r="AI1464" s="647"/>
      <c r="AJ1464" s="647"/>
      <c r="AK1464" s="647"/>
      <c r="AL1464" s="647"/>
      <c r="AM1464" s="647"/>
      <c r="AN1464" s="647"/>
      <c r="AO1464" s="647"/>
      <c r="AP1464" s="647"/>
      <c r="AQ1464" s="647"/>
      <c r="AR1464" s="647"/>
      <c r="AS1464" s="647"/>
      <c r="AT1464" s="647"/>
      <c r="AU1464" s="647"/>
      <c r="AV1464" s="647"/>
      <c r="AW1464" s="647"/>
      <c r="AX1464" s="647"/>
      <c r="AY1464" s="647"/>
      <c r="AZ1464" s="647"/>
      <c r="BA1464" s="647"/>
      <c r="BB1464" s="647"/>
      <c r="BC1464" s="647"/>
      <c r="BD1464" s="647"/>
      <c r="BE1464" s="647"/>
      <c r="BF1464" s="647"/>
      <c r="BG1464" s="508"/>
      <c r="BH1464" s="509"/>
      <c r="BI1464" s="509"/>
      <c r="BJ1464" s="509"/>
      <c r="BK1464" s="510"/>
    </row>
    <row r="1465" spans="1:97" ht="12.6" customHeight="1">
      <c r="A1465" s="342"/>
      <c r="B1465" s="495" t="s">
        <v>457</v>
      </c>
      <c r="C1465" s="496"/>
      <c r="D1465" s="497"/>
      <c r="E1465" s="644" t="s">
        <v>905</v>
      </c>
      <c r="F1465" s="645"/>
      <c r="G1465" s="645"/>
      <c r="H1465" s="645"/>
      <c r="I1465" s="645"/>
      <c r="J1465" s="645"/>
      <c r="K1465" s="645"/>
      <c r="L1465" s="645"/>
      <c r="M1465" s="645"/>
      <c r="N1465" s="645"/>
      <c r="O1465" s="645"/>
      <c r="P1465" s="645"/>
      <c r="Q1465" s="645"/>
      <c r="R1465" s="645"/>
      <c r="S1465" s="645"/>
      <c r="T1465" s="645"/>
      <c r="U1465" s="645"/>
      <c r="V1465" s="645"/>
      <c r="W1465" s="645"/>
      <c r="X1465" s="645"/>
      <c r="Y1465" s="645"/>
      <c r="Z1465" s="645"/>
      <c r="AA1465" s="645"/>
      <c r="AB1465" s="645"/>
      <c r="AC1465" s="645"/>
      <c r="AD1465" s="645"/>
      <c r="AE1465" s="645"/>
      <c r="AF1465" s="645"/>
      <c r="AG1465" s="645"/>
      <c r="AH1465" s="645"/>
      <c r="AI1465" s="645"/>
      <c r="AJ1465" s="645"/>
      <c r="AK1465" s="645"/>
      <c r="AL1465" s="645"/>
      <c r="AM1465" s="645"/>
      <c r="AN1465" s="645"/>
      <c r="AO1465" s="645"/>
      <c r="AP1465" s="645"/>
      <c r="AQ1465" s="645"/>
      <c r="AR1465" s="645"/>
      <c r="AS1465" s="645"/>
      <c r="AT1465" s="645"/>
      <c r="AU1465" s="645"/>
      <c r="AV1465" s="645"/>
      <c r="AW1465" s="645"/>
      <c r="AX1465" s="645"/>
      <c r="AY1465" s="645"/>
      <c r="AZ1465" s="645"/>
      <c r="BA1465" s="645"/>
      <c r="BB1465" s="645"/>
      <c r="BC1465" s="645"/>
      <c r="BD1465" s="645"/>
      <c r="BE1465" s="645"/>
      <c r="BF1465" s="645"/>
      <c r="BG1465" s="505"/>
      <c r="BH1465" s="506"/>
      <c r="BI1465" s="506"/>
      <c r="BJ1465" s="506"/>
      <c r="BK1465" s="507"/>
    </row>
    <row r="1466" spans="1:97" ht="12.6" customHeight="1">
      <c r="A1466" s="342"/>
      <c r="B1466" s="498"/>
      <c r="C1466" s="499"/>
      <c r="D1466" s="500"/>
      <c r="E1466" s="646"/>
      <c r="F1466" s="647"/>
      <c r="G1466" s="647"/>
      <c r="H1466" s="647"/>
      <c r="I1466" s="647"/>
      <c r="J1466" s="647"/>
      <c r="K1466" s="647"/>
      <c r="L1466" s="647"/>
      <c r="M1466" s="647"/>
      <c r="N1466" s="647"/>
      <c r="O1466" s="647"/>
      <c r="P1466" s="647"/>
      <c r="Q1466" s="647"/>
      <c r="R1466" s="647"/>
      <c r="S1466" s="647"/>
      <c r="T1466" s="647"/>
      <c r="U1466" s="647"/>
      <c r="V1466" s="647"/>
      <c r="W1466" s="647"/>
      <c r="X1466" s="647"/>
      <c r="Y1466" s="647"/>
      <c r="Z1466" s="647"/>
      <c r="AA1466" s="647"/>
      <c r="AB1466" s="647"/>
      <c r="AC1466" s="647"/>
      <c r="AD1466" s="647"/>
      <c r="AE1466" s="647"/>
      <c r="AF1466" s="647"/>
      <c r="AG1466" s="647"/>
      <c r="AH1466" s="647"/>
      <c r="AI1466" s="647"/>
      <c r="AJ1466" s="647"/>
      <c r="AK1466" s="647"/>
      <c r="AL1466" s="647"/>
      <c r="AM1466" s="647"/>
      <c r="AN1466" s="647"/>
      <c r="AO1466" s="647"/>
      <c r="AP1466" s="647"/>
      <c r="AQ1466" s="647"/>
      <c r="AR1466" s="647"/>
      <c r="AS1466" s="647"/>
      <c r="AT1466" s="647"/>
      <c r="AU1466" s="647"/>
      <c r="AV1466" s="647"/>
      <c r="AW1466" s="647"/>
      <c r="AX1466" s="647"/>
      <c r="AY1466" s="647"/>
      <c r="AZ1466" s="647"/>
      <c r="BA1466" s="647"/>
      <c r="BB1466" s="647"/>
      <c r="BC1466" s="647"/>
      <c r="BD1466" s="647"/>
      <c r="BE1466" s="647"/>
      <c r="BF1466" s="647"/>
      <c r="BG1466" s="508"/>
      <c r="BH1466" s="509"/>
      <c r="BI1466" s="509"/>
      <c r="BJ1466" s="509"/>
      <c r="BK1466" s="510"/>
    </row>
    <row r="1467" spans="1:97" s="331" customFormat="1" ht="12.6" customHeight="1">
      <c r="A1467" s="252"/>
      <c r="B1467" s="495" t="s">
        <v>461</v>
      </c>
      <c r="C1467" s="496"/>
      <c r="D1467" s="497"/>
      <c r="E1467" s="501" t="s">
        <v>906</v>
      </c>
      <c r="F1467" s="502"/>
      <c r="G1467" s="502"/>
      <c r="H1467" s="502"/>
      <c r="I1467" s="502"/>
      <c r="J1467" s="502"/>
      <c r="K1467" s="502"/>
      <c r="L1467" s="502"/>
      <c r="M1467" s="502"/>
      <c r="N1467" s="502"/>
      <c r="O1467" s="502"/>
      <c r="P1467" s="502"/>
      <c r="Q1467" s="502"/>
      <c r="R1467" s="502"/>
      <c r="S1467" s="502"/>
      <c r="T1467" s="502"/>
      <c r="U1467" s="502"/>
      <c r="V1467" s="502"/>
      <c r="W1467" s="502"/>
      <c r="X1467" s="502"/>
      <c r="Y1467" s="502"/>
      <c r="Z1467" s="502"/>
      <c r="AA1467" s="502"/>
      <c r="AB1467" s="502"/>
      <c r="AC1467" s="502"/>
      <c r="AD1467" s="502"/>
      <c r="AE1467" s="502"/>
      <c r="AF1467" s="502"/>
      <c r="AG1467" s="502"/>
      <c r="AH1467" s="502"/>
      <c r="AI1467" s="502"/>
      <c r="AJ1467" s="502"/>
      <c r="AK1467" s="502"/>
      <c r="AL1467" s="502"/>
      <c r="AM1467" s="502"/>
      <c r="AN1467" s="502"/>
      <c r="AO1467" s="502"/>
      <c r="AP1467" s="502"/>
      <c r="AQ1467" s="502"/>
      <c r="AR1467" s="502"/>
      <c r="AS1467" s="502"/>
      <c r="AT1467" s="502"/>
      <c r="AU1467" s="502"/>
      <c r="AV1467" s="502"/>
      <c r="AW1467" s="502"/>
      <c r="AX1467" s="502"/>
      <c r="AY1467" s="502"/>
      <c r="AZ1467" s="502"/>
      <c r="BA1467" s="502"/>
      <c r="BB1467" s="502"/>
      <c r="BC1467" s="502"/>
      <c r="BD1467" s="502"/>
      <c r="BE1467" s="502"/>
      <c r="BF1467" s="502"/>
      <c r="BG1467" s="505"/>
      <c r="BH1467" s="506"/>
      <c r="BI1467" s="506"/>
      <c r="BJ1467" s="506"/>
      <c r="BK1467" s="507"/>
      <c r="BL1467" s="330"/>
      <c r="BM1467" s="330"/>
      <c r="BN1467" s="330"/>
      <c r="BO1467" s="330"/>
      <c r="BP1467" s="330"/>
      <c r="BQ1467" s="330"/>
      <c r="BR1467" s="330"/>
      <c r="BS1467" s="330"/>
      <c r="BT1467" s="330"/>
      <c r="BU1467" s="330"/>
      <c r="BV1467" s="330"/>
      <c r="BW1467" s="330"/>
      <c r="BX1467" s="330"/>
      <c r="BY1467" s="330"/>
      <c r="BZ1467" s="330"/>
      <c r="CA1467" s="330"/>
    </row>
    <row r="1468" spans="1:97" s="331" customFormat="1" ht="12.6" customHeight="1">
      <c r="A1468" s="252"/>
      <c r="B1468" s="498"/>
      <c r="C1468" s="499"/>
      <c r="D1468" s="500"/>
      <c r="E1468" s="503"/>
      <c r="F1468" s="504"/>
      <c r="G1468" s="504"/>
      <c r="H1468" s="504"/>
      <c r="I1468" s="504"/>
      <c r="J1468" s="504"/>
      <c r="K1468" s="504"/>
      <c r="L1468" s="504"/>
      <c r="M1468" s="504"/>
      <c r="N1468" s="504"/>
      <c r="O1468" s="504"/>
      <c r="P1468" s="504"/>
      <c r="Q1468" s="504"/>
      <c r="R1468" s="504"/>
      <c r="S1468" s="504"/>
      <c r="T1468" s="504"/>
      <c r="U1468" s="504"/>
      <c r="V1468" s="504"/>
      <c r="W1468" s="504"/>
      <c r="X1468" s="504"/>
      <c r="Y1468" s="504"/>
      <c r="Z1468" s="504"/>
      <c r="AA1468" s="504"/>
      <c r="AB1468" s="504"/>
      <c r="AC1468" s="504"/>
      <c r="AD1468" s="504"/>
      <c r="AE1468" s="504"/>
      <c r="AF1468" s="504"/>
      <c r="AG1468" s="504"/>
      <c r="AH1468" s="504"/>
      <c r="AI1468" s="504"/>
      <c r="AJ1468" s="504"/>
      <c r="AK1468" s="504"/>
      <c r="AL1468" s="504"/>
      <c r="AM1468" s="504"/>
      <c r="AN1468" s="504"/>
      <c r="AO1468" s="504"/>
      <c r="AP1468" s="504"/>
      <c r="AQ1468" s="504"/>
      <c r="AR1468" s="504"/>
      <c r="AS1468" s="504"/>
      <c r="AT1468" s="504"/>
      <c r="AU1468" s="504"/>
      <c r="AV1468" s="504"/>
      <c r="AW1468" s="504"/>
      <c r="AX1468" s="504"/>
      <c r="AY1468" s="504"/>
      <c r="AZ1468" s="504"/>
      <c r="BA1468" s="504"/>
      <c r="BB1468" s="504"/>
      <c r="BC1468" s="504"/>
      <c r="BD1468" s="504"/>
      <c r="BE1468" s="504"/>
      <c r="BF1468" s="504"/>
      <c r="BG1468" s="508"/>
      <c r="BH1468" s="509"/>
      <c r="BI1468" s="509"/>
      <c r="BJ1468" s="509"/>
      <c r="BK1468" s="510"/>
      <c r="BL1468" s="330"/>
      <c r="BM1468" s="330"/>
      <c r="BN1468" s="330"/>
      <c r="BO1468" s="330"/>
      <c r="BP1468" s="330"/>
      <c r="BQ1468" s="330"/>
      <c r="BR1468" s="330"/>
      <c r="BS1468" s="330"/>
      <c r="BT1468" s="330"/>
      <c r="BU1468" s="330"/>
      <c r="BV1468" s="330"/>
      <c r="BW1468" s="330"/>
      <c r="BX1468" s="330"/>
      <c r="BY1468" s="330"/>
      <c r="BZ1468" s="330"/>
      <c r="CA1468" s="330"/>
    </row>
    <row r="1469" spans="1:97" s="384" customFormat="1" ht="9" customHeight="1">
      <c r="BG1469" s="243"/>
      <c r="BH1469" s="243"/>
      <c r="BI1469" s="243"/>
      <c r="BJ1469" s="243"/>
      <c r="BK1469" s="243"/>
      <c r="BL1469" s="385"/>
      <c r="BM1469" s="385"/>
      <c r="BN1469" s="385"/>
      <c r="BO1469" s="385"/>
      <c r="BP1469" s="385"/>
      <c r="BQ1469" s="385"/>
      <c r="BR1469" s="385"/>
      <c r="BS1469" s="385"/>
      <c r="BT1469" s="385"/>
      <c r="BU1469" s="385"/>
      <c r="BV1469" s="385"/>
      <c r="BW1469" s="385"/>
      <c r="BX1469" s="385"/>
      <c r="BY1469" s="385"/>
      <c r="BZ1469" s="385"/>
      <c r="CA1469" s="385"/>
    </row>
    <row r="1470" spans="1:97" s="316" customFormat="1" ht="12.75" customHeight="1">
      <c r="B1470" s="386"/>
      <c r="C1470" s="386"/>
      <c r="D1470" s="386"/>
      <c r="E1470" s="599" t="s">
        <v>765</v>
      </c>
      <c r="F1470" s="600"/>
      <c r="G1470" s="600"/>
      <c r="H1470" s="600"/>
      <c r="I1470" s="600"/>
      <c r="J1470" s="600"/>
      <c r="K1470" s="600"/>
      <c r="L1470" s="600"/>
      <c r="M1470" s="600"/>
      <c r="N1470" s="600"/>
      <c r="O1470" s="600"/>
      <c r="P1470" s="600"/>
      <c r="Q1470" s="600"/>
      <c r="R1470" s="600"/>
      <c r="S1470" s="600"/>
      <c r="T1470" s="600"/>
      <c r="U1470" s="600"/>
      <c r="V1470" s="600"/>
      <c r="W1470" s="600"/>
      <c r="X1470" s="600"/>
      <c r="Y1470" s="600"/>
      <c r="Z1470" s="600"/>
      <c r="AA1470" s="600"/>
      <c r="AB1470" s="600"/>
      <c r="AC1470" s="600"/>
      <c r="AD1470" s="600"/>
      <c r="AE1470" s="601"/>
      <c r="AF1470" s="783"/>
      <c r="AG1470" s="784"/>
      <c r="AH1470" s="784"/>
      <c r="AI1470" s="784"/>
      <c r="AJ1470" s="784"/>
      <c r="AK1470" s="784"/>
      <c r="AL1470" s="784"/>
      <c r="AM1470" s="784"/>
      <c r="AN1470" s="784"/>
      <c r="AO1470" s="784"/>
      <c r="AP1470" s="785"/>
      <c r="AQ1470" s="482"/>
      <c r="AR1470" s="482"/>
      <c r="AS1470" s="482"/>
      <c r="AT1470" s="482"/>
      <c r="AU1470" s="482"/>
      <c r="AV1470" s="482"/>
      <c r="AW1470" s="482"/>
      <c r="AX1470" s="482"/>
      <c r="AY1470" s="482"/>
      <c r="AZ1470" s="482"/>
      <c r="BA1470" s="482"/>
      <c r="BB1470" s="482"/>
      <c r="BC1470" s="482"/>
      <c r="BD1470" s="482"/>
      <c r="BE1470" s="482"/>
      <c r="BF1470" s="482"/>
      <c r="BG1470" s="387"/>
      <c r="BH1470" s="387"/>
      <c r="BI1470" s="387"/>
      <c r="BJ1470" s="387"/>
      <c r="BK1470" s="387"/>
      <c r="BL1470" s="387"/>
      <c r="BM1470" s="777" t="s">
        <v>766</v>
      </c>
      <c r="BN1470" s="777"/>
      <c r="BO1470" s="777"/>
      <c r="BP1470" s="777"/>
      <c r="BQ1470" s="777"/>
      <c r="BR1470" s="777"/>
      <c r="BS1470" s="777"/>
      <c r="BT1470" s="777"/>
      <c r="BU1470" s="777"/>
      <c r="BV1470" s="777"/>
      <c r="BW1470" s="777"/>
      <c r="BX1470" s="387"/>
      <c r="BY1470" s="387"/>
      <c r="BZ1470" s="387"/>
      <c r="CA1470" s="387"/>
      <c r="CB1470" s="387"/>
      <c r="CC1470" s="387"/>
      <c r="CD1470" s="387"/>
      <c r="CE1470" s="387"/>
      <c r="CF1470" s="387"/>
      <c r="CG1470" s="387"/>
      <c r="CH1470" s="387"/>
      <c r="CK1470" s="258"/>
      <c r="CL1470" s="225"/>
      <c r="CM1470" s="225"/>
      <c r="CN1470" s="225"/>
      <c r="CO1470" s="225"/>
      <c r="CP1470" s="225"/>
      <c r="CQ1470" s="225"/>
      <c r="CR1470" s="225"/>
      <c r="CS1470" s="225"/>
    </row>
    <row r="1471" spans="1:97" s="316" customFormat="1" ht="12.75" customHeight="1">
      <c r="B1471" s="386"/>
      <c r="C1471" s="386"/>
      <c r="D1471" s="386"/>
      <c r="E1471" s="602"/>
      <c r="F1471" s="603"/>
      <c r="G1471" s="603"/>
      <c r="H1471" s="603"/>
      <c r="I1471" s="603"/>
      <c r="J1471" s="603"/>
      <c r="K1471" s="603"/>
      <c r="L1471" s="603"/>
      <c r="M1471" s="603"/>
      <c r="N1471" s="603"/>
      <c r="O1471" s="603"/>
      <c r="P1471" s="603"/>
      <c r="Q1471" s="603"/>
      <c r="R1471" s="603"/>
      <c r="S1471" s="603"/>
      <c r="T1471" s="603"/>
      <c r="U1471" s="603"/>
      <c r="V1471" s="603"/>
      <c r="W1471" s="603"/>
      <c r="X1471" s="603"/>
      <c r="Y1471" s="603"/>
      <c r="Z1471" s="603"/>
      <c r="AA1471" s="603"/>
      <c r="AB1471" s="603"/>
      <c r="AC1471" s="603"/>
      <c r="AD1471" s="603"/>
      <c r="AE1471" s="604"/>
      <c r="AF1471" s="786"/>
      <c r="AG1471" s="787"/>
      <c r="AH1471" s="787"/>
      <c r="AI1471" s="787"/>
      <c r="AJ1471" s="787"/>
      <c r="AK1471" s="787"/>
      <c r="AL1471" s="787"/>
      <c r="AM1471" s="787"/>
      <c r="AN1471" s="787"/>
      <c r="AO1471" s="787"/>
      <c r="AP1471" s="788"/>
      <c r="AQ1471" s="482"/>
      <c r="AR1471" s="482"/>
      <c r="AS1471" s="482"/>
      <c r="AT1471" s="482"/>
      <c r="AU1471" s="482"/>
      <c r="AV1471" s="482"/>
      <c r="AW1471" s="482"/>
      <c r="AX1471" s="482"/>
      <c r="AY1471" s="482"/>
      <c r="AZ1471" s="482"/>
      <c r="BA1471" s="482"/>
      <c r="BB1471" s="482"/>
      <c r="BC1471" s="482"/>
      <c r="BD1471" s="482"/>
      <c r="BE1471" s="482"/>
      <c r="BF1471" s="482"/>
      <c r="BG1471" s="387"/>
      <c r="BH1471" s="387"/>
      <c r="BI1471" s="387"/>
      <c r="BJ1471" s="387"/>
      <c r="BK1471" s="387"/>
      <c r="BL1471" s="387"/>
      <c r="BM1471" s="387"/>
      <c r="BN1471" s="387"/>
      <c r="BO1471" s="387"/>
      <c r="BP1471" s="387"/>
      <c r="BQ1471" s="387"/>
      <c r="BR1471" s="387"/>
      <c r="BS1471" s="387"/>
      <c r="BT1471" s="387"/>
      <c r="BU1471" s="387"/>
      <c r="BV1471" s="387"/>
      <c r="BW1471" s="387"/>
      <c r="BX1471" s="387"/>
      <c r="BY1471" s="387"/>
      <c r="BZ1471" s="387"/>
      <c r="CA1471" s="387"/>
      <c r="CB1471" s="387"/>
      <c r="CC1471" s="387"/>
      <c r="CD1471" s="387"/>
      <c r="CE1471" s="387"/>
      <c r="CF1471" s="387"/>
      <c r="CG1471" s="387"/>
      <c r="CH1471" s="387"/>
      <c r="CK1471" s="258"/>
      <c r="CL1471" s="258"/>
      <c r="CM1471" s="258"/>
      <c r="CN1471" s="258"/>
      <c r="CO1471" s="258"/>
      <c r="CP1471" s="225"/>
      <c r="CQ1471" s="225"/>
      <c r="CR1471" s="225"/>
      <c r="CS1471" s="225"/>
    </row>
    <row r="1472" spans="1:97" s="316" customFormat="1" ht="12.75" customHeight="1">
      <c r="B1472" s="386"/>
      <c r="C1472" s="386"/>
      <c r="D1472" s="386"/>
      <c r="E1472" s="388"/>
      <c r="F1472" s="388"/>
      <c r="G1472" s="388"/>
      <c r="H1472" s="388"/>
      <c r="I1472" s="388"/>
      <c r="J1472" s="388"/>
      <c r="K1472" s="388"/>
      <c r="L1472" s="388"/>
      <c r="M1472" s="388"/>
      <c r="N1472" s="388"/>
      <c r="O1472" s="388"/>
      <c r="P1472" s="388"/>
      <c r="Q1472" s="388"/>
      <c r="R1472" s="388"/>
      <c r="S1472" s="388"/>
      <c r="T1472" s="388"/>
      <c r="U1472" s="388"/>
      <c r="V1472" s="388"/>
      <c r="W1472" s="388"/>
      <c r="X1472" s="388"/>
      <c r="Y1472" s="388"/>
      <c r="Z1472" s="388"/>
      <c r="AA1472" s="388"/>
      <c r="AB1472" s="388"/>
      <c r="AC1472" s="388"/>
      <c r="AD1472" s="388"/>
      <c r="AE1472" s="388"/>
      <c r="AF1472" s="389"/>
      <c r="AG1472" s="389"/>
      <c r="AH1472" s="389"/>
      <c r="AI1472" s="389"/>
      <c r="AJ1472" s="389"/>
      <c r="AK1472" s="389"/>
      <c r="AL1472" s="389"/>
      <c r="AM1472" s="389"/>
      <c r="AN1472" s="389"/>
      <c r="AO1472" s="389"/>
      <c r="AP1472" s="389"/>
      <c r="AQ1472" s="355"/>
      <c r="AR1472" s="355"/>
      <c r="AS1472" s="355"/>
      <c r="AT1472" s="355"/>
      <c r="AU1472" s="355"/>
      <c r="AV1472" s="355"/>
      <c r="AW1472" s="355"/>
      <c r="AX1472" s="355"/>
      <c r="AY1472" s="355"/>
      <c r="AZ1472" s="355"/>
      <c r="BA1472" s="355"/>
      <c r="BB1472" s="355"/>
      <c r="BC1472" s="355"/>
      <c r="BD1472" s="355"/>
      <c r="BE1472" s="355"/>
      <c r="BF1472" s="355"/>
      <c r="BG1472" s="387"/>
      <c r="BH1472" s="387"/>
      <c r="BI1472" s="387"/>
      <c r="BJ1472" s="387"/>
      <c r="BK1472" s="387"/>
      <c r="BL1472" s="387"/>
      <c r="BM1472" s="387"/>
      <c r="BN1472" s="387"/>
      <c r="BO1472" s="387"/>
      <c r="BP1472" s="387"/>
      <c r="BQ1472" s="387"/>
      <c r="BR1472" s="387"/>
      <c r="BS1472" s="387"/>
      <c r="BT1472" s="387"/>
      <c r="BU1472" s="387"/>
      <c r="BV1472" s="387"/>
      <c r="BW1472" s="387"/>
      <c r="BX1472" s="387"/>
      <c r="BY1472" s="387"/>
      <c r="BZ1472" s="387"/>
      <c r="CA1472" s="387"/>
      <c r="CB1472" s="387"/>
      <c r="CC1472" s="387"/>
      <c r="CD1472" s="387"/>
      <c r="CE1472" s="387"/>
      <c r="CF1472" s="387"/>
      <c r="CG1472" s="387"/>
      <c r="CH1472" s="387"/>
      <c r="CK1472" s="258"/>
      <c r="CL1472" s="258"/>
      <c r="CM1472" s="258"/>
      <c r="CN1472" s="258"/>
      <c r="CO1472" s="258"/>
      <c r="CP1472" s="225"/>
      <c r="CQ1472" s="225"/>
      <c r="CR1472" s="225"/>
      <c r="CS1472" s="225"/>
    </row>
    <row r="1473" spans="1:79" s="316" customFormat="1" ht="20.100000000000001" customHeight="1">
      <c r="A1473" s="239" t="s">
        <v>907</v>
      </c>
      <c r="B1473" s="239"/>
      <c r="C1473" s="239"/>
      <c r="D1473" s="298"/>
      <c r="E1473" s="291"/>
      <c r="F1473" s="291"/>
      <c r="G1473" s="291"/>
      <c r="H1473" s="291"/>
      <c r="I1473" s="291"/>
      <c r="J1473" s="291"/>
      <c r="K1473" s="291"/>
      <c r="L1473" s="291"/>
      <c r="M1473" s="291"/>
      <c r="N1473" s="291"/>
      <c r="O1473" s="291"/>
      <c r="P1473" s="291"/>
      <c r="Q1473" s="291"/>
      <c r="R1473" s="291"/>
      <c r="S1473" s="291"/>
      <c r="T1473" s="291"/>
      <c r="U1473" s="291"/>
      <c r="V1473" s="291"/>
      <c r="BG1473" s="243"/>
      <c r="BH1473" s="243"/>
      <c r="BI1473" s="243"/>
      <c r="BJ1473" s="243"/>
      <c r="BK1473" s="243"/>
      <c r="BL1473" s="345"/>
      <c r="BM1473" s="345"/>
      <c r="BN1473" s="345"/>
      <c r="BO1473" s="345"/>
      <c r="BP1473" s="345"/>
      <c r="BQ1473" s="345"/>
      <c r="BR1473" s="345"/>
      <c r="BS1473" s="345"/>
      <c r="BT1473" s="345"/>
      <c r="BU1473" s="345"/>
      <c r="BV1473" s="345"/>
      <c r="BW1473" s="345"/>
      <c r="BX1473" s="345"/>
      <c r="BY1473" s="345"/>
      <c r="BZ1473" s="345"/>
      <c r="CA1473" s="345"/>
    </row>
    <row r="1474" spans="1:79" ht="12.6" customHeight="1">
      <c r="B1474" s="495" t="s">
        <v>431</v>
      </c>
      <c r="C1474" s="496"/>
      <c r="D1474" s="497"/>
      <c r="E1474" s="501" t="s">
        <v>908</v>
      </c>
      <c r="F1474" s="502"/>
      <c r="G1474" s="502"/>
      <c r="H1474" s="502"/>
      <c r="I1474" s="502"/>
      <c r="J1474" s="502"/>
      <c r="K1474" s="502"/>
      <c r="L1474" s="502"/>
      <c r="M1474" s="502"/>
      <c r="N1474" s="502"/>
      <c r="O1474" s="502"/>
      <c r="P1474" s="502"/>
      <c r="Q1474" s="502"/>
      <c r="R1474" s="502"/>
      <c r="S1474" s="502"/>
      <c r="T1474" s="502"/>
      <c r="U1474" s="502"/>
      <c r="V1474" s="502"/>
      <c r="W1474" s="502"/>
      <c r="X1474" s="502"/>
      <c r="Y1474" s="502"/>
      <c r="Z1474" s="502"/>
      <c r="AA1474" s="502"/>
      <c r="AB1474" s="502"/>
      <c r="AC1474" s="502"/>
      <c r="AD1474" s="502"/>
      <c r="AE1474" s="502"/>
      <c r="AF1474" s="502"/>
      <c r="AG1474" s="502"/>
      <c r="AH1474" s="502"/>
      <c r="AI1474" s="502"/>
      <c r="AJ1474" s="502"/>
      <c r="AK1474" s="502"/>
      <c r="AL1474" s="502"/>
      <c r="AM1474" s="502"/>
      <c r="AN1474" s="502"/>
      <c r="AO1474" s="502"/>
      <c r="AP1474" s="502"/>
      <c r="AQ1474" s="502"/>
      <c r="AR1474" s="502"/>
      <c r="AS1474" s="502"/>
      <c r="AT1474" s="502"/>
      <c r="AU1474" s="502"/>
      <c r="AV1474" s="502"/>
      <c r="AW1474" s="502"/>
      <c r="AX1474" s="502"/>
      <c r="AY1474" s="502"/>
      <c r="AZ1474" s="502"/>
      <c r="BA1474" s="502"/>
      <c r="BB1474" s="502"/>
      <c r="BC1474" s="502"/>
      <c r="BD1474" s="502"/>
      <c r="BE1474" s="502"/>
      <c r="BF1474" s="502"/>
      <c r="BG1474" s="505"/>
      <c r="BH1474" s="506"/>
      <c r="BI1474" s="506"/>
      <c r="BJ1474" s="506"/>
      <c r="BK1474" s="507"/>
    </row>
    <row r="1475" spans="1:79" ht="12.6" customHeight="1">
      <c r="B1475" s="511"/>
      <c r="C1475" s="512"/>
      <c r="D1475" s="513"/>
      <c r="E1475" s="514"/>
      <c r="F1475" s="482"/>
      <c r="G1475" s="482"/>
      <c r="H1475" s="482"/>
      <c r="I1475" s="482"/>
      <c r="J1475" s="482"/>
      <c r="K1475" s="482"/>
      <c r="L1475" s="482"/>
      <c r="M1475" s="482"/>
      <c r="N1475" s="482"/>
      <c r="O1475" s="482"/>
      <c r="P1475" s="482"/>
      <c r="Q1475" s="482"/>
      <c r="R1475" s="482"/>
      <c r="S1475" s="482"/>
      <c r="T1475" s="482"/>
      <c r="U1475" s="482"/>
      <c r="V1475" s="482"/>
      <c r="W1475" s="482"/>
      <c r="X1475" s="482"/>
      <c r="Y1475" s="482"/>
      <c r="Z1475" s="482"/>
      <c r="AA1475" s="482"/>
      <c r="AB1475" s="482"/>
      <c r="AC1475" s="482"/>
      <c r="AD1475" s="482"/>
      <c r="AE1475" s="482"/>
      <c r="AF1475" s="482"/>
      <c r="AG1475" s="482"/>
      <c r="AH1475" s="482"/>
      <c r="AI1475" s="482"/>
      <c r="AJ1475" s="482"/>
      <c r="AK1475" s="482"/>
      <c r="AL1475" s="482"/>
      <c r="AM1475" s="482"/>
      <c r="AN1475" s="482"/>
      <c r="AO1475" s="482"/>
      <c r="AP1475" s="482"/>
      <c r="AQ1475" s="482"/>
      <c r="AR1475" s="482"/>
      <c r="AS1475" s="482"/>
      <c r="AT1475" s="482"/>
      <c r="AU1475" s="482"/>
      <c r="AV1475" s="482"/>
      <c r="AW1475" s="482"/>
      <c r="AX1475" s="482"/>
      <c r="AY1475" s="482"/>
      <c r="AZ1475" s="482"/>
      <c r="BA1475" s="482"/>
      <c r="BB1475" s="482"/>
      <c r="BC1475" s="482"/>
      <c r="BD1475" s="482"/>
      <c r="BE1475" s="482"/>
      <c r="BF1475" s="482"/>
      <c r="BG1475" s="515"/>
      <c r="BH1475" s="516"/>
      <c r="BI1475" s="516"/>
      <c r="BJ1475" s="516"/>
      <c r="BK1475" s="517"/>
    </row>
    <row r="1476" spans="1:79" ht="12.6" customHeight="1">
      <c r="B1476" s="511"/>
      <c r="C1476" s="512"/>
      <c r="D1476" s="513"/>
      <c r="E1476" s="514"/>
      <c r="F1476" s="482"/>
      <c r="G1476" s="482"/>
      <c r="H1476" s="482"/>
      <c r="I1476" s="482"/>
      <c r="J1476" s="482"/>
      <c r="K1476" s="482"/>
      <c r="L1476" s="482"/>
      <c r="M1476" s="482"/>
      <c r="N1476" s="482"/>
      <c r="O1476" s="482"/>
      <c r="P1476" s="482"/>
      <c r="Q1476" s="482"/>
      <c r="R1476" s="482"/>
      <c r="S1476" s="482"/>
      <c r="T1476" s="482"/>
      <c r="U1476" s="482"/>
      <c r="V1476" s="482"/>
      <c r="W1476" s="482"/>
      <c r="X1476" s="482"/>
      <c r="Y1476" s="482"/>
      <c r="Z1476" s="482"/>
      <c r="AA1476" s="482"/>
      <c r="AB1476" s="482"/>
      <c r="AC1476" s="482"/>
      <c r="AD1476" s="482"/>
      <c r="AE1476" s="482"/>
      <c r="AF1476" s="482"/>
      <c r="AG1476" s="482"/>
      <c r="AH1476" s="482"/>
      <c r="AI1476" s="482"/>
      <c r="AJ1476" s="482"/>
      <c r="AK1476" s="482"/>
      <c r="AL1476" s="482"/>
      <c r="AM1476" s="482"/>
      <c r="AN1476" s="482"/>
      <c r="AO1476" s="482"/>
      <c r="AP1476" s="482"/>
      <c r="AQ1476" s="482"/>
      <c r="AR1476" s="482"/>
      <c r="AS1476" s="482"/>
      <c r="AT1476" s="482"/>
      <c r="AU1476" s="482"/>
      <c r="AV1476" s="482"/>
      <c r="AW1476" s="482"/>
      <c r="AX1476" s="482"/>
      <c r="AY1476" s="482"/>
      <c r="AZ1476" s="482"/>
      <c r="BA1476" s="482"/>
      <c r="BB1476" s="482"/>
      <c r="BC1476" s="482"/>
      <c r="BD1476" s="482"/>
      <c r="BE1476" s="482"/>
      <c r="BF1476" s="482"/>
      <c r="BG1476" s="515"/>
      <c r="BH1476" s="516"/>
      <c r="BI1476" s="516"/>
      <c r="BJ1476" s="516"/>
      <c r="BK1476" s="517"/>
    </row>
    <row r="1477" spans="1:79" s="331" customFormat="1" ht="12.6" customHeight="1">
      <c r="B1477" s="511"/>
      <c r="C1477" s="512"/>
      <c r="D1477" s="513"/>
      <c r="E1477" s="514"/>
      <c r="F1477" s="482"/>
      <c r="G1477" s="482"/>
      <c r="H1477" s="482"/>
      <c r="I1477" s="482"/>
      <c r="J1477" s="482"/>
      <c r="K1477" s="482"/>
      <c r="L1477" s="482"/>
      <c r="M1477" s="482"/>
      <c r="N1477" s="482"/>
      <c r="O1477" s="482"/>
      <c r="P1477" s="482"/>
      <c r="Q1477" s="482"/>
      <c r="R1477" s="482"/>
      <c r="S1477" s="482"/>
      <c r="T1477" s="482"/>
      <c r="U1477" s="482"/>
      <c r="V1477" s="482"/>
      <c r="W1477" s="482"/>
      <c r="X1477" s="482"/>
      <c r="Y1477" s="482"/>
      <c r="Z1477" s="482"/>
      <c r="AA1477" s="482"/>
      <c r="AB1477" s="482"/>
      <c r="AC1477" s="482"/>
      <c r="AD1477" s="482"/>
      <c r="AE1477" s="482"/>
      <c r="AF1477" s="482"/>
      <c r="AG1477" s="482"/>
      <c r="AH1477" s="482"/>
      <c r="AI1477" s="482"/>
      <c r="AJ1477" s="482"/>
      <c r="AK1477" s="482"/>
      <c r="AL1477" s="482"/>
      <c r="AM1477" s="482"/>
      <c r="AN1477" s="482"/>
      <c r="AO1477" s="482"/>
      <c r="AP1477" s="482"/>
      <c r="AQ1477" s="482"/>
      <c r="AR1477" s="482"/>
      <c r="AS1477" s="482"/>
      <c r="AT1477" s="482"/>
      <c r="AU1477" s="482"/>
      <c r="AV1477" s="482"/>
      <c r="AW1477" s="482"/>
      <c r="AX1477" s="482"/>
      <c r="AY1477" s="482"/>
      <c r="AZ1477" s="482"/>
      <c r="BA1477" s="482"/>
      <c r="BB1477" s="482"/>
      <c r="BC1477" s="482"/>
      <c r="BD1477" s="482"/>
      <c r="BE1477" s="482"/>
      <c r="BF1477" s="482"/>
      <c r="BG1477" s="515"/>
      <c r="BH1477" s="516"/>
      <c r="BI1477" s="516"/>
      <c r="BJ1477" s="516"/>
      <c r="BK1477" s="517"/>
      <c r="BL1477" s="330"/>
      <c r="BM1477" s="330"/>
      <c r="BN1477" s="330"/>
      <c r="BO1477" s="330"/>
      <c r="BP1477" s="330"/>
      <c r="BQ1477" s="330"/>
      <c r="BR1477" s="330"/>
      <c r="BS1477" s="330"/>
      <c r="BT1477" s="330"/>
      <c r="BU1477" s="330"/>
      <c r="BV1477" s="330"/>
      <c r="BW1477" s="330"/>
      <c r="BX1477" s="330"/>
      <c r="BY1477" s="330"/>
      <c r="BZ1477" s="330"/>
      <c r="CA1477" s="330"/>
    </row>
    <row r="1478" spans="1:79" s="331" customFormat="1" ht="12.6" customHeight="1">
      <c r="B1478" s="495" t="s">
        <v>436</v>
      </c>
      <c r="C1478" s="496"/>
      <c r="D1478" s="497"/>
      <c r="E1478" s="501" t="s">
        <v>909</v>
      </c>
      <c r="F1478" s="502"/>
      <c r="G1478" s="502"/>
      <c r="H1478" s="502"/>
      <c r="I1478" s="502"/>
      <c r="J1478" s="502"/>
      <c r="K1478" s="502"/>
      <c r="L1478" s="502"/>
      <c r="M1478" s="502"/>
      <c r="N1478" s="502"/>
      <c r="O1478" s="502"/>
      <c r="P1478" s="502"/>
      <c r="Q1478" s="502"/>
      <c r="R1478" s="502"/>
      <c r="S1478" s="502"/>
      <c r="T1478" s="502"/>
      <c r="U1478" s="502"/>
      <c r="V1478" s="502"/>
      <c r="W1478" s="502"/>
      <c r="X1478" s="502"/>
      <c r="Y1478" s="502"/>
      <c r="Z1478" s="502"/>
      <c r="AA1478" s="502"/>
      <c r="AB1478" s="502"/>
      <c r="AC1478" s="502"/>
      <c r="AD1478" s="502"/>
      <c r="AE1478" s="502"/>
      <c r="AF1478" s="502"/>
      <c r="AG1478" s="502"/>
      <c r="AH1478" s="502"/>
      <c r="AI1478" s="502"/>
      <c r="AJ1478" s="502"/>
      <c r="AK1478" s="502"/>
      <c r="AL1478" s="502"/>
      <c r="AM1478" s="502"/>
      <c r="AN1478" s="502"/>
      <c r="AO1478" s="502"/>
      <c r="AP1478" s="502"/>
      <c r="AQ1478" s="502"/>
      <c r="AR1478" s="502"/>
      <c r="AS1478" s="502"/>
      <c r="AT1478" s="502"/>
      <c r="AU1478" s="502"/>
      <c r="AV1478" s="502"/>
      <c r="AW1478" s="502"/>
      <c r="AX1478" s="502"/>
      <c r="AY1478" s="502"/>
      <c r="AZ1478" s="502"/>
      <c r="BA1478" s="502"/>
      <c r="BB1478" s="502"/>
      <c r="BC1478" s="502"/>
      <c r="BD1478" s="502"/>
      <c r="BE1478" s="502"/>
      <c r="BF1478" s="502"/>
      <c r="BG1478" s="505"/>
      <c r="BH1478" s="506"/>
      <c r="BI1478" s="506"/>
      <c r="BJ1478" s="506"/>
      <c r="BK1478" s="507"/>
      <c r="BL1478" s="330"/>
      <c r="BM1478" s="330"/>
      <c r="BN1478" s="330"/>
      <c r="BO1478" s="330"/>
      <c r="BP1478" s="330"/>
      <c r="BQ1478" s="330"/>
      <c r="BR1478" s="330"/>
      <c r="BS1478" s="330"/>
      <c r="BT1478" s="330"/>
      <c r="BU1478" s="330"/>
      <c r="BV1478" s="330"/>
      <c r="BW1478" s="330"/>
      <c r="BX1478" s="330"/>
      <c r="BY1478" s="330"/>
      <c r="BZ1478" s="330"/>
      <c r="CA1478" s="330"/>
    </row>
    <row r="1479" spans="1:79" s="331" customFormat="1" ht="12.6" customHeight="1">
      <c r="B1479" s="511"/>
      <c r="C1479" s="666"/>
      <c r="D1479" s="513"/>
      <c r="E1479" s="514"/>
      <c r="F1479" s="671"/>
      <c r="G1479" s="671"/>
      <c r="H1479" s="671"/>
      <c r="I1479" s="671"/>
      <c r="J1479" s="671"/>
      <c r="K1479" s="671"/>
      <c r="L1479" s="671"/>
      <c r="M1479" s="671"/>
      <c r="N1479" s="671"/>
      <c r="O1479" s="671"/>
      <c r="P1479" s="671"/>
      <c r="Q1479" s="671"/>
      <c r="R1479" s="671"/>
      <c r="S1479" s="671"/>
      <c r="T1479" s="671"/>
      <c r="U1479" s="671"/>
      <c r="V1479" s="671"/>
      <c r="W1479" s="671"/>
      <c r="X1479" s="671"/>
      <c r="Y1479" s="671"/>
      <c r="Z1479" s="671"/>
      <c r="AA1479" s="671"/>
      <c r="AB1479" s="671"/>
      <c r="AC1479" s="671"/>
      <c r="AD1479" s="671"/>
      <c r="AE1479" s="671"/>
      <c r="AF1479" s="671"/>
      <c r="AG1479" s="671"/>
      <c r="AH1479" s="671"/>
      <c r="AI1479" s="671"/>
      <c r="AJ1479" s="671"/>
      <c r="AK1479" s="671"/>
      <c r="AL1479" s="671"/>
      <c r="AM1479" s="671"/>
      <c r="AN1479" s="671"/>
      <c r="AO1479" s="671"/>
      <c r="AP1479" s="671"/>
      <c r="AQ1479" s="671"/>
      <c r="AR1479" s="671"/>
      <c r="AS1479" s="671"/>
      <c r="AT1479" s="671"/>
      <c r="AU1479" s="671"/>
      <c r="AV1479" s="671"/>
      <c r="AW1479" s="671"/>
      <c r="AX1479" s="671"/>
      <c r="AY1479" s="671"/>
      <c r="AZ1479" s="671"/>
      <c r="BA1479" s="671"/>
      <c r="BB1479" s="671"/>
      <c r="BC1479" s="671"/>
      <c r="BD1479" s="671"/>
      <c r="BE1479" s="671"/>
      <c r="BF1479" s="671"/>
      <c r="BG1479" s="515"/>
      <c r="BH1479" s="668"/>
      <c r="BI1479" s="668"/>
      <c r="BJ1479" s="668"/>
      <c r="BK1479" s="517"/>
      <c r="BL1479" s="330"/>
      <c r="BM1479" s="330"/>
      <c r="BN1479" s="330"/>
      <c r="BO1479" s="330"/>
      <c r="BP1479" s="330"/>
      <c r="BQ1479" s="330"/>
      <c r="BR1479" s="330"/>
      <c r="BS1479" s="330"/>
      <c r="BT1479" s="330"/>
      <c r="BU1479" s="330"/>
      <c r="BV1479" s="330"/>
      <c r="BW1479" s="330"/>
      <c r="BX1479" s="330"/>
      <c r="BY1479" s="330"/>
      <c r="BZ1479" s="330"/>
      <c r="CA1479" s="330"/>
    </row>
    <row r="1480" spans="1:79" s="331" customFormat="1" ht="12.6" customHeight="1">
      <c r="B1480" s="511"/>
      <c r="C1480" s="512"/>
      <c r="D1480" s="513"/>
      <c r="E1480" s="514"/>
      <c r="F1480" s="482"/>
      <c r="G1480" s="482"/>
      <c r="H1480" s="482"/>
      <c r="I1480" s="482"/>
      <c r="J1480" s="482"/>
      <c r="K1480" s="482"/>
      <c r="L1480" s="482"/>
      <c r="M1480" s="482"/>
      <c r="N1480" s="482"/>
      <c r="O1480" s="482"/>
      <c r="P1480" s="482"/>
      <c r="Q1480" s="482"/>
      <c r="R1480" s="482"/>
      <c r="S1480" s="482"/>
      <c r="T1480" s="482"/>
      <c r="U1480" s="482"/>
      <c r="V1480" s="482"/>
      <c r="W1480" s="482"/>
      <c r="X1480" s="482"/>
      <c r="Y1480" s="482"/>
      <c r="Z1480" s="482"/>
      <c r="AA1480" s="482"/>
      <c r="AB1480" s="482"/>
      <c r="AC1480" s="482"/>
      <c r="AD1480" s="482"/>
      <c r="AE1480" s="482"/>
      <c r="AF1480" s="482"/>
      <c r="AG1480" s="482"/>
      <c r="AH1480" s="482"/>
      <c r="AI1480" s="482"/>
      <c r="AJ1480" s="482"/>
      <c r="AK1480" s="482"/>
      <c r="AL1480" s="482"/>
      <c r="AM1480" s="482"/>
      <c r="AN1480" s="482"/>
      <c r="AO1480" s="482"/>
      <c r="AP1480" s="482"/>
      <c r="AQ1480" s="482"/>
      <c r="AR1480" s="482"/>
      <c r="AS1480" s="482"/>
      <c r="AT1480" s="482"/>
      <c r="AU1480" s="482"/>
      <c r="AV1480" s="482"/>
      <c r="AW1480" s="482"/>
      <c r="AX1480" s="482"/>
      <c r="AY1480" s="482"/>
      <c r="AZ1480" s="482"/>
      <c r="BA1480" s="482"/>
      <c r="BB1480" s="482"/>
      <c r="BC1480" s="482"/>
      <c r="BD1480" s="482"/>
      <c r="BE1480" s="482"/>
      <c r="BF1480" s="482"/>
      <c r="BG1480" s="515"/>
      <c r="BH1480" s="516"/>
      <c r="BI1480" s="516"/>
      <c r="BJ1480" s="516"/>
      <c r="BK1480" s="517"/>
      <c r="BL1480" s="330"/>
      <c r="BM1480" s="330"/>
      <c r="BN1480" s="330"/>
      <c r="BO1480" s="330"/>
      <c r="BP1480" s="330"/>
      <c r="BQ1480" s="330"/>
      <c r="BR1480" s="330"/>
      <c r="BS1480" s="330"/>
      <c r="BT1480" s="330"/>
      <c r="BU1480" s="330"/>
      <c r="BV1480" s="330"/>
      <c r="BW1480" s="330"/>
      <c r="BX1480" s="330"/>
      <c r="BY1480" s="330"/>
      <c r="BZ1480" s="330"/>
      <c r="CA1480" s="330"/>
    </row>
    <row r="1481" spans="1:79" s="331" customFormat="1" ht="12.6" customHeight="1">
      <c r="B1481" s="498"/>
      <c r="C1481" s="499"/>
      <c r="D1481" s="500"/>
      <c r="E1481" s="503"/>
      <c r="F1481" s="504"/>
      <c r="G1481" s="504"/>
      <c r="H1481" s="504"/>
      <c r="I1481" s="504"/>
      <c r="J1481" s="504"/>
      <c r="K1481" s="504"/>
      <c r="L1481" s="504"/>
      <c r="M1481" s="504"/>
      <c r="N1481" s="504"/>
      <c r="O1481" s="504"/>
      <c r="P1481" s="504"/>
      <c r="Q1481" s="504"/>
      <c r="R1481" s="504"/>
      <c r="S1481" s="504"/>
      <c r="T1481" s="504"/>
      <c r="U1481" s="504"/>
      <c r="V1481" s="504"/>
      <c r="W1481" s="504"/>
      <c r="X1481" s="504"/>
      <c r="Y1481" s="504"/>
      <c r="Z1481" s="504"/>
      <c r="AA1481" s="504"/>
      <c r="AB1481" s="504"/>
      <c r="AC1481" s="504"/>
      <c r="AD1481" s="504"/>
      <c r="AE1481" s="504"/>
      <c r="AF1481" s="504"/>
      <c r="AG1481" s="504"/>
      <c r="AH1481" s="504"/>
      <c r="AI1481" s="504"/>
      <c r="AJ1481" s="504"/>
      <c r="AK1481" s="504"/>
      <c r="AL1481" s="504"/>
      <c r="AM1481" s="504"/>
      <c r="AN1481" s="504"/>
      <c r="AO1481" s="504"/>
      <c r="AP1481" s="504"/>
      <c r="AQ1481" s="504"/>
      <c r="AR1481" s="504"/>
      <c r="AS1481" s="504"/>
      <c r="AT1481" s="504"/>
      <c r="AU1481" s="504"/>
      <c r="AV1481" s="504"/>
      <c r="AW1481" s="504"/>
      <c r="AX1481" s="504"/>
      <c r="AY1481" s="504"/>
      <c r="AZ1481" s="504"/>
      <c r="BA1481" s="504"/>
      <c r="BB1481" s="504"/>
      <c r="BC1481" s="504"/>
      <c r="BD1481" s="504"/>
      <c r="BE1481" s="504"/>
      <c r="BF1481" s="504"/>
      <c r="BG1481" s="508"/>
      <c r="BH1481" s="509"/>
      <c r="BI1481" s="509"/>
      <c r="BJ1481" s="509"/>
      <c r="BK1481" s="510"/>
      <c r="BL1481" s="330"/>
      <c r="BM1481" s="330"/>
      <c r="BN1481" s="330"/>
      <c r="BO1481" s="330"/>
      <c r="BP1481" s="330"/>
      <c r="BQ1481" s="330"/>
      <c r="BR1481" s="330"/>
      <c r="BS1481" s="330"/>
      <c r="BT1481" s="330"/>
      <c r="BU1481" s="330"/>
      <c r="BV1481" s="330"/>
      <c r="BW1481" s="330"/>
      <c r="BX1481" s="330"/>
      <c r="BY1481" s="330"/>
      <c r="BZ1481" s="330"/>
      <c r="CA1481" s="330"/>
    </row>
    <row r="1482" spans="1:79" ht="12.6" customHeight="1">
      <c r="A1482" s="342"/>
      <c r="B1482" s="495" t="s">
        <v>450</v>
      </c>
      <c r="C1482" s="496"/>
      <c r="D1482" s="497"/>
      <c r="E1482" s="644" t="s">
        <v>1208</v>
      </c>
      <c r="F1482" s="645"/>
      <c r="G1482" s="645"/>
      <c r="H1482" s="645"/>
      <c r="I1482" s="645"/>
      <c r="J1482" s="645"/>
      <c r="K1482" s="645"/>
      <c r="L1482" s="645"/>
      <c r="M1482" s="645"/>
      <c r="N1482" s="645"/>
      <c r="O1482" s="645"/>
      <c r="P1482" s="645"/>
      <c r="Q1482" s="645"/>
      <c r="R1482" s="645"/>
      <c r="S1482" s="645"/>
      <c r="T1482" s="645"/>
      <c r="U1482" s="645"/>
      <c r="V1482" s="645"/>
      <c r="W1482" s="645"/>
      <c r="X1482" s="645"/>
      <c r="Y1482" s="645"/>
      <c r="Z1482" s="645"/>
      <c r="AA1482" s="645"/>
      <c r="AB1482" s="645"/>
      <c r="AC1482" s="645"/>
      <c r="AD1482" s="645"/>
      <c r="AE1482" s="645"/>
      <c r="AF1482" s="645"/>
      <c r="AG1482" s="645"/>
      <c r="AH1482" s="645"/>
      <c r="AI1482" s="645"/>
      <c r="AJ1482" s="645"/>
      <c r="AK1482" s="645"/>
      <c r="AL1482" s="645"/>
      <c r="AM1482" s="645"/>
      <c r="AN1482" s="645"/>
      <c r="AO1482" s="645"/>
      <c r="AP1482" s="645"/>
      <c r="AQ1482" s="645"/>
      <c r="AR1482" s="645"/>
      <c r="AS1482" s="645"/>
      <c r="AT1482" s="645"/>
      <c r="AU1482" s="645"/>
      <c r="AV1482" s="645"/>
      <c r="AW1482" s="645"/>
      <c r="AX1482" s="645"/>
      <c r="AY1482" s="645"/>
      <c r="AZ1482" s="645"/>
      <c r="BA1482" s="645"/>
      <c r="BB1482" s="645"/>
      <c r="BC1482" s="645"/>
      <c r="BD1482" s="645"/>
      <c r="BE1482" s="645"/>
      <c r="BF1482" s="645"/>
      <c r="BG1482" s="505"/>
      <c r="BH1482" s="506"/>
      <c r="BI1482" s="506"/>
      <c r="BJ1482" s="506"/>
      <c r="BK1482" s="507"/>
    </row>
    <row r="1483" spans="1:79" ht="12.6" customHeight="1">
      <c r="A1483" s="342"/>
      <c r="B1483" s="498"/>
      <c r="C1483" s="499"/>
      <c r="D1483" s="500"/>
      <c r="E1483" s="646"/>
      <c r="F1483" s="647"/>
      <c r="G1483" s="647"/>
      <c r="H1483" s="647"/>
      <c r="I1483" s="647"/>
      <c r="J1483" s="647"/>
      <c r="K1483" s="647"/>
      <c r="L1483" s="647"/>
      <c r="M1483" s="647"/>
      <c r="N1483" s="647"/>
      <c r="O1483" s="647"/>
      <c r="P1483" s="647"/>
      <c r="Q1483" s="647"/>
      <c r="R1483" s="647"/>
      <c r="S1483" s="647"/>
      <c r="T1483" s="647"/>
      <c r="U1483" s="647"/>
      <c r="V1483" s="647"/>
      <c r="W1483" s="647"/>
      <c r="X1483" s="647"/>
      <c r="Y1483" s="647"/>
      <c r="Z1483" s="647"/>
      <c r="AA1483" s="647"/>
      <c r="AB1483" s="647"/>
      <c r="AC1483" s="647"/>
      <c r="AD1483" s="647"/>
      <c r="AE1483" s="647"/>
      <c r="AF1483" s="647"/>
      <c r="AG1483" s="647"/>
      <c r="AH1483" s="647"/>
      <c r="AI1483" s="647"/>
      <c r="AJ1483" s="647"/>
      <c r="AK1483" s="647"/>
      <c r="AL1483" s="647"/>
      <c r="AM1483" s="647"/>
      <c r="AN1483" s="647"/>
      <c r="AO1483" s="647"/>
      <c r="AP1483" s="647"/>
      <c r="AQ1483" s="647"/>
      <c r="AR1483" s="647"/>
      <c r="AS1483" s="647"/>
      <c r="AT1483" s="647"/>
      <c r="AU1483" s="647"/>
      <c r="AV1483" s="647"/>
      <c r="AW1483" s="647"/>
      <c r="AX1483" s="647"/>
      <c r="AY1483" s="647"/>
      <c r="AZ1483" s="647"/>
      <c r="BA1483" s="647"/>
      <c r="BB1483" s="647"/>
      <c r="BC1483" s="647"/>
      <c r="BD1483" s="647"/>
      <c r="BE1483" s="647"/>
      <c r="BF1483" s="647"/>
      <c r="BG1483" s="508"/>
      <c r="BH1483" s="509"/>
      <c r="BI1483" s="509"/>
      <c r="BJ1483" s="509"/>
      <c r="BK1483" s="510"/>
    </row>
    <row r="1484" spans="1:79" s="331" customFormat="1" ht="12.6" customHeight="1">
      <c r="B1484" s="495" t="s">
        <v>457</v>
      </c>
      <c r="C1484" s="496"/>
      <c r="D1484" s="497"/>
      <c r="E1484" s="502" t="s">
        <v>763</v>
      </c>
      <c r="F1484" s="502"/>
      <c r="G1484" s="502"/>
      <c r="H1484" s="502"/>
      <c r="I1484" s="502"/>
      <c r="J1484" s="502"/>
      <c r="K1484" s="502"/>
      <c r="L1484" s="502"/>
      <c r="M1484" s="502"/>
      <c r="N1484" s="502"/>
      <c r="O1484" s="502"/>
      <c r="P1484" s="502"/>
      <c r="Q1484" s="502"/>
      <c r="R1484" s="502"/>
      <c r="S1484" s="502"/>
      <c r="T1484" s="502"/>
      <c r="U1484" s="502"/>
      <c r="V1484" s="502"/>
      <c r="W1484" s="502"/>
      <c r="X1484" s="502"/>
      <c r="Y1484" s="502"/>
      <c r="Z1484" s="502"/>
      <c r="AA1484" s="502"/>
      <c r="AB1484" s="502"/>
      <c r="AC1484" s="502"/>
      <c r="AD1484" s="502"/>
      <c r="AE1484" s="502"/>
      <c r="AF1484" s="502"/>
      <c r="AG1484" s="502"/>
      <c r="AH1484" s="502"/>
      <c r="AI1484" s="502"/>
      <c r="AJ1484" s="502"/>
      <c r="AK1484" s="502"/>
      <c r="AL1484" s="502"/>
      <c r="AM1484" s="502"/>
      <c r="AN1484" s="502"/>
      <c r="AO1484" s="502"/>
      <c r="AP1484" s="502"/>
      <c r="AQ1484" s="502"/>
      <c r="AR1484" s="502"/>
      <c r="AS1484" s="502"/>
      <c r="AT1484" s="502"/>
      <c r="AU1484" s="502"/>
      <c r="AV1484" s="502"/>
      <c r="AW1484" s="502"/>
      <c r="AX1484" s="502"/>
      <c r="AY1484" s="502"/>
      <c r="AZ1484" s="502"/>
      <c r="BA1484" s="502"/>
      <c r="BB1484" s="502"/>
      <c r="BC1484" s="502"/>
      <c r="BD1484" s="502"/>
      <c r="BE1484" s="502"/>
      <c r="BF1484" s="502"/>
      <c r="BG1484" s="505"/>
      <c r="BH1484" s="506"/>
      <c r="BI1484" s="506"/>
      <c r="BJ1484" s="506"/>
      <c r="BK1484" s="507"/>
      <c r="BL1484" s="330"/>
      <c r="BM1484" s="330"/>
      <c r="BN1484" s="330"/>
      <c r="BO1484" s="330"/>
      <c r="BP1484" s="330"/>
      <c r="BQ1484" s="330"/>
      <c r="BR1484" s="330"/>
      <c r="BS1484" s="330"/>
      <c r="BT1484" s="330"/>
      <c r="BU1484" s="330"/>
      <c r="BV1484" s="330"/>
      <c r="BW1484" s="330"/>
      <c r="BX1484" s="330"/>
      <c r="BY1484" s="330"/>
      <c r="BZ1484" s="330"/>
      <c r="CA1484" s="330"/>
    </row>
    <row r="1485" spans="1:79" s="331" customFormat="1" ht="12.6" customHeight="1">
      <c r="B1485" s="511"/>
      <c r="C1485" s="512"/>
      <c r="D1485" s="513"/>
      <c r="E1485" s="482"/>
      <c r="F1485" s="482"/>
      <c r="G1485" s="482"/>
      <c r="H1485" s="482"/>
      <c r="I1485" s="482"/>
      <c r="J1485" s="482"/>
      <c r="K1485" s="482"/>
      <c r="L1485" s="482"/>
      <c r="M1485" s="482"/>
      <c r="N1485" s="482"/>
      <c r="O1485" s="482"/>
      <c r="P1485" s="482"/>
      <c r="Q1485" s="482"/>
      <c r="R1485" s="482"/>
      <c r="S1485" s="482"/>
      <c r="T1485" s="482"/>
      <c r="U1485" s="482"/>
      <c r="V1485" s="482"/>
      <c r="W1485" s="482"/>
      <c r="X1485" s="482"/>
      <c r="Y1485" s="482"/>
      <c r="Z1485" s="482"/>
      <c r="AA1485" s="482"/>
      <c r="AB1485" s="482"/>
      <c r="AC1485" s="482"/>
      <c r="AD1485" s="482"/>
      <c r="AE1485" s="482"/>
      <c r="AF1485" s="482"/>
      <c r="AG1485" s="482"/>
      <c r="AH1485" s="482"/>
      <c r="AI1485" s="482"/>
      <c r="AJ1485" s="482"/>
      <c r="AK1485" s="482"/>
      <c r="AL1485" s="482"/>
      <c r="AM1485" s="482"/>
      <c r="AN1485" s="482"/>
      <c r="AO1485" s="482"/>
      <c r="AP1485" s="482"/>
      <c r="AQ1485" s="482"/>
      <c r="AR1485" s="482"/>
      <c r="AS1485" s="482"/>
      <c r="AT1485" s="482"/>
      <c r="AU1485" s="482"/>
      <c r="AV1485" s="482"/>
      <c r="AW1485" s="482"/>
      <c r="AX1485" s="482"/>
      <c r="AY1485" s="482"/>
      <c r="AZ1485" s="482"/>
      <c r="BA1485" s="482"/>
      <c r="BB1485" s="482"/>
      <c r="BC1485" s="482"/>
      <c r="BD1485" s="482"/>
      <c r="BE1485" s="482"/>
      <c r="BF1485" s="482"/>
      <c r="BG1485" s="515"/>
      <c r="BH1485" s="516"/>
      <c r="BI1485" s="516"/>
      <c r="BJ1485" s="516"/>
      <c r="BK1485" s="517"/>
      <c r="BL1485" s="330"/>
      <c r="BM1485" s="330"/>
      <c r="BN1485" s="330"/>
      <c r="BO1485" s="330"/>
      <c r="BP1485" s="330"/>
      <c r="BQ1485" s="330"/>
      <c r="BR1485" s="330"/>
      <c r="BS1485" s="330"/>
      <c r="BT1485" s="330"/>
      <c r="BU1485" s="330"/>
      <c r="BV1485" s="330"/>
      <c r="BW1485" s="330"/>
      <c r="BX1485" s="330"/>
      <c r="BY1485" s="330"/>
      <c r="BZ1485" s="330"/>
      <c r="CA1485" s="330"/>
    </row>
    <row r="1486" spans="1:79" s="331" customFormat="1" ht="12.6" customHeight="1">
      <c r="B1486" s="511"/>
      <c r="C1486" s="512"/>
      <c r="D1486" s="513"/>
      <c r="E1486" s="482"/>
      <c r="F1486" s="482"/>
      <c r="G1486" s="482"/>
      <c r="H1486" s="482"/>
      <c r="I1486" s="482"/>
      <c r="J1486" s="482"/>
      <c r="K1486" s="482"/>
      <c r="L1486" s="482"/>
      <c r="M1486" s="482"/>
      <c r="N1486" s="482"/>
      <c r="O1486" s="482"/>
      <c r="P1486" s="482"/>
      <c r="Q1486" s="482"/>
      <c r="R1486" s="482"/>
      <c r="S1486" s="482"/>
      <c r="T1486" s="482"/>
      <c r="U1486" s="482"/>
      <c r="V1486" s="482"/>
      <c r="W1486" s="482"/>
      <c r="X1486" s="482"/>
      <c r="Y1486" s="482"/>
      <c r="Z1486" s="482"/>
      <c r="AA1486" s="482"/>
      <c r="AB1486" s="482"/>
      <c r="AC1486" s="482"/>
      <c r="AD1486" s="482"/>
      <c r="AE1486" s="482"/>
      <c r="AF1486" s="482"/>
      <c r="AG1486" s="482"/>
      <c r="AH1486" s="482"/>
      <c r="AI1486" s="482"/>
      <c r="AJ1486" s="482"/>
      <c r="AK1486" s="482"/>
      <c r="AL1486" s="482"/>
      <c r="AM1486" s="482"/>
      <c r="AN1486" s="482"/>
      <c r="AO1486" s="482"/>
      <c r="AP1486" s="482"/>
      <c r="AQ1486" s="482"/>
      <c r="AR1486" s="482"/>
      <c r="AS1486" s="482"/>
      <c r="AT1486" s="482"/>
      <c r="AU1486" s="482"/>
      <c r="AV1486" s="482"/>
      <c r="AW1486" s="482"/>
      <c r="AX1486" s="482"/>
      <c r="AY1486" s="482"/>
      <c r="AZ1486" s="482"/>
      <c r="BA1486" s="482"/>
      <c r="BB1486" s="482"/>
      <c r="BC1486" s="482"/>
      <c r="BD1486" s="482"/>
      <c r="BE1486" s="482"/>
      <c r="BF1486" s="482"/>
      <c r="BG1486" s="515"/>
      <c r="BH1486" s="516"/>
      <c r="BI1486" s="516"/>
      <c r="BJ1486" s="516"/>
      <c r="BK1486" s="517"/>
      <c r="BL1486" s="330"/>
      <c r="BM1486" s="330"/>
      <c r="BN1486" s="330"/>
      <c r="BO1486" s="330"/>
      <c r="BP1486" s="330"/>
      <c r="BQ1486" s="330"/>
      <c r="BR1486" s="330"/>
      <c r="BS1486" s="330"/>
      <c r="BT1486" s="330"/>
      <c r="BU1486" s="330"/>
      <c r="BV1486" s="330"/>
      <c r="BW1486" s="330"/>
      <c r="BX1486" s="330"/>
      <c r="BY1486" s="330"/>
      <c r="BZ1486" s="330"/>
      <c r="CA1486" s="330"/>
    </row>
    <row r="1487" spans="1:79" s="331" customFormat="1" ht="12.6" customHeight="1">
      <c r="B1487" s="511"/>
      <c r="C1487" s="512"/>
      <c r="D1487" s="513"/>
      <c r="E1487" s="698" t="s">
        <v>434</v>
      </c>
      <c r="F1487" s="699"/>
      <c r="G1487" s="635" t="s">
        <v>764</v>
      </c>
      <c r="H1487" s="635"/>
      <c r="I1487" s="635"/>
      <c r="J1487" s="635"/>
      <c r="K1487" s="635"/>
      <c r="L1487" s="635"/>
      <c r="M1487" s="635"/>
      <c r="N1487" s="635"/>
      <c r="O1487" s="635"/>
      <c r="P1487" s="635"/>
      <c r="Q1487" s="635"/>
      <c r="R1487" s="635"/>
      <c r="S1487" s="635"/>
      <c r="T1487" s="635"/>
      <c r="U1487" s="635"/>
      <c r="V1487" s="635"/>
      <c r="W1487" s="635"/>
      <c r="X1487" s="635"/>
      <c r="Y1487" s="635"/>
      <c r="Z1487" s="635"/>
      <c r="AA1487" s="635"/>
      <c r="AB1487" s="635"/>
      <c r="AC1487" s="635"/>
      <c r="AD1487" s="635"/>
      <c r="AE1487" s="635"/>
      <c r="AF1487" s="635"/>
      <c r="AG1487" s="635"/>
      <c r="AH1487" s="635"/>
      <c r="AI1487" s="635"/>
      <c r="AJ1487" s="635"/>
      <c r="AK1487" s="635"/>
      <c r="AL1487" s="635"/>
      <c r="AM1487" s="635"/>
      <c r="AN1487" s="635"/>
      <c r="AO1487" s="635"/>
      <c r="AP1487" s="635"/>
      <c r="AQ1487" s="635"/>
      <c r="AR1487" s="635"/>
      <c r="AS1487" s="635"/>
      <c r="AT1487" s="635"/>
      <c r="AU1487" s="635"/>
      <c r="AV1487" s="635"/>
      <c r="AW1487" s="635"/>
      <c r="AX1487" s="635"/>
      <c r="AY1487" s="635"/>
      <c r="AZ1487" s="635"/>
      <c r="BA1487" s="635"/>
      <c r="BB1487" s="635"/>
      <c r="BC1487" s="635"/>
      <c r="BD1487" s="635"/>
      <c r="BE1487" s="635"/>
      <c r="BF1487" s="635"/>
      <c r="BG1487" s="515"/>
      <c r="BH1487" s="516"/>
      <c r="BI1487" s="516"/>
      <c r="BJ1487" s="516"/>
      <c r="BK1487" s="517"/>
      <c r="BL1487" s="330"/>
      <c r="BM1487" s="330"/>
      <c r="BN1487" s="330"/>
      <c r="BO1487" s="330"/>
      <c r="BP1487" s="330"/>
      <c r="BQ1487" s="330"/>
      <c r="BR1487" s="330"/>
      <c r="BS1487" s="330"/>
      <c r="BT1487" s="330"/>
      <c r="BU1487" s="330"/>
      <c r="BV1487" s="330"/>
      <c r="BW1487" s="330"/>
      <c r="BX1487" s="330"/>
      <c r="BY1487" s="330"/>
      <c r="BZ1487" s="330"/>
      <c r="CA1487" s="330"/>
    </row>
    <row r="1488" spans="1:79" s="331" customFormat="1" ht="2.25" customHeight="1">
      <c r="B1488" s="498"/>
      <c r="C1488" s="499"/>
      <c r="D1488" s="500"/>
      <c r="E1488" s="778"/>
      <c r="F1488" s="778"/>
      <c r="G1488" s="504"/>
      <c r="H1488" s="504"/>
      <c r="I1488" s="504"/>
      <c r="J1488" s="504"/>
      <c r="K1488" s="504"/>
      <c r="L1488" s="504"/>
      <c r="M1488" s="504"/>
      <c r="N1488" s="504"/>
      <c r="O1488" s="504"/>
      <c r="P1488" s="504"/>
      <c r="Q1488" s="504"/>
      <c r="R1488" s="504"/>
      <c r="S1488" s="504"/>
      <c r="T1488" s="504"/>
      <c r="U1488" s="504"/>
      <c r="V1488" s="504"/>
      <c r="W1488" s="504"/>
      <c r="X1488" s="504"/>
      <c r="Y1488" s="504"/>
      <c r="Z1488" s="504"/>
      <c r="AA1488" s="504"/>
      <c r="AB1488" s="504"/>
      <c r="AC1488" s="504"/>
      <c r="AD1488" s="504"/>
      <c r="AE1488" s="504"/>
      <c r="AF1488" s="504"/>
      <c r="AG1488" s="504"/>
      <c r="AH1488" s="504"/>
      <c r="AI1488" s="504"/>
      <c r="AJ1488" s="504"/>
      <c r="AK1488" s="504"/>
      <c r="AL1488" s="504"/>
      <c r="AM1488" s="504"/>
      <c r="AN1488" s="504"/>
      <c r="AO1488" s="504"/>
      <c r="AP1488" s="504"/>
      <c r="AQ1488" s="504"/>
      <c r="AR1488" s="504"/>
      <c r="AS1488" s="504"/>
      <c r="AT1488" s="504"/>
      <c r="AU1488" s="504"/>
      <c r="AV1488" s="504"/>
      <c r="AW1488" s="504"/>
      <c r="AX1488" s="504"/>
      <c r="AY1488" s="504"/>
      <c r="AZ1488" s="504"/>
      <c r="BA1488" s="504"/>
      <c r="BB1488" s="504"/>
      <c r="BC1488" s="504"/>
      <c r="BD1488" s="504"/>
      <c r="BE1488" s="504"/>
      <c r="BF1488" s="504"/>
      <c r="BG1488" s="508"/>
      <c r="BH1488" s="509"/>
      <c r="BI1488" s="509"/>
      <c r="BJ1488" s="509"/>
      <c r="BK1488" s="510"/>
      <c r="BL1488" s="330"/>
      <c r="BM1488" s="330"/>
      <c r="BN1488" s="330"/>
      <c r="BO1488" s="330"/>
      <c r="BP1488" s="330"/>
      <c r="BQ1488" s="330"/>
      <c r="BR1488" s="330"/>
      <c r="BS1488" s="330"/>
      <c r="BT1488" s="330"/>
      <c r="BU1488" s="330"/>
      <c r="BV1488" s="330"/>
      <c r="BW1488" s="330"/>
      <c r="BX1488" s="330"/>
      <c r="BY1488" s="330"/>
      <c r="BZ1488" s="330"/>
      <c r="CA1488" s="330"/>
    </row>
    <row r="1489" spans="1:97" s="331" customFormat="1" ht="12.6" customHeight="1">
      <c r="A1489" s="252"/>
      <c r="B1489" s="495" t="s">
        <v>461</v>
      </c>
      <c r="C1489" s="496"/>
      <c r="D1489" s="497"/>
      <c r="E1489" s="501" t="s">
        <v>910</v>
      </c>
      <c r="F1489" s="502"/>
      <c r="G1489" s="502"/>
      <c r="H1489" s="502"/>
      <c r="I1489" s="502"/>
      <c r="J1489" s="502"/>
      <c r="K1489" s="502"/>
      <c r="L1489" s="502"/>
      <c r="M1489" s="502"/>
      <c r="N1489" s="502"/>
      <c r="O1489" s="502"/>
      <c r="P1489" s="502"/>
      <c r="Q1489" s="502"/>
      <c r="R1489" s="502"/>
      <c r="S1489" s="502"/>
      <c r="T1489" s="502"/>
      <c r="U1489" s="502"/>
      <c r="V1489" s="502"/>
      <c r="W1489" s="502"/>
      <c r="X1489" s="502"/>
      <c r="Y1489" s="502"/>
      <c r="Z1489" s="502"/>
      <c r="AA1489" s="502"/>
      <c r="AB1489" s="502"/>
      <c r="AC1489" s="502"/>
      <c r="AD1489" s="502"/>
      <c r="AE1489" s="502"/>
      <c r="AF1489" s="502"/>
      <c r="AG1489" s="502"/>
      <c r="AH1489" s="502"/>
      <c r="AI1489" s="502"/>
      <c r="AJ1489" s="502"/>
      <c r="AK1489" s="502"/>
      <c r="AL1489" s="502"/>
      <c r="AM1489" s="502"/>
      <c r="AN1489" s="502"/>
      <c r="AO1489" s="502"/>
      <c r="AP1489" s="502"/>
      <c r="AQ1489" s="502"/>
      <c r="AR1489" s="502"/>
      <c r="AS1489" s="502"/>
      <c r="AT1489" s="502"/>
      <c r="AU1489" s="502"/>
      <c r="AV1489" s="502"/>
      <c r="AW1489" s="502"/>
      <c r="AX1489" s="502"/>
      <c r="AY1489" s="502"/>
      <c r="AZ1489" s="502"/>
      <c r="BA1489" s="502"/>
      <c r="BB1489" s="502"/>
      <c r="BC1489" s="502"/>
      <c r="BD1489" s="502"/>
      <c r="BE1489" s="502"/>
      <c r="BF1489" s="502"/>
      <c r="BG1489" s="505"/>
      <c r="BH1489" s="506"/>
      <c r="BI1489" s="506"/>
      <c r="BJ1489" s="506"/>
      <c r="BK1489" s="507"/>
      <c r="BL1489" s="330"/>
      <c r="BM1489" s="330"/>
      <c r="BN1489" s="330"/>
      <c r="BO1489" s="330"/>
      <c r="BP1489" s="330"/>
      <c r="BQ1489" s="330"/>
      <c r="BR1489" s="330"/>
      <c r="BS1489" s="330"/>
      <c r="BT1489" s="330"/>
      <c r="BU1489" s="330"/>
      <c r="BV1489" s="330"/>
      <c r="BW1489" s="330"/>
      <c r="BX1489" s="330"/>
      <c r="BY1489" s="330"/>
      <c r="BZ1489" s="330"/>
      <c r="CA1489" s="330"/>
    </row>
    <row r="1490" spans="1:97" s="331" customFormat="1" ht="12.6" customHeight="1">
      <c r="A1490" s="252"/>
      <c r="B1490" s="498"/>
      <c r="C1490" s="499"/>
      <c r="D1490" s="500"/>
      <c r="E1490" s="503"/>
      <c r="F1490" s="504"/>
      <c r="G1490" s="504"/>
      <c r="H1490" s="504"/>
      <c r="I1490" s="504"/>
      <c r="J1490" s="504"/>
      <c r="K1490" s="504"/>
      <c r="L1490" s="504"/>
      <c r="M1490" s="504"/>
      <c r="N1490" s="504"/>
      <c r="O1490" s="504"/>
      <c r="P1490" s="504"/>
      <c r="Q1490" s="504"/>
      <c r="R1490" s="504"/>
      <c r="S1490" s="504"/>
      <c r="T1490" s="504"/>
      <c r="U1490" s="504"/>
      <c r="V1490" s="504"/>
      <c r="W1490" s="504"/>
      <c r="X1490" s="504"/>
      <c r="Y1490" s="504"/>
      <c r="Z1490" s="504"/>
      <c r="AA1490" s="504"/>
      <c r="AB1490" s="504"/>
      <c r="AC1490" s="504"/>
      <c r="AD1490" s="504"/>
      <c r="AE1490" s="504"/>
      <c r="AF1490" s="504"/>
      <c r="AG1490" s="504"/>
      <c r="AH1490" s="504"/>
      <c r="AI1490" s="504"/>
      <c r="AJ1490" s="504"/>
      <c r="AK1490" s="504"/>
      <c r="AL1490" s="504"/>
      <c r="AM1490" s="504"/>
      <c r="AN1490" s="504"/>
      <c r="AO1490" s="504"/>
      <c r="AP1490" s="504"/>
      <c r="AQ1490" s="504"/>
      <c r="AR1490" s="504"/>
      <c r="AS1490" s="504"/>
      <c r="AT1490" s="504"/>
      <c r="AU1490" s="504"/>
      <c r="AV1490" s="504"/>
      <c r="AW1490" s="504"/>
      <c r="AX1490" s="504"/>
      <c r="AY1490" s="504"/>
      <c r="AZ1490" s="504"/>
      <c r="BA1490" s="504"/>
      <c r="BB1490" s="504"/>
      <c r="BC1490" s="504"/>
      <c r="BD1490" s="504"/>
      <c r="BE1490" s="504"/>
      <c r="BF1490" s="504"/>
      <c r="BG1490" s="508"/>
      <c r="BH1490" s="509"/>
      <c r="BI1490" s="509"/>
      <c r="BJ1490" s="509"/>
      <c r="BK1490" s="510"/>
      <c r="BL1490" s="330"/>
      <c r="BM1490" s="330"/>
      <c r="BN1490" s="330"/>
      <c r="BO1490" s="330"/>
      <c r="BP1490" s="330"/>
      <c r="BQ1490" s="330"/>
      <c r="BR1490" s="330"/>
      <c r="BS1490" s="330"/>
      <c r="BT1490" s="330"/>
      <c r="BU1490" s="330"/>
      <c r="BV1490" s="330"/>
      <c r="BW1490" s="330"/>
      <c r="BX1490" s="330"/>
      <c r="BY1490" s="330"/>
      <c r="BZ1490" s="330"/>
      <c r="CA1490" s="330"/>
    </row>
    <row r="1491" spans="1:97" s="384" customFormat="1" ht="8.25" customHeight="1">
      <c r="BG1491" s="243"/>
      <c r="BH1491" s="243"/>
      <c r="BI1491" s="243"/>
      <c r="BJ1491" s="243"/>
      <c r="BK1491" s="243"/>
      <c r="BL1491" s="385"/>
      <c r="BM1491" s="385"/>
      <c r="BN1491" s="385"/>
      <c r="BO1491" s="385"/>
      <c r="BP1491" s="385"/>
      <c r="BQ1491" s="385"/>
      <c r="BR1491" s="385"/>
      <c r="BS1491" s="385"/>
      <c r="BT1491" s="385"/>
      <c r="BU1491" s="385"/>
      <c r="BV1491" s="385"/>
      <c r="BW1491" s="385"/>
      <c r="BX1491" s="385"/>
      <c r="BY1491" s="385"/>
      <c r="BZ1491" s="385"/>
      <c r="CA1491" s="385"/>
    </row>
    <row r="1492" spans="1:97" s="316" customFormat="1" ht="12.75" customHeight="1">
      <c r="B1492" s="386"/>
      <c r="C1492" s="386"/>
      <c r="D1492" s="386"/>
      <c r="E1492" s="599" t="s">
        <v>765</v>
      </c>
      <c r="F1492" s="600"/>
      <c r="G1492" s="600"/>
      <c r="H1492" s="600"/>
      <c r="I1492" s="600"/>
      <c r="J1492" s="600"/>
      <c r="K1492" s="600"/>
      <c r="L1492" s="600"/>
      <c r="M1492" s="600"/>
      <c r="N1492" s="600"/>
      <c r="O1492" s="600"/>
      <c r="P1492" s="600"/>
      <c r="Q1492" s="600"/>
      <c r="R1492" s="600"/>
      <c r="S1492" s="600"/>
      <c r="T1492" s="600"/>
      <c r="U1492" s="600"/>
      <c r="V1492" s="600"/>
      <c r="W1492" s="600"/>
      <c r="X1492" s="600"/>
      <c r="Y1492" s="600"/>
      <c r="Z1492" s="600"/>
      <c r="AA1492" s="600"/>
      <c r="AB1492" s="600"/>
      <c r="AC1492" s="600"/>
      <c r="AD1492" s="600"/>
      <c r="AE1492" s="601"/>
      <c r="AF1492" s="783"/>
      <c r="AG1492" s="784"/>
      <c r="AH1492" s="784"/>
      <c r="AI1492" s="784"/>
      <c r="AJ1492" s="784"/>
      <c r="AK1492" s="784"/>
      <c r="AL1492" s="784"/>
      <c r="AM1492" s="784"/>
      <c r="AN1492" s="784"/>
      <c r="AO1492" s="784"/>
      <c r="AP1492" s="785"/>
      <c r="AQ1492" s="482"/>
      <c r="AR1492" s="482"/>
      <c r="AS1492" s="482"/>
      <c r="AT1492" s="482"/>
      <c r="AU1492" s="482"/>
      <c r="AV1492" s="482"/>
      <c r="AW1492" s="482"/>
      <c r="AX1492" s="482"/>
      <c r="AY1492" s="482"/>
      <c r="AZ1492" s="482"/>
      <c r="BA1492" s="482"/>
      <c r="BB1492" s="482"/>
      <c r="BC1492" s="482"/>
      <c r="BD1492" s="482"/>
      <c r="BE1492" s="482"/>
      <c r="BF1492" s="482"/>
      <c r="BG1492" s="387"/>
      <c r="BH1492" s="387"/>
      <c r="BI1492" s="387"/>
      <c r="BJ1492" s="387"/>
      <c r="BK1492" s="387"/>
      <c r="BL1492" s="387"/>
      <c r="BM1492" s="777" t="s">
        <v>766</v>
      </c>
      <c r="BN1492" s="777"/>
      <c r="BO1492" s="777"/>
      <c r="BP1492" s="777"/>
      <c r="BQ1492" s="777"/>
      <c r="BR1492" s="777"/>
      <c r="BS1492" s="777"/>
      <c r="BT1492" s="777"/>
      <c r="BU1492" s="777"/>
      <c r="BV1492" s="777"/>
      <c r="BW1492" s="777"/>
      <c r="BX1492" s="387"/>
      <c r="BY1492" s="387"/>
      <c r="BZ1492" s="387"/>
      <c r="CA1492" s="387"/>
      <c r="CB1492" s="387"/>
      <c r="CC1492" s="387"/>
      <c r="CD1492" s="387"/>
      <c r="CE1492" s="387"/>
      <c r="CF1492" s="387"/>
      <c r="CG1492" s="387"/>
      <c r="CH1492" s="387"/>
      <c r="CK1492" s="258"/>
      <c r="CL1492" s="225"/>
      <c r="CM1492" s="225"/>
      <c r="CN1492" s="225"/>
      <c r="CO1492" s="225"/>
      <c r="CP1492" s="225"/>
      <c r="CQ1492" s="225"/>
      <c r="CR1492" s="225"/>
      <c r="CS1492" s="225"/>
    </row>
    <row r="1493" spans="1:97" s="316" customFormat="1" ht="12.75" customHeight="1">
      <c r="B1493" s="386"/>
      <c r="C1493" s="386"/>
      <c r="D1493" s="386"/>
      <c r="E1493" s="602"/>
      <c r="F1493" s="603"/>
      <c r="G1493" s="603"/>
      <c r="H1493" s="603"/>
      <c r="I1493" s="603"/>
      <c r="J1493" s="603"/>
      <c r="K1493" s="603"/>
      <c r="L1493" s="603"/>
      <c r="M1493" s="603"/>
      <c r="N1493" s="603"/>
      <c r="O1493" s="603"/>
      <c r="P1493" s="603"/>
      <c r="Q1493" s="603"/>
      <c r="R1493" s="603"/>
      <c r="S1493" s="603"/>
      <c r="T1493" s="603"/>
      <c r="U1493" s="603"/>
      <c r="V1493" s="603"/>
      <c r="W1493" s="603"/>
      <c r="X1493" s="603"/>
      <c r="Y1493" s="603"/>
      <c r="Z1493" s="603"/>
      <c r="AA1493" s="603"/>
      <c r="AB1493" s="603"/>
      <c r="AC1493" s="603"/>
      <c r="AD1493" s="603"/>
      <c r="AE1493" s="604"/>
      <c r="AF1493" s="786"/>
      <c r="AG1493" s="787"/>
      <c r="AH1493" s="787"/>
      <c r="AI1493" s="787"/>
      <c r="AJ1493" s="787"/>
      <c r="AK1493" s="787"/>
      <c r="AL1493" s="787"/>
      <c r="AM1493" s="787"/>
      <c r="AN1493" s="787"/>
      <c r="AO1493" s="787"/>
      <c r="AP1493" s="788"/>
      <c r="AQ1493" s="482"/>
      <c r="AR1493" s="482"/>
      <c r="AS1493" s="482"/>
      <c r="AT1493" s="482"/>
      <c r="AU1493" s="482"/>
      <c r="AV1493" s="482"/>
      <c r="AW1493" s="482"/>
      <c r="AX1493" s="482"/>
      <c r="AY1493" s="482"/>
      <c r="AZ1493" s="482"/>
      <c r="BA1493" s="482"/>
      <c r="BB1493" s="482"/>
      <c r="BC1493" s="482"/>
      <c r="BD1493" s="482"/>
      <c r="BE1493" s="482"/>
      <c r="BF1493" s="482"/>
      <c r="BG1493" s="387"/>
      <c r="BH1493" s="387"/>
      <c r="BI1493" s="387"/>
      <c r="BJ1493" s="387"/>
      <c r="BK1493" s="387"/>
      <c r="BL1493" s="387"/>
      <c r="BM1493" s="387"/>
      <c r="BN1493" s="387"/>
      <c r="BO1493" s="387"/>
      <c r="BP1493" s="387"/>
      <c r="BQ1493" s="387"/>
      <c r="BR1493" s="387"/>
      <c r="BS1493" s="387"/>
      <c r="BT1493" s="387"/>
      <c r="BU1493" s="387"/>
      <c r="BV1493" s="387"/>
      <c r="BW1493" s="387"/>
      <c r="BX1493" s="387"/>
      <c r="BY1493" s="387"/>
      <c r="BZ1493" s="387"/>
      <c r="CA1493" s="387"/>
      <c r="CB1493" s="387"/>
      <c r="CC1493" s="387"/>
      <c r="CD1493" s="387"/>
      <c r="CE1493" s="387"/>
      <c r="CF1493" s="387"/>
      <c r="CG1493" s="387"/>
      <c r="CH1493" s="387"/>
      <c r="CK1493" s="258"/>
      <c r="CL1493" s="258"/>
      <c r="CM1493" s="258"/>
      <c r="CN1493" s="258"/>
      <c r="CO1493" s="258"/>
      <c r="CP1493" s="225"/>
      <c r="CQ1493" s="225"/>
      <c r="CR1493" s="225"/>
      <c r="CS1493" s="225"/>
    </row>
    <row r="1494" spans="1:97" s="316" customFormat="1" ht="13.5" customHeight="1">
      <c r="B1494" s="386"/>
      <c r="C1494" s="386"/>
      <c r="D1494" s="386"/>
      <c r="E1494" s="388"/>
      <c r="F1494" s="388"/>
      <c r="G1494" s="388"/>
      <c r="H1494" s="388"/>
      <c r="I1494" s="388"/>
      <c r="J1494" s="388"/>
      <c r="K1494" s="388"/>
      <c r="L1494" s="388"/>
      <c r="M1494" s="388"/>
      <c r="N1494" s="388"/>
      <c r="O1494" s="388"/>
      <c r="P1494" s="388"/>
      <c r="Q1494" s="388"/>
      <c r="R1494" s="388"/>
      <c r="S1494" s="388"/>
      <c r="T1494" s="388"/>
      <c r="U1494" s="388"/>
      <c r="V1494" s="388"/>
      <c r="W1494" s="388"/>
      <c r="X1494" s="388"/>
      <c r="Y1494" s="388"/>
      <c r="Z1494" s="388"/>
      <c r="AA1494" s="388"/>
      <c r="AB1494" s="388"/>
      <c r="AC1494" s="388"/>
      <c r="AD1494" s="388"/>
      <c r="AE1494" s="388"/>
      <c r="AF1494" s="389"/>
      <c r="AG1494" s="389"/>
      <c r="AH1494" s="389"/>
      <c r="AI1494" s="389"/>
      <c r="AJ1494" s="389"/>
      <c r="AK1494" s="389"/>
      <c r="AL1494" s="389"/>
      <c r="AM1494" s="389"/>
      <c r="AN1494" s="389"/>
      <c r="AO1494" s="389"/>
      <c r="AP1494" s="389"/>
      <c r="AQ1494" s="355"/>
      <c r="AR1494" s="355"/>
      <c r="AS1494" s="355"/>
      <c r="AT1494" s="355"/>
      <c r="AU1494" s="355"/>
      <c r="AV1494" s="355"/>
      <c r="AW1494" s="355"/>
      <c r="AX1494" s="355"/>
      <c r="AY1494" s="355"/>
      <c r="AZ1494" s="355"/>
      <c r="BA1494" s="355"/>
      <c r="BB1494" s="355"/>
      <c r="BC1494" s="355"/>
      <c r="BD1494" s="355"/>
      <c r="BE1494" s="355"/>
      <c r="BF1494" s="355"/>
      <c r="BG1494" s="387"/>
      <c r="BH1494" s="387"/>
      <c r="BI1494" s="387"/>
      <c r="BJ1494" s="387"/>
      <c r="BK1494" s="387"/>
      <c r="BL1494" s="387"/>
      <c r="BM1494" s="387"/>
      <c r="BN1494" s="387"/>
      <c r="BO1494" s="387"/>
      <c r="BP1494" s="387"/>
      <c r="BQ1494" s="387"/>
      <c r="BR1494" s="387"/>
      <c r="BS1494" s="387"/>
      <c r="BT1494" s="387"/>
      <c r="BU1494" s="387"/>
      <c r="BV1494" s="387"/>
      <c r="BW1494" s="387"/>
      <c r="BX1494" s="387"/>
      <c r="BY1494" s="387"/>
      <c r="BZ1494" s="387"/>
      <c r="CA1494" s="387"/>
      <c r="CB1494" s="387"/>
      <c r="CC1494" s="387"/>
      <c r="CD1494" s="387"/>
      <c r="CE1494" s="387"/>
      <c r="CF1494" s="387"/>
      <c r="CG1494" s="387"/>
      <c r="CH1494" s="387"/>
      <c r="CK1494" s="258"/>
      <c r="CL1494" s="258"/>
      <c r="CM1494" s="258"/>
      <c r="CN1494" s="258"/>
      <c r="CO1494" s="258"/>
      <c r="CP1494" s="225"/>
      <c r="CQ1494" s="225"/>
      <c r="CR1494" s="225"/>
      <c r="CS1494" s="225"/>
    </row>
    <row r="1495" spans="1:97" s="316" customFormat="1" ht="20.100000000000001" customHeight="1">
      <c r="A1495" s="239" t="s">
        <v>911</v>
      </c>
      <c r="B1495" s="239"/>
      <c r="C1495" s="239"/>
      <c r="D1495" s="298"/>
      <c r="E1495" s="291"/>
      <c r="F1495" s="291"/>
      <c r="G1495" s="291"/>
      <c r="H1495" s="291"/>
      <c r="I1495" s="291"/>
      <c r="J1495" s="291"/>
      <c r="K1495" s="291"/>
      <c r="L1495" s="291"/>
      <c r="M1495" s="291"/>
      <c r="N1495" s="291"/>
      <c r="O1495" s="291"/>
      <c r="P1495" s="291"/>
      <c r="Q1495" s="291"/>
      <c r="R1495" s="291"/>
      <c r="S1495" s="291"/>
      <c r="T1495" s="291"/>
      <c r="U1495" s="291"/>
      <c r="V1495" s="291"/>
      <c r="BG1495" s="243"/>
      <c r="BH1495" s="243"/>
      <c r="BI1495" s="243"/>
      <c r="BJ1495" s="243"/>
      <c r="BK1495" s="243"/>
      <c r="BL1495" s="345"/>
      <c r="BM1495" s="345"/>
      <c r="BN1495" s="345"/>
      <c r="BO1495" s="345"/>
      <c r="BP1495" s="345"/>
      <c r="BQ1495" s="345"/>
      <c r="BR1495" s="345"/>
      <c r="BS1495" s="345"/>
      <c r="BT1495" s="345"/>
      <c r="BU1495" s="345"/>
      <c r="BV1495" s="345"/>
      <c r="BW1495" s="345"/>
      <c r="BX1495" s="345"/>
      <c r="BY1495" s="345"/>
      <c r="BZ1495" s="345"/>
      <c r="CA1495" s="345"/>
    </row>
    <row r="1496" spans="1:97" ht="12.6" customHeight="1">
      <c r="B1496" s="495" t="s">
        <v>431</v>
      </c>
      <c r="C1496" s="496"/>
      <c r="D1496" s="497"/>
      <c r="E1496" s="501" t="s">
        <v>912</v>
      </c>
      <c r="F1496" s="502"/>
      <c r="G1496" s="502"/>
      <c r="H1496" s="502"/>
      <c r="I1496" s="502"/>
      <c r="J1496" s="502"/>
      <c r="K1496" s="502"/>
      <c r="L1496" s="502"/>
      <c r="M1496" s="502"/>
      <c r="N1496" s="502"/>
      <c r="O1496" s="502"/>
      <c r="P1496" s="502"/>
      <c r="Q1496" s="502"/>
      <c r="R1496" s="502"/>
      <c r="S1496" s="502"/>
      <c r="T1496" s="502"/>
      <c r="U1496" s="502"/>
      <c r="V1496" s="502"/>
      <c r="W1496" s="502"/>
      <c r="X1496" s="502"/>
      <c r="Y1496" s="502"/>
      <c r="Z1496" s="502"/>
      <c r="AA1496" s="502"/>
      <c r="AB1496" s="502"/>
      <c r="AC1496" s="502"/>
      <c r="AD1496" s="502"/>
      <c r="AE1496" s="502"/>
      <c r="AF1496" s="502"/>
      <c r="AG1496" s="502"/>
      <c r="AH1496" s="502"/>
      <c r="AI1496" s="502"/>
      <c r="AJ1496" s="502"/>
      <c r="AK1496" s="502"/>
      <c r="AL1496" s="502"/>
      <c r="AM1496" s="502"/>
      <c r="AN1496" s="502"/>
      <c r="AO1496" s="502"/>
      <c r="AP1496" s="502"/>
      <c r="AQ1496" s="502"/>
      <c r="AR1496" s="502"/>
      <c r="AS1496" s="502"/>
      <c r="AT1496" s="502"/>
      <c r="AU1496" s="502"/>
      <c r="AV1496" s="502"/>
      <c r="AW1496" s="502"/>
      <c r="AX1496" s="502"/>
      <c r="AY1496" s="502"/>
      <c r="AZ1496" s="502"/>
      <c r="BA1496" s="502"/>
      <c r="BB1496" s="502"/>
      <c r="BC1496" s="502"/>
      <c r="BD1496" s="502"/>
      <c r="BE1496" s="502"/>
      <c r="BF1496" s="502"/>
      <c r="BG1496" s="505"/>
      <c r="BH1496" s="506"/>
      <c r="BI1496" s="506"/>
      <c r="BJ1496" s="506"/>
      <c r="BK1496" s="507"/>
    </row>
    <row r="1497" spans="1:97" ht="12.6" customHeight="1">
      <c r="B1497" s="511"/>
      <c r="C1497" s="512"/>
      <c r="D1497" s="513"/>
      <c r="E1497" s="514"/>
      <c r="F1497" s="482"/>
      <c r="G1497" s="482"/>
      <c r="H1497" s="482"/>
      <c r="I1497" s="482"/>
      <c r="J1497" s="482"/>
      <c r="K1497" s="482"/>
      <c r="L1497" s="482"/>
      <c r="M1497" s="482"/>
      <c r="N1497" s="482"/>
      <c r="O1497" s="482"/>
      <c r="P1497" s="482"/>
      <c r="Q1497" s="482"/>
      <c r="R1497" s="482"/>
      <c r="S1497" s="482"/>
      <c r="T1497" s="482"/>
      <c r="U1497" s="482"/>
      <c r="V1497" s="482"/>
      <c r="W1497" s="482"/>
      <c r="X1497" s="482"/>
      <c r="Y1497" s="482"/>
      <c r="Z1497" s="482"/>
      <c r="AA1497" s="482"/>
      <c r="AB1497" s="482"/>
      <c r="AC1497" s="482"/>
      <c r="AD1497" s="482"/>
      <c r="AE1497" s="482"/>
      <c r="AF1497" s="482"/>
      <c r="AG1497" s="482"/>
      <c r="AH1497" s="482"/>
      <c r="AI1497" s="482"/>
      <c r="AJ1497" s="482"/>
      <c r="AK1497" s="482"/>
      <c r="AL1497" s="482"/>
      <c r="AM1497" s="482"/>
      <c r="AN1497" s="482"/>
      <c r="AO1497" s="482"/>
      <c r="AP1497" s="482"/>
      <c r="AQ1497" s="482"/>
      <c r="AR1497" s="482"/>
      <c r="AS1497" s="482"/>
      <c r="AT1497" s="482"/>
      <c r="AU1497" s="482"/>
      <c r="AV1497" s="482"/>
      <c r="AW1497" s="482"/>
      <c r="AX1497" s="482"/>
      <c r="AY1497" s="482"/>
      <c r="AZ1497" s="482"/>
      <c r="BA1497" s="482"/>
      <c r="BB1497" s="482"/>
      <c r="BC1497" s="482"/>
      <c r="BD1497" s="482"/>
      <c r="BE1497" s="482"/>
      <c r="BF1497" s="482"/>
      <c r="BG1497" s="515"/>
      <c r="BH1497" s="516"/>
      <c r="BI1497" s="516"/>
      <c r="BJ1497" s="516"/>
      <c r="BK1497" s="517"/>
    </row>
    <row r="1498" spans="1:97" s="331" customFormat="1" ht="12.6" customHeight="1">
      <c r="B1498" s="511"/>
      <c r="C1498" s="512"/>
      <c r="D1498" s="513"/>
      <c r="E1498" s="514"/>
      <c r="F1498" s="482"/>
      <c r="G1498" s="482"/>
      <c r="H1498" s="482"/>
      <c r="I1498" s="482"/>
      <c r="J1498" s="482"/>
      <c r="K1498" s="482"/>
      <c r="L1498" s="482"/>
      <c r="M1498" s="482"/>
      <c r="N1498" s="482"/>
      <c r="O1498" s="482"/>
      <c r="P1498" s="482"/>
      <c r="Q1498" s="482"/>
      <c r="R1498" s="482"/>
      <c r="S1498" s="482"/>
      <c r="T1498" s="482"/>
      <c r="U1498" s="482"/>
      <c r="V1498" s="482"/>
      <c r="W1498" s="482"/>
      <c r="X1498" s="482"/>
      <c r="Y1498" s="482"/>
      <c r="Z1498" s="482"/>
      <c r="AA1498" s="482"/>
      <c r="AB1498" s="482"/>
      <c r="AC1498" s="482"/>
      <c r="AD1498" s="482"/>
      <c r="AE1498" s="482"/>
      <c r="AF1498" s="482"/>
      <c r="AG1498" s="482"/>
      <c r="AH1498" s="482"/>
      <c r="AI1498" s="482"/>
      <c r="AJ1498" s="482"/>
      <c r="AK1498" s="482"/>
      <c r="AL1498" s="482"/>
      <c r="AM1498" s="482"/>
      <c r="AN1498" s="482"/>
      <c r="AO1498" s="482"/>
      <c r="AP1498" s="482"/>
      <c r="AQ1498" s="482"/>
      <c r="AR1498" s="482"/>
      <c r="AS1498" s="482"/>
      <c r="AT1498" s="482"/>
      <c r="AU1498" s="482"/>
      <c r="AV1498" s="482"/>
      <c r="AW1498" s="482"/>
      <c r="AX1498" s="482"/>
      <c r="AY1498" s="482"/>
      <c r="AZ1498" s="482"/>
      <c r="BA1498" s="482"/>
      <c r="BB1498" s="482"/>
      <c r="BC1498" s="482"/>
      <c r="BD1498" s="482"/>
      <c r="BE1498" s="482"/>
      <c r="BF1498" s="482"/>
      <c r="BG1498" s="515"/>
      <c r="BH1498" s="516"/>
      <c r="BI1498" s="516"/>
      <c r="BJ1498" s="516"/>
      <c r="BK1498" s="517"/>
      <c r="BL1498" s="330"/>
      <c r="BM1498" s="330"/>
      <c r="BN1498" s="330"/>
      <c r="BO1498" s="330"/>
      <c r="BP1498" s="330"/>
      <c r="BQ1498" s="330"/>
      <c r="BR1498" s="330"/>
      <c r="BS1498" s="330"/>
      <c r="BT1498" s="330"/>
      <c r="BU1498" s="330"/>
      <c r="BV1498" s="330"/>
      <c r="BW1498" s="330"/>
      <c r="BX1498" s="330"/>
      <c r="BY1498" s="330"/>
      <c r="BZ1498" s="330"/>
      <c r="CA1498" s="330"/>
    </row>
    <row r="1499" spans="1:97" s="331" customFormat="1" ht="12.6" customHeight="1">
      <c r="B1499" s="511"/>
      <c r="C1499" s="512"/>
      <c r="D1499" s="513"/>
      <c r="E1499" s="660" t="s">
        <v>434</v>
      </c>
      <c r="F1499" s="661"/>
      <c r="G1499" s="662" t="s">
        <v>913</v>
      </c>
      <c r="H1499" s="662"/>
      <c r="I1499" s="662"/>
      <c r="J1499" s="662"/>
      <c r="K1499" s="662"/>
      <c r="L1499" s="662"/>
      <c r="M1499" s="662"/>
      <c r="N1499" s="662"/>
      <c r="O1499" s="662"/>
      <c r="P1499" s="662"/>
      <c r="Q1499" s="662"/>
      <c r="R1499" s="662"/>
      <c r="S1499" s="662"/>
      <c r="T1499" s="662"/>
      <c r="U1499" s="662"/>
      <c r="V1499" s="662"/>
      <c r="W1499" s="662"/>
      <c r="X1499" s="662"/>
      <c r="Y1499" s="662"/>
      <c r="Z1499" s="662"/>
      <c r="AA1499" s="662"/>
      <c r="AB1499" s="662"/>
      <c r="AC1499" s="662"/>
      <c r="AD1499" s="662"/>
      <c r="AE1499" s="662"/>
      <c r="AF1499" s="662"/>
      <c r="AG1499" s="662"/>
      <c r="AH1499" s="662"/>
      <c r="AI1499" s="662"/>
      <c r="AJ1499" s="662"/>
      <c r="AK1499" s="662"/>
      <c r="AL1499" s="662"/>
      <c r="AM1499" s="662"/>
      <c r="AN1499" s="662"/>
      <c r="AO1499" s="662"/>
      <c r="AP1499" s="662"/>
      <c r="AQ1499" s="662"/>
      <c r="AR1499" s="662"/>
      <c r="AS1499" s="662"/>
      <c r="AT1499" s="662"/>
      <c r="AU1499" s="662"/>
      <c r="AV1499" s="662"/>
      <c r="AW1499" s="662"/>
      <c r="AX1499" s="662"/>
      <c r="AY1499" s="662"/>
      <c r="AZ1499" s="662"/>
      <c r="BA1499" s="662"/>
      <c r="BB1499" s="662"/>
      <c r="BC1499" s="662"/>
      <c r="BD1499" s="662"/>
      <c r="BE1499" s="662"/>
      <c r="BF1499" s="662"/>
      <c r="BG1499" s="515"/>
      <c r="BH1499" s="516"/>
      <c r="BI1499" s="516"/>
      <c r="BJ1499" s="516"/>
      <c r="BK1499" s="517"/>
      <c r="BL1499" s="330"/>
      <c r="BM1499" s="330"/>
      <c r="BN1499" s="330"/>
      <c r="BO1499" s="330"/>
      <c r="BP1499" s="330"/>
      <c r="BQ1499" s="330"/>
      <c r="BR1499" s="330"/>
      <c r="BS1499" s="330"/>
      <c r="BT1499" s="330"/>
      <c r="BU1499" s="330"/>
      <c r="BV1499" s="330"/>
      <c r="BW1499" s="330"/>
      <c r="BX1499" s="330"/>
      <c r="BY1499" s="330"/>
      <c r="BZ1499" s="330"/>
      <c r="CA1499" s="330"/>
    </row>
    <row r="1500" spans="1:97" s="331" customFormat="1" ht="12.6" customHeight="1">
      <c r="B1500" s="511"/>
      <c r="C1500" s="512"/>
      <c r="D1500" s="513"/>
      <c r="E1500" s="456"/>
      <c r="F1500" s="310"/>
      <c r="G1500" s="662"/>
      <c r="H1500" s="662"/>
      <c r="I1500" s="662"/>
      <c r="J1500" s="662"/>
      <c r="K1500" s="662"/>
      <c r="L1500" s="662"/>
      <c r="M1500" s="662"/>
      <c r="N1500" s="662"/>
      <c r="O1500" s="662"/>
      <c r="P1500" s="662"/>
      <c r="Q1500" s="662"/>
      <c r="R1500" s="662"/>
      <c r="S1500" s="662"/>
      <c r="T1500" s="662"/>
      <c r="U1500" s="662"/>
      <c r="V1500" s="662"/>
      <c r="W1500" s="662"/>
      <c r="X1500" s="662"/>
      <c r="Y1500" s="662"/>
      <c r="Z1500" s="662"/>
      <c r="AA1500" s="662"/>
      <c r="AB1500" s="662"/>
      <c r="AC1500" s="662"/>
      <c r="AD1500" s="662"/>
      <c r="AE1500" s="662"/>
      <c r="AF1500" s="662"/>
      <c r="AG1500" s="662"/>
      <c r="AH1500" s="662"/>
      <c r="AI1500" s="662"/>
      <c r="AJ1500" s="662"/>
      <c r="AK1500" s="662"/>
      <c r="AL1500" s="662"/>
      <c r="AM1500" s="662"/>
      <c r="AN1500" s="662"/>
      <c r="AO1500" s="662"/>
      <c r="AP1500" s="662"/>
      <c r="AQ1500" s="662"/>
      <c r="AR1500" s="662"/>
      <c r="AS1500" s="662"/>
      <c r="AT1500" s="662"/>
      <c r="AU1500" s="662"/>
      <c r="AV1500" s="662"/>
      <c r="AW1500" s="662"/>
      <c r="AX1500" s="662"/>
      <c r="AY1500" s="662"/>
      <c r="AZ1500" s="662"/>
      <c r="BA1500" s="662"/>
      <c r="BB1500" s="662"/>
      <c r="BC1500" s="662"/>
      <c r="BD1500" s="662"/>
      <c r="BE1500" s="662"/>
      <c r="BF1500" s="662"/>
      <c r="BG1500" s="515"/>
      <c r="BH1500" s="516"/>
      <c r="BI1500" s="516"/>
      <c r="BJ1500" s="516"/>
      <c r="BK1500" s="517"/>
      <c r="BL1500" s="330"/>
      <c r="BM1500" s="330"/>
      <c r="BN1500" s="330"/>
      <c r="BO1500" s="330"/>
      <c r="BP1500" s="330"/>
      <c r="BQ1500" s="330"/>
      <c r="BR1500" s="330"/>
      <c r="BS1500" s="330"/>
      <c r="BT1500" s="330"/>
      <c r="BU1500" s="330"/>
      <c r="BV1500" s="330"/>
      <c r="BW1500" s="330"/>
      <c r="BX1500" s="330"/>
      <c r="BY1500" s="330"/>
      <c r="BZ1500" s="330"/>
      <c r="CA1500" s="330"/>
    </row>
    <row r="1501" spans="1:97" s="331" customFormat="1" ht="12.6" customHeight="1">
      <c r="B1501" s="511"/>
      <c r="C1501" s="512"/>
      <c r="D1501" s="513"/>
      <c r="E1501" s="456"/>
      <c r="F1501" s="310"/>
      <c r="G1501" s="662"/>
      <c r="H1501" s="662"/>
      <c r="I1501" s="662"/>
      <c r="J1501" s="662"/>
      <c r="K1501" s="662"/>
      <c r="L1501" s="662"/>
      <c r="M1501" s="662"/>
      <c r="N1501" s="662"/>
      <c r="O1501" s="662"/>
      <c r="P1501" s="662"/>
      <c r="Q1501" s="662"/>
      <c r="R1501" s="662"/>
      <c r="S1501" s="662"/>
      <c r="T1501" s="662"/>
      <c r="U1501" s="662"/>
      <c r="V1501" s="662"/>
      <c r="W1501" s="662"/>
      <c r="X1501" s="662"/>
      <c r="Y1501" s="662"/>
      <c r="Z1501" s="662"/>
      <c r="AA1501" s="662"/>
      <c r="AB1501" s="662"/>
      <c r="AC1501" s="662"/>
      <c r="AD1501" s="662"/>
      <c r="AE1501" s="662"/>
      <c r="AF1501" s="662"/>
      <c r="AG1501" s="662"/>
      <c r="AH1501" s="662"/>
      <c r="AI1501" s="662"/>
      <c r="AJ1501" s="662"/>
      <c r="AK1501" s="662"/>
      <c r="AL1501" s="662"/>
      <c r="AM1501" s="662"/>
      <c r="AN1501" s="662"/>
      <c r="AO1501" s="662"/>
      <c r="AP1501" s="662"/>
      <c r="AQ1501" s="662"/>
      <c r="AR1501" s="662"/>
      <c r="AS1501" s="662"/>
      <c r="AT1501" s="662"/>
      <c r="AU1501" s="662"/>
      <c r="AV1501" s="662"/>
      <c r="AW1501" s="662"/>
      <c r="AX1501" s="662"/>
      <c r="AY1501" s="662"/>
      <c r="AZ1501" s="662"/>
      <c r="BA1501" s="662"/>
      <c r="BB1501" s="662"/>
      <c r="BC1501" s="662"/>
      <c r="BD1501" s="662"/>
      <c r="BE1501" s="662"/>
      <c r="BF1501" s="662"/>
      <c r="BG1501" s="515"/>
      <c r="BH1501" s="516"/>
      <c r="BI1501" s="516"/>
      <c r="BJ1501" s="516"/>
      <c r="BK1501" s="517"/>
      <c r="BL1501" s="330"/>
      <c r="BM1501" s="330"/>
      <c r="BN1501" s="330"/>
      <c r="BO1501" s="330"/>
      <c r="BP1501" s="330"/>
      <c r="BQ1501" s="330"/>
      <c r="BR1501" s="330"/>
      <c r="BS1501" s="330"/>
      <c r="BT1501" s="330"/>
      <c r="BU1501" s="330"/>
      <c r="BV1501" s="330"/>
      <c r="BW1501" s="330"/>
      <c r="BX1501" s="330"/>
      <c r="BY1501" s="330"/>
      <c r="BZ1501" s="330"/>
      <c r="CA1501" s="330"/>
    </row>
    <row r="1502" spans="1:97" s="331" customFormat="1" ht="1.5" customHeight="1">
      <c r="B1502" s="498"/>
      <c r="C1502" s="499"/>
      <c r="D1502" s="500"/>
      <c r="E1502" s="382"/>
      <c r="F1502" s="355"/>
      <c r="G1502" s="355"/>
      <c r="H1502" s="355"/>
      <c r="I1502" s="355"/>
      <c r="J1502" s="355"/>
      <c r="K1502" s="355"/>
      <c r="L1502" s="355"/>
      <c r="M1502" s="355"/>
      <c r="N1502" s="355"/>
      <c r="O1502" s="355"/>
      <c r="P1502" s="355"/>
      <c r="Q1502" s="355"/>
      <c r="R1502" s="355"/>
      <c r="S1502" s="355"/>
      <c r="T1502" s="355"/>
      <c r="U1502" s="355"/>
      <c r="V1502" s="355"/>
      <c r="W1502" s="355"/>
      <c r="X1502" s="355"/>
      <c r="Y1502" s="355"/>
      <c r="Z1502" s="355"/>
      <c r="AA1502" s="355"/>
      <c r="AB1502" s="355"/>
      <c r="AC1502" s="355"/>
      <c r="AD1502" s="355"/>
      <c r="AE1502" s="355"/>
      <c r="AF1502" s="355"/>
      <c r="AG1502" s="355"/>
      <c r="AH1502" s="355"/>
      <c r="AI1502" s="355"/>
      <c r="AJ1502" s="355"/>
      <c r="AK1502" s="355"/>
      <c r="AL1502" s="355"/>
      <c r="AM1502" s="355"/>
      <c r="AN1502" s="355"/>
      <c r="AO1502" s="355"/>
      <c r="AP1502" s="355"/>
      <c r="AQ1502" s="355"/>
      <c r="AR1502" s="355"/>
      <c r="AS1502" s="355"/>
      <c r="AT1502" s="355"/>
      <c r="AU1502" s="355"/>
      <c r="AV1502" s="355"/>
      <c r="AW1502" s="355"/>
      <c r="AX1502" s="355"/>
      <c r="AY1502" s="355"/>
      <c r="AZ1502" s="355"/>
      <c r="BA1502" s="355"/>
      <c r="BB1502" s="355"/>
      <c r="BC1502" s="355"/>
      <c r="BD1502" s="355"/>
      <c r="BE1502" s="355"/>
      <c r="BF1502" s="355"/>
      <c r="BG1502" s="508"/>
      <c r="BH1502" s="509"/>
      <c r="BI1502" s="509"/>
      <c r="BJ1502" s="509"/>
      <c r="BK1502" s="510"/>
      <c r="BL1502" s="330"/>
      <c r="BM1502" s="330"/>
      <c r="BN1502" s="330"/>
      <c r="BO1502" s="330"/>
      <c r="BP1502" s="330"/>
      <c r="BQ1502" s="330"/>
      <c r="BR1502" s="330"/>
      <c r="BS1502" s="330"/>
      <c r="BT1502" s="330"/>
      <c r="BU1502" s="330"/>
      <c r="BV1502" s="330"/>
      <c r="BW1502" s="330"/>
      <c r="BX1502" s="330"/>
      <c r="BY1502" s="330"/>
      <c r="BZ1502" s="330"/>
      <c r="CA1502" s="330"/>
    </row>
    <row r="1503" spans="1:97" ht="12.6" customHeight="1">
      <c r="B1503" s="495" t="s">
        <v>436</v>
      </c>
      <c r="C1503" s="496"/>
      <c r="D1503" s="497"/>
      <c r="E1503" s="501" t="s">
        <v>914</v>
      </c>
      <c r="F1503" s="502"/>
      <c r="G1503" s="502"/>
      <c r="H1503" s="502"/>
      <c r="I1503" s="645"/>
      <c r="J1503" s="645"/>
      <c r="K1503" s="645"/>
      <c r="L1503" s="645"/>
      <c r="M1503" s="645"/>
      <c r="N1503" s="645"/>
      <c r="O1503" s="645"/>
      <c r="P1503" s="645"/>
      <c r="Q1503" s="645"/>
      <c r="R1503" s="645"/>
      <c r="S1503" s="645"/>
      <c r="T1503" s="645"/>
      <c r="U1503" s="645"/>
      <c r="V1503" s="645"/>
      <c r="W1503" s="645"/>
      <c r="X1503" s="645"/>
      <c r="Y1503" s="645"/>
      <c r="Z1503" s="645"/>
      <c r="AA1503" s="645"/>
      <c r="AB1503" s="645"/>
      <c r="AC1503" s="645"/>
      <c r="AD1503" s="645"/>
      <c r="AE1503" s="645"/>
      <c r="AF1503" s="645"/>
      <c r="AG1503" s="645"/>
      <c r="AH1503" s="645"/>
      <c r="AI1503" s="645"/>
      <c r="AJ1503" s="645"/>
      <c r="AK1503" s="645"/>
      <c r="AL1503" s="645"/>
      <c r="AM1503" s="645"/>
      <c r="AN1503" s="645"/>
      <c r="AO1503" s="645"/>
      <c r="AP1503" s="645"/>
      <c r="AQ1503" s="645"/>
      <c r="AR1503" s="645"/>
      <c r="AS1503" s="645"/>
      <c r="AT1503" s="645"/>
      <c r="AU1503" s="645"/>
      <c r="AV1503" s="645"/>
      <c r="AW1503" s="645"/>
      <c r="AX1503" s="645"/>
      <c r="AY1503" s="645"/>
      <c r="AZ1503" s="645"/>
      <c r="BA1503" s="645"/>
      <c r="BB1503" s="645"/>
      <c r="BC1503" s="645"/>
      <c r="BD1503" s="645"/>
      <c r="BE1503" s="645"/>
      <c r="BF1503" s="645"/>
      <c r="BG1503" s="505"/>
      <c r="BH1503" s="506"/>
      <c r="BI1503" s="506"/>
      <c r="BJ1503" s="506"/>
      <c r="BK1503" s="507"/>
    </row>
    <row r="1504" spans="1:97" ht="12.6" customHeight="1">
      <c r="B1504" s="511"/>
      <c r="C1504" s="512"/>
      <c r="D1504" s="513"/>
      <c r="E1504" s="514"/>
      <c r="F1504" s="482"/>
      <c r="G1504" s="482"/>
      <c r="H1504" s="482"/>
      <c r="I1504" s="659"/>
      <c r="J1504" s="659"/>
      <c r="K1504" s="659"/>
      <c r="L1504" s="659"/>
      <c r="M1504" s="659"/>
      <c r="N1504" s="659"/>
      <c r="O1504" s="659"/>
      <c r="P1504" s="659"/>
      <c r="Q1504" s="659"/>
      <c r="R1504" s="659"/>
      <c r="S1504" s="659"/>
      <c r="T1504" s="659"/>
      <c r="U1504" s="659"/>
      <c r="V1504" s="659"/>
      <c r="W1504" s="659"/>
      <c r="X1504" s="659"/>
      <c r="Y1504" s="659"/>
      <c r="Z1504" s="659"/>
      <c r="AA1504" s="659"/>
      <c r="AB1504" s="659"/>
      <c r="AC1504" s="659"/>
      <c r="AD1504" s="659"/>
      <c r="AE1504" s="659"/>
      <c r="AF1504" s="659"/>
      <c r="AG1504" s="659"/>
      <c r="AH1504" s="659"/>
      <c r="AI1504" s="659"/>
      <c r="AJ1504" s="659"/>
      <c r="AK1504" s="659"/>
      <c r="AL1504" s="659"/>
      <c r="AM1504" s="659"/>
      <c r="AN1504" s="659"/>
      <c r="AO1504" s="659"/>
      <c r="AP1504" s="659"/>
      <c r="AQ1504" s="659"/>
      <c r="AR1504" s="659"/>
      <c r="AS1504" s="659"/>
      <c r="AT1504" s="659"/>
      <c r="AU1504" s="659"/>
      <c r="AV1504" s="659"/>
      <c r="AW1504" s="659"/>
      <c r="AX1504" s="659"/>
      <c r="AY1504" s="659"/>
      <c r="AZ1504" s="659"/>
      <c r="BA1504" s="659"/>
      <c r="BB1504" s="659"/>
      <c r="BC1504" s="659"/>
      <c r="BD1504" s="659"/>
      <c r="BE1504" s="659"/>
      <c r="BF1504" s="659"/>
      <c r="BG1504" s="515"/>
      <c r="BH1504" s="516"/>
      <c r="BI1504" s="516"/>
      <c r="BJ1504" s="516"/>
      <c r="BK1504" s="517"/>
    </row>
    <row r="1505" spans="1:80" ht="12.6" customHeight="1">
      <c r="B1505" s="498"/>
      <c r="C1505" s="499"/>
      <c r="D1505" s="500"/>
      <c r="E1505" s="646"/>
      <c r="F1505" s="647"/>
      <c r="G1505" s="647"/>
      <c r="H1505" s="647"/>
      <c r="I1505" s="647"/>
      <c r="J1505" s="647"/>
      <c r="K1505" s="647"/>
      <c r="L1505" s="647"/>
      <c r="M1505" s="647"/>
      <c r="N1505" s="647"/>
      <c r="O1505" s="647"/>
      <c r="P1505" s="647"/>
      <c r="Q1505" s="647"/>
      <c r="R1505" s="647"/>
      <c r="S1505" s="647"/>
      <c r="T1505" s="647"/>
      <c r="U1505" s="647"/>
      <c r="V1505" s="647"/>
      <c r="W1505" s="647"/>
      <c r="X1505" s="647"/>
      <c r="Y1505" s="647"/>
      <c r="Z1505" s="647"/>
      <c r="AA1505" s="647"/>
      <c r="AB1505" s="647"/>
      <c r="AC1505" s="647"/>
      <c r="AD1505" s="647"/>
      <c r="AE1505" s="647"/>
      <c r="AF1505" s="647"/>
      <c r="AG1505" s="647"/>
      <c r="AH1505" s="647"/>
      <c r="AI1505" s="647"/>
      <c r="AJ1505" s="647"/>
      <c r="AK1505" s="647"/>
      <c r="AL1505" s="647"/>
      <c r="AM1505" s="647"/>
      <c r="AN1505" s="647"/>
      <c r="AO1505" s="647"/>
      <c r="AP1505" s="647"/>
      <c r="AQ1505" s="647"/>
      <c r="AR1505" s="647"/>
      <c r="AS1505" s="647"/>
      <c r="AT1505" s="647"/>
      <c r="AU1505" s="647"/>
      <c r="AV1505" s="647"/>
      <c r="AW1505" s="647"/>
      <c r="AX1505" s="647"/>
      <c r="AY1505" s="647"/>
      <c r="AZ1505" s="647"/>
      <c r="BA1505" s="647"/>
      <c r="BB1505" s="647"/>
      <c r="BC1505" s="647"/>
      <c r="BD1505" s="647"/>
      <c r="BE1505" s="647"/>
      <c r="BF1505" s="647"/>
      <c r="BG1505" s="508"/>
      <c r="BH1505" s="509"/>
      <c r="BI1505" s="509"/>
      <c r="BJ1505" s="509"/>
      <c r="BK1505" s="510"/>
    </row>
    <row r="1506" spans="1:80" s="331" customFormat="1" ht="12.6" customHeight="1">
      <c r="B1506" s="495" t="s">
        <v>450</v>
      </c>
      <c r="C1506" s="496"/>
      <c r="D1506" s="497"/>
      <c r="E1506" s="501" t="s">
        <v>915</v>
      </c>
      <c r="F1506" s="502"/>
      <c r="G1506" s="502"/>
      <c r="H1506" s="502"/>
      <c r="I1506" s="502"/>
      <c r="J1506" s="502"/>
      <c r="K1506" s="502"/>
      <c r="L1506" s="502"/>
      <c r="M1506" s="502"/>
      <c r="N1506" s="502"/>
      <c r="O1506" s="502"/>
      <c r="P1506" s="502"/>
      <c r="Q1506" s="502"/>
      <c r="R1506" s="502"/>
      <c r="S1506" s="502"/>
      <c r="T1506" s="502"/>
      <c r="U1506" s="502"/>
      <c r="V1506" s="502"/>
      <c r="W1506" s="502"/>
      <c r="X1506" s="502"/>
      <c r="Y1506" s="502"/>
      <c r="Z1506" s="502"/>
      <c r="AA1506" s="502"/>
      <c r="AB1506" s="502"/>
      <c r="AC1506" s="502"/>
      <c r="AD1506" s="502"/>
      <c r="AE1506" s="502"/>
      <c r="AF1506" s="502"/>
      <c r="AG1506" s="502"/>
      <c r="AH1506" s="502"/>
      <c r="AI1506" s="502"/>
      <c r="AJ1506" s="502"/>
      <c r="AK1506" s="502"/>
      <c r="AL1506" s="502"/>
      <c r="AM1506" s="502"/>
      <c r="AN1506" s="502"/>
      <c r="AO1506" s="502"/>
      <c r="AP1506" s="502"/>
      <c r="AQ1506" s="502"/>
      <c r="AR1506" s="502"/>
      <c r="AS1506" s="502"/>
      <c r="AT1506" s="502"/>
      <c r="AU1506" s="502"/>
      <c r="AV1506" s="502"/>
      <c r="AW1506" s="502"/>
      <c r="AX1506" s="502"/>
      <c r="AY1506" s="502"/>
      <c r="AZ1506" s="502"/>
      <c r="BA1506" s="502"/>
      <c r="BB1506" s="502"/>
      <c r="BC1506" s="502"/>
      <c r="BD1506" s="502"/>
      <c r="BE1506" s="502"/>
      <c r="BF1506" s="502"/>
      <c r="BG1506" s="505"/>
      <c r="BH1506" s="506"/>
      <c r="BI1506" s="506"/>
      <c r="BJ1506" s="506"/>
      <c r="BK1506" s="507"/>
      <c r="BL1506" s="330"/>
      <c r="BM1506" s="330"/>
      <c r="BN1506" s="330"/>
      <c r="BO1506" s="330"/>
      <c r="BP1506" s="330"/>
      <c r="BQ1506" s="330"/>
      <c r="BR1506" s="330"/>
      <c r="BS1506" s="330"/>
      <c r="BT1506" s="330"/>
      <c r="BU1506" s="330"/>
      <c r="BV1506" s="330"/>
      <c r="BW1506" s="330"/>
      <c r="BX1506" s="330"/>
      <c r="BY1506" s="330"/>
      <c r="BZ1506" s="330"/>
      <c r="CA1506" s="330"/>
    </row>
    <row r="1507" spans="1:80" s="331" customFormat="1" ht="12.6" customHeight="1">
      <c r="B1507" s="498"/>
      <c r="C1507" s="499"/>
      <c r="D1507" s="500"/>
      <c r="E1507" s="503"/>
      <c r="F1507" s="504"/>
      <c r="G1507" s="504"/>
      <c r="H1507" s="504"/>
      <c r="I1507" s="504"/>
      <c r="J1507" s="504"/>
      <c r="K1507" s="504"/>
      <c r="L1507" s="504"/>
      <c r="M1507" s="504"/>
      <c r="N1507" s="504"/>
      <c r="O1507" s="504"/>
      <c r="P1507" s="504"/>
      <c r="Q1507" s="504"/>
      <c r="R1507" s="504"/>
      <c r="S1507" s="504"/>
      <c r="T1507" s="504"/>
      <c r="U1507" s="504"/>
      <c r="V1507" s="504"/>
      <c r="W1507" s="504"/>
      <c r="X1507" s="504"/>
      <c r="Y1507" s="504"/>
      <c r="Z1507" s="504"/>
      <c r="AA1507" s="504"/>
      <c r="AB1507" s="504"/>
      <c r="AC1507" s="504"/>
      <c r="AD1507" s="504"/>
      <c r="AE1507" s="504"/>
      <c r="AF1507" s="504"/>
      <c r="AG1507" s="504"/>
      <c r="AH1507" s="504"/>
      <c r="AI1507" s="504"/>
      <c r="AJ1507" s="504"/>
      <c r="AK1507" s="504"/>
      <c r="AL1507" s="504"/>
      <c r="AM1507" s="504"/>
      <c r="AN1507" s="504"/>
      <c r="AO1507" s="504"/>
      <c r="AP1507" s="504"/>
      <c r="AQ1507" s="504"/>
      <c r="AR1507" s="504"/>
      <c r="AS1507" s="504"/>
      <c r="AT1507" s="504"/>
      <c r="AU1507" s="504"/>
      <c r="AV1507" s="504"/>
      <c r="AW1507" s="504"/>
      <c r="AX1507" s="504"/>
      <c r="AY1507" s="504"/>
      <c r="AZ1507" s="504"/>
      <c r="BA1507" s="504"/>
      <c r="BB1507" s="504"/>
      <c r="BC1507" s="504"/>
      <c r="BD1507" s="504"/>
      <c r="BE1507" s="504"/>
      <c r="BF1507" s="504"/>
      <c r="BG1507" s="508"/>
      <c r="BH1507" s="509"/>
      <c r="BI1507" s="509"/>
      <c r="BJ1507" s="509"/>
      <c r="BK1507" s="510"/>
      <c r="BL1507" s="330"/>
      <c r="BM1507" s="330"/>
      <c r="BN1507" s="330"/>
      <c r="BO1507" s="330"/>
      <c r="BP1507" s="330"/>
      <c r="BQ1507" s="330"/>
      <c r="BR1507" s="330"/>
      <c r="BS1507" s="330"/>
      <c r="BT1507" s="330"/>
      <c r="BU1507" s="330"/>
      <c r="BV1507" s="330"/>
      <c r="BW1507" s="330"/>
      <c r="BX1507" s="330"/>
      <c r="BY1507" s="330"/>
      <c r="BZ1507" s="330"/>
      <c r="CA1507" s="330"/>
    </row>
    <row r="1508" spans="1:80" ht="12.6" customHeight="1">
      <c r="A1508" s="342"/>
      <c r="B1508" s="495" t="s">
        <v>457</v>
      </c>
      <c r="C1508" s="496"/>
      <c r="D1508" s="497"/>
      <c r="E1508" s="501" t="s">
        <v>916</v>
      </c>
      <c r="F1508" s="502"/>
      <c r="G1508" s="502"/>
      <c r="H1508" s="502"/>
      <c r="I1508" s="502"/>
      <c r="J1508" s="502"/>
      <c r="K1508" s="502"/>
      <c r="L1508" s="502"/>
      <c r="M1508" s="502"/>
      <c r="N1508" s="502"/>
      <c r="O1508" s="502"/>
      <c r="P1508" s="502"/>
      <c r="Q1508" s="502"/>
      <c r="R1508" s="502"/>
      <c r="S1508" s="502"/>
      <c r="T1508" s="502"/>
      <c r="U1508" s="502"/>
      <c r="V1508" s="502"/>
      <c r="W1508" s="502"/>
      <c r="X1508" s="502"/>
      <c r="Y1508" s="502"/>
      <c r="Z1508" s="502"/>
      <c r="AA1508" s="502"/>
      <c r="AB1508" s="502"/>
      <c r="AC1508" s="502"/>
      <c r="AD1508" s="502"/>
      <c r="AE1508" s="502"/>
      <c r="AF1508" s="502"/>
      <c r="AG1508" s="502"/>
      <c r="AH1508" s="502"/>
      <c r="AI1508" s="502"/>
      <c r="AJ1508" s="502"/>
      <c r="AK1508" s="502"/>
      <c r="AL1508" s="502"/>
      <c r="AM1508" s="502"/>
      <c r="AN1508" s="502"/>
      <c r="AO1508" s="502"/>
      <c r="AP1508" s="502"/>
      <c r="AQ1508" s="502"/>
      <c r="AR1508" s="502"/>
      <c r="AS1508" s="502"/>
      <c r="AT1508" s="502"/>
      <c r="AU1508" s="502"/>
      <c r="AV1508" s="502"/>
      <c r="AW1508" s="502"/>
      <c r="AX1508" s="502"/>
      <c r="AY1508" s="502"/>
      <c r="AZ1508" s="502"/>
      <c r="BA1508" s="502"/>
      <c r="BB1508" s="502"/>
      <c r="BC1508" s="502"/>
      <c r="BD1508" s="502"/>
      <c r="BE1508" s="502"/>
      <c r="BF1508" s="502"/>
      <c r="BG1508" s="505"/>
      <c r="BH1508" s="506"/>
      <c r="BI1508" s="506"/>
      <c r="BJ1508" s="506"/>
      <c r="BK1508" s="507"/>
      <c r="BL1508" s="350"/>
      <c r="CB1508" s="228"/>
    </row>
    <row r="1509" spans="1:80" ht="12.6" customHeight="1">
      <c r="A1509" s="342"/>
      <c r="B1509" s="511"/>
      <c r="C1509" s="512"/>
      <c r="D1509" s="513"/>
      <c r="E1509" s="514"/>
      <c r="F1509" s="482"/>
      <c r="G1509" s="482"/>
      <c r="H1509" s="482"/>
      <c r="I1509" s="482"/>
      <c r="J1509" s="482"/>
      <c r="K1509" s="482"/>
      <c r="L1509" s="482"/>
      <c r="M1509" s="482"/>
      <c r="N1509" s="482"/>
      <c r="O1509" s="482"/>
      <c r="P1509" s="482"/>
      <c r="Q1509" s="482"/>
      <c r="R1509" s="482"/>
      <c r="S1509" s="482"/>
      <c r="T1509" s="482"/>
      <c r="U1509" s="482"/>
      <c r="V1509" s="482"/>
      <c r="W1509" s="482"/>
      <c r="X1509" s="482"/>
      <c r="Y1509" s="482"/>
      <c r="Z1509" s="482"/>
      <c r="AA1509" s="482"/>
      <c r="AB1509" s="482"/>
      <c r="AC1509" s="482"/>
      <c r="AD1509" s="482"/>
      <c r="AE1509" s="482"/>
      <c r="AF1509" s="482"/>
      <c r="AG1509" s="482"/>
      <c r="AH1509" s="482"/>
      <c r="AI1509" s="482"/>
      <c r="AJ1509" s="482"/>
      <c r="AK1509" s="482"/>
      <c r="AL1509" s="482"/>
      <c r="AM1509" s="482"/>
      <c r="AN1509" s="482"/>
      <c r="AO1509" s="482"/>
      <c r="AP1509" s="482"/>
      <c r="AQ1509" s="482"/>
      <c r="AR1509" s="482"/>
      <c r="AS1509" s="482"/>
      <c r="AT1509" s="482"/>
      <c r="AU1509" s="482"/>
      <c r="AV1509" s="482"/>
      <c r="AW1509" s="482"/>
      <c r="AX1509" s="482"/>
      <c r="AY1509" s="482"/>
      <c r="AZ1509" s="482"/>
      <c r="BA1509" s="482"/>
      <c r="BB1509" s="482"/>
      <c r="BC1509" s="482"/>
      <c r="BD1509" s="482"/>
      <c r="BE1509" s="482"/>
      <c r="BF1509" s="482"/>
      <c r="BG1509" s="515"/>
      <c r="BH1509" s="516"/>
      <c r="BI1509" s="516"/>
      <c r="BJ1509" s="516"/>
      <c r="BK1509" s="517"/>
      <c r="BL1509" s="350"/>
      <c r="CB1509" s="228"/>
    </row>
    <row r="1510" spans="1:80" ht="12.6" customHeight="1">
      <c r="A1510" s="342"/>
      <c r="B1510" s="511"/>
      <c r="C1510" s="512"/>
      <c r="D1510" s="513"/>
      <c r="E1510" s="769" t="s">
        <v>516</v>
      </c>
      <c r="F1510" s="770"/>
      <c r="G1510" s="482" t="s">
        <v>917</v>
      </c>
      <c r="H1510" s="482"/>
      <c r="I1510" s="482"/>
      <c r="J1510" s="482"/>
      <c r="K1510" s="482"/>
      <c r="L1510" s="482"/>
      <c r="M1510" s="482"/>
      <c r="N1510" s="482"/>
      <c r="O1510" s="482"/>
      <c r="P1510" s="482"/>
      <c r="Q1510" s="482"/>
      <c r="R1510" s="482"/>
      <c r="S1510" s="482"/>
      <c r="T1510" s="482"/>
      <c r="U1510" s="482"/>
      <c r="V1510" s="482"/>
      <c r="W1510" s="482"/>
      <c r="X1510" s="482"/>
      <c r="Y1510" s="482"/>
      <c r="Z1510" s="482"/>
      <c r="AA1510" s="482"/>
      <c r="AB1510" s="482"/>
      <c r="AC1510" s="482"/>
      <c r="AD1510" s="482"/>
      <c r="AE1510" s="482"/>
      <c r="AF1510" s="482"/>
      <c r="AG1510" s="482"/>
      <c r="AH1510" s="482"/>
      <c r="AI1510" s="482"/>
      <c r="AJ1510" s="482"/>
      <c r="AK1510" s="482"/>
      <c r="AL1510" s="482"/>
      <c r="AM1510" s="482"/>
      <c r="AN1510" s="482"/>
      <c r="AO1510" s="482"/>
      <c r="AP1510" s="482"/>
      <c r="AQ1510" s="482"/>
      <c r="AR1510" s="482"/>
      <c r="AS1510" s="482"/>
      <c r="AT1510" s="482"/>
      <c r="AU1510" s="482"/>
      <c r="AV1510" s="482"/>
      <c r="AW1510" s="482"/>
      <c r="AX1510" s="482"/>
      <c r="AY1510" s="482"/>
      <c r="AZ1510" s="482"/>
      <c r="BA1510" s="482"/>
      <c r="BB1510" s="482"/>
      <c r="BC1510" s="482"/>
      <c r="BD1510" s="482"/>
      <c r="BE1510" s="482"/>
      <c r="BF1510" s="482"/>
      <c r="BG1510" s="515"/>
      <c r="BH1510" s="516"/>
      <c r="BI1510" s="516"/>
      <c r="BJ1510" s="516"/>
      <c r="BK1510" s="517"/>
      <c r="BL1510" s="350"/>
      <c r="CB1510" s="228"/>
    </row>
    <row r="1511" spans="1:80" ht="12.6" customHeight="1">
      <c r="A1511" s="342"/>
      <c r="B1511" s="511"/>
      <c r="C1511" s="512"/>
      <c r="D1511" s="513"/>
      <c r="E1511" s="769" t="s">
        <v>518</v>
      </c>
      <c r="F1511" s="770"/>
      <c r="G1511" s="482" t="s">
        <v>918</v>
      </c>
      <c r="H1511" s="482"/>
      <c r="I1511" s="482"/>
      <c r="J1511" s="482"/>
      <c r="K1511" s="482"/>
      <c r="L1511" s="482"/>
      <c r="M1511" s="482"/>
      <c r="N1511" s="482"/>
      <c r="O1511" s="482"/>
      <c r="P1511" s="482"/>
      <c r="Q1511" s="482"/>
      <c r="R1511" s="482"/>
      <c r="S1511" s="482"/>
      <c r="T1511" s="482"/>
      <c r="U1511" s="482"/>
      <c r="V1511" s="482"/>
      <c r="W1511" s="482"/>
      <c r="X1511" s="482"/>
      <c r="Y1511" s="482"/>
      <c r="Z1511" s="482"/>
      <c r="AA1511" s="482"/>
      <c r="AB1511" s="482"/>
      <c r="AC1511" s="482"/>
      <c r="AD1511" s="482"/>
      <c r="AE1511" s="482"/>
      <c r="AF1511" s="482"/>
      <c r="AG1511" s="482"/>
      <c r="AH1511" s="482"/>
      <c r="AI1511" s="482"/>
      <c r="AJ1511" s="482"/>
      <c r="AK1511" s="482"/>
      <c r="AL1511" s="482"/>
      <c r="AM1511" s="482"/>
      <c r="AN1511" s="482"/>
      <c r="AO1511" s="482"/>
      <c r="AP1511" s="482"/>
      <c r="AQ1511" s="482"/>
      <c r="AR1511" s="482"/>
      <c r="AS1511" s="482"/>
      <c r="AT1511" s="482"/>
      <c r="AU1511" s="482"/>
      <c r="AV1511" s="482"/>
      <c r="AW1511" s="482"/>
      <c r="AX1511" s="482"/>
      <c r="AY1511" s="482"/>
      <c r="AZ1511" s="482"/>
      <c r="BA1511" s="482"/>
      <c r="BB1511" s="482"/>
      <c r="BC1511" s="482"/>
      <c r="BD1511" s="482"/>
      <c r="BE1511" s="482"/>
      <c r="BF1511" s="482"/>
      <c r="BG1511" s="515"/>
      <c r="BH1511" s="516"/>
      <c r="BI1511" s="516"/>
      <c r="BJ1511" s="516"/>
      <c r="BK1511" s="517"/>
      <c r="BL1511" s="350"/>
      <c r="CB1511" s="228"/>
    </row>
    <row r="1512" spans="1:80" ht="12.6" customHeight="1">
      <c r="A1512" s="342"/>
      <c r="B1512" s="511"/>
      <c r="C1512" s="512"/>
      <c r="D1512" s="513"/>
      <c r="E1512" s="769" t="s">
        <v>520</v>
      </c>
      <c r="F1512" s="770"/>
      <c r="G1512" s="482" t="s">
        <v>919</v>
      </c>
      <c r="H1512" s="482"/>
      <c r="I1512" s="482"/>
      <c r="J1512" s="482"/>
      <c r="K1512" s="482"/>
      <c r="L1512" s="482"/>
      <c r="M1512" s="482"/>
      <c r="N1512" s="482"/>
      <c r="O1512" s="482"/>
      <c r="P1512" s="482"/>
      <c r="Q1512" s="482"/>
      <c r="R1512" s="482"/>
      <c r="S1512" s="482"/>
      <c r="T1512" s="482"/>
      <c r="U1512" s="482"/>
      <c r="V1512" s="482"/>
      <c r="W1512" s="482"/>
      <c r="X1512" s="482"/>
      <c r="Y1512" s="482"/>
      <c r="Z1512" s="482"/>
      <c r="AA1512" s="482"/>
      <c r="AB1512" s="482"/>
      <c r="AC1512" s="482"/>
      <c r="AD1512" s="482"/>
      <c r="AE1512" s="482"/>
      <c r="AF1512" s="482"/>
      <c r="AG1512" s="482"/>
      <c r="AH1512" s="482"/>
      <c r="AI1512" s="482"/>
      <c r="AJ1512" s="482"/>
      <c r="AK1512" s="482"/>
      <c r="AL1512" s="482"/>
      <c r="AM1512" s="482"/>
      <c r="AN1512" s="482"/>
      <c r="AO1512" s="482"/>
      <c r="AP1512" s="482"/>
      <c r="AQ1512" s="482"/>
      <c r="AR1512" s="482"/>
      <c r="AS1512" s="482"/>
      <c r="AT1512" s="482"/>
      <c r="AU1512" s="482"/>
      <c r="AV1512" s="482"/>
      <c r="AW1512" s="482"/>
      <c r="AX1512" s="482"/>
      <c r="AY1512" s="482"/>
      <c r="AZ1512" s="482"/>
      <c r="BA1512" s="482"/>
      <c r="BB1512" s="482"/>
      <c r="BC1512" s="482"/>
      <c r="BD1512" s="482"/>
      <c r="BE1512" s="482"/>
      <c r="BF1512" s="482"/>
      <c r="BG1512" s="515"/>
      <c r="BH1512" s="516"/>
      <c r="BI1512" s="516"/>
      <c r="BJ1512" s="516"/>
      <c r="BK1512" s="517"/>
      <c r="BL1512" s="350"/>
      <c r="CB1512" s="228"/>
    </row>
    <row r="1513" spans="1:80" ht="5.25" customHeight="1">
      <c r="A1513" s="342"/>
      <c r="B1513" s="498"/>
      <c r="C1513" s="499"/>
      <c r="D1513" s="500"/>
      <c r="E1513" s="382"/>
      <c r="F1513" s="355"/>
      <c r="G1513" s="355"/>
      <c r="H1513" s="355"/>
      <c r="I1513" s="355"/>
      <c r="J1513" s="355"/>
      <c r="K1513" s="355"/>
      <c r="L1513" s="355"/>
      <c r="M1513" s="355"/>
      <c r="N1513" s="355"/>
      <c r="O1513" s="355"/>
      <c r="P1513" s="355"/>
      <c r="Q1513" s="355"/>
      <c r="R1513" s="355"/>
      <c r="S1513" s="355"/>
      <c r="T1513" s="355"/>
      <c r="U1513" s="355"/>
      <c r="V1513" s="355"/>
      <c r="W1513" s="355"/>
      <c r="X1513" s="355"/>
      <c r="Y1513" s="355"/>
      <c r="Z1513" s="355"/>
      <c r="AA1513" s="355"/>
      <c r="AB1513" s="355"/>
      <c r="AC1513" s="355"/>
      <c r="AD1513" s="355"/>
      <c r="AE1513" s="355"/>
      <c r="AF1513" s="355"/>
      <c r="AG1513" s="355"/>
      <c r="AH1513" s="355"/>
      <c r="AI1513" s="355"/>
      <c r="AJ1513" s="355"/>
      <c r="AK1513" s="355"/>
      <c r="AL1513" s="355"/>
      <c r="AM1513" s="355"/>
      <c r="AN1513" s="355"/>
      <c r="AO1513" s="355"/>
      <c r="AP1513" s="355"/>
      <c r="AQ1513" s="355"/>
      <c r="AR1513" s="355"/>
      <c r="AS1513" s="355"/>
      <c r="AT1513" s="355"/>
      <c r="AU1513" s="355"/>
      <c r="AV1513" s="355"/>
      <c r="AW1513" s="355"/>
      <c r="AX1513" s="355"/>
      <c r="AY1513" s="355"/>
      <c r="AZ1513" s="355"/>
      <c r="BA1513" s="355"/>
      <c r="BB1513" s="355"/>
      <c r="BC1513" s="355"/>
      <c r="BD1513" s="355"/>
      <c r="BE1513" s="355"/>
      <c r="BF1513" s="355"/>
      <c r="BG1513" s="508"/>
      <c r="BH1513" s="509"/>
      <c r="BI1513" s="509"/>
      <c r="BJ1513" s="509"/>
      <c r="BK1513" s="510"/>
      <c r="BL1513" s="350"/>
      <c r="CB1513" s="228"/>
    </row>
    <row r="1514" spans="1:80" ht="12.6" customHeight="1">
      <c r="B1514" s="495" t="s">
        <v>461</v>
      </c>
      <c r="C1514" s="496"/>
      <c r="D1514" s="497"/>
      <c r="E1514" s="501" t="s">
        <v>920</v>
      </c>
      <c r="F1514" s="502"/>
      <c r="G1514" s="502"/>
      <c r="H1514" s="502"/>
      <c r="I1514" s="502"/>
      <c r="J1514" s="502"/>
      <c r="K1514" s="502"/>
      <c r="L1514" s="502"/>
      <c r="M1514" s="502"/>
      <c r="N1514" s="502"/>
      <c r="O1514" s="502"/>
      <c r="P1514" s="502"/>
      <c r="Q1514" s="502"/>
      <c r="R1514" s="502"/>
      <c r="S1514" s="502"/>
      <c r="T1514" s="502"/>
      <c r="U1514" s="502"/>
      <c r="V1514" s="502"/>
      <c r="W1514" s="502"/>
      <c r="X1514" s="502"/>
      <c r="Y1514" s="502"/>
      <c r="Z1514" s="502"/>
      <c r="AA1514" s="502"/>
      <c r="AB1514" s="502"/>
      <c r="AC1514" s="502"/>
      <c r="AD1514" s="502"/>
      <c r="AE1514" s="502"/>
      <c r="AF1514" s="502"/>
      <c r="AG1514" s="502"/>
      <c r="AH1514" s="502"/>
      <c r="AI1514" s="502"/>
      <c r="AJ1514" s="502"/>
      <c r="AK1514" s="502"/>
      <c r="AL1514" s="502"/>
      <c r="AM1514" s="502"/>
      <c r="AN1514" s="502"/>
      <c r="AO1514" s="502"/>
      <c r="AP1514" s="502"/>
      <c r="AQ1514" s="502"/>
      <c r="AR1514" s="502"/>
      <c r="AS1514" s="502"/>
      <c r="AT1514" s="502"/>
      <c r="AU1514" s="502"/>
      <c r="AV1514" s="502"/>
      <c r="AW1514" s="502"/>
      <c r="AX1514" s="502"/>
      <c r="AY1514" s="502"/>
      <c r="AZ1514" s="502"/>
      <c r="BA1514" s="502"/>
      <c r="BB1514" s="502"/>
      <c r="BC1514" s="502"/>
      <c r="BD1514" s="502"/>
      <c r="BE1514" s="502"/>
      <c r="BF1514" s="502"/>
      <c r="BG1514" s="505"/>
      <c r="BH1514" s="506"/>
      <c r="BI1514" s="506"/>
      <c r="BJ1514" s="506"/>
      <c r="BK1514" s="507"/>
    </row>
    <row r="1515" spans="1:80" ht="12.6" customHeight="1">
      <c r="B1515" s="511"/>
      <c r="C1515" s="512"/>
      <c r="D1515" s="513"/>
      <c r="E1515" s="514"/>
      <c r="F1515" s="482"/>
      <c r="G1515" s="482"/>
      <c r="H1515" s="482"/>
      <c r="I1515" s="482"/>
      <c r="J1515" s="482"/>
      <c r="K1515" s="482"/>
      <c r="L1515" s="482"/>
      <c r="M1515" s="482"/>
      <c r="N1515" s="482"/>
      <c r="O1515" s="482"/>
      <c r="P1515" s="482"/>
      <c r="Q1515" s="482"/>
      <c r="R1515" s="482"/>
      <c r="S1515" s="482"/>
      <c r="T1515" s="482"/>
      <c r="U1515" s="482"/>
      <c r="V1515" s="482"/>
      <c r="W1515" s="482"/>
      <c r="X1515" s="482"/>
      <c r="Y1515" s="482"/>
      <c r="Z1515" s="482"/>
      <c r="AA1515" s="482"/>
      <c r="AB1515" s="482"/>
      <c r="AC1515" s="482"/>
      <c r="AD1515" s="482"/>
      <c r="AE1515" s="482"/>
      <c r="AF1515" s="482"/>
      <c r="AG1515" s="482"/>
      <c r="AH1515" s="482"/>
      <c r="AI1515" s="482"/>
      <c r="AJ1515" s="482"/>
      <c r="AK1515" s="482"/>
      <c r="AL1515" s="482"/>
      <c r="AM1515" s="482"/>
      <c r="AN1515" s="482"/>
      <c r="AO1515" s="482"/>
      <c r="AP1515" s="482"/>
      <c r="AQ1515" s="482"/>
      <c r="AR1515" s="482"/>
      <c r="AS1515" s="482"/>
      <c r="AT1515" s="482"/>
      <c r="AU1515" s="482"/>
      <c r="AV1515" s="482"/>
      <c r="AW1515" s="482"/>
      <c r="AX1515" s="482"/>
      <c r="AY1515" s="482"/>
      <c r="AZ1515" s="482"/>
      <c r="BA1515" s="482"/>
      <c r="BB1515" s="482"/>
      <c r="BC1515" s="482"/>
      <c r="BD1515" s="482"/>
      <c r="BE1515" s="482"/>
      <c r="BF1515" s="482"/>
      <c r="BG1515" s="515"/>
      <c r="BH1515" s="516"/>
      <c r="BI1515" s="516"/>
      <c r="BJ1515" s="516"/>
      <c r="BK1515" s="517"/>
    </row>
    <row r="1516" spans="1:80" s="331" customFormat="1" ht="12.6" customHeight="1">
      <c r="B1516" s="498"/>
      <c r="C1516" s="499"/>
      <c r="D1516" s="500"/>
      <c r="E1516" s="503"/>
      <c r="F1516" s="504"/>
      <c r="G1516" s="504"/>
      <c r="H1516" s="504"/>
      <c r="I1516" s="504"/>
      <c r="J1516" s="504"/>
      <c r="K1516" s="504"/>
      <c r="L1516" s="504"/>
      <c r="M1516" s="504"/>
      <c r="N1516" s="504"/>
      <c r="O1516" s="504"/>
      <c r="P1516" s="504"/>
      <c r="Q1516" s="504"/>
      <c r="R1516" s="504"/>
      <c r="S1516" s="504"/>
      <c r="T1516" s="504"/>
      <c r="U1516" s="504"/>
      <c r="V1516" s="504"/>
      <c r="W1516" s="504"/>
      <c r="X1516" s="504"/>
      <c r="Y1516" s="504"/>
      <c r="Z1516" s="504"/>
      <c r="AA1516" s="504"/>
      <c r="AB1516" s="504"/>
      <c r="AC1516" s="504"/>
      <c r="AD1516" s="504"/>
      <c r="AE1516" s="504"/>
      <c r="AF1516" s="504"/>
      <c r="AG1516" s="504"/>
      <c r="AH1516" s="504"/>
      <c r="AI1516" s="504"/>
      <c r="AJ1516" s="504"/>
      <c r="AK1516" s="504"/>
      <c r="AL1516" s="504"/>
      <c r="AM1516" s="504"/>
      <c r="AN1516" s="504"/>
      <c r="AO1516" s="504"/>
      <c r="AP1516" s="504"/>
      <c r="AQ1516" s="504"/>
      <c r="AR1516" s="504"/>
      <c r="AS1516" s="504"/>
      <c r="AT1516" s="504"/>
      <c r="AU1516" s="504"/>
      <c r="AV1516" s="504"/>
      <c r="AW1516" s="504"/>
      <c r="AX1516" s="504"/>
      <c r="AY1516" s="504"/>
      <c r="AZ1516" s="504"/>
      <c r="BA1516" s="504"/>
      <c r="BB1516" s="504"/>
      <c r="BC1516" s="504"/>
      <c r="BD1516" s="504"/>
      <c r="BE1516" s="504"/>
      <c r="BF1516" s="504"/>
      <c r="BG1516" s="508"/>
      <c r="BH1516" s="509"/>
      <c r="BI1516" s="509"/>
      <c r="BJ1516" s="509"/>
      <c r="BK1516" s="510"/>
      <c r="BL1516" s="330"/>
      <c r="BM1516" s="330"/>
      <c r="BN1516" s="330"/>
      <c r="BO1516" s="330"/>
      <c r="BP1516" s="330"/>
      <c r="BQ1516" s="330"/>
      <c r="BR1516" s="330"/>
      <c r="BS1516" s="330"/>
      <c r="BT1516" s="330"/>
      <c r="BU1516" s="330"/>
      <c r="BV1516" s="330"/>
      <c r="BW1516" s="330"/>
      <c r="BX1516" s="330"/>
      <c r="BY1516" s="330"/>
      <c r="BZ1516" s="330"/>
      <c r="CA1516" s="330"/>
    </row>
    <row r="1517" spans="1:80" ht="12.6" customHeight="1">
      <c r="B1517" s="495" t="s">
        <v>463</v>
      </c>
      <c r="C1517" s="496"/>
      <c r="D1517" s="497"/>
      <c r="E1517" s="501" t="s">
        <v>921</v>
      </c>
      <c r="F1517" s="502"/>
      <c r="G1517" s="502"/>
      <c r="H1517" s="502"/>
      <c r="I1517" s="502"/>
      <c r="J1517" s="502"/>
      <c r="K1517" s="502"/>
      <c r="L1517" s="502"/>
      <c r="M1517" s="502"/>
      <c r="N1517" s="502"/>
      <c r="O1517" s="502"/>
      <c r="P1517" s="502"/>
      <c r="Q1517" s="502"/>
      <c r="R1517" s="502"/>
      <c r="S1517" s="502"/>
      <c r="T1517" s="502"/>
      <c r="U1517" s="502"/>
      <c r="V1517" s="502"/>
      <c r="W1517" s="502"/>
      <c r="X1517" s="502"/>
      <c r="Y1517" s="502"/>
      <c r="Z1517" s="502"/>
      <c r="AA1517" s="502"/>
      <c r="AB1517" s="502"/>
      <c r="AC1517" s="502"/>
      <c r="AD1517" s="502"/>
      <c r="AE1517" s="502"/>
      <c r="AF1517" s="502"/>
      <c r="AG1517" s="502"/>
      <c r="AH1517" s="502"/>
      <c r="AI1517" s="502"/>
      <c r="AJ1517" s="502"/>
      <c r="AK1517" s="502"/>
      <c r="AL1517" s="502"/>
      <c r="AM1517" s="502"/>
      <c r="AN1517" s="502"/>
      <c r="AO1517" s="502"/>
      <c r="AP1517" s="502"/>
      <c r="AQ1517" s="502"/>
      <c r="AR1517" s="502"/>
      <c r="AS1517" s="502"/>
      <c r="AT1517" s="502"/>
      <c r="AU1517" s="502"/>
      <c r="AV1517" s="502"/>
      <c r="AW1517" s="502"/>
      <c r="AX1517" s="502"/>
      <c r="AY1517" s="502"/>
      <c r="AZ1517" s="502"/>
      <c r="BA1517" s="502"/>
      <c r="BB1517" s="502"/>
      <c r="BC1517" s="502"/>
      <c r="BD1517" s="502"/>
      <c r="BE1517" s="502"/>
      <c r="BF1517" s="502"/>
      <c r="BG1517" s="505"/>
      <c r="BH1517" s="506"/>
      <c r="BI1517" s="506"/>
      <c r="BJ1517" s="506"/>
      <c r="BK1517" s="507"/>
    </row>
    <row r="1518" spans="1:80" ht="12.6" customHeight="1">
      <c r="B1518" s="511"/>
      <c r="C1518" s="512"/>
      <c r="D1518" s="513"/>
      <c r="E1518" s="514"/>
      <c r="F1518" s="482"/>
      <c r="G1518" s="482"/>
      <c r="H1518" s="482"/>
      <c r="I1518" s="482"/>
      <c r="J1518" s="482"/>
      <c r="K1518" s="482"/>
      <c r="L1518" s="482"/>
      <c r="M1518" s="482"/>
      <c r="N1518" s="482"/>
      <c r="O1518" s="482"/>
      <c r="P1518" s="482"/>
      <c r="Q1518" s="482"/>
      <c r="R1518" s="482"/>
      <c r="S1518" s="482"/>
      <c r="T1518" s="482"/>
      <c r="U1518" s="482"/>
      <c r="V1518" s="482"/>
      <c r="W1518" s="482"/>
      <c r="X1518" s="482"/>
      <c r="Y1518" s="482"/>
      <c r="Z1518" s="482"/>
      <c r="AA1518" s="482"/>
      <c r="AB1518" s="482"/>
      <c r="AC1518" s="482"/>
      <c r="AD1518" s="482"/>
      <c r="AE1518" s="482"/>
      <c r="AF1518" s="482"/>
      <c r="AG1518" s="482"/>
      <c r="AH1518" s="482"/>
      <c r="AI1518" s="482"/>
      <c r="AJ1518" s="482"/>
      <c r="AK1518" s="482"/>
      <c r="AL1518" s="482"/>
      <c r="AM1518" s="482"/>
      <c r="AN1518" s="482"/>
      <c r="AO1518" s="482"/>
      <c r="AP1518" s="482"/>
      <c r="AQ1518" s="482"/>
      <c r="AR1518" s="482"/>
      <c r="AS1518" s="482"/>
      <c r="AT1518" s="482"/>
      <c r="AU1518" s="482"/>
      <c r="AV1518" s="482"/>
      <c r="AW1518" s="482"/>
      <c r="AX1518" s="482"/>
      <c r="AY1518" s="482"/>
      <c r="AZ1518" s="482"/>
      <c r="BA1518" s="482"/>
      <c r="BB1518" s="482"/>
      <c r="BC1518" s="482"/>
      <c r="BD1518" s="482"/>
      <c r="BE1518" s="482"/>
      <c r="BF1518" s="482"/>
      <c r="BG1518" s="515"/>
      <c r="BH1518" s="516"/>
      <c r="BI1518" s="516"/>
      <c r="BJ1518" s="516"/>
      <c r="BK1518" s="517"/>
    </row>
    <row r="1519" spans="1:80" ht="12.6" customHeight="1">
      <c r="B1519" s="495" t="s">
        <v>465</v>
      </c>
      <c r="C1519" s="496"/>
      <c r="D1519" s="497"/>
      <c r="E1519" s="501" t="s">
        <v>922</v>
      </c>
      <c r="F1519" s="502"/>
      <c r="G1519" s="502"/>
      <c r="H1519" s="502"/>
      <c r="I1519" s="645"/>
      <c r="J1519" s="645"/>
      <c r="K1519" s="645"/>
      <c r="L1519" s="645"/>
      <c r="M1519" s="645"/>
      <c r="N1519" s="645"/>
      <c r="O1519" s="645"/>
      <c r="P1519" s="645"/>
      <c r="Q1519" s="645"/>
      <c r="R1519" s="645"/>
      <c r="S1519" s="645"/>
      <c r="T1519" s="645"/>
      <c r="U1519" s="645"/>
      <c r="V1519" s="645"/>
      <c r="W1519" s="645"/>
      <c r="X1519" s="645"/>
      <c r="Y1519" s="645"/>
      <c r="Z1519" s="645"/>
      <c r="AA1519" s="645"/>
      <c r="AB1519" s="645"/>
      <c r="AC1519" s="645"/>
      <c r="AD1519" s="645"/>
      <c r="AE1519" s="645"/>
      <c r="AF1519" s="645"/>
      <c r="AG1519" s="645"/>
      <c r="AH1519" s="645"/>
      <c r="AI1519" s="645"/>
      <c r="AJ1519" s="645"/>
      <c r="AK1519" s="645"/>
      <c r="AL1519" s="645"/>
      <c r="AM1519" s="645"/>
      <c r="AN1519" s="645"/>
      <c r="AO1519" s="645"/>
      <c r="AP1519" s="645"/>
      <c r="AQ1519" s="645"/>
      <c r="AR1519" s="645"/>
      <c r="AS1519" s="645"/>
      <c r="AT1519" s="645"/>
      <c r="AU1519" s="645"/>
      <c r="AV1519" s="645"/>
      <c r="AW1519" s="645"/>
      <c r="AX1519" s="645"/>
      <c r="AY1519" s="645"/>
      <c r="AZ1519" s="645"/>
      <c r="BA1519" s="645"/>
      <c r="BB1519" s="645"/>
      <c r="BC1519" s="645"/>
      <c r="BD1519" s="645"/>
      <c r="BE1519" s="645"/>
      <c r="BF1519" s="645"/>
      <c r="BG1519" s="505"/>
      <c r="BH1519" s="506"/>
      <c r="BI1519" s="506"/>
      <c r="BJ1519" s="506"/>
      <c r="BK1519" s="507"/>
    </row>
    <row r="1520" spans="1:80" ht="12.6" customHeight="1">
      <c r="B1520" s="511"/>
      <c r="C1520" s="512"/>
      <c r="D1520" s="513"/>
      <c r="E1520" s="514"/>
      <c r="F1520" s="482"/>
      <c r="G1520" s="482"/>
      <c r="H1520" s="482"/>
      <c r="I1520" s="659"/>
      <c r="J1520" s="659"/>
      <c r="K1520" s="659"/>
      <c r="L1520" s="659"/>
      <c r="M1520" s="659"/>
      <c r="N1520" s="659"/>
      <c r="O1520" s="659"/>
      <c r="P1520" s="659"/>
      <c r="Q1520" s="659"/>
      <c r="R1520" s="659"/>
      <c r="S1520" s="659"/>
      <c r="T1520" s="659"/>
      <c r="U1520" s="659"/>
      <c r="V1520" s="659"/>
      <c r="W1520" s="659"/>
      <c r="X1520" s="659"/>
      <c r="Y1520" s="659"/>
      <c r="Z1520" s="659"/>
      <c r="AA1520" s="659"/>
      <c r="AB1520" s="659"/>
      <c r="AC1520" s="659"/>
      <c r="AD1520" s="659"/>
      <c r="AE1520" s="659"/>
      <c r="AF1520" s="659"/>
      <c r="AG1520" s="659"/>
      <c r="AH1520" s="659"/>
      <c r="AI1520" s="659"/>
      <c r="AJ1520" s="659"/>
      <c r="AK1520" s="659"/>
      <c r="AL1520" s="659"/>
      <c r="AM1520" s="659"/>
      <c r="AN1520" s="659"/>
      <c r="AO1520" s="659"/>
      <c r="AP1520" s="659"/>
      <c r="AQ1520" s="659"/>
      <c r="AR1520" s="659"/>
      <c r="AS1520" s="659"/>
      <c r="AT1520" s="659"/>
      <c r="AU1520" s="659"/>
      <c r="AV1520" s="659"/>
      <c r="AW1520" s="659"/>
      <c r="AX1520" s="659"/>
      <c r="AY1520" s="659"/>
      <c r="AZ1520" s="659"/>
      <c r="BA1520" s="659"/>
      <c r="BB1520" s="659"/>
      <c r="BC1520" s="659"/>
      <c r="BD1520" s="659"/>
      <c r="BE1520" s="659"/>
      <c r="BF1520" s="659"/>
      <c r="BG1520" s="515"/>
      <c r="BH1520" s="516"/>
      <c r="BI1520" s="516"/>
      <c r="BJ1520" s="516"/>
      <c r="BK1520" s="517"/>
    </row>
    <row r="1521" spans="1:97" ht="12.6" customHeight="1">
      <c r="B1521" s="511"/>
      <c r="C1521" s="512"/>
      <c r="D1521" s="513"/>
      <c r="E1521" s="514"/>
      <c r="F1521" s="482"/>
      <c r="G1521" s="482"/>
      <c r="H1521" s="482"/>
      <c r="I1521" s="659"/>
      <c r="J1521" s="659"/>
      <c r="K1521" s="659"/>
      <c r="L1521" s="659"/>
      <c r="M1521" s="659"/>
      <c r="N1521" s="659"/>
      <c r="O1521" s="659"/>
      <c r="P1521" s="659"/>
      <c r="Q1521" s="659"/>
      <c r="R1521" s="659"/>
      <c r="S1521" s="659"/>
      <c r="T1521" s="659"/>
      <c r="U1521" s="659"/>
      <c r="V1521" s="659"/>
      <c r="W1521" s="659"/>
      <c r="X1521" s="659"/>
      <c r="Y1521" s="659"/>
      <c r="Z1521" s="659"/>
      <c r="AA1521" s="659"/>
      <c r="AB1521" s="659"/>
      <c r="AC1521" s="659"/>
      <c r="AD1521" s="659"/>
      <c r="AE1521" s="659"/>
      <c r="AF1521" s="659"/>
      <c r="AG1521" s="659"/>
      <c r="AH1521" s="659"/>
      <c r="AI1521" s="659"/>
      <c r="AJ1521" s="659"/>
      <c r="AK1521" s="659"/>
      <c r="AL1521" s="659"/>
      <c r="AM1521" s="659"/>
      <c r="AN1521" s="659"/>
      <c r="AO1521" s="659"/>
      <c r="AP1521" s="659"/>
      <c r="AQ1521" s="659"/>
      <c r="AR1521" s="659"/>
      <c r="AS1521" s="659"/>
      <c r="AT1521" s="659"/>
      <c r="AU1521" s="659"/>
      <c r="AV1521" s="659"/>
      <c r="AW1521" s="659"/>
      <c r="AX1521" s="659"/>
      <c r="AY1521" s="659"/>
      <c r="AZ1521" s="659"/>
      <c r="BA1521" s="659"/>
      <c r="BB1521" s="659"/>
      <c r="BC1521" s="659"/>
      <c r="BD1521" s="659"/>
      <c r="BE1521" s="659"/>
      <c r="BF1521" s="659"/>
      <c r="BG1521" s="515"/>
      <c r="BH1521" s="516"/>
      <c r="BI1521" s="516"/>
      <c r="BJ1521" s="516"/>
      <c r="BK1521" s="517"/>
    </row>
    <row r="1522" spans="1:97" ht="12.6" customHeight="1">
      <c r="B1522" s="498"/>
      <c r="C1522" s="499"/>
      <c r="D1522" s="500"/>
      <c r="E1522" s="646"/>
      <c r="F1522" s="647"/>
      <c r="G1522" s="647"/>
      <c r="H1522" s="647"/>
      <c r="I1522" s="647"/>
      <c r="J1522" s="647"/>
      <c r="K1522" s="647"/>
      <c r="L1522" s="647"/>
      <c r="M1522" s="647"/>
      <c r="N1522" s="647"/>
      <c r="O1522" s="647"/>
      <c r="P1522" s="647"/>
      <c r="Q1522" s="647"/>
      <c r="R1522" s="647"/>
      <c r="S1522" s="647"/>
      <c r="T1522" s="647"/>
      <c r="U1522" s="647"/>
      <c r="V1522" s="647"/>
      <c r="W1522" s="647"/>
      <c r="X1522" s="647"/>
      <c r="Y1522" s="647"/>
      <c r="Z1522" s="647"/>
      <c r="AA1522" s="647"/>
      <c r="AB1522" s="647"/>
      <c r="AC1522" s="647"/>
      <c r="AD1522" s="647"/>
      <c r="AE1522" s="647"/>
      <c r="AF1522" s="647"/>
      <c r="AG1522" s="647"/>
      <c r="AH1522" s="647"/>
      <c r="AI1522" s="647"/>
      <c r="AJ1522" s="647"/>
      <c r="AK1522" s="647"/>
      <c r="AL1522" s="647"/>
      <c r="AM1522" s="647"/>
      <c r="AN1522" s="647"/>
      <c r="AO1522" s="647"/>
      <c r="AP1522" s="647"/>
      <c r="AQ1522" s="647"/>
      <c r="AR1522" s="647"/>
      <c r="AS1522" s="647"/>
      <c r="AT1522" s="647"/>
      <c r="AU1522" s="647"/>
      <c r="AV1522" s="647"/>
      <c r="AW1522" s="647"/>
      <c r="AX1522" s="647"/>
      <c r="AY1522" s="647"/>
      <c r="AZ1522" s="647"/>
      <c r="BA1522" s="647"/>
      <c r="BB1522" s="647"/>
      <c r="BC1522" s="647"/>
      <c r="BD1522" s="647"/>
      <c r="BE1522" s="647"/>
      <c r="BF1522" s="647"/>
      <c r="BG1522" s="508"/>
      <c r="BH1522" s="509"/>
      <c r="BI1522" s="509"/>
      <c r="BJ1522" s="509"/>
      <c r="BK1522" s="510"/>
    </row>
    <row r="1523" spans="1:97" ht="12.6" customHeight="1">
      <c r="B1523" s="495" t="s">
        <v>500</v>
      </c>
      <c r="C1523" s="496"/>
      <c r="D1523" s="497"/>
      <c r="E1523" s="501" t="s">
        <v>923</v>
      </c>
      <c r="F1523" s="502"/>
      <c r="G1523" s="502"/>
      <c r="H1523" s="502"/>
      <c r="I1523" s="502"/>
      <c r="J1523" s="502"/>
      <c r="K1523" s="502"/>
      <c r="L1523" s="502"/>
      <c r="M1523" s="502"/>
      <c r="N1523" s="502"/>
      <c r="O1523" s="502"/>
      <c r="P1523" s="502"/>
      <c r="Q1523" s="502"/>
      <c r="R1523" s="502"/>
      <c r="S1523" s="502"/>
      <c r="T1523" s="502"/>
      <c r="U1523" s="502"/>
      <c r="V1523" s="502"/>
      <c r="W1523" s="502"/>
      <c r="X1523" s="502"/>
      <c r="Y1523" s="502"/>
      <c r="Z1523" s="502"/>
      <c r="AA1523" s="502"/>
      <c r="AB1523" s="502"/>
      <c r="AC1523" s="502"/>
      <c r="AD1523" s="502"/>
      <c r="AE1523" s="502"/>
      <c r="AF1523" s="502"/>
      <c r="AG1523" s="502"/>
      <c r="AH1523" s="502"/>
      <c r="AI1523" s="502"/>
      <c r="AJ1523" s="502"/>
      <c r="AK1523" s="502"/>
      <c r="AL1523" s="502"/>
      <c r="AM1523" s="502"/>
      <c r="AN1523" s="502"/>
      <c r="AO1523" s="502"/>
      <c r="AP1523" s="502"/>
      <c r="AQ1523" s="502"/>
      <c r="AR1523" s="502"/>
      <c r="AS1523" s="502"/>
      <c r="AT1523" s="502"/>
      <c r="AU1523" s="502"/>
      <c r="AV1523" s="502"/>
      <c r="AW1523" s="502"/>
      <c r="AX1523" s="502"/>
      <c r="AY1523" s="502"/>
      <c r="AZ1523" s="502"/>
      <c r="BA1523" s="502"/>
      <c r="BB1523" s="502"/>
      <c r="BC1523" s="502"/>
      <c r="BD1523" s="502"/>
      <c r="BE1523" s="502"/>
      <c r="BF1523" s="502"/>
      <c r="BG1523" s="505"/>
      <c r="BH1523" s="506"/>
      <c r="BI1523" s="506"/>
      <c r="BJ1523" s="506"/>
      <c r="BK1523" s="507"/>
    </row>
    <row r="1524" spans="1:97" ht="12.6" customHeight="1">
      <c r="B1524" s="498"/>
      <c r="C1524" s="499"/>
      <c r="D1524" s="500"/>
      <c r="E1524" s="503"/>
      <c r="F1524" s="504"/>
      <c r="G1524" s="504"/>
      <c r="H1524" s="504"/>
      <c r="I1524" s="504"/>
      <c r="J1524" s="504"/>
      <c r="K1524" s="504"/>
      <c r="L1524" s="504"/>
      <c r="M1524" s="504"/>
      <c r="N1524" s="504"/>
      <c r="O1524" s="504"/>
      <c r="P1524" s="504"/>
      <c r="Q1524" s="504"/>
      <c r="R1524" s="504"/>
      <c r="S1524" s="504"/>
      <c r="T1524" s="504"/>
      <c r="U1524" s="504"/>
      <c r="V1524" s="504"/>
      <c r="W1524" s="504"/>
      <c r="X1524" s="504"/>
      <c r="Y1524" s="504"/>
      <c r="Z1524" s="504"/>
      <c r="AA1524" s="504"/>
      <c r="AB1524" s="504"/>
      <c r="AC1524" s="504"/>
      <c r="AD1524" s="504"/>
      <c r="AE1524" s="504"/>
      <c r="AF1524" s="504"/>
      <c r="AG1524" s="504"/>
      <c r="AH1524" s="504"/>
      <c r="AI1524" s="504"/>
      <c r="AJ1524" s="504"/>
      <c r="AK1524" s="504"/>
      <c r="AL1524" s="504"/>
      <c r="AM1524" s="504"/>
      <c r="AN1524" s="504"/>
      <c r="AO1524" s="504"/>
      <c r="AP1524" s="504"/>
      <c r="AQ1524" s="504"/>
      <c r="AR1524" s="504"/>
      <c r="AS1524" s="504"/>
      <c r="AT1524" s="504"/>
      <c r="AU1524" s="504"/>
      <c r="AV1524" s="504"/>
      <c r="AW1524" s="504"/>
      <c r="AX1524" s="504"/>
      <c r="AY1524" s="504"/>
      <c r="AZ1524" s="504"/>
      <c r="BA1524" s="504"/>
      <c r="BB1524" s="504"/>
      <c r="BC1524" s="504"/>
      <c r="BD1524" s="504"/>
      <c r="BE1524" s="504"/>
      <c r="BF1524" s="504"/>
      <c r="BG1524" s="508"/>
      <c r="BH1524" s="509"/>
      <c r="BI1524" s="509"/>
      <c r="BJ1524" s="509"/>
      <c r="BK1524" s="510"/>
    </row>
    <row r="1525" spans="1:97" s="384" customFormat="1" ht="6.75" customHeight="1">
      <c r="BG1525" s="243"/>
      <c r="BH1525" s="243"/>
      <c r="BI1525" s="243"/>
      <c r="BJ1525" s="243"/>
      <c r="BK1525" s="243"/>
      <c r="BL1525" s="385"/>
      <c r="BM1525" s="385"/>
      <c r="BN1525" s="385"/>
      <c r="BO1525" s="385"/>
      <c r="BP1525" s="385"/>
      <c r="BQ1525" s="385"/>
      <c r="BR1525" s="385"/>
      <c r="BS1525" s="385"/>
      <c r="BT1525" s="385"/>
      <c r="BU1525" s="385"/>
      <c r="BV1525" s="385"/>
      <c r="BW1525" s="385"/>
      <c r="BX1525" s="385"/>
      <c r="BY1525" s="385"/>
      <c r="BZ1525" s="385"/>
      <c r="CA1525" s="385"/>
    </row>
    <row r="1526" spans="1:97" s="316" customFormat="1" ht="12.75" customHeight="1">
      <c r="B1526" s="386"/>
      <c r="C1526" s="386"/>
      <c r="D1526" s="386"/>
      <c r="E1526" s="599" t="s">
        <v>765</v>
      </c>
      <c r="F1526" s="600"/>
      <c r="G1526" s="600"/>
      <c r="H1526" s="600"/>
      <c r="I1526" s="600"/>
      <c r="J1526" s="600"/>
      <c r="K1526" s="600"/>
      <c r="L1526" s="600"/>
      <c r="M1526" s="600"/>
      <c r="N1526" s="600"/>
      <c r="O1526" s="600"/>
      <c r="P1526" s="600"/>
      <c r="Q1526" s="600"/>
      <c r="R1526" s="600"/>
      <c r="S1526" s="600"/>
      <c r="T1526" s="600"/>
      <c r="U1526" s="600"/>
      <c r="V1526" s="600"/>
      <c r="W1526" s="600"/>
      <c r="X1526" s="600"/>
      <c r="Y1526" s="600"/>
      <c r="Z1526" s="600"/>
      <c r="AA1526" s="600"/>
      <c r="AB1526" s="600"/>
      <c r="AC1526" s="600"/>
      <c r="AD1526" s="600"/>
      <c r="AE1526" s="601"/>
      <c r="AF1526" s="783"/>
      <c r="AG1526" s="784"/>
      <c r="AH1526" s="784"/>
      <c r="AI1526" s="784"/>
      <c r="AJ1526" s="784"/>
      <c r="AK1526" s="784"/>
      <c r="AL1526" s="784"/>
      <c r="AM1526" s="784"/>
      <c r="AN1526" s="784"/>
      <c r="AO1526" s="784"/>
      <c r="AP1526" s="785"/>
      <c r="AQ1526" s="482"/>
      <c r="AR1526" s="482"/>
      <c r="AS1526" s="482"/>
      <c r="AT1526" s="482"/>
      <c r="AU1526" s="482"/>
      <c r="AV1526" s="482"/>
      <c r="AW1526" s="482"/>
      <c r="AX1526" s="482"/>
      <c r="AY1526" s="482"/>
      <c r="AZ1526" s="482"/>
      <c r="BA1526" s="482"/>
      <c r="BB1526" s="482"/>
      <c r="BC1526" s="482"/>
      <c r="BD1526" s="482"/>
      <c r="BE1526" s="482"/>
      <c r="BF1526" s="482"/>
      <c r="BG1526" s="387"/>
      <c r="BH1526" s="387"/>
      <c r="BI1526" s="387"/>
      <c r="BJ1526" s="387"/>
      <c r="BK1526" s="387"/>
      <c r="BL1526" s="387"/>
      <c r="BM1526" s="777" t="s">
        <v>766</v>
      </c>
      <c r="BN1526" s="777"/>
      <c r="BO1526" s="777"/>
      <c r="BP1526" s="777"/>
      <c r="BQ1526" s="777"/>
      <c r="BR1526" s="777"/>
      <c r="BS1526" s="777"/>
      <c r="BT1526" s="777"/>
      <c r="BU1526" s="777"/>
      <c r="BV1526" s="777"/>
      <c r="BW1526" s="777"/>
      <c r="BX1526" s="387"/>
      <c r="BY1526" s="387"/>
      <c r="BZ1526" s="387"/>
      <c r="CA1526" s="387"/>
      <c r="CB1526" s="387"/>
      <c r="CC1526" s="387"/>
      <c r="CD1526" s="387"/>
      <c r="CE1526" s="387"/>
      <c r="CF1526" s="387"/>
      <c r="CG1526" s="387"/>
      <c r="CH1526" s="387"/>
      <c r="CK1526" s="258"/>
      <c r="CL1526" s="225"/>
      <c r="CM1526" s="225"/>
      <c r="CN1526" s="225"/>
      <c r="CO1526" s="225"/>
      <c r="CP1526" s="225"/>
      <c r="CQ1526" s="225"/>
      <c r="CR1526" s="225"/>
      <c r="CS1526" s="225"/>
    </row>
    <row r="1527" spans="1:97" s="316" customFormat="1" ht="12.75" customHeight="1">
      <c r="B1527" s="386"/>
      <c r="C1527" s="386"/>
      <c r="D1527" s="386"/>
      <c r="E1527" s="602"/>
      <c r="F1527" s="603"/>
      <c r="G1527" s="603"/>
      <c r="H1527" s="603"/>
      <c r="I1527" s="603"/>
      <c r="J1527" s="603"/>
      <c r="K1527" s="603"/>
      <c r="L1527" s="603"/>
      <c r="M1527" s="603"/>
      <c r="N1527" s="603"/>
      <c r="O1527" s="603"/>
      <c r="P1527" s="603"/>
      <c r="Q1527" s="603"/>
      <c r="R1527" s="603"/>
      <c r="S1527" s="603"/>
      <c r="T1527" s="603"/>
      <c r="U1527" s="603"/>
      <c r="V1527" s="603"/>
      <c r="W1527" s="603"/>
      <c r="X1527" s="603"/>
      <c r="Y1527" s="603"/>
      <c r="Z1527" s="603"/>
      <c r="AA1527" s="603"/>
      <c r="AB1527" s="603"/>
      <c r="AC1527" s="603"/>
      <c r="AD1527" s="603"/>
      <c r="AE1527" s="604"/>
      <c r="AF1527" s="786"/>
      <c r="AG1527" s="787"/>
      <c r="AH1527" s="787"/>
      <c r="AI1527" s="787"/>
      <c r="AJ1527" s="787"/>
      <c r="AK1527" s="787"/>
      <c r="AL1527" s="787"/>
      <c r="AM1527" s="787"/>
      <c r="AN1527" s="787"/>
      <c r="AO1527" s="787"/>
      <c r="AP1527" s="788"/>
      <c r="AQ1527" s="482"/>
      <c r="AR1527" s="482"/>
      <c r="AS1527" s="482"/>
      <c r="AT1527" s="482"/>
      <c r="AU1527" s="482"/>
      <c r="AV1527" s="482"/>
      <c r="AW1527" s="482"/>
      <c r="AX1527" s="482"/>
      <c r="AY1527" s="482"/>
      <c r="AZ1527" s="482"/>
      <c r="BA1527" s="482"/>
      <c r="BB1527" s="482"/>
      <c r="BC1527" s="482"/>
      <c r="BD1527" s="482"/>
      <c r="BE1527" s="482"/>
      <c r="BF1527" s="482"/>
      <c r="BG1527" s="387"/>
      <c r="BH1527" s="387"/>
      <c r="BI1527" s="387"/>
      <c r="BJ1527" s="387"/>
      <c r="BK1527" s="387"/>
      <c r="BL1527" s="387"/>
      <c r="BM1527" s="387"/>
      <c r="BN1527" s="387"/>
      <c r="BO1527" s="387"/>
      <c r="BP1527" s="387"/>
      <c r="BQ1527" s="387"/>
      <c r="BR1527" s="387"/>
      <c r="BS1527" s="387"/>
      <c r="BT1527" s="387"/>
      <c r="BU1527" s="387"/>
      <c r="BV1527" s="387"/>
      <c r="BW1527" s="387"/>
      <c r="BX1527" s="387"/>
      <c r="BY1527" s="387"/>
      <c r="BZ1527" s="387"/>
      <c r="CA1527" s="387"/>
      <c r="CB1527" s="387"/>
      <c r="CC1527" s="387"/>
      <c r="CD1527" s="387"/>
      <c r="CE1527" s="387"/>
      <c r="CF1527" s="387"/>
      <c r="CG1527" s="387"/>
      <c r="CH1527" s="387"/>
      <c r="CK1527" s="258"/>
      <c r="CL1527" s="258"/>
      <c r="CM1527" s="258"/>
      <c r="CN1527" s="258"/>
      <c r="CO1527" s="258"/>
      <c r="CP1527" s="225"/>
      <c r="CQ1527" s="225"/>
      <c r="CR1527" s="225"/>
      <c r="CS1527" s="225"/>
    </row>
    <row r="1528" spans="1:97" s="316" customFormat="1" ht="12.75" customHeight="1">
      <c r="B1528" s="386"/>
      <c r="C1528" s="386"/>
      <c r="D1528" s="386"/>
      <c r="E1528" s="388"/>
      <c r="F1528" s="388"/>
      <c r="G1528" s="388"/>
      <c r="H1528" s="388"/>
      <c r="I1528" s="388"/>
      <c r="J1528" s="388"/>
      <c r="K1528" s="388"/>
      <c r="L1528" s="388"/>
      <c r="M1528" s="388"/>
      <c r="N1528" s="388"/>
      <c r="O1528" s="388"/>
      <c r="P1528" s="388"/>
      <c r="Q1528" s="388"/>
      <c r="R1528" s="388"/>
      <c r="S1528" s="388"/>
      <c r="T1528" s="388"/>
      <c r="U1528" s="388"/>
      <c r="V1528" s="388"/>
      <c r="W1528" s="388"/>
      <c r="X1528" s="388"/>
      <c r="Y1528" s="388"/>
      <c r="Z1528" s="388"/>
      <c r="AA1528" s="388"/>
      <c r="AB1528" s="388"/>
      <c r="AC1528" s="388"/>
      <c r="AD1528" s="388"/>
      <c r="AE1528" s="388"/>
      <c r="AF1528" s="389"/>
      <c r="AG1528" s="389"/>
      <c r="AH1528" s="389"/>
      <c r="AI1528" s="389"/>
      <c r="AJ1528" s="389"/>
      <c r="AK1528" s="389"/>
      <c r="AL1528" s="389"/>
      <c r="AM1528" s="389"/>
      <c r="AN1528" s="389"/>
      <c r="AO1528" s="389"/>
      <c r="AP1528" s="389"/>
      <c r="AQ1528" s="355"/>
      <c r="AR1528" s="355"/>
      <c r="AS1528" s="355"/>
      <c r="AT1528" s="355"/>
      <c r="AU1528" s="355"/>
      <c r="AV1528" s="355"/>
      <c r="AW1528" s="355"/>
      <c r="AX1528" s="355"/>
      <c r="AY1528" s="355"/>
      <c r="AZ1528" s="355"/>
      <c r="BA1528" s="355"/>
      <c r="BB1528" s="355"/>
      <c r="BC1528" s="355"/>
      <c r="BD1528" s="355"/>
      <c r="BE1528" s="355"/>
      <c r="BF1528" s="355"/>
      <c r="BG1528" s="387"/>
      <c r="BH1528" s="387"/>
      <c r="BI1528" s="387"/>
      <c r="BJ1528" s="387"/>
      <c r="BK1528" s="387"/>
      <c r="BL1528" s="387"/>
      <c r="BM1528" s="387"/>
      <c r="BN1528" s="387"/>
      <c r="BO1528" s="387"/>
      <c r="BP1528" s="387"/>
      <c r="BQ1528" s="387"/>
      <c r="BR1528" s="387"/>
      <c r="BS1528" s="387"/>
      <c r="BT1528" s="387"/>
      <c r="BU1528" s="387"/>
      <c r="BV1528" s="387"/>
      <c r="BW1528" s="387"/>
      <c r="BX1528" s="387"/>
      <c r="BY1528" s="387"/>
      <c r="BZ1528" s="387"/>
      <c r="CA1528" s="387"/>
      <c r="CB1528" s="387"/>
      <c r="CC1528" s="387"/>
      <c r="CD1528" s="387"/>
      <c r="CE1528" s="387"/>
      <c r="CF1528" s="387"/>
      <c r="CG1528" s="387"/>
      <c r="CH1528" s="387"/>
      <c r="CK1528" s="258"/>
      <c r="CL1528" s="258"/>
      <c r="CM1528" s="258"/>
      <c r="CN1528" s="258"/>
      <c r="CO1528" s="258"/>
      <c r="CP1528" s="225"/>
      <c r="CQ1528" s="225"/>
      <c r="CR1528" s="225"/>
      <c r="CS1528" s="225"/>
    </row>
    <row r="1529" spans="1:97" ht="20.100000000000001" customHeight="1">
      <c r="A1529" s="239" t="s">
        <v>924</v>
      </c>
      <c r="B1529" s="239"/>
      <c r="C1529" s="239"/>
      <c r="D1529" s="298"/>
      <c r="E1529" s="291"/>
      <c r="F1529" s="291"/>
      <c r="G1529" s="291"/>
      <c r="H1529" s="291"/>
      <c r="I1529" s="291"/>
      <c r="J1529" s="291"/>
      <c r="K1529" s="291"/>
      <c r="L1529" s="291"/>
      <c r="M1529" s="291"/>
      <c r="N1529" s="291"/>
      <c r="O1529" s="291"/>
      <c r="P1529" s="291"/>
      <c r="Q1529" s="291"/>
      <c r="R1529" s="291"/>
      <c r="S1529" s="291"/>
      <c r="T1529" s="291"/>
      <c r="U1529" s="291"/>
      <c r="V1529" s="291"/>
      <c r="W1529" s="316"/>
      <c r="X1529" s="316"/>
      <c r="Y1529" s="316"/>
      <c r="Z1529" s="316"/>
      <c r="AA1529" s="316"/>
      <c r="AB1529" s="316"/>
      <c r="AC1529" s="316"/>
      <c r="AD1529" s="316"/>
      <c r="AE1529" s="316"/>
      <c r="AF1529" s="316"/>
      <c r="AG1529" s="298"/>
      <c r="AH1529" s="298"/>
      <c r="AI1529" s="298"/>
      <c r="AJ1529" s="298"/>
      <c r="AK1529" s="317"/>
      <c r="AL1529" s="338"/>
      <c r="AM1529" s="338"/>
      <c r="AN1529" s="338"/>
      <c r="AO1529" s="338"/>
      <c r="AP1529" s="338"/>
      <c r="AQ1529" s="338"/>
      <c r="AR1529" s="338"/>
      <c r="AS1529" s="338"/>
      <c r="AT1529" s="338"/>
      <c r="AU1529" s="338"/>
      <c r="AV1529" s="338"/>
      <c r="AW1529" s="338"/>
      <c r="AX1529" s="338"/>
      <c r="AY1529" s="338"/>
      <c r="AZ1529" s="338"/>
      <c r="BA1529" s="338"/>
      <c r="BB1529" s="338"/>
      <c r="BC1529" s="338"/>
      <c r="BD1529" s="338"/>
      <c r="BE1529" s="338"/>
      <c r="BF1529" s="338"/>
      <c r="BG1529" s="292"/>
      <c r="BH1529" s="292"/>
      <c r="BI1529" s="292"/>
      <c r="BJ1529" s="292"/>
      <c r="BK1529" s="292"/>
    </row>
    <row r="1530" spans="1:97" ht="12.6" customHeight="1">
      <c r="B1530" s="495" t="s">
        <v>431</v>
      </c>
      <c r="C1530" s="496"/>
      <c r="D1530" s="497"/>
      <c r="E1530" s="501" t="s">
        <v>925</v>
      </c>
      <c r="F1530" s="502"/>
      <c r="G1530" s="502"/>
      <c r="H1530" s="502"/>
      <c r="I1530" s="502"/>
      <c r="J1530" s="502"/>
      <c r="K1530" s="502"/>
      <c r="L1530" s="502"/>
      <c r="M1530" s="502"/>
      <c r="N1530" s="502"/>
      <c r="O1530" s="502"/>
      <c r="P1530" s="502"/>
      <c r="Q1530" s="502"/>
      <c r="R1530" s="502"/>
      <c r="S1530" s="502"/>
      <c r="T1530" s="502"/>
      <c r="U1530" s="502"/>
      <c r="V1530" s="502"/>
      <c r="W1530" s="502"/>
      <c r="X1530" s="502"/>
      <c r="Y1530" s="502"/>
      <c r="Z1530" s="502"/>
      <c r="AA1530" s="502"/>
      <c r="AB1530" s="502"/>
      <c r="AC1530" s="502"/>
      <c r="AD1530" s="502"/>
      <c r="AE1530" s="502"/>
      <c r="AF1530" s="502"/>
      <c r="AG1530" s="502"/>
      <c r="AH1530" s="502"/>
      <c r="AI1530" s="502"/>
      <c r="AJ1530" s="502"/>
      <c r="AK1530" s="502"/>
      <c r="AL1530" s="502"/>
      <c r="AM1530" s="502"/>
      <c r="AN1530" s="502"/>
      <c r="AO1530" s="502"/>
      <c r="AP1530" s="502"/>
      <c r="AQ1530" s="502"/>
      <c r="AR1530" s="502"/>
      <c r="AS1530" s="502"/>
      <c r="AT1530" s="502"/>
      <c r="AU1530" s="502"/>
      <c r="AV1530" s="502"/>
      <c r="AW1530" s="502"/>
      <c r="AX1530" s="502"/>
      <c r="AY1530" s="502"/>
      <c r="AZ1530" s="502"/>
      <c r="BA1530" s="502"/>
      <c r="BB1530" s="502"/>
      <c r="BC1530" s="502"/>
      <c r="BD1530" s="502"/>
      <c r="BE1530" s="502"/>
      <c r="BF1530" s="502"/>
      <c r="BG1530" s="505"/>
      <c r="BH1530" s="506"/>
      <c r="BI1530" s="506"/>
      <c r="BJ1530" s="506"/>
      <c r="BK1530" s="507"/>
    </row>
    <row r="1531" spans="1:97" ht="12.6" customHeight="1">
      <c r="B1531" s="511"/>
      <c r="C1531" s="512"/>
      <c r="D1531" s="513"/>
      <c r="E1531" s="514"/>
      <c r="F1531" s="482"/>
      <c r="G1531" s="482"/>
      <c r="H1531" s="482"/>
      <c r="I1531" s="482"/>
      <c r="J1531" s="482"/>
      <c r="K1531" s="482"/>
      <c r="L1531" s="482"/>
      <c r="M1531" s="482"/>
      <c r="N1531" s="482"/>
      <c r="O1531" s="482"/>
      <c r="P1531" s="482"/>
      <c r="Q1531" s="482"/>
      <c r="R1531" s="482"/>
      <c r="S1531" s="482"/>
      <c r="T1531" s="482"/>
      <c r="U1531" s="482"/>
      <c r="V1531" s="482"/>
      <c r="W1531" s="482"/>
      <c r="X1531" s="482"/>
      <c r="Y1531" s="482"/>
      <c r="Z1531" s="482"/>
      <c r="AA1531" s="482"/>
      <c r="AB1531" s="482"/>
      <c r="AC1531" s="482"/>
      <c r="AD1531" s="482"/>
      <c r="AE1531" s="482"/>
      <c r="AF1531" s="482"/>
      <c r="AG1531" s="482"/>
      <c r="AH1531" s="482"/>
      <c r="AI1531" s="482"/>
      <c r="AJ1531" s="482"/>
      <c r="AK1531" s="482"/>
      <c r="AL1531" s="482"/>
      <c r="AM1531" s="482"/>
      <c r="AN1531" s="482"/>
      <c r="AO1531" s="482"/>
      <c r="AP1531" s="482"/>
      <c r="AQ1531" s="482"/>
      <c r="AR1531" s="482"/>
      <c r="AS1531" s="482"/>
      <c r="AT1531" s="482"/>
      <c r="AU1531" s="482"/>
      <c r="AV1531" s="482"/>
      <c r="AW1531" s="482"/>
      <c r="AX1531" s="482"/>
      <c r="AY1531" s="482"/>
      <c r="AZ1531" s="482"/>
      <c r="BA1531" s="482"/>
      <c r="BB1531" s="482"/>
      <c r="BC1531" s="482"/>
      <c r="BD1531" s="482"/>
      <c r="BE1531" s="482"/>
      <c r="BF1531" s="482"/>
      <c r="BG1531" s="515"/>
      <c r="BH1531" s="516"/>
      <c r="BI1531" s="516"/>
      <c r="BJ1531" s="516"/>
      <c r="BK1531" s="517"/>
    </row>
    <row r="1532" spans="1:97" s="331" customFormat="1" ht="6.75" customHeight="1">
      <c r="B1532" s="511"/>
      <c r="C1532" s="512"/>
      <c r="D1532" s="513"/>
      <c r="E1532" s="514"/>
      <c r="F1532" s="482"/>
      <c r="G1532" s="482"/>
      <c r="H1532" s="482"/>
      <c r="I1532" s="482"/>
      <c r="J1532" s="482"/>
      <c r="K1532" s="482"/>
      <c r="L1532" s="482"/>
      <c r="M1532" s="482"/>
      <c r="N1532" s="482"/>
      <c r="O1532" s="482"/>
      <c r="P1532" s="482"/>
      <c r="Q1532" s="482"/>
      <c r="R1532" s="482"/>
      <c r="S1532" s="482"/>
      <c r="T1532" s="482"/>
      <c r="U1532" s="482"/>
      <c r="V1532" s="482"/>
      <c r="W1532" s="482"/>
      <c r="X1532" s="482"/>
      <c r="Y1532" s="482"/>
      <c r="Z1532" s="482"/>
      <c r="AA1532" s="482"/>
      <c r="AB1532" s="482"/>
      <c r="AC1532" s="482"/>
      <c r="AD1532" s="482"/>
      <c r="AE1532" s="482"/>
      <c r="AF1532" s="482"/>
      <c r="AG1532" s="482"/>
      <c r="AH1532" s="482"/>
      <c r="AI1532" s="482"/>
      <c r="AJ1532" s="482"/>
      <c r="AK1532" s="482"/>
      <c r="AL1532" s="482"/>
      <c r="AM1532" s="482"/>
      <c r="AN1532" s="482"/>
      <c r="AO1532" s="482"/>
      <c r="AP1532" s="482"/>
      <c r="AQ1532" s="482"/>
      <c r="AR1532" s="482"/>
      <c r="AS1532" s="482"/>
      <c r="AT1532" s="482"/>
      <c r="AU1532" s="482"/>
      <c r="AV1532" s="482"/>
      <c r="AW1532" s="482"/>
      <c r="AX1532" s="482"/>
      <c r="AY1532" s="482"/>
      <c r="AZ1532" s="482"/>
      <c r="BA1532" s="482"/>
      <c r="BB1532" s="482"/>
      <c r="BC1532" s="482"/>
      <c r="BD1532" s="482"/>
      <c r="BE1532" s="482"/>
      <c r="BF1532" s="482"/>
      <c r="BG1532" s="515"/>
      <c r="BH1532" s="516"/>
      <c r="BI1532" s="516"/>
      <c r="BJ1532" s="516"/>
      <c r="BK1532" s="517"/>
      <c r="BL1532" s="330"/>
      <c r="BM1532" s="330"/>
      <c r="BN1532" s="330"/>
      <c r="BO1532" s="330"/>
      <c r="BP1532" s="330"/>
      <c r="BQ1532" s="330"/>
      <c r="BR1532" s="330"/>
      <c r="BS1532" s="330"/>
      <c r="BT1532" s="330"/>
      <c r="BU1532" s="330"/>
      <c r="BV1532" s="330"/>
      <c r="BW1532" s="330"/>
      <c r="BX1532" s="330"/>
      <c r="BY1532" s="330"/>
      <c r="BZ1532" s="330"/>
      <c r="CA1532" s="330"/>
    </row>
    <row r="1533" spans="1:97" s="331" customFormat="1" ht="12.6" customHeight="1">
      <c r="B1533" s="511"/>
      <c r="C1533" s="512"/>
      <c r="D1533" s="513"/>
      <c r="E1533" s="660" t="s">
        <v>434</v>
      </c>
      <c r="F1533" s="661"/>
      <c r="G1533" s="662" t="s">
        <v>913</v>
      </c>
      <c r="H1533" s="662"/>
      <c r="I1533" s="662"/>
      <c r="J1533" s="662"/>
      <c r="K1533" s="662"/>
      <c r="L1533" s="662"/>
      <c r="M1533" s="662"/>
      <c r="N1533" s="662"/>
      <c r="O1533" s="662"/>
      <c r="P1533" s="662"/>
      <c r="Q1533" s="662"/>
      <c r="R1533" s="662"/>
      <c r="S1533" s="662"/>
      <c r="T1533" s="662"/>
      <c r="U1533" s="662"/>
      <c r="V1533" s="662"/>
      <c r="W1533" s="662"/>
      <c r="X1533" s="662"/>
      <c r="Y1533" s="662"/>
      <c r="Z1533" s="662"/>
      <c r="AA1533" s="662"/>
      <c r="AB1533" s="662"/>
      <c r="AC1533" s="662"/>
      <c r="AD1533" s="662"/>
      <c r="AE1533" s="662"/>
      <c r="AF1533" s="662"/>
      <c r="AG1533" s="662"/>
      <c r="AH1533" s="662"/>
      <c r="AI1533" s="662"/>
      <c r="AJ1533" s="662"/>
      <c r="AK1533" s="662"/>
      <c r="AL1533" s="662"/>
      <c r="AM1533" s="662"/>
      <c r="AN1533" s="662"/>
      <c r="AO1533" s="662"/>
      <c r="AP1533" s="662"/>
      <c r="AQ1533" s="662"/>
      <c r="AR1533" s="662"/>
      <c r="AS1533" s="662"/>
      <c r="AT1533" s="662"/>
      <c r="AU1533" s="662"/>
      <c r="AV1533" s="662"/>
      <c r="AW1533" s="662"/>
      <c r="AX1533" s="662"/>
      <c r="AY1533" s="662"/>
      <c r="AZ1533" s="662"/>
      <c r="BA1533" s="662"/>
      <c r="BB1533" s="662"/>
      <c r="BC1533" s="662"/>
      <c r="BD1533" s="662"/>
      <c r="BE1533" s="662"/>
      <c r="BF1533" s="662"/>
      <c r="BG1533" s="515"/>
      <c r="BH1533" s="516"/>
      <c r="BI1533" s="516"/>
      <c r="BJ1533" s="516"/>
      <c r="BK1533" s="517"/>
      <c r="BL1533" s="330"/>
      <c r="BM1533" s="330"/>
      <c r="BN1533" s="330"/>
      <c r="BO1533" s="330"/>
      <c r="BP1533" s="330"/>
      <c r="BQ1533" s="330"/>
      <c r="BR1533" s="330"/>
      <c r="BS1533" s="330"/>
      <c r="BT1533" s="330"/>
      <c r="BU1533" s="330"/>
      <c r="BV1533" s="330"/>
      <c r="BW1533" s="330"/>
      <c r="BX1533" s="330"/>
      <c r="BY1533" s="330"/>
      <c r="BZ1533" s="330"/>
      <c r="CA1533" s="330"/>
    </row>
    <row r="1534" spans="1:97" s="331" customFormat="1" ht="12.6" customHeight="1">
      <c r="B1534" s="511"/>
      <c r="C1534" s="512"/>
      <c r="D1534" s="513"/>
      <c r="E1534" s="456"/>
      <c r="F1534" s="310"/>
      <c r="G1534" s="662"/>
      <c r="H1534" s="662"/>
      <c r="I1534" s="662"/>
      <c r="J1534" s="662"/>
      <c r="K1534" s="662"/>
      <c r="L1534" s="662"/>
      <c r="M1534" s="662"/>
      <c r="N1534" s="662"/>
      <c r="O1534" s="662"/>
      <c r="P1534" s="662"/>
      <c r="Q1534" s="662"/>
      <c r="R1534" s="662"/>
      <c r="S1534" s="662"/>
      <c r="T1534" s="662"/>
      <c r="U1534" s="662"/>
      <c r="V1534" s="662"/>
      <c r="W1534" s="662"/>
      <c r="X1534" s="662"/>
      <c r="Y1534" s="662"/>
      <c r="Z1534" s="662"/>
      <c r="AA1534" s="662"/>
      <c r="AB1534" s="662"/>
      <c r="AC1534" s="662"/>
      <c r="AD1534" s="662"/>
      <c r="AE1534" s="662"/>
      <c r="AF1534" s="662"/>
      <c r="AG1534" s="662"/>
      <c r="AH1534" s="662"/>
      <c r="AI1534" s="662"/>
      <c r="AJ1534" s="662"/>
      <c r="AK1534" s="662"/>
      <c r="AL1534" s="662"/>
      <c r="AM1534" s="662"/>
      <c r="AN1534" s="662"/>
      <c r="AO1534" s="662"/>
      <c r="AP1534" s="662"/>
      <c r="AQ1534" s="662"/>
      <c r="AR1534" s="662"/>
      <c r="AS1534" s="662"/>
      <c r="AT1534" s="662"/>
      <c r="AU1534" s="662"/>
      <c r="AV1534" s="662"/>
      <c r="AW1534" s="662"/>
      <c r="AX1534" s="662"/>
      <c r="AY1534" s="662"/>
      <c r="AZ1534" s="662"/>
      <c r="BA1534" s="662"/>
      <c r="BB1534" s="662"/>
      <c r="BC1534" s="662"/>
      <c r="BD1534" s="662"/>
      <c r="BE1534" s="662"/>
      <c r="BF1534" s="662"/>
      <c r="BG1534" s="515"/>
      <c r="BH1534" s="516"/>
      <c r="BI1534" s="516"/>
      <c r="BJ1534" s="516"/>
      <c r="BK1534" s="517"/>
      <c r="BL1534" s="330"/>
      <c r="BM1534" s="330"/>
      <c r="BN1534" s="330"/>
      <c r="BO1534" s="330"/>
      <c r="BP1534" s="330"/>
      <c r="BQ1534" s="330"/>
      <c r="BR1534" s="330"/>
      <c r="BS1534" s="330"/>
      <c r="BT1534" s="330"/>
      <c r="BU1534" s="330"/>
      <c r="BV1534" s="330"/>
      <c r="BW1534" s="330"/>
      <c r="BX1534" s="330"/>
      <c r="BY1534" s="330"/>
      <c r="BZ1534" s="330"/>
      <c r="CA1534" s="330"/>
    </row>
    <row r="1535" spans="1:97" s="331" customFormat="1" ht="12.6" customHeight="1">
      <c r="B1535" s="511"/>
      <c r="C1535" s="512"/>
      <c r="D1535" s="513"/>
      <c r="E1535" s="456"/>
      <c r="F1535" s="310"/>
      <c r="G1535" s="662"/>
      <c r="H1535" s="662"/>
      <c r="I1535" s="662"/>
      <c r="J1535" s="662"/>
      <c r="K1535" s="662"/>
      <c r="L1535" s="662"/>
      <c r="M1535" s="662"/>
      <c r="N1535" s="662"/>
      <c r="O1535" s="662"/>
      <c r="P1535" s="662"/>
      <c r="Q1535" s="662"/>
      <c r="R1535" s="662"/>
      <c r="S1535" s="662"/>
      <c r="T1535" s="662"/>
      <c r="U1535" s="662"/>
      <c r="V1535" s="662"/>
      <c r="W1535" s="662"/>
      <c r="X1535" s="662"/>
      <c r="Y1535" s="662"/>
      <c r="Z1535" s="662"/>
      <c r="AA1535" s="662"/>
      <c r="AB1535" s="662"/>
      <c r="AC1535" s="662"/>
      <c r="AD1535" s="662"/>
      <c r="AE1535" s="662"/>
      <c r="AF1535" s="662"/>
      <c r="AG1535" s="662"/>
      <c r="AH1535" s="662"/>
      <c r="AI1535" s="662"/>
      <c r="AJ1535" s="662"/>
      <c r="AK1535" s="662"/>
      <c r="AL1535" s="662"/>
      <c r="AM1535" s="662"/>
      <c r="AN1535" s="662"/>
      <c r="AO1535" s="662"/>
      <c r="AP1535" s="662"/>
      <c r="AQ1535" s="662"/>
      <c r="AR1535" s="662"/>
      <c r="AS1535" s="662"/>
      <c r="AT1535" s="662"/>
      <c r="AU1535" s="662"/>
      <c r="AV1535" s="662"/>
      <c r="AW1535" s="662"/>
      <c r="AX1535" s="662"/>
      <c r="AY1535" s="662"/>
      <c r="AZ1535" s="662"/>
      <c r="BA1535" s="662"/>
      <c r="BB1535" s="662"/>
      <c r="BC1535" s="662"/>
      <c r="BD1535" s="662"/>
      <c r="BE1535" s="662"/>
      <c r="BF1535" s="662"/>
      <c r="BG1535" s="515"/>
      <c r="BH1535" s="516"/>
      <c r="BI1535" s="516"/>
      <c r="BJ1535" s="516"/>
      <c r="BK1535" s="517"/>
      <c r="BL1535" s="330"/>
      <c r="BM1535" s="330"/>
      <c r="BN1535" s="330"/>
      <c r="BO1535" s="330"/>
      <c r="BP1535" s="330"/>
      <c r="BQ1535" s="330"/>
      <c r="BR1535" s="330"/>
      <c r="BS1535" s="330"/>
      <c r="BT1535" s="330"/>
      <c r="BU1535" s="330"/>
      <c r="BV1535" s="330"/>
      <c r="BW1535" s="330"/>
      <c r="BX1535" s="330"/>
      <c r="BY1535" s="330"/>
      <c r="BZ1535" s="330"/>
      <c r="CA1535" s="330"/>
    </row>
    <row r="1536" spans="1:97" s="331" customFormat="1" ht="0.75" customHeight="1">
      <c r="B1536" s="498"/>
      <c r="C1536" s="499"/>
      <c r="D1536" s="500"/>
      <c r="E1536" s="382"/>
      <c r="F1536" s="355"/>
      <c r="G1536" s="355"/>
      <c r="H1536" s="355"/>
      <c r="I1536" s="355"/>
      <c r="J1536" s="355"/>
      <c r="K1536" s="355"/>
      <c r="L1536" s="355"/>
      <c r="M1536" s="355"/>
      <c r="N1536" s="355"/>
      <c r="O1536" s="355"/>
      <c r="P1536" s="355"/>
      <c r="Q1536" s="355"/>
      <c r="R1536" s="355"/>
      <c r="S1536" s="355"/>
      <c r="T1536" s="355"/>
      <c r="U1536" s="355"/>
      <c r="V1536" s="355"/>
      <c r="W1536" s="355"/>
      <c r="X1536" s="355"/>
      <c r="Y1536" s="355"/>
      <c r="Z1536" s="355"/>
      <c r="AA1536" s="355"/>
      <c r="AB1536" s="355"/>
      <c r="AC1536" s="355"/>
      <c r="AD1536" s="355"/>
      <c r="AE1536" s="355"/>
      <c r="AF1536" s="355"/>
      <c r="AG1536" s="355"/>
      <c r="AH1536" s="355"/>
      <c r="AI1536" s="355"/>
      <c r="AJ1536" s="355"/>
      <c r="AK1536" s="355"/>
      <c r="AL1536" s="355"/>
      <c r="AM1536" s="355"/>
      <c r="AN1536" s="355"/>
      <c r="AO1536" s="355"/>
      <c r="AP1536" s="355"/>
      <c r="AQ1536" s="355"/>
      <c r="AR1536" s="355"/>
      <c r="AS1536" s="355"/>
      <c r="AT1536" s="355"/>
      <c r="AU1536" s="355"/>
      <c r="AV1536" s="355"/>
      <c r="AW1536" s="355"/>
      <c r="AX1536" s="355"/>
      <c r="AY1536" s="355"/>
      <c r="AZ1536" s="355"/>
      <c r="BA1536" s="355"/>
      <c r="BB1536" s="355"/>
      <c r="BC1536" s="355"/>
      <c r="BD1536" s="355"/>
      <c r="BE1536" s="355"/>
      <c r="BF1536" s="355"/>
      <c r="BG1536" s="508"/>
      <c r="BH1536" s="509"/>
      <c r="BI1536" s="509"/>
      <c r="BJ1536" s="509"/>
      <c r="BK1536" s="510"/>
      <c r="BL1536" s="330"/>
      <c r="BM1536" s="330"/>
      <c r="BN1536" s="330"/>
      <c r="BO1536" s="330"/>
      <c r="BP1536" s="330"/>
      <c r="BQ1536" s="330"/>
      <c r="BR1536" s="330"/>
      <c r="BS1536" s="330"/>
      <c r="BT1536" s="330"/>
      <c r="BU1536" s="330"/>
      <c r="BV1536" s="330"/>
      <c r="BW1536" s="330"/>
      <c r="BX1536" s="330"/>
      <c r="BY1536" s="330"/>
      <c r="BZ1536" s="330"/>
      <c r="CA1536" s="330"/>
    </row>
    <row r="1537" spans="1:80" ht="12.6" customHeight="1">
      <c r="B1537" s="495" t="s">
        <v>436</v>
      </c>
      <c r="C1537" s="496"/>
      <c r="D1537" s="497"/>
      <c r="E1537" s="501" t="s">
        <v>926</v>
      </c>
      <c r="F1537" s="502"/>
      <c r="G1537" s="502"/>
      <c r="H1537" s="502"/>
      <c r="I1537" s="645"/>
      <c r="J1537" s="645"/>
      <c r="K1537" s="645"/>
      <c r="L1537" s="645"/>
      <c r="M1537" s="645"/>
      <c r="N1537" s="645"/>
      <c r="O1537" s="645"/>
      <c r="P1537" s="645"/>
      <c r="Q1537" s="645"/>
      <c r="R1537" s="645"/>
      <c r="S1537" s="645"/>
      <c r="T1537" s="645"/>
      <c r="U1537" s="645"/>
      <c r="V1537" s="645"/>
      <c r="W1537" s="645"/>
      <c r="X1537" s="645"/>
      <c r="Y1537" s="645"/>
      <c r="Z1537" s="645"/>
      <c r="AA1537" s="645"/>
      <c r="AB1537" s="645"/>
      <c r="AC1537" s="645"/>
      <c r="AD1537" s="645"/>
      <c r="AE1537" s="645"/>
      <c r="AF1537" s="645"/>
      <c r="AG1537" s="645"/>
      <c r="AH1537" s="645"/>
      <c r="AI1537" s="645"/>
      <c r="AJ1537" s="645"/>
      <c r="AK1537" s="645"/>
      <c r="AL1537" s="645"/>
      <c r="AM1537" s="645"/>
      <c r="AN1537" s="645"/>
      <c r="AO1537" s="645"/>
      <c r="AP1537" s="645"/>
      <c r="AQ1537" s="645"/>
      <c r="AR1537" s="645"/>
      <c r="AS1537" s="645"/>
      <c r="AT1537" s="645"/>
      <c r="AU1537" s="645"/>
      <c r="AV1537" s="645"/>
      <c r="AW1537" s="645"/>
      <c r="AX1537" s="645"/>
      <c r="AY1537" s="645"/>
      <c r="AZ1537" s="645"/>
      <c r="BA1537" s="645"/>
      <c r="BB1537" s="645"/>
      <c r="BC1537" s="645"/>
      <c r="BD1537" s="645"/>
      <c r="BE1537" s="645"/>
      <c r="BF1537" s="645"/>
      <c r="BG1537" s="505"/>
      <c r="BH1537" s="506"/>
      <c r="BI1537" s="506"/>
      <c r="BJ1537" s="506"/>
      <c r="BK1537" s="507"/>
    </row>
    <row r="1538" spans="1:80" ht="12.6" customHeight="1">
      <c r="B1538" s="498"/>
      <c r="C1538" s="499"/>
      <c r="D1538" s="500"/>
      <c r="E1538" s="646"/>
      <c r="F1538" s="647"/>
      <c r="G1538" s="647"/>
      <c r="H1538" s="647"/>
      <c r="I1538" s="647"/>
      <c r="J1538" s="647"/>
      <c r="K1538" s="647"/>
      <c r="L1538" s="647"/>
      <c r="M1538" s="647"/>
      <c r="N1538" s="647"/>
      <c r="O1538" s="647"/>
      <c r="P1538" s="647"/>
      <c r="Q1538" s="647"/>
      <c r="R1538" s="647"/>
      <c r="S1538" s="647"/>
      <c r="T1538" s="647"/>
      <c r="U1538" s="647"/>
      <c r="V1538" s="647"/>
      <c r="W1538" s="647"/>
      <c r="X1538" s="647"/>
      <c r="Y1538" s="647"/>
      <c r="Z1538" s="647"/>
      <c r="AA1538" s="647"/>
      <c r="AB1538" s="647"/>
      <c r="AC1538" s="647"/>
      <c r="AD1538" s="647"/>
      <c r="AE1538" s="647"/>
      <c r="AF1538" s="647"/>
      <c r="AG1538" s="647"/>
      <c r="AH1538" s="647"/>
      <c r="AI1538" s="647"/>
      <c r="AJ1538" s="647"/>
      <c r="AK1538" s="647"/>
      <c r="AL1538" s="647"/>
      <c r="AM1538" s="647"/>
      <c r="AN1538" s="647"/>
      <c r="AO1538" s="647"/>
      <c r="AP1538" s="647"/>
      <c r="AQ1538" s="647"/>
      <c r="AR1538" s="647"/>
      <c r="AS1538" s="647"/>
      <c r="AT1538" s="647"/>
      <c r="AU1538" s="647"/>
      <c r="AV1538" s="647"/>
      <c r="AW1538" s="647"/>
      <c r="AX1538" s="647"/>
      <c r="AY1538" s="647"/>
      <c r="AZ1538" s="647"/>
      <c r="BA1538" s="647"/>
      <c r="BB1538" s="647"/>
      <c r="BC1538" s="647"/>
      <c r="BD1538" s="647"/>
      <c r="BE1538" s="647"/>
      <c r="BF1538" s="647"/>
      <c r="BG1538" s="508"/>
      <c r="BH1538" s="509"/>
      <c r="BI1538" s="509"/>
      <c r="BJ1538" s="509"/>
      <c r="BK1538" s="510"/>
    </row>
    <row r="1539" spans="1:80" s="331" customFormat="1" ht="12.6" customHeight="1">
      <c r="B1539" s="495" t="s">
        <v>450</v>
      </c>
      <c r="C1539" s="496"/>
      <c r="D1539" s="497"/>
      <c r="E1539" s="501" t="s">
        <v>927</v>
      </c>
      <c r="F1539" s="502"/>
      <c r="G1539" s="502"/>
      <c r="H1539" s="502"/>
      <c r="I1539" s="502"/>
      <c r="J1539" s="502"/>
      <c r="K1539" s="502"/>
      <c r="L1539" s="502"/>
      <c r="M1539" s="502"/>
      <c r="N1539" s="502"/>
      <c r="O1539" s="502"/>
      <c r="P1539" s="502"/>
      <c r="Q1539" s="502"/>
      <c r="R1539" s="502"/>
      <c r="S1539" s="502"/>
      <c r="T1539" s="502"/>
      <c r="U1539" s="502"/>
      <c r="V1539" s="502"/>
      <c r="W1539" s="502"/>
      <c r="X1539" s="502"/>
      <c r="Y1539" s="502"/>
      <c r="Z1539" s="502"/>
      <c r="AA1539" s="502"/>
      <c r="AB1539" s="502"/>
      <c r="AC1539" s="502"/>
      <c r="AD1539" s="502"/>
      <c r="AE1539" s="502"/>
      <c r="AF1539" s="502"/>
      <c r="AG1539" s="502"/>
      <c r="AH1539" s="502"/>
      <c r="AI1539" s="502"/>
      <c r="AJ1539" s="502"/>
      <c r="AK1539" s="502"/>
      <c r="AL1539" s="502"/>
      <c r="AM1539" s="502"/>
      <c r="AN1539" s="502"/>
      <c r="AO1539" s="502"/>
      <c r="AP1539" s="502"/>
      <c r="AQ1539" s="502"/>
      <c r="AR1539" s="502"/>
      <c r="AS1539" s="502"/>
      <c r="AT1539" s="502"/>
      <c r="AU1539" s="502"/>
      <c r="AV1539" s="502"/>
      <c r="AW1539" s="502"/>
      <c r="AX1539" s="502"/>
      <c r="AY1539" s="502"/>
      <c r="AZ1539" s="502"/>
      <c r="BA1539" s="502"/>
      <c r="BB1539" s="502"/>
      <c r="BC1539" s="502"/>
      <c r="BD1539" s="502"/>
      <c r="BE1539" s="502"/>
      <c r="BF1539" s="502"/>
      <c r="BG1539" s="505"/>
      <c r="BH1539" s="506"/>
      <c r="BI1539" s="506"/>
      <c r="BJ1539" s="506"/>
      <c r="BK1539" s="507"/>
      <c r="BL1539" s="330"/>
      <c r="BM1539" s="330"/>
      <c r="BN1539" s="330"/>
      <c r="BO1539" s="330"/>
      <c r="BP1539" s="330"/>
      <c r="BQ1539" s="330"/>
      <c r="BR1539" s="330"/>
      <c r="BS1539" s="330"/>
      <c r="BT1539" s="330"/>
      <c r="BU1539" s="330"/>
      <c r="BV1539" s="330"/>
      <c r="BW1539" s="330"/>
      <c r="BX1539" s="330"/>
      <c r="BY1539" s="330"/>
      <c r="BZ1539" s="330"/>
      <c r="CA1539" s="330"/>
    </row>
    <row r="1540" spans="1:80" s="331" customFormat="1" ht="12.6" customHeight="1">
      <c r="B1540" s="498"/>
      <c r="C1540" s="499"/>
      <c r="D1540" s="500"/>
      <c r="E1540" s="503"/>
      <c r="F1540" s="504"/>
      <c r="G1540" s="504"/>
      <c r="H1540" s="504"/>
      <c r="I1540" s="504"/>
      <c r="J1540" s="504"/>
      <c r="K1540" s="504"/>
      <c r="L1540" s="504"/>
      <c r="M1540" s="504"/>
      <c r="N1540" s="504"/>
      <c r="O1540" s="504"/>
      <c r="P1540" s="504"/>
      <c r="Q1540" s="504"/>
      <c r="R1540" s="504"/>
      <c r="S1540" s="504"/>
      <c r="T1540" s="504"/>
      <c r="U1540" s="504"/>
      <c r="V1540" s="504"/>
      <c r="W1540" s="504"/>
      <c r="X1540" s="504"/>
      <c r="Y1540" s="504"/>
      <c r="Z1540" s="504"/>
      <c r="AA1540" s="504"/>
      <c r="AB1540" s="504"/>
      <c r="AC1540" s="504"/>
      <c r="AD1540" s="504"/>
      <c r="AE1540" s="504"/>
      <c r="AF1540" s="504"/>
      <c r="AG1540" s="504"/>
      <c r="AH1540" s="504"/>
      <c r="AI1540" s="504"/>
      <c r="AJ1540" s="504"/>
      <c r="AK1540" s="504"/>
      <c r="AL1540" s="504"/>
      <c r="AM1540" s="504"/>
      <c r="AN1540" s="504"/>
      <c r="AO1540" s="504"/>
      <c r="AP1540" s="504"/>
      <c r="AQ1540" s="504"/>
      <c r="AR1540" s="504"/>
      <c r="AS1540" s="504"/>
      <c r="AT1540" s="504"/>
      <c r="AU1540" s="504"/>
      <c r="AV1540" s="504"/>
      <c r="AW1540" s="504"/>
      <c r="AX1540" s="504"/>
      <c r="AY1540" s="504"/>
      <c r="AZ1540" s="504"/>
      <c r="BA1540" s="504"/>
      <c r="BB1540" s="504"/>
      <c r="BC1540" s="504"/>
      <c r="BD1540" s="504"/>
      <c r="BE1540" s="504"/>
      <c r="BF1540" s="504"/>
      <c r="BG1540" s="508"/>
      <c r="BH1540" s="509"/>
      <c r="BI1540" s="509"/>
      <c r="BJ1540" s="509"/>
      <c r="BK1540" s="510"/>
      <c r="BL1540" s="330"/>
      <c r="BM1540" s="330"/>
      <c r="BN1540" s="330"/>
      <c r="BO1540" s="330"/>
      <c r="BP1540" s="330"/>
      <c r="BQ1540" s="330"/>
      <c r="BR1540" s="330"/>
      <c r="BS1540" s="330"/>
      <c r="BT1540" s="330"/>
      <c r="BU1540" s="330"/>
      <c r="BV1540" s="330"/>
      <c r="BW1540" s="330"/>
      <c r="BX1540" s="330"/>
      <c r="BY1540" s="330"/>
      <c r="BZ1540" s="330"/>
      <c r="CA1540" s="330"/>
    </row>
    <row r="1541" spans="1:80" ht="12.6" customHeight="1">
      <c r="A1541" s="342"/>
      <c r="B1541" s="495" t="s">
        <v>457</v>
      </c>
      <c r="C1541" s="496"/>
      <c r="D1541" s="497"/>
      <c r="E1541" s="501" t="s">
        <v>916</v>
      </c>
      <c r="F1541" s="502"/>
      <c r="G1541" s="502"/>
      <c r="H1541" s="502"/>
      <c r="I1541" s="502"/>
      <c r="J1541" s="502"/>
      <c r="K1541" s="502"/>
      <c r="L1541" s="502"/>
      <c r="M1541" s="502"/>
      <c r="N1541" s="502"/>
      <c r="O1541" s="502"/>
      <c r="P1541" s="502"/>
      <c r="Q1541" s="502"/>
      <c r="R1541" s="502"/>
      <c r="S1541" s="502"/>
      <c r="T1541" s="502"/>
      <c r="U1541" s="502"/>
      <c r="V1541" s="502"/>
      <c r="W1541" s="502"/>
      <c r="X1541" s="502"/>
      <c r="Y1541" s="502"/>
      <c r="Z1541" s="502"/>
      <c r="AA1541" s="502"/>
      <c r="AB1541" s="502"/>
      <c r="AC1541" s="502"/>
      <c r="AD1541" s="502"/>
      <c r="AE1541" s="502"/>
      <c r="AF1541" s="502"/>
      <c r="AG1541" s="502"/>
      <c r="AH1541" s="502"/>
      <c r="AI1541" s="502"/>
      <c r="AJ1541" s="502"/>
      <c r="AK1541" s="502"/>
      <c r="AL1541" s="502"/>
      <c r="AM1541" s="502"/>
      <c r="AN1541" s="502"/>
      <c r="AO1541" s="502"/>
      <c r="AP1541" s="502"/>
      <c r="AQ1541" s="502"/>
      <c r="AR1541" s="502"/>
      <c r="AS1541" s="502"/>
      <c r="AT1541" s="502"/>
      <c r="AU1541" s="502"/>
      <c r="AV1541" s="502"/>
      <c r="AW1541" s="502"/>
      <c r="AX1541" s="502"/>
      <c r="AY1541" s="502"/>
      <c r="AZ1541" s="502"/>
      <c r="BA1541" s="502"/>
      <c r="BB1541" s="502"/>
      <c r="BC1541" s="502"/>
      <c r="BD1541" s="502"/>
      <c r="BE1541" s="502"/>
      <c r="BF1541" s="502"/>
      <c r="BG1541" s="505"/>
      <c r="BH1541" s="506"/>
      <c r="BI1541" s="506"/>
      <c r="BJ1541" s="506"/>
      <c r="BK1541" s="507"/>
      <c r="BL1541" s="350"/>
      <c r="CB1541" s="228"/>
    </row>
    <row r="1542" spans="1:80" ht="12.6" customHeight="1">
      <c r="A1542" s="342"/>
      <c r="B1542" s="511"/>
      <c r="C1542" s="512"/>
      <c r="D1542" s="513"/>
      <c r="E1542" s="514"/>
      <c r="F1542" s="482"/>
      <c r="G1542" s="482"/>
      <c r="H1542" s="482"/>
      <c r="I1542" s="482"/>
      <c r="J1542" s="482"/>
      <c r="K1542" s="482"/>
      <c r="L1542" s="482"/>
      <c r="M1542" s="482"/>
      <c r="N1542" s="482"/>
      <c r="O1542" s="482"/>
      <c r="P1542" s="482"/>
      <c r="Q1542" s="482"/>
      <c r="R1542" s="482"/>
      <c r="S1542" s="482"/>
      <c r="T1542" s="482"/>
      <c r="U1542" s="482"/>
      <c r="V1542" s="482"/>
      <c r="W1542" s="482"/>
      <c r="X1542" s="482"/>
      <c r="Y1542" s="482"/>
      <c r="Z1542" s="482"/>
      <c r="AA1542" s="482"/>
      <c r="AB1542" s="482"/>
      <c r="AC1542" s="482"/>
      <c r="AD1542" s="482"/>
      <c r="AE1542" s="482"/>
      <c r="AF1542" s="482"/>
      <c r="AG1542" s="482"/>
      <c r="AH1542" s="482"/>
      <c r="AI1542" s="482"/>
      <c r="AJ1542" s="482"/>
      <c r="AK1542" s="482"/>
      <c r="AL1542" s="482"/>
      <c r="AM1542" s="482"/>
      <c r="AN1542" s="482"/>
      <c r="AO1542" s="482"/>
      <c r="AP1542" s="482"/>
      <c r="AQ1542" s="482"/>
      <c r="AR1542" s="482"/>
      <c r="AS1542" s="482"/>
      <c r="AT1542" s="482"/>
      <c r="AU1542" s="482"/>
      <c r="AV1542" s="482"/>
      <c r="AW1542" s="482"/>
      <c r="AX1542" s="482"/>
      <c r="AY1542" s="482"/>
      <c r="AZ1542" s="482"/>
      <c r="BA1542" s="482"/>
      <c r="BB1542" s="482"/>
      <c r="BC1542" s="482"/>
      <c r="BD1542" s="482"/>
      <c r="BE1542" s="482"/>
      <c r="BF1542" s="482"/>
      <c r="BG1542" s="515"/>
      <c r="BH1542" s="516"/>
      <c r="BI1542" s="516"/>
      <c r="BJ1542" s="516"/>
      <c r="BK1542" s="517"/>
      <c r="BL1542" s="350"/>
      <c r="CB1542" s="228"/>
    </row>
    <row r="1543" spans="1:80" ht="12.6" customHeight="1">
      <c r="A1543" s="342"/>
      <c r="B1543" s="511"/>
      <c r="C1543" s="512"/>
      <c r="D1543" s="513"/>
      <c r="E1543" s="769" t="s">
        <v>516</v>
      </c>
      <c r="F1543" s="770"/>
      <c r="G1543" s="482" t="s">
        <v>917</v>
      </c>
      <c r="H1543" s="482"/>
      <c r="I1543" s="482"/>
      <c r="J1543" s="482"/>
      <c r="K1543" s="482"/>
      <c r="L1543" s="482"/>
      <c r="M1543" s="482"/>
      <c r="N1543" s="482"/>
      <c r="O1543" s="482"/>
      <c r="P1543" s="482"/>
      <c r="Q1543" s="482"/>
      <c r="R1543" s="482"/>
      <c r="S1543" s="482"/>
      <c r="T1543" s="482"/>
      <c r="U1543" s="482"/>
      <c r="V1543" s="482"/>
      <c r="W1543" s="482"/>
      <c r="X1543" s="482"/>
      <c r="Y1543" s="482"/>
      <c r="Z1543" s="482"/>
      <c r="AA1543" s="482"/>
      <c r="AB1543" s="482"/>
      <c r="AC1543" s="482"/>
      <c r="AD1543" s="482"/>
      <c r="AE1543" s="482"/>
      <c r="AF1543" s="482"/>
      <c r="AG1543" s="482"/>
      <c r="AH1543" s="482"/>
      <c r="AI1543" s="482"/>
      <c r="AJ1543" s="482"/>
      <c r="AK1543" s="482"/>
      <c r="AL1543" s="482"/>
      <c r="AM1543" s="482"/>
      <c r="AN1543" s="482"/>
      <c r="AO1543" s="482"/>
      <c r="AP1543" s="482"/>
      <c r="AQ1543" s="482"/>
      <c r="AR1543" s="482"/>
      <c r="AS1543" s="482"/>
      <c r="AT1543" s="482"/>
      <c r="AU1543" s="482"/>
      <c r="AV1543" s="482"/>
      <c r="AW1543" s="482"/>
      <c r="AX1543" s="482"/>
      <c r="AY1543" s="482"/>
      <c r="AZ1543" s="482"/>
      <c r="BA1543" s="482"/>
      <c r="BB1543" s="482"/>
      <c r="BC1543" s="482"/>
      <c r="BD1543" s="482"/>
      <c r="BE1543" s="482"/>
      <c r="BF1543" s="482"/>
      <c r="BG1543" s="515"/>
      <c r="BH1543" s="516"/>
      <c r="BI1543" s="516"/>
      <c r="BJ1543" s="516"/>
      <c r="BK1543" s="517"/>
      <c r="BL1543" s="350"/>
      <c r="CB1543" s="228"/>
    </row>
    <row r="1544" spans="1:80" ht="12.6" customHeight="1">
      <c r="A1544" s="342"/>
      <c r="B1544" s="511"/>
      <c r="C1544" s="512"/>
      <c r="D1544" s="513"/>
      <c r="E1544" s="769" t="s">
        <v>518</v>
      </c>
      <c r="F1544" s="770"/>
      <c r="G1544" s="482" t="s">
        <v>918</v>
      </c>
      <c r="H1544" s="482"/>
      <c r="I1544" s="482"/>
      <c r="J1544" s="482"/>
      <c r="K1544" s="482"/>
      <c r="L1544" s="482"/>
      <c r="M1544" s="482"/>
      <c r="N1544" s="482"/>
      <c r="O1544" s="482"/>
      <c r="P1544" s="482"/>
      <c r="Q1544" s="482"/>
      <c r="R1544" s="482"/>
      <c r="S1544" s="482"/>
      <c r="T1544" s="482"/>
      <c r="U1544" s="482"/>
      <c r="V1544" s="482"/>
      <c r="W1544" s="482"/>
      <c r="X1544" s="482"/>
      <c r="Y1544" s="482"/>
      <c r="Z1544" s="482"/>
      <c r="AA1544" s="482"/>
      <c r="AB1544" s="482"/>
      <c r="AC1544" s="482"/>
      <c r="AD1544" s="482"/>
      <c r="AE1544" s="482"/>
      <c r="AF1544" s="482"/>
      <c r="AG1544" s="482"/>
      <c r="AH1544" s="482"/>
      <c r="AI1544" s="482"/>
      <c r="AJ1544" s="482"/>
      <c r="AK1544" s="482"/>
      <c r="AL1544" s="482"/>
      <c r="AM1544" s="482"/>
      <c r="AN1544" s="482"/>
      <c r="AO1544" s="482"/>
      <c r="AP1544" s="482"/>
      <c r="AQ1544" s="482"/>
      <c r="AR1544" s="482"/>
      <c r="AS1544" s="482"/>
      <c r="AT1544" s="482"/>
      <c r="AU1544" s="482"/>
      <c r="AV1544" s="482"/>
      <c r="AW1544" s="482"/>
      <c r="AX1544" s="482"/>
      <c r="AY1544" s="482"/>
      <c r="AZ1544" s="482"/>
      <c r="BA1544" s="482"/>
      <c r="BB1544" s="482"/>
      <c r="BC1544" s="482"/>
      <c r="BD1544" s="482"/>
      <c r="BE1544" s="482"/>
      <c r="BF1544" s="482"/>
      <c r="BG1544" s="515"/>
      <c r="BH1544" s="516"/>
      <c r="BI1544" s="516"/>
      <c r="BJ1544" s="516"/>
      <c r="BK1544" s="517"/>
      <c r="BL1544" s="350"/>
      <c r="CB1544" s="228"/>
    </row>
    <row r="1545" spans="1:80" ht="12.6" customHeight="1">
      <c r="A1545" s="342"/>
      <c r="B1545" s="511"/>
      <c r="C1545" s="512"/>
      <c r="D1545" s="513"/>
      <c r="E1545" s="769" t="s">
        <v>520</v>
      </c>
      <c r="F1545" s="770"/>
      <c r="G1545" s="482" t="s">
        <v>919</v>
      </c>
      <c r="H1545" s="482"/>
      <c r="I1545" s="482"/>
      <c r="J1545" s="482"/>
      <c r="K1545" s="482"/>
      <c r="L1545" s="482"/>
      <c r="M1545" s="482"/>
      <c r="N1545" s="482"/>
      <c r="O1545" s="482"/>
      <c r="P1545" s="482"/>
      <c r="Q1545" s="482"/>
      <c r="R1545" s="482"/>
      <c r="S1545" s="482"/>
      <c r="T1545" s="482"/>
      <c r="U1545" s="482"/>
      <c r="V1545" s="482"/>
      <c r="W1545" s="482"/>
      <c r="X1545" s="482"/>
      <c r="Y1545" s="482"/>
      <c r="Z1545" s="482"/>
      <c r="AA1545" s="482"/>
      <c r="AB1545" s="482"/>
      <c r="AC1545" s="482"/>
      <c r="AD1545" s="482"/>
      <c r="AE1545" s="482"/>
      <c r="AF1545" s="482"/>
      <c r="AG1545" s="482"/>
      <c r="AH1545" s="482"/>
      <c r="AI1545" s="482"/>
      <c r="AJ1545" s="482"/>
      <c r="AK1545" s="482"/>
      <c r="AL1545" s="482"/>
      <c r="AM1545" s="482"/>
      <c r="AN1545" s="482"/>
      <c r="AO1545" s="482"/>
      <c r="AP1545" s="482"/>
      <c r="AQ1545" s="482"/>
      <c r="AR1545" s="482"/>
      <c r="AS1545" s="482"/>
      <c r="AT1545" s="482"/>
      <c r="AU1545" s="482"/>
      <c r="AV1545" s="482"/>
      <c r="AW1545" s="482"/>
      <c r="AX1545" s="482"/>
      <c r="AY1545" s="482"/>
      <c r="AZ1545" s="482"/>
      <c r="BA1545" s="482"/>
      <c r="BB1545" s="482"/>
      <c r="BC1545" s="482"/>
      <c r="BD1545" s="482"/>
      <c r="BE1545" s="482"/>
      <c r="BF1545" s="482"/>
      <c r="BG1545" s="515"/>
      <c r="BH1545" s="516"/>
      <c r="BI1545" s="516"/>
      <c r="BJ1545" s="516"/>
      <c r="BK1545" s="517"/>
      <c r="BL1545" s="350"/>
      <c r="CB1545" s="228"/>
    </row>
    <row r="1546" spans="1:80" ht="5.25" customHeight="1">
      <c r="A1546" s="342"/>
      <c r="B1546" s="498"/>
      <c r="C1546" s="499"/>
      <c r="D1546" s="500"/>
      <c r="E1546" s="382"/>
      <c r="F1546" s="355"/>
      <c r="G1546" s="355"/>
      <c r="H1546" s="355"/>
      <c r="I1546" s="355"/>
      <c r="J1546" s="355"/>
      <c r="K1546" s="355"/>
      <c r="L1546" s="355"/>
      <c r="M1546" s="355"/>
      <c r="N1546" s="355"/>
      <c r="O1546" s="355"/>
      <c r="P1546" s="355"/>
      <c r="Q1546" s="355"/>
      <c r="R1546" s="355"/>
      <c r="S1546" s="355"/>
      <c r="T1546" s="355"/>
      <c r="U1546" s="355"/>
      <c r="V1546" s="355"/>
      <c r="W1546" s="355"/>
      <c r="X1546" s="355"/>
      <c r="Y1546" s="355"/>
      <c r="Z1546" s="355"/>
      <c r="AA1546" s="355"/>
      <c r="AB1546" s="355"/>
      <c r="AC1546" s="355"/>
      <c r="AD1546" s="355"/>
      <c r="AE1546" s="355"/>
      <c r="AF1546" s="355"/>
      <c r="AG1546" s="355"/>
      <c r="AH1546" s="355"/>
      <c r="AI1546" s="355"/>
      <c r="AJ1546" s="355"/>
      <c r="AK1546" s="355"/>
      <c r="AL1546" s="355"/>
      <c r="AM1546" s="355"/>
      <c r="AN1546" s="355"/>
      <c r="AO1546" s="355"/>
      <c r="AP1546" s="355"/>
      <c r="AQ1546" s="355"/>
      <c r="AR1546" s="355"/>
      <c r="AS1546" s="355"/>
      <c r="AT1546" s="355"/>
      <c r="AU1546" s="355"/>
      <c r="AV1546" s="355"/>
      <c r="AW1546" s="355"/>
      <c r="AX1546" s="355"/>
      <c r="AY1546" s="355"/>
      <c r="AZ1546" s="355"/>
      <c r="BA1546" s="355"/>
      <c r="BB1546" s="355"/>
      <c r="BC1546" s="355"/>
      <c r="BD1546" s="355"/>
      <c r="BE1546" s="355"/>
      <c r="BF1546" s="355"/>
      <c r="BG1546" s="508"/>
      <c r="BH1546" s="509"/>
      <c r="BI1546" s="509"/>
      <c r="BJ1546" s="509"/>
      <c r="BK1546" s="510"/>
      <c r="BL1546" s="350"/>
      <c r="CB1546" s="228"/>
    </row>
    <row r="1547" spans="1:80" ht="12.6" customHeight="1">
      <c r="B1547" s="495" t="s">
        <v>461</v>
      </c>
      <c r="C1547" s="496"/>
      <c r="D1547" s="497"/>
      <c r="E1547" s="501" t="s">
        <v>928</v>
      </c>
      <c r="F1547" s="502"/>
      <c r="G1547" s="502"/>
      <c r="H1547" s="502"/>
      <c r="I1547" s="502"/>
      <c r="J1547" s="502"/>
      <c r="K1547" s="502"/>
      <c r="L1547" s="502"/>
      <c r="M1547" s="502"/>
      <c r="N1547" s="502"/>
      <c r="O1547" s="502"/>
      <c r="P1547" s="502"/>
      <c r="Q1547" s="502"/>
      <c r="R1547" s="502"/>
      <c r="S1547" s="502"/>
      <c r="T1547" s="502"/>
      <c r="U1547" s="502"/>
      <c r="V1547" s="502"/>
      <c r="W1547" s="502"/>
      <c r="X1547" s="502"/>
      <c r="Y1547" s="502"/>
      <c r="Z1547" s="502"/>
      <c r="AA1547" s="502"/>
      <c r="AB1547" s="502"/>
      <c r="AC1547" s="502"/>
      <c r="AD1547" s="502"/>
      <c r="AE1547" s="502"/>
      <c r="AF1547" s="502"/>
      <c r="AG1547" s="502"/>
      <c r="AH1547" s="502"/>
      <c r="AI1547" s="502"/>
      <c r="AJ1547" s="502"/>
      <c r="AK1547" s="502"/>
      <c r="AL1547" s="502"/>
      <c r="AM1547" s="502"/>
      <c r="AN1547" s="502"/>
      <c r="AO1547" s="502"/>
      <c r="AP1547" s="502"/>
      <c r="AQ1547" s="502"/>
      <c r="AR1547" s="502"/>
      <c r="AS1547" s="502"/>
      <c r="AT1547" s="502"/>
      <c r="AU1547" s="502"/>
      <c r="AV1547" s="502"/>
      <c r="AW1547" s="502"/>
      <c r="AX1547" s="502"/>
      <c r="AY1547" s="502"/>
      <c r="AZ1547" s="502"/>
      <c r="BA1547" s="502"/>
      <c r="BB1547" s="502"/>
      <c r="BC1547" s="502"/>
      <c r="BD1547" s="502"/>
      <c r="BE1547" s="502"/>
      <c r="BF1547" s="502"/>
      <c r="BG1547" s="505"/>
      <c r="BH1547" s="506"/>
      <c r="BI1547" s="506"/>
      <c r="BJ1547" s="506"/>
      <c r="BK1547" s="507"/>
    </row>
    <row r="1548" spans="1:80" ht="12.6" customHeight="1">
      <c r="B1548" s="511"/>
      <c r="C1548" s="512"/>
      <c r="D1548" s="513"/>
      <c r="E1548" s="514"/>
      <c r="F1548" s="482"/>
      <c r="G1548" s="482"/>
      <c r="H1548" s="482"/>
      <c r="I1548" s="482"/>
      <c r="J1548" s="482"/>
      <c r="K1548" s="482"/>
      <c r="L1548" s="482"/>
      <c r="M1548" s="482"/>
      <c r="N1548" s="482"/>
      <c r="O1548" s="482"/>
      <c r="P1548" s="482"/>
      <c r="Q1548" s="482"/>
      <c r="R1548" s="482"/>
      <c r="S1548" s="482"/>
      <c r="T1548" s="482"/>
      <c r="U1548" s="482"/>
      <c r="V1548" s="482"/>
      <c r="W1548" s="482"/>
      <c r="X1548" s="482"/>
      <c r="Y1548" s="482"/>
      <c r="Z1548" s="482"/>
      <c r="AA1548" s="482"/>
      <c r="AB1548" s="482"/>
      <c r="AC1548" s="482"/>
      <c r="AD1548" s="482"/>
      <c r="AE1548" s="482"/>
      <c r="AF1548" s="482"/>
      <c r="AG1548" s="482"/>
      <c r="AH1548" s="482"/>
      <c r="AI1548" s="482"/>
      <c r="AJ1548" s="482"/>
      <c r="AK1548" s="482"/>
      <c r="AL1548" s="482"/>
      <c r="AM1548" s="482"/>
      <c r="AN1548" s="482"/>
      <c r="AO1548" s="482"/>
      <c r="AP1548" s="482"/>
      <c r="AQ1548" s="482"/>
      <c r="AR1548" s="482"/>
      <c r="AS1548" s="482"/>
      <c r="AT1548" s="482"/>
      <c r="AU1548" s="482"/>
      <c r="AV1548" s="482"/>
      <c r="AW1548" s="482"/>
      <c r="AX1548" s="482"/>
      <c r="AY1548" s="482"/>
      <c r="AZ1548" s="482"/>
      <c r="BA1548" s="482"/>
      <c r="BB1548" s="482"/>
      <c r="BC1548" s="482"/>
      <c r="BD1548" s="482"/>
      <c r="BE1548" s="482"/>
      <c r="BF1548" s="482"/>
      <c r="BG1548" s="515"/>
      <c r="BH1548" s="516"/>
      <c r="BI1548" s="516"/>
      <c r="BJ1548" s="516"/>
      <c r="BK1548" s="517"/>
    </row>
    <row r="1549" spans="1:80" s="331" customFormat="1" ht="12.6" customHeight="1">
      <c r="B1549" s="498"/>
      <c r="C1549" s="499"/>
      <c r="D1549" s="500"/>
      <c r="E1549" s="503"/>
      <c r="F1549" s="504"/>
      <c r="G1549" s="504"/>
      <c r="H1549" s="504"/>
      <c r="I1549" s="504"/>
      <c r="J1549" s="504"/>
      <c r="K1549" s="504"/>
      <c r="L1549" s="504"/>
      <c r="M1549" s="504"/>
      <c r="N1549" s="504"/>
      <c r="O1549" s="504"/>
      <c r="P1549" s="504"/>
      <c r="Q1549" s="504"/>
      <c r="R1549" s="504"/>
      <c r="S1549" s="504"/>
      <c r="T1549" s="504"/>
      <c r="U1549" s="504"/>
      <c r="V1549" s="504"/>
      <c r="W1549" s="504"/>
      <c r="X1549" s="504"/>
      <c r="Y1549" s="504"/>
      <c r="Z1549" s="504"/>
      <c r="AA1549" s="504"/>
      <c r="AB1549" s="504"/>
      <c r="AC1549" s="504"/>
      <c r="AD1549" s="504"/>
      <c r="AE1549" s="504"/>
      <c r="AF1549" s="504"/>
      <c r="AG1549" s="504"/>
      <c r="AH1549" s="504"/>
      <c r="AI1549" s="504"/>
      <c r="AJ1549" s="504"/>
      <c r="AK1549" s="504"/>
      <c r="AL1549" s="504"/>
      <c r="AM1549" s="504"/>
      <c r="AN1549" s="504"/>
      <c r="AO1549" s="504"/>
      <c r="AP1549" s="504"/>
      <c r="AQ1549" s="504"/>
      <c r="AR1549" s="504"/>
      <c r="AS1549" s="504"/>
      <c r="AT1549" s="504"/>
      <c r="AU1549" s="504"/>
      <c r="AV1549" s="504"/>
      <c r="AW1549" s="504"/>
      <c r="AX1549" s="504"/>
      <c r="AY1549" s="504"/>
      <c r="AZ1549" s="504"/>
      <c r="BA1549" s="504"/>
      <c r="BB1549" s="504"/>
      <c r="BC1549" s="504"/>
      <c r="BD1549" s="504"/>
      <c r="BE1549" s="504"/>
      <c r="BF1549" s="504"/>
      <c r="BG1549" s="508"/>
      <c r="BH1549" s="509"/>
      <c r="BI1549" s="509"/>
      <c r="BJ1549" s="509"/>
      <c r="BK1549" s="510"/>
      <c r="BL1549" s="330"/>
      <c r="BM1549" s="330"/>
      <c r="BN1549" s="330"/>
      <c r="BO1549" s="330"/>
      <c r="BP1549" s="330"/>
      <c r="BQ1549" s="330"/>
      <c r="BR1549" s="330"/>
      <c r="BS1549" s="330"/>
      <c r="BT1549" s="330"/>
      <c r="BU1549" s="330"/>
      <c r="BV1549" s="330"/>
      <c r="BW1549" s="330"/>
      <c r="BX1549" s="330"/>
      <c r="BY1549" s="330"/>
      <c r="BZ1549" s="330"/>
      <c r="CA1549" s="330"/>
    </row>
    <row r="1550" spans="1:80" ht="12.6" customHeight="1">
      <c r="B1550" s="495" t="s">
        <v>463</v>
      </c>
      <c r="C1550" s="496"/>
      <c r="D1550" s="497"/>
      <c r="E1550" s="501" t="s">
        <v>929</v>
      </c>
      <c r="F1550" s="502"/>
      <c r="G1550" s="502"/>
      <c r="H1550" s="502"/>
      <c r="I1550" s="502"/>
      <c r="J1550" s="502"/>
      <c r="K1550" s="502"/>
      <c r="L1550" s="502"/>
      <c r="M1550" s="502"/>
      <c r="N1550" s="502"/>
      <c r="O1550" s="502"/>
      <c r="P1550" s="502"/>
      <c r="Q1550" s="502"/>
      <c r="R1550" s="502"/>
      <c r="S1550" s="502"/>
      <c r="T1550" s="502"/>
      <c r="U1550" s="502"/>
      <c r="V1550" s="502"/>
      <c r="W1550" s="502"/>
      <c r="X1550" s="502"/>
      <c r="Y1550" s="502"/>
      <c r="Z1550" s="502"/>
      <c r="AA1550" s="502"/>
      <c r="AB1550" s="502"/>
      <c r="AC1550" s="502"/>
      <c r="AD1550" s="502"/>
      <c r="AE1550" s="502"/>
      <c r="AF1550" s="502"/>
      <c r="AG1550" s="502"/>
      <c r="AH1550" s="502"/>
      <c r="AI1550" s="502"/>
      <c r="AJ1550" s="502"/>
      <c r="AK1550" s="502"/>
      <c r="AL1550" s="502"/>
      <c r="AM1550" s="502"/>
      <c r="AN1550" s="502"/>
      <c r="AO1550" s="502"/>
      <c r="AP1550" s="502"/>
      <c r="AQ1550" s="502"/>
      <c r="AR1550" s="502"/>
      <c r="AS1550" s="502"/>
      <c r="AT1550" s="502"/>
      <c r="AU1550" s="502"/>
      <c r="AV1550" s="502"/>
      <c r="AW1550" s="502"/>
      <c r="AX1550" s="502"/>
      <c r="AY1550" s="502"/>
      <c r="AZ1550" s="502"/>
      <c r="BA1550" s="502"/>
      <c r="BB1550" s="502"/>
      <c r="BC1550" s="502"/>
      <c r="BD1550" s="502"/>
      <c r="BE1550" s="502"/>
      <c r="BF1550" s="502"/>
      <c r="BG1550" s="505"/>
      <c r="BH1550" s="506"/>
      <c r="BI1550" s="506"/>
      <c r="BJ1550" s="506"/>
      <c r="BK1550" s="507"/>
    </row>
    <row r="1551" spans="1:80" ht="12.6" customHeight="1">
      <c r="B1551" s="511"/>
      <c r="C1551" s="512"/>
      <c r="D1551" s="513"/>
      <c r="E1551" s="514"/>
      <c r="F1551" s="482"/>
      <c r="G1551" s="482"/>
      <c r="H1551" s="482"/>
      <c r="I1551" s="482"/>
      <c r="J1551" s="482"/>
      <c r="K1551" s="482"/>
      <c r="L1551" s="482"/>
      <c r="M1551" s="482"/>
      <c r="N1551" s="482"/>
      <c r="O1551" s="482"/>
      <c r="P1551" s="482"/>
      <c r="Q1551" s="482"/>
      <c r="R1551" s="482"/>
      <c r="S1551" s="482"/>
      <c r="T1551" s="482"/>
      <c r="U1551" s="482"/>
      <c r="V1551" s="482"/>
      <c r="W1551" s="482"/>
      <c r="X1551" s="482"/>
      <c r="Y1551" s="482"/>
      <c r="Z1551" s="482"/>
      <c r="AA1551" s="482"/>
      <c r="AB1551" s="482"/>
      <c r="AC1551" s="482"/>
      <c r="AD1551" s="482"/>
      <c r="AE1551" s="482"/>
      <c r="AF1551" s="482"/>
      <c r="AG1551" s="482"/>
      <c r="AH1551" s="482"/>
      <c r="AI1551" s="482"/>
      <c r="AJ1551" s="482"/>
      <c r="AK1551" s="482"/>
      <c r="AL1551" s="482"/>
      <c r="AM1551" s="482"/>
      <c r="AN1551" s="482"/>
      <c r="AO1551" s="482"/>
      <c r="AP1551" s="482"/>
      <c r="AQ1551" s="482"/>
      <c r="AR1551" s="482"/>
      <c r="AS1551" s="482"/>
      <c r="AT1551" s="482"/>
      <c r="AU1551" s="482"/>
      <c r="AV1551" s="482"/>
      <c r="AW1551" s="482"/>
      <c r="AX1551" s="482"/>
      <c r="AY1551" s="482"/>
      <c r="AZ1551" s="482"/>
      <c r="BA1551" s="482"/>
      <c r="BB1551" s="482"/>
      <c r="BC1551" s="482"/>
      <c r="BD1551" s="482"/>
      <c r="BE1551" s="482"/>
      <c r="BF1551" s="482"/>
      <c r="BG1551" s="515"/>
      <c r="BH1551" s="516"/>
      <c r="BI1551" s="516"/>
      <c r="BJ1551" s="516"/>
      <c r="BK1551" s="517"/>
    </row>
    <row r="1552" spans="1:80" ht="12.6" customHeight="1">
      <c r="B1552" s="495" t="s">
        <v>465</v>
      </c>
      <c r="C1552" s="496"/>
      <c r="D1552" s="497"/>
      <c r="E1552" s="501" t="s">
        <v>923</v>
      </c>
      <c r="F1552" s="502"/>
      <c r="G1552" s="502"/>
      <c r="H1552" s="502"/>
      <c r="I1552" s="502"/>
      <c r="J1552" s="502"/>
      <c r="K1552" s="502"/>
      <c r="L1552" s="502"/>
      <c r="M1552" s="502"/>
      <c r="N1552" s="502"/>
      <c r="O1552" s="502"/>
      <c r="P1552" s="502"/>
      <c r="Q1552" s="502"/>
      <c r="R1552" s="502"/>
      <c r="S1552" s="502"/>
      <c r="T1552" s="502"/>
      <c r="U1552" s="502"/>
      <c r="V1552" s="502"/>
      <c r="W1552" s="502"/>
      <c r="X1552" s="502"/>
      <c r="Y1552" s="502"/>
      <c r="Z1552" s="502"/>
      <c r="AA1552" s="502"/>
      <c r="AB1552" s="502"/>
      <c r="AC1552" s="502"/>
      <c r="AD1552" s="502"/>
      <c r="AE1552" s="502"/>
      <c r="AF1552" s="502"/>
      <c r="AG1552" s="502"/>
      <c r="AH1552" s="502"/>
      <c r="AI1552" s="502"/>
      <c r="AJ1552" s="502"/>
      <c r="AK1552" s="502"/>
      <c r="AL1552" s="502"/>
      <c r="AM1552" s="502"/>
      <c r="AN1552" s="502"/>
      <c r="AO1552" s="502"/>
      <c r="AP1552" s="502"/>
      <c r="AQ1552" s="502"/>
      <c r="AR1552" s="502"/>
      <c r="AS1552" s="502"/>
      <c r="AT1552" s="502"/>
      <c r="AU1552" s="502"/>
      <c r="AV1552" s="502"/>
      <c r="AW1552" s="502"/>
      <c r="AX1552" s="502"/>
      <c r="AY1552" s="502"/>
      <c r="AZ1552" s="502"/>
      <c r="BA1552" s="502"/>
      <c r="BB1552" s="502"/>
      <c r="BC1552" s="502"/>
      <c r="BD1552" s="502"/>
      <c r="BE1552" s="502"/>
      <c r="BF1552" s="502"/>
      <c r="BG1552" s="505"/>
      <c r="BH1552" s="506"/>
      <c r="BI1552" s="506"/>
      <c r="BJ1552" s="506"/>
      <c r="BK1552" s="507"/>
    </row>
    <row r="1553" spans="1:97" ht="12.6" customHeight="1">
      <c r="B1553" s="498"/>
      <c r="C1553" s="499"/>
      <c r="D1553" s="500"/>
      <c r="E1553" s="503"/>
      <c r="F1553" s="504"/>
      <c r="G1553" s="504"/>
      <c r="H1553" s="504"/>
      <c r="I1553" s="504"/>
      <c r="J1553" s="504"/>
      <c r="K1553" s="504"/>
      <c r="L1553" s="504"/>
      <c r="M1553" s="504"/>
      <c r="N1553" s="504"/>
      <c r="O1553" s="504"/>
      <c r="P1553" s="504"/>
      <c r="Q1553" s="504"/>
      <c r="R1553" s="504"/>
      <c r="S1553" s="504"/>
      <c r="T1553" s="504"/>
      <c r="U1553" s="504"/>
      <c r="V1553" s="504"/>
      <c r="W1553" s="504"/>
      <c r="X1553" s="504"/>
      <c r="Y1553" s="504"/>
      <c r="Z1553" s="504"/>
      <c r="AA1553" s="504"/>
      <c r="AB1553" s="504"/>
      <c r="AC1553" s="504"/>
      <c r="AD1553" s="504"/>
      <c r="AE1553" s="504"/>
      <c r="AF1553" s="504"/>
      <c r="AG1553" s="504"/>
      <c r="AH1553" s="504"/>
      <c r="AI1553" s="504"/>
      <c r="AJ1553" s="504"/>
      <c r="AK1553" s="504"/>
      <c r="AL1553" s="504"/>
      <c r="AM1553" s="504"/>
      <c r="AN1553" s="504"/>
      <c r="AO1553" s="504"/>
      <c r="AP1553" s="504"/>
      <c r="AQ1553" s="504"/>
      <c r="AR1553" s="504"/>
      <c r="AS1553" s="504"/>
      <c r="AT1553" s="504"/>
      <c r="AU1553" s="504"/>
      <c r="AV1553" s="504"/>
      <c r="AW1553" s="504"/>
      <c r="AX1553" s="504"/>
      <c r="AY1553" s="504"/>
      <c r="AZ1553" s="504"/>
      <c r="BA1553" s="504"/>
      <c r="BB1553" s="504"/>
      <c r="BC1553" s="504"/>
      <c r="BD1553" s="504"/>
      <c r="BE1553" s="504"/>
      <c r="BF1553" s="504"/>
      <c r="BG1553" s="508"/>
      <c r="BH1553" s="509"/>
      <c r="BI1553" s="509"/>
      <c r="BJ1553" s="509"/>
      <c r="BK1553" s="510"/>
    </row>
    <row r="1554" spans="1:97" s="384" customFormat="1" ht="8.25" customHeight="1">
      <c r="BG1554" s="243"/>
      <c r="BH1554" s="243"/>
      <c r="BI1554" s="243"/>
      <c r="BJ1554" s="243"/>
      <c r="BK1554" s="243"/>
      <c r="BL1554" s="385"/>
      <c r="BM1554" s="385"/>
      <c r="BN1554" s="385"/>
      <c r="BO1554" s="385"/>
      <c r="BP1554" s="385"/>
      <c r="BQ1554" s="385"/>
      <c r="BR1554" s="385"/>
      <c r="BS1554" s="385"/>
      <c r="BT1554" s="385"/>
      <c r="BU1554" s="385"/>
      <c r="BV1554" s="385"/>
      <c r="BW1554" s="385"/>
      <c r="BX1554" s="385"/>
      <c r="BY1554" s="385"/>
      <c r="BZ1554" s="385"/>
      <c r="CA1554" s="385"/>
    </row>
    <row r="1555" spans="1:97" s="316" customFormat="1" ht="12.75" customHeight="1">
      <c r="B1555" s="386"/>
      <c r="C1555" s="386"/>
      <c r="D1555" s="386"/>
      <c r="E1555" s="599" t="s">
        <v>765</v>
      </c>
      <c r="F1555" s="600"/>
      <c r="G1555" s="600"/>
      <c r="H1555" s="600"/>
      <c r="I1555" s="600"/>
      <c r="J1555" s="600"/>
      <c r="K1555" s="600"/>
      <c r="L1555" s="600"/>
      <c r="M1555" s="600"/>
      <c r="N1555" s="600"/>
      <c r="O1555" s="600"/>
      <c r="P1555" s="600"/>
      <c r="Q1555" s="600"/>
      <c r="R1555" s="600"/>
      <c r="S1555" s="600"/>
      <c r="T1555" s="600"/>
      <c r="U1555" s="600"/>
      <c r="V1555" s="600"/>
      <c r="W1555" s="600"/>
      <c r="X1555" s="600"/>
      <c r="Y1555" s="600"/>
      <c r="Z1555" s="600"/>
      <c r="AA1555" s="600"/>
      <c r="AB1555" s="600"/>
      <c r="AC1555" s="600"/>
      <c r="AD1555" s="600"/>
      <c r="AE1555" s="601"/>
      <c r="AF1555" s="783"/>
      <c r="AG1555" s="784"/>
      <c r="AH1555" s="784"/>
      <c r="AI1555" s="784"/>
      <c r="AJ1555" s="784"/>
      <c r="AK1555" s="784"/>
      <c r="AL1555" s="784"/>
      <c r="AM1555" s="784"/>
      <c r="AN1555" s="784"/>
      <c r="AO1555" s="784"/>
      <c r="AP1555" s="785"/>
      <c r="AQ1555" s="482"/>
      <c r="AR1555" s="482"/>
      <c r="AS1555" s="482"/>
      <c r="AT1555" s="482"/>
      <c r="AU1555" s="482"/>
      <c r="AV1555" s="482"/>
      <c r="AW1555" s="482"/>
      <c r="AX1555" s="482"/>
      <c r="AY1555" s="482"/>
      <c r="AZ1555" s="482"/>
      <c r="BA1555" s="482"/>
      <c r="BB1555" s="482"/>
      <c r="BC1555" s="482"/>
      <c r="BD1555" s="482"/>
      <c r="BE1555" s="482"/>
      <c r="BF1555" s="482"/>
      <c r="BG1555" s="387"/>
      <c r="BH1555" s="387"/>
      <c r="BI1555" s="387"/>
      <c r="BJ1555" s="387"/>
      <c r="BK1555" s="387"/>
      <c r="BL1555" s="387"/>
      <c r="BM1555" s="777" t="s">
        <v>766</v>
      </c>
      <c r="BN1555" s="777"/>
      <c r="BO1555" s="777"/>
      <c r="BP1555" s="777"/>
      <c r="BQ1555" s="777"/>
      <c r="BR1555" s="777"/>
      <c r="BS1555" s="777"/>
      <c r="BT1555" s="777"/>
      <c r="BU1555" s="777"/>
      <c r="BV1555" s="777"/>
      <c r="BW1555" s="777"/>
      <c r="BX1555" s="387"/>
      <c r="BY1555" s="387"/>
      <c r="BZ1555" s="387"/>
      <c r="CA1555" s="387"/>
      <c r="CB1555" s="387"/>
      <c r="CC1555" s="387"/>
      <c r="CD1555" s="387"/>
      <c r="CE1555" s="387"/>
      <c r="CF1555" s="387"/>
      <c r="CG1555" s="387"/>
      <c r="CH1555" s="387"/>
      <c r="CK1555" s="258"/>
      <c r="CL1555" s="225"/>
      <c r="CM1555" s="225"/>
      <c r="CN1555" s="225"/>
      <c r="CO1555" s="225"/>
      <c r="CP1555" s="225"/>
      <c r="CQ1555" s="225"/>
      <c r="CR1555" s="225"/>
      <c r="CS1555" s="225"/>
    </row>
    <row r="1556" spans="1:97" s="316" customFormat="1" ht="12.75" customHeight="1">
      <c r="B1556" s="386"/>
      <c r="C1556" s="386"/>
      <c r="D1556" s="386"/>
      <c r="E1556" s="602"/>
      <c r="F1556" s="603"/>
      <c r="G1556" s="603"/>
      <c r="H1556" s="603"/>
      <c r="I1556" s="603"/>
      <c r="J1556" s="603"/>
      <c r="K1556" s="603"/>
      <c r="L1556" s="603"/>
      <c r="M1556" s="603"/>
      <c r="N1556" s="603"/>
      <c r="O1556" s="603"/>
      <c r="P1556" s="603"/>
      <c r="Q1556" s="603"/>
      <c r="R1556" s="603"/>
      <c r="S1556" s="603"/>
      <c r="T1556" s="603"/>
      <c r="U1556" s="603"/>
      <c r="V1556" s="603"/>
      <c r="W1556" s="603"/>
      <c r="X1556" s="603"/>
      <c r="Y1556" s="603"/>
      <c r="Z1556" s="603"/>
      <c r="AA1556" s="603"/>
      <c r="AB1556" s="603"/>
      <c r="AC1556" s="603"/>
      <c r="AD1556" s="603"/>
      <c r="AE1556" s="604"/>
      <c r="AF1556" s="786"/>
      <c r="AG1556" s="787"/>
      <c r="AH1556" s="787"/>
      <c r="AI1556" s="787"/>
      <c r="AJ1556" s="787"/>
      <c r="AK1556" s="787"/>
      <c r="AL1556" s="787"/>
      <c r="AM1556" s="787"/>
      <c r="AN1556" s="787"/>
      <c r="AO1556" s="787"/>
      <c r="AP1556" s="788"/>
      <c r="AQ1556" s="482"/>
      <c r="AR1556" s="482"/>
      <c r="AS1556" s="482"/>
      <c r="AT1556" s="482"/>
      <c r="AU1556" s="482"/>
      <c r="AV1556" s="482"/>
      <c r="AW1556" s="482"/>
      <c r="AX1556" s="482"/>
      <c r="AY1556" s="482"/>
      <c r="AZ1556" s="482"/>
      <c r="BA1556" s="482"/>
      <c r="BB1556" s="482"/>
      <c r="BC1556" s="482"/>
      <c r="BD1556" s="482"/>
      <c r="BE1556" s="482"/>
      <c r="BF1556" s="482"/>
      <c r="BG1556" s="387"/>
      <c r="BH1556" s="387"/>
      <c r="BI1556" s="387"/>
      <c r="BJ1556" s="387"/>
      <c r="BK1556" s="387"/>
      <c r="BL1556" s="387"/>
      <c r="BM1556" s="387"/>
      <c r="BN1556" s="387"/>
      <c r="BO1556" s="387"/>
      <c r="BP1556" s="387"/>
      <c r="BQ1556" s="387"/>
      <c r="BR1556" s="387"/>
      <c r="BS1556" s="387"/>
      <c r="BT1556" s="387"/>
      <c r="BU1556" s="387"/>
      <c r="BV1556" s="387"/>
      <c r="BW1556" s="387"/>
      <c r="BX1556" s="387"/>
      <c r="BY1556" s="387"/>
      <c r="BZ1556" s="387"/>
      <c r="CA1556" s="387"/>
      <c r="CB1556" s="387"/>
      <c r="CC1556" s="387"/>
      <c r="CD1556" s="387"/>
      <c r="CE1556" s="387"/>
      <c r="CF1556" s="387"/>
      <c r="CG1556" s="387"/>
      <c r="CH1556" s="387"/>
      <c r="CK1556" s="258"/>
      <c r="CL1556" s="258"/>
      <c r="CM1556" s="258"/>
      <c r="CN1556" s="258"/>
      <c r="CO1556" s="258"/>
      <c r="CP1556" s="225"/>
      <c r="CQ1556" s="225"/>
      <c r="CR1556" s="225"/>
      <c r="CS1556" s="225"/>
    </row>
    <row r="1557" spans="1:97" s="316" customFormat="1" ht="12.75" customHeight="1">
      <c r="B1557" s="386"/>
      <c r="C1557" s="386"/>
      <c r="D1557" s="386"/>
      <c r="E1557" s="388"/>
      <c r="F1557" s="388"/>
      <c r="G1557" s="388"/>
      <c r="H1557" s="388"/>
      <c r="I1557" s="388"/>
      <c r="J1557" s="388"/>
      <c r="K1557" s="388"/>
      <c r="L1557" s="388"/>
      <c r="M1557" s="388"/>
      <c r="N1557" s="388"/>
      <c r="O1557" s="388"/>
      <c r="P1557" s="388"/>
      <c r="Q1557" s="388"/>
      <c r="R1557" s="388"/>
      <c r="S1557" s="388"/>
      <c r="T1557" s="388"/>
      <c r="U1557" s="388"/>
      <c r="V1557" s="388"/>
      <c r="W1557" s="388"/>
      <c r="X1557" s="388"/>
      <c r="Y1557" s="388"/>
      <c r="Z1557" s="388"/>
      <c r="AA1557" s="388"/>
      <c r="AB1557" s="388"/>
      <c r="AC1557" s="388"/>
      <c r="AD1557" s="388"/>
      <c r="AE1557" s="388"/>
      <c r="AF1557" s="389"/>
      <c r="AG1557" s="389"/>
      <c r="AH1557" s="389"/>
      <c r="AI1557" s="389"/>
      <c r="AJ1557" s="389"/>
      <c r="AK1557" s="389"/>
      <c r="AL1557" s="389"/>
      <c r="AM1557" s="389"/>
      <c r="AN1557" s="389"/>
      <c r="AO1557" s="389"/>
      <c r="AP1557" s="389"/>
      <c r="AQ1557" s="355"/>
      <c r="AR1557" s="355"/>
      <c r="AS1557" s="355"/>
      <c r="AT1557" s="355"/>
      <c r="AU1557" s="355"/>
      <c r="AV1557" s="355"/>
      <c r="AW1557" s="355"/>
      <c r="AX1557" s="355"/>
      <c r="AY1557" s="355"/>
      <c r="AZ1557" s="355"/>
      <c r="BA1557" s="355"/>
      <c r="BB1557" s="355"/>
      <c r="BC1557" s="355"/>
      <c r="BD1557" s="355"/>
      <c r="BE1557" s="355"/>
      <c r="BF1557" s="355"/>
      <c r="BG1557" s="387"/>
      <c r="BH1557" s="387"/>
      <c r="BI1557" s="387"/>
      <c r="BJ1557" s="387"/>
      <c r="BK1557" s="387"/>
      <c r="BL1557" s="387"/>
      <c r="BM1557" s="387"/>
      <c r="BN1557" s="387"/>
      <c r="BO1557" s="387"/>
      <c r="BP1557" s="387"/>
      <c r="BQ1557" s="387"/>
      <c r="BR1557" s="387"/>
      <c r="BS1557" s="387"/>
      <c r="BT1557" s="387"/>
      <c r="BU1557" s="387"/>
      <c r="BV1557" s="387"/>
      <c r="BW1557" s="387"/>
      <c r="BX1557" s="387"/>
      <c r="BY1557" s="387"/>
      <c r="BZ1557" s="387"/>
      <c r="CA1557" s="387"/>
      <c r="CB1557" s="387"/>
      <c r="CC1557" s="387"/>
      <c r="CD1557" s="387"/>
      <c r="CE1557" s="387"/>
      <c r="CF1557" s="387"/>
      <c r="CG1557" s="387"/>
      <c r="CH1557" s="387"/>
      <c r="CK1557" s="258"/>
      <c r="CL1557" s="258"/>
      <c r="CM1557" s="258"/>
      <c r="CN1557" s="258"/>
      <c r="CO1557" s="258"/>
      <c r="CP1557" s="225"/>
      <c r="CQ1557" s="225"/>
      <c r="CR1557" s="225"/>
      <c r="CS1557" s="225"/>
    </row>
    <row r="1558" spans="1:97" s="316" customFormat="1" ht="20.100000000000001" customHeight="1">
      <c r="A1558" s="239" t="s">
        <v>930</v>
      </c>
      <c r="B1558" s="239"/>
      <c r="C1558" s="239"/>
      <c r="D1558" s="298"/>
      <c r="E1558" s="291"/>
      <c r="F1558" s="291"/>
      <c r="G1558" s="291"/>
      <c r="H1558" s="291"/>
      <c r="I1558" s="291"/>
      <c r="J1558" s="291"/>
      <c r="K1558" s="291"/>
      <c r="L1558" s="291"/>
      <c r="M1558" s="291"/>
      <c r="N1558" s="291"/>
      <c r="O1558" s="291"/>
      <c r="P1558" s="291"/>
      <c r="Q1558" s="291"/>
      <c r="R1558" s="291"/>
      <c r="S1558" s="291"/>
      <c r="T1558" s="291"/>
      <c r="U1558" s="291"/>
      <c r="V1558" s="291"/>
      <c r="BG1558" s="243"/>
      <c r="BH1558" s="243"/>
      <c r="BI1558" s="243"/>
      <c r="BJ1558" s="243"/>
      <c r="BK1558" s="243"/>
      <c r="BL1558" s="345"/>
      <c r="BM1558" s="345"/>
      <c r="BN1558" s="345"/>
      <c r="BO1558" s="345"/>
      <c r="BP1558" s="345"/>
      <c r="BQ1558" s="345"/>
      <c r="BR1558" s="345"/>
      <c r="BS1558" s="345"/>
      <c r="BT1558" s="345"/>
      <c r="BU1558" s="345"/>
      <c r="BV1558" s="345"/>
      <c r="BW1558" s="345"/>
      <c r="BX1558" s="345"/>
      <c r="BY1558" s="345"/>
      <c r="BZ1558" s="345"/>
      <c r="CA1558" s="345"/>
    </row>
    <row r="1559" spans="1:97" ht="12.6" customHeight="1">
      <c r="B1559" s="495" t="s">
        <v>431</v>
      </c>
      <c r="C1559" s="496"/>
      <c r="D1559" s="497"/>
      <c r="E1559" s="501" t="s">
        <v>1209</v>
      </c>
      <c r="F1559" s="502"/>
      <c r="G1559" s="502"/>
      <c r="H1559" s="502"/>
      <c r="I1559" s="502"/>
      <c r="J1559" s="502"/>
      <c r="K1559" s="502"/>
      <c r="L1559" s="502"/>
      <c r="M1559" s="502"/>
      <c r="N1559" s="502"/>
      <c r="O1559" s="502"/>
      <c r="P1559" s="502"/>
      <c r="Q1559" s="502"/>
      <c r="R1559" s="502"/>
      <c r="S1559" s="502"/>
      <c r="T1559" s="502"/>
      <c r="U1559" s="502"/>
      <c r="V1559" s="502"/>
      <c r="W1559" s="502"/>
      <c r="X1559" s="502"/>
      <c r="Y1559" s="502"/>
      <c r="Z1559" s="502"/>
      <c r="AA1559" s="502"/>
      <c r="AB1559" s="502"/>
      <c r="AC1559" s="502"/>
      <c r="AD1559" s="502"/>
      <c r="AE1559" s="502"/>
      <c r="AF1559" s="502"/>
      <c r="AG1559" s="502"/>
      <c r="AH1559" s="502"/>
      <c r="AI1559" s="502"/>
      <c r="AJ1559" s="502"/>
      <c r="AK1559" s="502"/>
      <c r="AL1559" s="502"/>
      <c r="AM1559" s="502"/>
      <c r="AN1559" s="502"/>
      <c r="AO1559" s="502"/>
      <c r="AP1559" s="502"/>
      <c r="AQ1559" s="502"/>
      <c r="AR1559" s="502"/>
      <c r="AS1559" s="502"/>
      <c r="AT1559" s="502"/>
      <c r="AU1559" s="502"/>
      <c r="AV1559" s="502"/>
      <c r="AW1559" s="502"/>
      <c r="AX1559" s="502"/>
      <c r="AY1559" s="502"/>
      <c r="AZ1559" s="502"/>
      <c r="BA1559" s="502"/>
      <c r="BB1559" s="502"/>
      <c r="BC1559" s="502"/>
      <c r="BD1559" s="502"/>
      <c r="BE1559" s="502"/>
      <c r="BF1559" s="502"/>
      <c r="BG1559" s="505"/>
      <c r="BH1559" s="506"/>
      <c r="BI1559" s="506"/>
      <c r="BJ1559" s="506"/>
      <c r="BK1559" s="507"/>
    </row>
    <row r="1560" spans="1:97" ht="12.6" customHeight="1">
      <c r="B1560" s="511"/>
      <c r="C1560" s="512"/>
      <c r="D1560" s="513"/>
      <c r="E1560" s="514"/>
      <c r="F1560" s="482"/>
      <c r="G1560" s="482"/>
      <c r="H1560" s="482"/>
      <c r="I1560" s="482"/>
      <c r="J1560" s="482"/>
      <c r="K1560" s="482"/>
      <c r="L1560" s="482"/>
      <c r="M1560" s="482"/>
      <c r="N1560" s="482"/>
      <c r="O1560" s="482"/>
      <c r="P1560" s="482"/>
      <c r="Q1560" s="482"/>
      <c r="R1560" s="482"/>
      <c r="S1560" s="482"/>
      <c r="T1560" s="482"/>
      <c r="U1560" s="482"/>
      <c r="V1560" s="482"/>
      <c r="W1560" s="482"/>
      <c r="X1560" s="482"/>
      <c r="Y1560" s="482"/>
      <c r="Z1560" s="482"/>
      <c r="AA1560" s="482"/>
      <c r="AB1560" s="482"/>
      <c r="AC1560" s="482"/>
      <c r="AD1560" s="482"/>
      <c r="AE1560" s="482"/>
      <c r="AF1560" s="482"/>
      <c r="AG1560" s="482"/>
      <c r="AH1560" s="482"/>
      <c r="AI1560" s="482"/>
      <c r="AJ1560" s="482"/>
      <c r="AK1560" s="482"/>
      <c r="AL1560" s="482"/>
      <c r="AM1560" s="482"/>
      <c r="AN1560" s="482"/>
      <c r="AO1560" s="482"/>
      <c r="AP1560" s="482"/>
      <c r="AQ1560" s="482"/>
      <c r="AR1560" s="482"/>
      <c r="AS1560" s="482"/>
      <c r="AT1560" s="482"/>
      <c r="AU1560" s="482"/>
      <c r="AV1560" s="482"/>
      <c r="AW1560" s="482"/>
      <c r="AX1560" s="482"/>
      <c r="AY1560" s="482"/>
      <c r="AZ1560" s="482"/>
      <c r="BA1560" s="482"/>
      <c r="BB1560" s="482"/>
      <c r="BC1560" s="482"/>
      <c r="BD1560" s="482"/>
      <c r="BE1560" s="482"/>
      <c r="BF1560" s="482"/>
      <c r="BG1560" s="515"/>
      <c r="BH1560" s="516"/>
      <c r="BI1560" s="516"/>
      <c r="BJ1560" s="516"/>
      <c r="BK1560" s="517"/>
    </row>
    <row r="1561" spans="1:97" ht="12.6" customHeight="1">
      <c r="B1561" s="511"/>
      <c r="C1561" s="512"/>
      <c r="D1561" s="513"/>
      <c r="E1561" s="514"/>
      <c r="F1561" s="482"/>
      <c r="G1561" s="482"/>
      <c r="H1561" s="482"/>
      <c r="I1561" s="482"/>
      <c r="J1561" s="482"/>
      <c r="K1561" s="482"/>
      <c r="L1561" s="482"/>
      <c r="M1561" s="482"/>
      <c r="N1561" s="482"/>
      <c r="O1561" s="482"/>
      <c r="P1561" s="482"/>
      <c r="Q1561" s="482"/>
      <c r="R1561" s="482"/>
      <c r="S1561" s="482"/>
      <c r="T1561" s="482"/>
      <c r="U1561" s="482"/>
      <c r="V1561" s="482"/>
      <c r="W1561" s="482"/>
      <c r="X1561" s="482"/>
      <c r="Y1561" s="482"/>
      <c r="Z1561" s="482"/>
      <c r="AA1561" s="482"/>
      <c r="AB1561" s="482"/>
      <c r="AC1561" s="482"/>
      <c r="AD1561" s="482"/>
      <c r="AE1561" s="482"/>
      <c r="AF1561" s="482"/>
      <c r="AG1561" s="482"/>
      <c r="AH1561" s="482"/>
      <c r="AI1561" s="482"/>
      <c r="AJ1561" s="482"/>
      <c r="AK1561" s="482"/>
      <c r="AL1561" s="482"/>
      <c r="AM1561" s="482"/>
      <c r="AN1561" s="482"/>
      <c r="AO1561" s="482"/>
      <c r="AP1561" s="482"/>
      <c r="AQ1561" s="482"/>
      <c r="AR1561" s="482"/>
      <c r="AS1561" s="482"/>
      <c r="AT1561" s="482"/>
      <c r="AU1561" s="482"/>
      <c r="AV1561" s="482"/>
      <c r="AW1561" s="482"/>
      <c r="AX1561" s="482"/>
      <c r="AY1561" s="482"/>
      <c r="AZ1561" s="482"/>
      <c r="BA1561" s="482"/>
      <c r="BB1561" s="482"/>
      <c r="BC1561" s="482"/>
      <c r="BD1561" s="482"/>
      <c r="BE1561" s="482"/>
      <c r="BF1561" s="482"/>
      <c r="BG1561" s="515"/>
      <c r="BH1561" s="516"/>
      <c r="BI1561" s="516"/>
      <c r="BJ1561" s="516"/>
      <c r="BK1561" s="517"/>
    </row>
    <row r="1562" spans="1:97" s="331" customFormat="1" ht="12.6" customHeight="1">
      <c r="B1562" s="511"/>
      <c r="C1562" s="512"/>
      <c r="D1562" s="513"/>
      <c r="E1562" s="514"/>
      <c r="F1562" s="482"/>
      <c r="G1562" s="482"/>
      <c r="H1562" s="482"/>
      <c r="I1562" s="482"/>
      <c r="J1562" s="482"/>
      <c r="K1562" s="482"/>
      <c r="L1562" s="482"/>
      <c r="M1562" s="482"/>
      <c r="N1562" s="482"/>
      <c r="O1562" s="482"/>
      <c r="P1562" s="482"/>
      <c r="Q1562" s="482"/>
      <c r="R1562" s="482"/>
      <c r="S1562" s="482"/>
      <c r="T1562" s="482"/>
      <c r="U1562" s="482"/>
      <c r="V1562" s="482"/>
      <c r="W1562" s="482"/>
      <c r="X1562" s="482"/>
      <c r="Y1562" s="482"/>
      <c r="Z1562" s="482"/>
      <c r="AA1562" s="482"/>
      <c r="AB1562" s="482"/>
      <c r="AC1562" s="482"/>
      <c r="AD1562" s="482"/>
      <c r="AE1562" s="482"/>
      <c r="AF1562" s="482"/>
      <c r="AG1562" s="482"/>
      <c r="AH1562" s="482"/>
      <c r="AI1562" s="482"/>
      <c r="AJ1562" s="482"/>
      <c r="AK1562" s="482"/>
      <c r="AL1562" s="482"/>
      <c r="AM1562" s="482"/>
      <c r="AN1562" s="482"/>
      <c r="AO1562" s="482"/>
      <c r="AP1562" s="482"/>
      <c r="AQ1562" s="482"/>
      <c r="AR1562" s="482"/>
      <c r="AS1562" s="482"/>
      <c r="AT1562" s="482"/>
      <c r="AU1562" s="482"/>
      <c r="AV1562" s="482"/>
      <c r="AW1562" s="482"/>
      <c r="AX1562" s="482"/>
      <c r="AY1562" s="482"/>
      <c r="AZ1562" s="482"/>
      <c r="BA1562" s="482"/>
      <c r="BB1562" s="482"/>
      <c r="BC1562" s="482"/>
      <c r="BD1562" s="482"/>
      <c r="BE1562" s="482"/>
      <c r="BF1562" s="482"/>
      <c r="BG1562" s="515"/>
      <c r="BH1562" s="516"/>
      <c r="BI1562" s="516"/>
      <c r="BJ1562" s="516"/>
      <c r="BK1562" s="517"/>
      <c r="BL1562" s="330"/>
      <c r="BM1562" s="330"/>
      <c r="BN1562" s="330"/>
      <c r="BO1562" s="330"/>
      <c r="BP1562" s="330"/>
      <c r="BQ1562" s="330"/>
      <c r="BR1562" s="330"/>
      <c r="BS1562" s="330"/>
      <c r="BT1562" s="330"/>
      <c r="BU1562" s="330"/>
      <c r="BV1562" s="330"/>
      <c r="BW1562" s="330"/>
      <c r="BX1562" s="330"/>
      <c r="BY1562" s="330"/>
      <c r="BZ1562" s="330"/>
      <c r="CA1562" s="330"/>
    </row>
    <row r="1563" spans="1:97" s="331" customFormat="1" ht="12.6" customHeight="1">
      <c r="B1563" s="511"/>
      <c r="C1563" s="512"/>
      <c r="D1563" s="513"/>
      <c r="E1563" s="660" t="s">
        <v>434</v>
      </c>
      <c r="F1563" s="661"/>
      <c r="G1563" s="662" t="s">
        <v>931</v>
      </c>
      <c r="H1563" s="662"/>
      <c r="I1563" s="662"/>
      <c r="J1563" s="662"/>
      <c r="K1563" s="662"/>
      <c r="L1563" s="662"/>
      <c r="M1563" s="662"/>
      <c r="N1563" s="662"/>
      <c r="O1563" s="662"/>
      <c r="P1563" s="662"/>
      <c r="Q1563" s="662"/>
      <c r="R1563" s="662"/>
      <c r="S1563" s="662"/>
      <c r="T1563" s="662"/>
      <c r="U1563" s="662"/>
      <c r="V1563" s="662"/>
      <c r="W1563" s="662"/>
      <c r="X1563" s="662"/>
      <c r="Y1563" s="662"/>
      <c r="Z1563" s="662"/>
      <c r="AA1563" s="662"/>
      <c r="AB1563" s="662"/>
      <c r="AC1563" s="662"/>
      <c r="AD1563" s="662"/>
      <c r="AE1563" s="662"/>
      <c r="AF1563" s="662"/>
      <c r="AG1563" s="662"/>
      <c r="AH1563" s="662"/>
      <c r="AI1563" s="662"/>
      <c r="AJ1563" s="662"/>
      <c r="AK1563" s="662"/>
      <c r="AL1563" s="662"/>
      <c r="AM1563" s="662"/>
      <c r="AN1563" s="662"/>
      <c r="AO1563" s="662"/>
      <c r="AP1563" s="662"/>
      <c r="AQ1563" s="662"/>
      <c r="AR1563" s="662"/>
      <c r="AS1563" s="662"/>
      <c r="AT1563" s="662"/>
      <c r="AU1563" s="662"/>
      <c r="AV1563" s="662"/>
      <c r="AW1563" s="662"/>
      <c r="AX1563" s="662"/>
      <c r="AY1563" s="662"/>
      <c r="AZ1563" s="662"/>
      <c r="BA1563" s="662"/>
      <c r="BB1563" s="662"/>
      <c r="BC1563" s="662"/>
      <c r="BD1563" s="662"/>
      <c r="BE1563" s="662"/>
      <c r="BF1563" s="662"/>
      <c r="BG1563" s="515"/>
      <c r="BH1563" s="516"/>
      <c r="BI1563" s="516"/>
      <c r="BJ1563" s="516"/>
      <c r="BK1563" s="517"/>
      <c r="BL1563" s="330"/>
      <c r="BM1563" s="330"/>
      <c r="BN1563" s="330"/>
      <c r="BO1563" s="330"/>
      <c r="BP1563" s="330"/>
      <c r="BQ1563" s="330"/>
      <c r="BR1563" s="330"/>
      <c r="BS1563" s="330"/>
      <c r="BT1563" s="330"/>
      <c r="BU1563" s="330"/>
      <c r="BV1563" s="330"/>
      <c r="BW1563" s="330"/>
      <c r="BX1563" s="330"/>
      <c r="BY1563" s="330"/>
      <c r="BZ1563" s="330"/>
      <c r="CA1563" s="330"/>
    </row>
    <row r="1564" spans="1:97" s="331" customFormat="1" ht="12.6" customHeight="1">
      <c r="B1564" s="511"/>
      <c r="C1564" s="512"/>
      <c r="D1564" s="513"/>
      <c r="E1564" s="456"/>
      <c r="F1564" s="310"/>
      <c r="G1564" s="662"/>
      <c r="H1564" s="662"/>
      <c r="I1564" s="662"/>
      <c r="J1564" s="662"/>
      <c r="K1564" s="662"/>
      <c r="L1564" s="662"/>
      <c r="M1564" s="662"/>
      <c r="N1564" s="662"/>
      <c r="O1564" s="662"/>
      <c r="P1564" s="662"/>
      <c r="Q1564" s="662"/>
      <c r="R1564" s="662"/>
      <c r="S1564" s="662"/>
      <c r="T1564" s="662"/>
      <c r="U1564" s="662"/>
      <c r="V1564" s="662"/>
      <c r="W1564" s="662"/>
      <c r="X1564" s="662"/>
      <c r="Y1564" s="662"/>
      <c r="Z1564" s="662"/>
      <c r="AA1564" s="662"/>
      <c r="AB1564" s="662"/>
      <c r="AC1564" s="662"/>
      <c r="AD1564" s="662"/>
      <c r="AE1564" s="662"/>
      <c r="AF1564" s="662"/>
      <c r="AG1564" s="662"/>
      <c r="AH1564" s="662"/>
      <c r="AI1564" s="662"/>
      <c r="AJ1564" s="662"/>
      <c r="AK1564" s="662"/>
      <c r="AL1564" s="662"/>
      <c r="AM1564" s="662"/>
      <c r="AN1564" s="662"/>
      <c r="AO1564" s="662"/>
      <c r="AP1564" s="662"/>
      <c r="AQ1564" s="662"/>
      <c r="AR1564" s="662"/>
      <c r="AS1564" s="662"/>
      <c r="AT1564" s="662"/>
      <c r="AU1564" s="662"/>
      <c r="AV1564" s="662"/>
      <c r="AW1564" s="662"/>
      <c r="AX1564" s="662"/>
      <c r="AY1564" s="662"/>
      <c r="AZ1564" s="662"/>
      <c r="BA1564" s="662"/>
      <c r="BB1564" s="662"/>
      <c r="BC1564" s="662"/>
      <c r="BD1564" s="662"/>
      <c r="BE1564" s="662"/>
      <c r="BF1564" s="662"/>
      <c r="BG1564" s="515"/>
      <c r="BH1564" s="516"/>
      <c r="BI1564" s="516"/>
      <c r="BJ1564" s="516"/>
      <c r="BK1564" s="517"/>
      <c r="BL1564" s="330"/>
      <c r="BM1564" s="330"/>
      <c r="BN1564" s="330"/>
      <c r="BO1564" s="330"/>
      <c r="BP1564" s="330"/>
      <c r="BQ1564" s="330"/>
      <c r="BR1564" s="330"/>
      <c r="BS1564" s="330"/>
      <c r="BT1564" s="330"/>
      <c r="BU1564" s="330"/>
      <c r="BV1564" s="330"/>
      <c r="BW1564" s="330"/>
      <c r="BX1564" s="330"/>
      <c r="BY1564" s="330"/>
      <c r="BZ1564" s="330"/>
      <c r="CA1564" s="330"/>
    </row>
    <row r="1565" spans="1:97" s="331" customFormat="1" ht="12.6" customHeight="1">
      <c r="B1565" s="511"/>
      <c r="C1565" s="512"/>
      <c r="D1565" s="513"/>
      <c r="E1565" s="456"/>
      <c r="F1565" s="310"/>
      <c r="G1565" s="662"/>
      <c r="H1565" s="662"/>
      <c r="I1565" s="662"/>
      <c r="J1565" s="662"/>
      <c r="K1565" s="662"/>
      <c r="L1565" s="662"/>
      <c r="M1565" s="662"/>
      <c r="N1565" s="662"/>
      <c r="O1565" s="662"/>
      <c r="P1565" s="662"/>
      <c r="Q1565" s="662"/>
      <c r="R1565" s="662"/>
      <c r="S1565" s="662"/>
      <c r="T1565" s="662"/>
      <c r="U1565" s="662"/>
      <c r="V1565" s="662"/>
      <c r="W1565" s="662"/>
      <c r="X1565" s="662"/>
      <c r="Y1565" s="662"/>
      <c r="Z1565" s="662"/>
      <c r="AA1565" s="662"/>
      <c r="AB1565" s="662"/>
      <c r="AC1565" s="662"/>
      <c r="AD1565" s="662"/>
      <c r="AE1565" s="662"/>
      <c r="AF1565" s="662"/>
      <c r="AG1565" s="662"/>
      <c r="AH1565" s="662"/>
      <c r="AI1565" s="662"/>
      <c r="AJ1565" s="662"/>
      <c r="AK1565" s="662"/>
      <c r="AL1565" s="662"/>
      <c r="AM1565" s="662"/>
      <c r="AN1565" s="662"/>
      <c r="AO1565" s="662"/>
      <c r="AP1565" s="662"/>
      <c r="AQ1565" s="662"/>
      <c r="AR1565" s="662"/>
      <c r="AS1565" s="662"/>
      <c r="AT1565" s="662"/>
      <c r="AU1565" s="662"/>
      <c r="AV1565" s="662"/>
      <c r="AW1565" s="662"/>
      <c r="AX1565" s="662"/>
      <c r="AY1565" s="662"/>
      <c r="AZ1565" s="662"/>
      <c r="BA1565" s="662"/>
      <c r="BB1565" s="662"/>
      <c r="BC1565" s="662"/>
      <c r="BD1565" s="662"/>
      <c r="BE1565" s="662"/>
      <c r="BF1565" s="662"/>
      <c r="BG1565" s="515"/>
      <c r="BH1565" s="516"/>
      <c r="BI1565" s="516"/>
      <c r="BJ1565" s="516"/>
      <c r="BK1565" s="517"/>
      <c r="BL1565" s="330"/>
      <c r="BM1565" s="330"/>
      <c r="BN1565" s="330"/>
      <c r="BO1565" s="330"/>
      <c r="BP1565" s="330"/>
      <c r="BQ1565" s="330"/>
      <c r="BR1565" s="330"/>
      <c r="BS1565" s="330"/>
      <c r="BT1565" s="330"/>
      <c r="BU1565" s="330"/>
      <c r="BV1565" s="330"/>
      <c r="BW1565" s="330"/>
      <c r="BX1565" s="330"/>
      <c r="BY1565" s="330"/>
      <c r="BZ1565" s="330"/>
      <c r="CA1565" s="330"/>
    </row>
    <row r="1566" spans="1:97" s="331" customFormat="1" ht="5.25" customHeight="1">
      <c r="B1566" s="498"/>
      <c r="C1566" s="499"/>
      <c r="D1566" s="500"/>
      <c r="E1566" s="457"/>
      <c r="F1566" s="455"/>
      <c r="G1566" s="455"/>
      <c r="H1566" s="455"/>
      <c r="I1566" s="455"/>
      <c r="J1566" s="455"/>
      <c r="K1566" s="455"/>
      <c r="L1566" s="455"/>
      <c r="M1566" s="455"/>
      <c r="N1566" s="455"/>
      <c r="O1566" s="455"/>
      <c r="P1566" s="455"/>
      <c r="Q1566" s="455"/>
      <c r="R1566" s="455"/>
      <c r="S1566" s="455"/>
      <c r="T1566" s="455"/>
      <c r="U1566" s="455"/>
      <c r="V1566" s="455"/>
      <c r="W1566" s="455"/>
      <c r="X1566" s="455"/>
      <c r="Y1566" s="455"/>
      <c r="Z1566" s="455"/>
      <c r="AA1566" s="455"/>
      <c r="AB1566" s="455"/>
      <c r="AC1566" s="455"/>
      <c r="AD1566" s="455"/>
      <c r="AE1566" s="455"/>
      <c r="AF1566" s="455"/>
      <c r="AG1566" s="455"/>
      <c r="AH1566" s="455"/>
      <c r="AI1566" s="455"/>
      <c r="AJ1566" s="455"/>
      <c r="AK1566" s="455"/>
      <c r="AL1566" s="455"/>
      <c r="AM1566" s="455"/>
      <c r="AN1566" s="455"/>
      <c r="AO1566" s="455"/>
      <c r="AP1566" s="455"/>
      <c r="AQ1566" s="455"/>
      <c r="AR1566" s="455"/>
      <c r="AS1566" s="455"/>
      <c r="AT1566" s="455"/>
      <c r="AU1566" s="455"/>
      <c r="AV1566" s="455"/>
      <c r="AW1566" s="455"/>
      <c r="AX1566" s="455"/>
      <c r="AY1566" s="455"/>
      <c r="AZ1566" s="455"/>
      <c r="BA1566" s="455"/>
      <c r="BB1566" s="455"/>
      <c r="BC1566" s="455"/>
      <c r="BD1566" s="455"/>
      <c r="BE1566" s="455"/>
      <c r="BF1566" s="455"/>
      <c r="BG1566" s="508"/>
      <c r="BH1566" s="509"/>
      <c r="BI1566" s="509"/>
      <c r="BJ1566" s="509"/>
      <c r="BK1566" s="510"/>
      <c r="BL1566" s="330"/>
      <c r="BM1566" s="330"/>
      <c r="BN1566" s="330"/>
      <c r="BO1566" s="330"/>
      <c r="BP1566" s="330"/>
      <c r="BQ1566" s="330"/>
      <c r="BR1566" s="330"/>
      <c r="BS1566" s="330"/>
      <c r="BT1566" s="330"/>
      <c r="BU1566" s="330"/>
      <c r="BV1566" s="330"/>
      <c r="BW1566" s="330"/>
      <c r="BX1566" s="330"/>
      <c r="BY1566" s="330"/>
      <c r="BZ1566" s="330"/>
      <c r="CA1566" s="330"/>
    </row>
    <row r="1567" spans="1:97" ht="12.6" customHeight="1">
      <c r="B1567" s="495" t="s">
        <v>436</v>
      </c>
      <c r="C1567" s="496"/>
      <c r="D1567" s="497"/>
      <c r="E1567" s="501" t="s">
        <v>932</v>
      </c>
      <c r="F1567" s="502"/>
      <c r="G1567" s="502"/>
      <c r="H1567" s="502"/>
      <c r="I1567" s="502"/>
      <c r="J1567" s="502"/>
      <c r="K1567" s="502"/>
      <c r="L1567" s="502"/>
      <c r="M1567" s="502"/>
      <c r="N1567" s="502"/>
      <c r="O1567" s="502"/>
      <c r="P1567" s="502"/>
      <c r="Q1567" s="502"/>
      <c r="R1567" s="502"/>
      <c r="S1567" s="502"/>
      <c r="T1567" s="502"/>
      <c r="U1567" s="502"/>
      <c r="V1567" s="502"/>
      <c r="W1567" s="502"/>
      <c r="X1567" s="502"/>
      <c r="Y1567" s="502"/>
      <c r="Z1567" s="502"/>
      <c r="AA1567" s="502"/>
      <c r="AB1567" s="502"/>
      <c r="AC1567" s="502"/>
      <c r="AD1567" s="502"/>
      <c r="AE1567" s="502"/>
      <c r="AF1567" s="502"/>
      <c r="AG1567" s="502"/>
      <c r="AH1567" s="502"/>
      <c r="AI1567" s="502"/>
      <c r="AJ1567" s="502"/>
      <c r="AK1567" s="502"/>
      <c r="AL1567" s="502"/>
      <c r="AM1567" s="502"/>
      <c r="AN1567" s="502"/>
      <c r="AO1567" s="502"/>
      <c r="AP1567" s="502"/>
      <c r="AQ1567" s="502"/>
      <c r="AR1567" s="502"/>
      <c r="AS1567" s="502"/>
      <c r="AT1567" s="502"/>
      <c r="AU1567" s="502"/>
      <c r="AV1567" s="502"/>
      <c r="AW1567" s="502"/>
      <c r="AX1567" s="502"/>
      <c r="AY1567" s="502"/>
      <c r="AZ1567" s="502"/>
      <c r="BA1567" s="502"/>
      <c r="BB1567" s="502"/>
      <c r="BC1567" s="502"/>
      <c r="BD1567" s="502"/>
      <c r="BE1567" s="502"/>
      <c r="BF1567" s="502"/>
      <c r="BG1567" s="505"/>
      <c r="BH1567" s="506"/>
      <c r="BI1567" s="506"/>
      <c r="BJ1567" s="506"/>
      <c r="BK1567" s="507"/>
    </row>
    <row r="1568" spans="1:97" ht="12.6" customHeight="1">
      <c r="B1568" s="511"/>
      <c r="C1568" s="512"/>
      <c r="D1568" s="513"/>
      <c r="E1568" s="514"/>
      <c r="F1568" s="482"/>
      <c r="G1568" s="482"/>
      <c r="H1568" s="482"/>
      <c r="I1568" s="482"/>
      <c r="J1568" s="482"/>
      <c r="K1568" s="482"/>
      <c r="L1568" s="482"/>
      <c r="M1568" s="482"/>
      <c r="N1568" s="482"/>
      <c r="O1568" s="482"/>
      <c r="P1568" s="482"/>
      <c r="Q1568" s="482"/>
      <c r="R1568" s="482"/>
      <c r="S1568" s="482"/>
      <c r="T1568" s="482"/>
      <c r="U1568" s="482"/>
      <c r="V1568" s="482"/>
      <c r="W1568" s="482"/>
      <c r="X1568" s="482"/>
      <c r="Y1568" s="482"/>
      <c r="Z1568" s="482"/>
      <c r="AA1568" s="482"/>
      <c r="AB1568" s="482"/>
      <c r="AC1568" s="482"/>
      <c r="AD1568" s="482"/>
      <c r="AE1568" s="482"/>
      <c r="AF1568" s="482"/>
      <c r="AG1568" s="482"/>
      <c r="AH1568" s="482"/>
      <c r="AI1568" s="482"/>
      <c r="AJ1568" s="482"/>
      <c r="AK1568" s="482"/>
      <c r="AL1568" s="482"/>
      <c r="AM1568" s="482"/>
      <c r="AN1568" s="482"/>
      <c r="AO1568" s="482"/>
      <c r="AP1568" s="482"/>
      <c r="AQ1568" s="482"/>
      <c r="AR1568" s="482"/>
      <c r="AS1568" s="482"/>
      <c r="AT1568" s="482"/>
      <c r="AU1568" s="482"/>
      <c r="AV1568" s="482"/>
      <c r="AW1568" s="482"/>
      <c r="AX1568" s="482"/>
      <c r="AY1568" s="482"/>
      <c r="AZ1568" s="482"/>
      <c r="BA1568" s="482"/>
      <c r="BB1568" s="482"/>
      <c r="BC1568" s="482"/>
      <c r="BD1568" s="482"/>
      <c r="BE1568" s="482"/>
      <c r="BF1568" s="482"/>
      <c r="BG1568" s="515"/>
      <c r="BH1568" s="516"/>
      <c r="BI1568" s="516"/>
      <c r="BJ1568" s="516"/>
      <c r="BK1568" s="517"/>
    </row>
    <row r="1569" spans="1:80" s="331" customFormat="1" ht="12.6" customHeight="1">
      <c r="B1569" s="511"/>
      <c r="C1569" s="512"/>
      <c r="D1569" s="513"/>
      <c r="E1569" s="514"/>
      <c r="F1569" s="482"/>
      <c r="G1569" s="482"/>
      <c r="H1569" s="482"/>
      <c r="I1569" s="482"/>
      <c r="J1569" s="482"/>
      <c r="K1569" s="482"/>
      <c r="L1569" s="482"/>
      <c r="M1569" s="482"/>
      <c r="N1569" s="482"/>
      <c r="O1569" s="482"/>
      <c r="P1569" s="482"/>
      <c r="Q1569" s="482"/>
      <c r="R1569" s="482"/>
      <c r="S1569" s="482"/>
      <c r="T1569" s="482"/>
      <c r="U1569" s="482"/>
      <c r="V1569" s="482"/>
      <c r="W1569" s="482"/>
      <c r="X1569" s="482"/>
      <c r="Y1569" s="482"/>
      <c r="Z1569" s="482"/>
      <c r="AA1569" s="482"/>
      <c r="AB1569" s="482"/>
      <c r="AC1569" s="482"/>
      <c r="AD1569" s="482"/>
      <c r="AE1569" s="482"/>
      <c r="AF1569" s="482"/>
      <c r="AG1569" s="482"/>
      <c r="AH1569" s="482"/>
      <c r="AI1569" s="482"/>
      <c r="AJ1569" s="482"/>
      <c r="AK1569" s="482"/>
      <c r="AL1569" s="482"/>
      <c r="AM1569" s="482"/>
      <c r="AN1569" s="482"/>
      <c r="AO1569" s="482"/>
      <c r="AP1569" s="482"/>
      <c r="AQ1569" s="482"/>
      <c r="AR1569" s="482"/>
      <c r="AS1569" s="482"/>
      <c r="AT1569" s="482"/>
      <c r="AU1569" s="482"/>
      <c r="AV1569" s="482"/>
      <c r="AW1569" s="482"/>
      <c r="AX1569" s="482"/>
      <c r="AY1569" s="482"/>
      <c r="AZ1569" s="482"/>
      <c r="BA1569" s="482"/>
      <c r="BB1569" s="482"/>
      <c r="BC1569" s="482"/>
      <c r="BD1569" s="482"/>
      <c r="BE1569" s="482"/>
      <c r="BF1569" s="482"/>
      <c r="BG1569" s="515"/>
      <c r="BH1569" s="516"/>
      <c r="BI1569" s="516"/>
      <c r="BJ1569" s="516"/>
      <c r="BK1569" s="517"/>
      <c r="BL1569" s="330"/>
      <c r="BM1569" s="330"/>
      <c r="BN1569" s="330"/>
      <c r="BO1569" s="330"/>
      <c r="BP1569" s="330"/>
      <c r="BQ1569" s="330"/>
      <c r="BR1569" s="330"/>
      <c r="BS1569" s="330"/>
      <c r="BT1569" s="330"/>
      <c r="BU1569" s="330"/>
      <c r="BV1569" s="330"/>
      <c r="BW1569" s="330"/>
      <c r="BX1569" s="330"/>
      <c r="BY1569" s="330"/>
      <c r="BZ1569" s="330"/>
      <c r="CA1569" s="330"/>
    </row>
    <row r="1570" spans="1:80" s="331" customFormat="1" ht="12.6" customHeight="1">
      <c r="B1570" s="498"/>
      <c r="C1570" s="499"/>
      <c r="D1570" s="500"/>
      <c r="E1570" s="503"/>
      <c r="F1570" s="504"/>
      <c r="G1570" s="504"/>
      <c r="H1570" s="504"/>
      <c r="I1570" s="504"/>
      <c r="J1570" s="504"/>
      <c r="K1570" s="504"/>
      <c r="L1570" s="504"/>
      <c r="M1570" s="504"/>
      <c r="N1570" s="504"/>
      <c r="O1570" s="504"/>
      <c r="P1570" s="504"/>
      <c r="Q1570" s="504"/>
      <c r="R1570" s="504"/>
      <c r="S1570" s="504"/>
      <c r="T1570" s="504"/>
      <c r="U1570" s="504"/>
      <c r="V1570" s="504"/>
      <c r="W1570" s="504"/>
      <c r="X1570" s="504"/>
      <c r="Y1570" s="504"/>
      <c r="Z1570" s="504"/>
      <c r="AA1570" s="504"/>
      <c r="AB1570" s="504"/>
      <c r="AC1570" s="504"/>
      <c r="AD1570" s="504"/>
      <c r="AE1570" s="504"/>
      <c r="AF1570" s="504"/>
      <c r="AG1570" s="504"/>
      <c r="AH1570" s="504"/>
      <c r="AI1570" s="504"/>
      <c r="AJ1570" s="504"/>
      <c r="AK1570" s="504"/>
      <c r="AL1570" s="504"/>
      <c r="AM1570" s="504"/>
      <c r="AN1570" s="504"/>
      <c r="AO1570" s="504"/>
      <c r="AP1570" s="504"/>
      <c r="AQ1570" s="504"/>
      <c r="AR1570" s="504"/>
      <c r="AS1570" s="504"/>
      <c r="AT1570" s="504"/>
      <c r="AU1570" s="504"/>
      <c r="AV1570" s="504"/>
      <c r="AW1570" s="504"/>
      <c r="AX1570" s="504"/>
      <c r="AY1570" s="504"/>
      <c r="AZ1570" s="504"/>
      <c r="BA1570" s="504"/>
      <c r="BB1570" s="504"/>
      <c r="BC1570" s="504"/>
      <c r="BD1570" s="504"/>
      <c r="BE1570" s="504"/>
      <c r="BF1570" s="504"/>
      <c r="BG1570" s="508"/>
      <c r="BH1570" s="509"/>
      <c r="BI1570" s="509"/>
      <c r="BJ1570" s="509"/>
      <c r="BK1570" s="510"/>
      <c r="BL1570" s="330"/>
      <c r="BM1570" s="330"/>
      <c r="BN1570" s="330"/>
      <c r="BO1570" s="330"/>
      <c r="BP1570" s="330"/>
      <c r="BQ1570" s="330"/>
      <c r="BR1570" s="330"/>
      <c r="BS1570" s="330"/>
      <c r="BT1570" s="330"/>
      <c r="BU1570" s="330"/>
      <c r="BV1570" s="330"/>
      <c r="BW1570" s="330"/>
      <c r="BX1570" s="330"/>
      <c r="BY1570" s="330"/>
      <c r="BZ1570" s="330"/>
      <c r="CA1570" s="330"/>
    </row>
    <row r="1571" spans="1:80" ht="12.6" customHeight="1">
      <c r="B1571" s="495" t="s">
        <v>450</v>
      </c>
      <c r="C1571" s="496"/>
      <c r="D1571" s="497"/>
      <c r="E1571" s="501" t="s">
        <v>933</v>
      </c>
      <c r="F1571" s="502"/>
      <c r="G1571" s="502"/>
      <c r="H1571" s="502"/>
      <c r="I1571" s="502"/>
      <c r="J1571" s="502"/>
      <c r="K1571" s="502"/>
      <c r="L1571" s="502"/>
      <c r="M1571" s="502"/>
      <c r="N1571" s="502"/>
      <c r="O1571" s="502"/>
      <c r="P1571" s="502"/>
      <c r="Q1571" s="502"/>
      <c r="R1571" s="502"/>
      <c r="S1571" s="502"/>
      <c r="T1571" s="502"/>
      <c r="U1571" s="502"/>
      <c r="V1571" s="502"/>
      <c r="W1571" s="502"/>
      <c r="X1571" s="502"/>
      <c r="Y1571" s="502"/>
      <c r="Z1571" s="502"/>
      <c r="AA1571" s="502"/>
      <c r="AB1571" s="502"/>
      <c r="AC1571" s="502"/>
      <c r="AD1571" s="502"/>
      <c r="AE1571" s="502"/>
      <c r="AF1571" s="502"/>
      <c r="AG1571" s="502"/>
      <c r="AH1571" s="502"/>
      <c r="AI1571" s="502"/>
      <c r="AJ1571" s="502"/>
      <c r="AK1571" s="502"/>
      <c r="AL1571" s="502"/>
      <c r="AM1571" s="502"/>
      <c r="AN1571" s="502"/>
      <c r="AO1571" s="502"/>
      <c r="AP1571" s="502"/>
      <c r="AQ1571" s="502"/>
      <c r="AR1571" s="502"/>
      <c r="AS1571" s="502"/>
      <c r="AT1571" s="502"/>
      <c r="AU1571" s="502"/>
      <c r="AV1571" s="502"/>
      <c r="AW1571" s="502"/>
      <c r="AX1571" s="502"/>
      <c r="AY1571" s="502"/>
      <c r="AZ1571" s="502"/>
      <c r="BA1571" s="502"/>
      <c r="BB1571" s="502"/>
      <c r="BC1571" s="502"/>
      <c r="BD1571" s="502"/>
      <c r="BE1571" s="502"/>
      <c r="BF1571" s="502"/>
      <c r="BG1571" s="505"/>
      <c r="BH1571" s="506"/>
      <c r="BI1571" s="506"/>
      <c r="BJ1571" s="506"/>
      <c r="BK1571" s="507"/>
    </row>
    <row r="1572" spans="1:80" s="331" customFormat="1" ht="12.6" customHeight="1">
      <c r="B1572" s="498"/>
      <c r="C1572" s="499"/>
      <c r="D1572" s="500"/>
      <c r="E1572" s="503"/>
      <c r="F1572" s="504"/>
      <c r="G1572" s="504"/>
      <c r="H1572" s="504"/>
      <c r="I1572" s="504"/>
      <c r="J1572" s="504"/>
      <c r="K1572" s="504"/>
      <c r="L1572" s="504"/>
      <c r="M1572" s="504"/>
      <c r="N1572" s="504"/>
      <c r="O1572" s="504"/>
      <c r="P1572" s="504"/>
      <c r="Q1572" s="504"/>
      <c r="R1572" s="504"/>
      <c r="S1572" s="504"/>
      <c r="T1572" s="504"/>
      <c r="U1572" s="504"/>
      <c r="V1572" s="504"/>
      <c r="W1572" s="504"/>
      <c r="X1572" s="504"/>
      <c r="Y1572" s="504"/>
      <c r="Z1572" s="504"/>
      <c r="AA1572" s="504"/>
      <c r="AB1572" s="504"/>
      <c r="AC1572" s="504"/>
      <c r="AD1572" s="504"/>
      <c r="AE1572" s="504"/>
      <c r="AF1572" s="504"/>
      <c r="AG1572" s="504"/>
      <c r="AH1572" s="504"/>
      <c r="AI1572" s="504"/>
      <c r="AJ1572" s="504"/>
      <c r="AK1572" s="504"/>
      <c r="AL1572" s="504"/>
      <c r="AM1572" s="504"/>
      <c r="AN1572" s="504"/>
      <c r="AO1572" s="504"/>
      <c r="AP1572" s="504"/>
      <c r="AQ1572" s="504"/>
      <c r="AR1572" s="504"/>
      <c r="AS1572" s="504"/>
      <c r="AT1572" s="504"/>
      <c r="AU1572" s="504"/>
      <c r="AV1572" s="504"/>
      <c r="AW1572" s="504"/>
      <c r="AX1572" s="504"/>
      <c r="AY1572" s="504"/>
      <c r="AZ1572" s="504"/>
      <c r="BA1572" s="504"/>
      <c r="BB1572" s="504"/>
      <c r="BC1572" s="504"/>
      <c r="BD1572" s="504"/>
      <c r="BE1572" s="504"/>
      <c r="BF1572" s="504"/>
      <c r="BG1572" s="508"/>
      <c r="BH1572" s="509"/>
      <c r="BI1572" s="509"/>
      <c r="BJ1572" s="509"/>
      <c r="BK1572" s="510"/>
      <c r="BL1572" s="330"/>
      <c r="BM1572" s="330"/>
      <c r="BN1572" s="330"/>
      <c r="BO1572" s="330"/>
      <c r="BP1572" s="330"/>
      <c r="BQ1572" s="330"/>
      <c r="BR1572" s="330"/>
      <c r="BS1572" s="330"/>
      <c r="BT1572" s="330"/>
      <c r="BU1572" s="330"/>
      <c r="BV1572" s="330"/>
      <c r="BW1572" s="330"/>
      <c r="BX1572" s="330"/>
      <c r="BY1572" s="330"/>
      <c r="BZ1572" s="330"/>
      <c r="CA1572" s="330"/>
    </row>
    <row r="1573" spans="1:80" ht="12.6" customHeight="1">
      <c r="B1573" s="495" t="s">
        <v>457</v>
      </c>
      <c r="C1573" s="496"/>
      <c r="D1573" s="497"/>
      <c r="E1573" s="644" t="s">
        <v>350</v>
      </c>
      <c r="F1573" s="645"/>
      <c r="G1573" s="645"/>
      <c r="H1573" s="645"/>
      <c r="I1573" s="645"/>
      <c r="J1573" s="645"/>
      <c r="K1573" s="645"/>
      <c r="L1573" s="645"/>
      <c r="M1573" s="645"/>
      <c r="N1573" s="645"/>
      <c r="O1573" s="645"/>
      <c r="P1573" s="645"/>
      <c r="Q1573" s="645"/>
      <c r="R1573" s="645"/>
      <c r="S1573" s="645"/>
      <c r="T1573" s="645"/>
      <c r="U1573" s="645"/>
      <c r="V1573" s="645"/>
      <c r="W1573" s="645"/>
      <c r="X1573" s="645"/>
      <c r="Y1573" s="645"/>
      <c r="Z1573" s="645"/>
      <c r="AA1573" s="645"/>
      <c r="AB1573" s="645"/>
      <c r="AC1573" s="645"/>
      <c r="AD1573" s="645"/>
      <c r="AE1573" s="645"/>
      <c r="AF1573" s="645"/>
      <c r="AG1573" s="645"/>
      <c r="AH1573" s="645"/>
      <c r="AI1573" s="645"/>
      <c r="AJ1573" s="645"/>
      <c r="AK1573" s="645"/>
      <c r="AL1573" s="645"/>
      <c r="AM1573" s="645"/>
      <c r="AN1573" s="645"/>
      <c r="AO1573" s="645"/>
      <c r="AP1573" s="645"/>
      <c r="AQ1573" s="645"/>
      <c r="AR1573" s="645"/>
      <c r="AS1573" s="645"/>
      <c r="AT1573" s="645"/>
      <c r="AU1573" s="645"/>
      <c r="AV1573" s="645"/>
      <c r="AW1573" s="645"/>
      <c r="AX1573" s="645"/>
      <c r="AY1573" s="645"/>
      <c r="AZ1573" s="645"/>
      <c r="BA1573" s="645"/>
      <c r="BB1573" s="645"/>
      <c r="BC1573" s="645"/>
      <c r="BD1573" s="645"/>
      <c r="BE1573" s="645"/>
      <c r="BF1573" s="645"/>
      <c r="BG1573" s="505"/>
      <c r="BH1573" s="506"/>
      <c r="BI1573" s="506"/>
      <c r="BJ1573" s="506"/>
      <c r="BK1573" s="507"/>
    </row>
    <row r="1574" spans="1:80" ht="12.6" customHeight="1">
      <c r="B1574" s="498"/>
      <c r="C1574" s="499"/>
      <c r="D1574" s="500"/>
      <c r="E1574" s="646"/>
      <c r="F1574" s="647"/>
      <c r="G1574" s="647"/>
      <c r="H1574" s="647"/>
      <c r="I1574" s="647"/>
      <c r="J1574" s="647"/>
      <c r="K1574" s="647"/>
      <c r="L1574" s="647"/>
      <c r="M1574" s="647"/>
      <c r="N1574" s="647"/>
      <c r="O1574" s="647"/>
      <c r="P1574" s="647"/>
      <c r="Q1574" s="647"/>
      <c r="R1574" s="647"/>
      <c r="S1574" s="647"/>
      <c r="T1574" s="647"/>
      <c r="U1574" s="647"/>
      <c r="V1574" s="647"/>
      <c r="W1574" s="647"/>
      <c r="X1574" s="647"/>
      <c r="Y1574" s="647"/>
      <c r="Z1574" s="647"/>
      <c r="AA1574" s="647"/>
      <c r="AB1574" s="647"/>
      <c r="AC1574" s="647"/>
      <c r="AD1574" s="647"/>
      <c r="AE1574" s="647"/>
      <c r="AF1574" s="647"/>
      <c r="AG1574" s="647"/>
      <c r="AH1574" s="647"/>
      <c r="AI1574" s="647"/>
      <c r="AJ1574" s="647"/>
      <c r="AK1574" s="647"/>
      <c r="AL1574" s="647"/>
      <c r="AM1574" s="647"/>
      <c r="AN1574" s="647"/>
      <c r="AO1574" s="647"/>
      <c r="AP1574" s="647"/>
      <c r="AQ1574" s="647"/>
      <c r="AR1574" s="647"/>
      <c r="AS1574" s="647"/>
      <c r="AT1574" s="647"/>
      <c r="AU1574" s="647"/>
      <c r="AV1574" s="647"/>
      <c r="AW1574" s="647"/>
      <c r="AX1574" s="647"/>
      <c r="AY1574" s="647"/>
      <c r="AZ1574" s="647"/>
      <c r="BA1574" s="647"/>
      <c r="BB1574" s="647"/>
      <c r="BC1574" s="647"/>
      <c r="BD1574" s="647"/>
      <c r="BE1574" s="647"/>
      <c r="BF1574" s="647"/>
      <c r="BG1574" s="508"/>
      <c r="BH1574" s="509"/>
      <c r="BI1574" s="509"/>
      <c r="BJ1574" s="509"/>
      <c r="BK1574" s="510"/>
    </row>
    <row r="1575" spans="1:80" ht="12.6" customHeight="1">
      <c r="A1575" s="342"/>
      <c r="B1575" s="495" t="s">
        <v>461</v>
      </c>
      <c r="C1575" s="496"/>
      <c r="D1575" s="497"/>
      <c r="E1575" s="501" t="s">
        <v>916</v>
      </c>
      <c r="F1575" s="502"/>
      <c r="G1575" s="502"/>
      <c r="H1575" s="502"/>
      <c r="I1575" s="502"/>
      <c r="J1575" s="502"/>
      <c r="K1575" s="502"/>
      <c r="L1575" s="502"/>
      <c r="M1575" s="502"/>
      <c r="N1575" s="502"/>
      <c r="O1575" s="502"/>
      <c r="P1575" s="502"/>
      <c r="Q1575" s="502"/>
      <c r="R1575" s="502"/>
      <c r="S1575" s="502"/>
      <c r="T1575" s="502"/>
      <c r="U1575" s="502"/>
      <c r="V1575" s="502"/>
      <c r="W1575" s="502"/>
      <c r="X1575" s="502"/>
      <c r="Y1575" s="502"/>
      <c r="Z1575" s="502"/>
      <c r="AA1575" s="502"/>
      <c r="AB1575" s="502"/>
      <c r="AC1575" s="502"/>
      <c r="AD1575" s="502"/>
      <c r="AE1575" s="502"/>
      <c r="AF1575" s="502"/>
      <c r="AG1575" s="502"/>
      <c r="AH1575" s="502"/>
      <c r="AI1575" s="502"/>
      <c r="AJ1575" s="502"/>
      <c r="AK1575" s="502"/>
      <c r="AL1575" s="502"/>
      <c r="AM1575" s="502"/>
      <c r="AN1575" s="502"/>
      <c r="AO1575" s="502"/>
      <c r="AP1575" s="502"/>
      <c r="AQ1575" s="502"/>
      <c r="AR1575" s="502"/>
      <c r="AS1575" s="502"/>
      <c r="AT1575" s="502"/>
      <c r="AU1575" s="502"/>
      <c r="AV1575" s="502"/>
      <c r="AW1575" s="502"/>
      <c r="AX1575" s="502"/>
      <c r="AY1575" s="502"/>
      <c r="AZ1575" s="502"/>
      <c r="BA1575" s="502"/>
      <c r="BB1575" s="502"/>
      <c r="BC1575" s="502"/>
      <c r="BD1575" s="502"/>
      <c r="BE1575" s="502"/>
      <c r="BF1575" s="502"/>
      <c r="BG1575" s="505"/>
      <c r="BH1575" s="506"/>
      <c r="BI1575" s="506"/>
      <c r="BJ1575" s="506"/>
      <c r="BK1575" s="507"/>
      <c r="BL1575" s="350"/>
      <c r="CB1575" s="228"/>
    </row>
    <row r="1576" spans="1:80" ht="12.6" customHeight="1">
      <c r="A1576" s="342"/>
      <c r="B1576" s="511"/>
      <c r="C1576" s="512"/>
      <c r="D1576" s="513"/>
      <c r="E1576" s="514"/>
      <c r="F1576" s="482"/>
      <c r="G1576" s="482"/>
      <c r="H1576" s="482"/>
      <c r="I1576" s="482"/>
      <c r="J1576" s="482"/>
      <c r="K1576" s="482"/>
      <c r="L1576" s="482"/>
      <c r="M1576" s="482"/>
      <c r="N1576" s="482"/>
      <c r="O1576" s="482"/>
      <c r="P1576" s="482"/>
      <c r="Q1576" s="482"/>
      <c r="R1576" s="482"/>
      <c r="S1576" s="482"/>
      <c r="T1576" s="482"/>
      <c r="U1576" s="482"/>
      <c r="V1576" s="482"/>
      <c r="W1576" s="482"/>
      <c r="X1576" s="482"/>
      <c r="Y1576" s="482"/>
      <c r="Z1576" s="482"/>
      <c r="AA1576" s="482"/>
      <c r="AB1576" s="482"/>
      <c r="AC1576" s="482"/>
      <c r="AD1576" s="482"/>
      <c r="AE1576" s="482"/>
      <c r="AF1576" s="482"/>
      <c r="AG1576" s="482"/>
      <c r="AH1576" s="482"/>
      <c r="AI1576" s="482"/>
      <c r="AJ1576" s="482"/>
      <c r="AK1576" s="482"/>
      <c r="AL1576" s="482"/>
      <c r="AM1576" s="482"/>
      <c r="AN1576" s="482"/>
      <c r="AO1576" s="482"/>
      <c r="AP1576" s="482"/>
      <c r="AQ1576" s="482"/>
      <c r="AR1576" s="482"/>
      <c r="AS1576" s="482"/>
      <c r="AT1576" s="482"/>
      <c r="AU1576" s="482"/>
      <c r="AV1576" s="482"/>
      <c r="AW1576" s="482"/>
      <c r="AX1576" s="482"/>
      <c r="AY1576" s="482"/>
      <c r="AZ1576" s="482"/>
      <c r="BA1576" s="482"/>
      <c r="BB1576" s="482"/>
      <c r="BC1576" s="482"/>
      <c r="BD1576" s="482"/>
      <c r="BE1576" s="482"/>
      <c r="BF1576" s="482"/>
      <c r="BG1576" s="515"/>
      <c r="BH1576" s="516"/>
      <c r="BI1576" s="516"/>
      <c r="BJ1576" s="516"/>
      <c r="BK1576" s="517"/>
      <c r="BL1576" s="350"/>
      <c r="CB1576" s="228"/>
    </row>
    <row r="1577" spans="1:80" ht="12.6" customHeight="1">
      <c r="A1577" s="342"/>
      <c r="B1577" s="511"/>
      <c r="C1577" s="512"/>
      <c r="D1577" s="513"/>
      <c r="E1577" s="769" t="s">
        <v>516</v>
      </c>
      <c r="F1577" s="770"/>
      <c r="G1577" s="482" t="s">
        <v>917</v>
      </c>
      <c r="H1577" s="482"/>
      <c r="I1577" s="482"/>
      <c r="J1577" s="482"/>
      <c r="K1577" s="482"/>
      <c r="L1577" s="482"/>
      <c r="M1577" s="482"/>
      <c r="N1577" s="482"/>
      <c r="O1577" s="482"/>
      <c r="P1577" s="482"/>
      <c r="Q1577" s="482"/>
      <c r="R1577" s="482"/>
      <c r="S1577" s="482"/>
      <c r="T1577" s="482"/>
      <c r="U1577" s="482"/>
      <c r="V1577" s="482"/>
      <c r="W1577" s="482"/>
      <c r="X1577" s="482"/>
      <c r="Y1577" s="482"/>
      <c r="Z1577" s="482"/>
      <c r="AA1577" s="482"/>
      <c r="AB1577" s="482"/>
      <c r="AC1577" s="482"/>
      <c r="AD1577" s="482"/>
      <c r="AE1577" s="482"/>
      <c r="AF1577" s="482"/>
      <c r="AG1577" s="482"/>
      <c r="AH1577" s="482"/>
      <c r="AI1577" s="482"/>
      <c r="AJ1577" s="482"/>
      <c r="AK1577" s="482"/>
      <c r="AL1577" s="482"/>
      <c r="AM1577" s="482"/>
      <c r="AN1577" s="482"/>
      <c r="AO1577" s="482"/>
      <c r="AP1577" s="482"/>
      <c r="AQ1577" s="482"/>
      <c r="AR1577" s="482"/>
      <c r="AS1577" s="482"/>
      <c r="AT1577" s="482"/>
      <c r="AU1577" s="482"/>
      <c r="AV1577" s="482"/>
      <c r="AW1577" s="482"/>
      <c r="AX1577" s="482"/>
      <c r="AY1577" s="482"/>
      <c r="AZ1577" s="482"/>
      <c r="BA1577" s="482"/>
      <c r="BB1577" s="482"/>
      <c r="BC1577" s="482"/>
      <c r="BD1577" s="482"/>
      <c r="BE1577" s="482"/>
      <c r="BF1577" s="482"/>
      <c r="BG1577" s="515"/>
      <c r="BH1577" s="516"/>
      <c r="BI1577" s="516"/>
      <c r="BJ1577" s="516"/>
      <c r="BK1577" s="517"/>
      <c r="BL1577" s="350"/>
      <c r="CB1577" s="228"/>
    </row>
    <row r="1578" spans="1:80" ht="12.6" customHeight="1">
      <c r="A1578" s="342"/>
      <c r="B1578" s="511"/>
      <c r="C1578" s="512"/>
      <c r="D1578" s="513"/>
      <c r="E1578" s="769" t="s">
        <v>518</v>
      </c>
      <c r="F1578" s="770"/>
      <c r="G1578" s="482" t="s">
        <v>918</v>
      </c>
      <c r="H1578" s="482"/>
      <c r="I1578" s="482"/>
      <c r="J1578" s="482"/>
      <c r="K1578" s="482"/>
      <c r="L1578" s="482"/>
      <c r="M1578" s="482"/>
      <c r="N1578" s="482"/>
      <c r="O1578" s="482"/>
      <c r="P1578" s="482"/>
      <c r="Q1578" s="482"/>
      <c r="R1578" s="482"/>
      <c r="S1578" s="482"/>
      <c r="T1578" s="482"/>
      <c r="U1578" s="482"/>
      <c r="V1578" s="482"/>
      <c r="W1578" s="482"/>
      <c r="X1578" s="482"/>
      <c r="Y1578" s="482"/>
      <c r="Z1578" s="482"/>
      <c r="AA1578" s="482"/>
      <c r="AB1578" s="482"/>
      <c r="AC1578" s="482"/>
      <c r="AD1578" s="482"/>
      <c r="AE1578" s="482"/>
      <c r="AF1578" s="482"/>
      <c r="AG1578" s="482"/>
      <c r="AH1578" s="482"/>
      <c r="AI1578" s="482"/>
      <c r="AJ1578" s="482"/>
      <c r="AK1578" s="482"/>
      <c r="AL1578" s="482"/>
      <c r="AM1578" s="482"/>
      <c r="AN1578" s="482"/>
      <c r="AO1578" s="482"/>
      <c r="AP1578" s="482"/>
      <c r="AQ1578" s="482"/>
      <c r="AR1578" s="482"/>
      <c r="AS1578" s="482"/>
      <c r="AT1578" s="482"/>
      <c r="AU1578" s="482"/>
      <c r="AV1578" s="482"/>
      <c r="AW1578" s="482"/>
      <c r="AX1578" s="482"/>
      <c r="AY1578" s="482"/>
      <c r="AZ1578" s="482"/>
      <c r="BA1578" s="482"/>
      <c r="BB1578" s="482"/>
      <c r="BC1578" s="482"/>
      <c r="BD1578" s="482"/>
      <c r="BE1578" s="482"/>
      <c r="BF1578" s="482"/>
      <c r="BG1578" s="515"/>
      <c r="BH1578" s="516"/>
      <c r="BI1578" s="516"/>
      <c r="BJ1578" s="516"/>
      <c r="BK1578" s="517"/>
      <c r="BL1578" s="350"/>
      <c r="CB1578" s="228"/>
    </row>
    <row r="1579" spans="1:80" ht="12.6" customHeight="1">
      <c r="A1579" s="342"/>
      <c r="B1579" s="511"/>
      <c r="C1579" s="512"/>
      <c r="D1579" s="513"/>
      <c r="E1579" s="769" t="s">
        <v>520</v>
      </c>
      <c r="F1579" s="770"/>
      <c r="G1579" s="482" t="s">
        <v>919</v>
      </c>
      <c r="H1579" s="482"/>
      <c r="I1579" s="482"/>
      <c r="J1579" s="482"/>
      <c r="K1579" s="482"/>
      <c r="L1579" s="482"/>
      <c r="M1579" s="482"/>
      <c r="N1579" s="482"/>
      <c r="O1579" s="482"/>
      <c r="P1579" s="482"/>
      <c r="Q1579" s="482"/>
      <c r="R1579" s="482"/>
      <c r="S1579" s="482"/>
      <c r="T1579" s="482"/>
      <c r="U1579" s="482"/>
      <c r="V1579" s="482"/>
      <c r="W1579" s="482"/>
      <c r="X1579" s="482"/>
      <c r="Y1579" s="482"/>
      <c r="Z1579" s="482"/>
      <c r="AA1579" s="482"/>
      <c r="AB1579" s="482"/>
      <c r="AC1579" s="482"/>
      <c r="AD1579" s="482"/>
      <c r="AE1579" s="482"/>
      <c r="AF1579" s="482"/>
      <c r="AG1579" s="482"/>
      <c r="AH1579" s="482"/>
      <c r="AI1579" s="482"/>
      <c r="AJ1579" s="482"/>
      <c r="AK1579" s="482"/>
      <c r="AL1579" s="482"/>
      <c r="AM1579" s="482"/>
      <c r="AN1579" s="482"/>
      <c r="AO1579" s="482"/>
      <c r="AP1579" s="482"/>
      <c r="AQ1579" s="482"/>
      <c r="AR1579" s="482"/>
      <c r="AS1579" s="482"/>
      <c r="AT1579" s="482"/>
      <c r="AU1579" s="482"/>
      <c r="AV1579" s="482"/>
      <c r="AW1579" s="482"/>
      <c r="AX1579" s="482"/>
      <c r="AY1579" s="482"/>
      <c r="AZ1579" s="482"/>
      <c r="BA1579" s="482"/>
      <c r="BB1579" s="482"/>
      <c r="BC1579" s="482"/>
      <c r="BD1579" s="482"/>
      <c r="BE1579" s="482"/>
      <c r="BF1579" s="482"/>
      <c r="BG1579" s="515"/>
      <c r="BH1579" s="516"/>
      <c r="BI1579" s="516"/>
      <c r="BJ1579" s="516"/>
      <c r="BK1579" s="517"/>
      <c r="BL1579" s="350"/>
      <c r="CB1579" s="228"/>
    </row>
    <row r="1580" spans="1:80" ht="5.25" customHeight="1">
      <c r="A1580" s="342"/>
      <c r="B1580" s="498"/>
      <c r="C1580" s="499"/>
      <c r="D1580" s="500"/>
      <c r="E1580" s="382"/>
      <c r="F1580" s="355"/>
      <c r="G1580" s="355"/>
      <c r="H1580" s="355"/>
      <c r="I1580" s="355"/>
      <c r="J1580" s="355"/>
      <c r="K1580" s="355"/>
      <c r="L1580" s="355"/>
      <c r="M1580" s="355"/>
      <c r="N1580" s="355"/>
      <c r="O1580" s="355"/>
      <c r="P1580" s="355"/>
      <c r="Q1580" s="355"/>
      <c r="R1580" s="355"/>
      <c r="S1580" s="355"/>
      <c r="T1580" s="355"/>
      <c r="U1580" s="355"/>
      <c r="V1580" s="355"/>
      <c r="W1580" s="355"/>
      <c r="X1580" s="355"/>
      <c r="Y1580" s="355"/>
      <c r="Z1580" s="355"/>
      <c r="AA1580" s="355"/>
      <c r="AB1580" s="355"/>
      <c r="AC1580" s="355"/>
      <c r="AD1580" s="355"/>
      <c r="AE1580" s="355"/>
      <c r="AF1580" s="355"/>
      <c r="AG1580" s="355"/>
      <c r="AH1580" s="355"/>
      <c r="AI1580" s="355"/>
      <c r="AJ1580" s="355"/>
      <c r="AK1580" s="355"/>
      <c r="AL1580" s="355"/>
      <c r="AM1580" s="355"/>
      <c r="AN1580" s="355"/>
      <c r="AO1580" s="355"/>
      <c r="AP1580" s="355"/>
      <c r="AQ1580" s="355"/>
      <c r="AR1580" s="355"/>
      <c r="AS1580" s="355"/>
      <c r="AT1580" s="355"/>
      <c r="AU1580" s="355"/>
      <c r="AV1580" s="355"/>
      <c r="AW1580" s="355"/>
      <c r="AX1580" s="355"/>
      <c r="AY1580" s="355"/>
      <c r="AZ1580" s="355"/>
      <c r="BA1580" s="355"/>
      <c r="BB1580" s="355"/>
      <c r="BC1580" s="355"/>
      <c r="BD1580" s="355"/>
      <c r="BE1580" s="355"/>
      <c r="BF1580" s="355"/>
      <c r="BG1580" s="508"/>
      <c r="BH1580" s="509"/>
      <c r="BI1580" s="509"/>
      <c r="BJ1580" s="509"/>
      <c r="BK1580" s="510"/>
      <c r="BL1580" s="350"/>
      <c r="CB1580" s="228"/>
    </row>
    <row r="1581" spans="1:80" ht="12.6" customHeight="1">
      <c r="B1581" s="495" t="s">
        <v>463</v>
      </c>
      <c r="C1581" s="496"/>
      <c r="D1581" s="497"/>
      <c r="E1581" s="501" t="s">
        <v>934</v>
      </c>
      <c r="F1581" s="502"/>
      <c r="G1581" s="502"/>
      <c r="H1581" s="502"/>
      <c r="I1581" s="502"/>
      <c r="J1581" s="502"/>
      <c r="K1581" s="502"/>
      <c r="L1581" s="502"/>
      <c r="M1581" s="502"/>
      <c r="N1581" s="502"/>
      <c r="O1581" s="502"/>
      <c r="P1581" s="502"/>
      <c r="Q1581" s="502"/>
      <c r="R1581" s="502"/>
      <c r="S1581" s="502"/>
      <c r="T1581" s="502"/>
      <c r="U1581" s="502"/>
      <c r="V1581" s="502"/>
      <c r="W1581" s="502"/>
      <c r="X1581" s="502"/>
      <c r="Y1581" s="502"/>
      <c r="Z1581" s="502"/>
      <c r="AA1581" s="502"/>
      <c r="AB1581" s="502"/>
      <c r="AC1581" s="502"/>
      <c r="AD1581" s="502"/>
      <c r="AE1581" s="502"/>
      <c r="AF1581" s="502"/>
      <c r="AG1581" s="502"/>
      <c r="AH1581" s="502"/>
      <c r="AI1581" s="502"/>
      <c r="AJ1581" s="502"/>
      <c r="AK1581" s="502"/>
      <c r="AL1581" s="502"/>
      <c r="AM1581" s="502"/>
      <c r="AN1581" s="502"/>
      <c r="AO1581" s="502"/>
      <c r="AP1581" s="502"/>
      <c r="AQ1581" s="502"/>
      <c r="AR1581" s="502"/>
      <c r="AS1581" s="502"/>
      <c r="AT1581" s="502"/>
      <c r="AU1581" s="502"/>
      <c r="AV1581" s="502"/>
      <c r="AW1581" s="502"/>
      <c r="AX1581" s="502"/>
      <c r="AY1581" s="502"/>
      <c r="AZ1581" s="502"/>
      <c r="BA1581" s="502"/>
      <c r="BB1581" s="502"/>
      <c r="BC1581" s="502"/>
      <c r="BD1581" s="502"/>
      <c r="BE1581" s="502"/>
      <c r="BF1581" s="502"/>
      <c r="BG1581" s="505"/>
      <c r="BH1581" s="506"/>
      <c r="BI1581" s="506"/>
      <c r="BJ1581" s="506"/>
      <c r="BK1581" s="507"/>
    </row>
    <row r="1582" spans="1:80" s="442" customFormat="1" ht="12.6" customHeight="1">
      <c r="B1582" s="511"/>
      <c r="C1582" s="666"/>
      <c r="D1582" s="513"/>
      <c r="E1582" s="514"/>
      <c r="F1582" s="671"/>
      <c r="G1582" s="671"/>
      <c r="H1582" s="671"/>
      <c r="I1582" s="671"/>
      <c r="J1582" s="671"/>
      <c r="K1582" s="671"/>
      <c r="L1582" s="671"/>
      <c r="M1582" s="671"/>
      <c r="N1582" s="671"/>
      <c r="O1582" s="671"/>
      <c r="P1582" s="671"/>
      <c r="Q1582" s="671"/>
      <c r="R1582" s="671"/>
      <c r="S1582" s="671"/>
      <c r="T1582" s="671"/>
      <c r="U1582" s="671"/>
      <c r="V1582" s="671"/>
      <c r="W1582" s="671"/>
      <c r="X1582" s="671"/>
      <c r="Y1582" s="671"/>
      <c r="Z1582" s="671"/>
      <c r="AA1582" s="671"/>
      <c r="AB1582" s="671"/>
      <c r="AC1582" s="671"/>
      <c r="AD1582" s="671"/>
      <c r="AE1582" s="671"/>
      <c r="AF1582" s="671"/>
      <c r="AG1582" s="671"/>
      <c r="AH1582" s="671"/>
      <c r="AI1582" s="671"/>
      <c r="AJ1582" s="671"/>
      <c r="AK1582" s="671"/>
      <c r="AL1582" s="671"/>
      <c r="AM1582" s="671"/>
      <c r="AN1582" s="671"/>
      <c r="AO1582" s="671"/>
      <c r="AP1582" s="671"/>
      <c r="AQ1582" s="671"/>
      <c r="AR1582" s="671"/>
      <c r="AS1582" s="671"/>
      <c r="AT1582" s="671"/>
      <c r="AU1582" s="671"/>
      <c r="AV1582" s="671"/>
      <c r="AW1582" s="671"/>
      <c r="AX1582" s="671"/>
      <c r="AY1582" s="671"/>
      <c r="AZ1582" s="671"/>
      <c r="BA1582" s="671"/>
      <c r="BB1582" s="671"/>
      <c r="BC1582" s="671"/>
      <c r="BD1582" s="671"/>
      <c r="BE1582" s="671"/>
      <c r="BF1582" s="671"/>
      <c r="BG1582" s="515"/>
      <c r="BH1582" s="668"/>
      <c r="BI1582" s="668"/>
      <c r="BJ1582" s="668"/>
      <c r="BK1582" s="517"/>
      <c r="BL1582" s="228"/>
      <c r="BM1582" s="228"/>
      <c r="BN1582" s="228"/>
      <c r="BO1582" s="228"/>
      <c r="BP1582" s="228"/>
      <c r="BQ1582" s="228"/>
      <c r="BR1582" s="228"/>
      <c r="BS1582" s="228"/>
      <c r="BT1582" s="228"/>
      <c r="BU1582" s="228"/>
      <c r="BV1582" s="228"/>
      <c r="BW1582" s="228"/>
      <c r="BX1582" s="228"/>
      <c r="BY1582" s="228"/>
      <c r="BZ1582" s="228"/>
      <c r="CA1582" s="228"/>
    </row>
    <row r="1583" spans="1:80" s="331" customFormat="1" ht="12.6" customHeight="1">
      <c r="B1583" s="498"/>
      <c r="C1583" s="499"/>
      <c r="D1583" s="500"/>
      <c r="E1583" s="503"/>
      <c r="F1583" s="504"/>
      <c r="G1583" s="504"/>
      <c r="H1583" s="504"/>
      <c r="I1583" s="504"/>
      <c r="J1583" s="504"/>
      <c r="K1583" s="504"/>
      <c r="L1583" s="504"/>
      <c r="M1583" s="504"/>
      <c r="N1583" s="504"/>
      <c r="O1583" s="504"/>
      <c r="P1583" s="504"/>
      <c r="Q1583" s="504"/>
      <c r="R1583" s="504"/>
      <c r="S1583" s="504"/>
      <c r="T1583" s="504"/>
      <c r="U1583" s="504"/>
      <c r="V1583" s="504"/>
      <c r="W1583" s="504"/>
      <c r="X1583" s="504"/>
      <c r="Y1583" s="504"/>
      <c r="Z1583" s="504"/>
      <c r="AA1583" s="504"/>
      <c r="AB1583" s="504"/>
      <c r="AC1583" s="504"/>
      <c r="AD1583" s="504"/>
      <c r="AE1583" s="504"/>
      <c r="AF1583" s="504"/>
      <c r="AG1583" s="504"/>
      <c r="AH1583" s="504"/>
      <c r="AI1583" s="504"/>
      <c r="AJ1583" s="504"/>
      <c r="AK1583" s="504"/>
      <c r="AL1583" s="504"/>
      <c r="AM1583" s="504"/>
      <c r="AN1583" s="504"/>
      <c r="AO1583" s="504"/>
      <c r="AP1583" s="504"/>
      <c r="AQ1583" s="504"/>
      <c r="AR1583" s="504"/>
      <c r="AS1583" s="504"/>
      <c r="AT1583" s="504"/>
      <c r="AU1583" s="504"/>
      <c r="AV1583" s="504"/>
      <c r="AW1583" s="504"/>
      <c r="AX1583" s="504"/>
      <c r="AY1583" s="504"/>
      <c r="AZ1583" s="504"/>
      <c r="BA1583" s="504"/>
      <c r="BB1583" s="504"/>
      <c r="BC1583" s="504"/>
      <c r="BD1583" s="504"/>
      <c r="BE1583" s="504"/>
      <c r="BF1583" s="504"/>
      <c r="BG1583" s="508"/>
      <c r="BH1583" s="509"/>
      <c r="BI1583" s="509"/>
      <c r="BJ1583" s="509"/>
      <c r="BK1583" s="510"/>
      <c r="BL1583" s="330"/>
      <c r="BM1583" s="330"/>
      <c r="BN1583" s="330"/>
      <c r="BO1583" s="330"/>
      <c r="BP1583" s="330"/>
      <c r="BQ1583" s="330"/>
      <c r="BR1583" s="330"/>
      <c r="BS1583" s="330"/>
      <c r="BT1583" s="330"/>
      <c r="BU1583" s="330"/>
      <c r="BV1583" s="330"/>
      <c r="BW1583" s="330"/>
      <c r="BX1583" s="330"/>
      <c r="BY1583" s="330"/>
      <c r="BZ1583" s="330"/>
      <c r="CA1583" s="330"/>
    </row>
    <row r="1584" spans="1:80" s="331" customFormat="1" ht="12.6" customHeight="1">
      <c r="B1584" s="678" t="s">
        <v>465</v>
      </c>
      <c r="C1584" s="679"/>
      <c r="D1584" s="680"/>
      <c r="E1584" s="502" t="s">
        <v>935</v>
      </c>
      <c r="F1584" s="502"/>
      <c r="G1584" s="502"/>
      <c r="H1584" s="502"/>
      <c r="I1584" s="502"/>
      <c r="J1584" s="502"/>
      <c r="K1584" s="502"/>
      <c r="L1584" s="502"/>
      <c r="M1584" s="502"/>
      <c r="N1584" s="502"/>
      <c r="O1584" s="502"/>
      <c r="P1584" s="502"/>
      <c r="Q1584" s="502"/>
      <c r="R1584" s="502"/>
      <c r="S1584" s="502"/>
      <c r="T1584" s="502"/>
      <c r="U1584" s="502"/>
      <c r="V1584" s="502"/>
      <c r="W1584" s="502"/>
      <c r="X1584" s="502"/>
      <c r="Y1584" s="502"/>
      <c r="Z1584" s="502"/>
      <c r="AA1584" s="502"/>
      <c r="AB1584" s="502"/>
      <c r="AC1584" s="502"/>
      <c r="AD1584" s="502"/>
      <c r="AE1584" s="502"/>
      <c r="AF1584" s="502"/>
      <c r="AG1584" s="502"/>
      <c r="AH1584" s="502"/>
      <c r="AI1584" s="502"/>
      <c r="AJ1584" s="502"/>
      <c r="AK1584" s="502"/>
      <c r="AL1584" s="502"/>
      <c r="AM1584" s="502"/>
      <c r="AN1584" s="502"/>
      <c r="AO1584" s="502"/>
      <c r="AP1584" s="502"/>
      <c r="AQ1584" s="502"/>
      <c r="AR1584" s="502"/>
      <c r="AS1584" s="502"/>
      <c r="AT1584" s="502"/>
      <c r="AU1584" s="502"/>
      <c r="AV1584" s="502"/>
      <c r="AW1584" s="502"/>
      <c r="AX1584" s="502"/>
      <c r="AY1584" s="502"/>
      <c r="AZ1584" s="502"/>
      <c r="BA1584" s="502"/>
      <c r="BB1584" s="502"/>
      <c r="BC1584" s="502"/>
      <c r="BD1584" s="502"/>
      <c r="BE1584" s="502"/>
      <c r="BF1584" s="502"/>
      <c r="BG1584" s="505"/>
      <c r="BH1584" s="506"/>
      <c r="BI1584" s="506"/>
      <c r="BJ1584" s="506"/>
      <c r="BK1584" s="507"/>
      <c r="BL1584" s="350"/>
      <c r="BM1584" s="330"/>
      <c r="BN1584" s="330"/>
      <c r="BO1584" s="330"/>
      <c r="BP1584" s="330"/>
      <c r="BQ1584" s="330"/>
      <c r="BR1584" s="330"/>
      <c r="BS1584" s="330"/>
      <c r="BT1584" s="330"/>
      <c r="BU1584" s="330"/>
      <c r="BV1584" s="330"/>
      <c r="BW1584" s="330"/>
      <c r="BX1584" s="330"/>
      <c r="BY1584" s="330"/>
      <c r="BZ1584" s="330"/>
      <c r="CA1584" s="330"/>
      <c r="CB1584" s="330"/>
    </row>
    <row r="1585" spans="1:97" s="331" customFormat="1" ht="12.6" customHeight="1">
      <c r="B1585" s="681"/>
      <c r="C1585" s="682"/>
      <c r="D1585" s="683"/>
      <c r="E1585" s="482"/>
      <c r="F1585" s="482"/>
      <c r="G1585" s="482"/>
      <c r="H1585" s="482"/>
      <c r="I1585" s="482"/>
      <c r="J1585" s="482"/>
      <c r="K1585" s="482"/>
      <c r="L1585" s="482"/>
      <c r="M1585" s="482"/>
      <c r="N1585" s="482"/>
      <c r="O1585" s="482"/>
      <c r="P1585" s="482"/>
      <c r="Q1585" s="482"/>
      <c r="R1585" s="482"/>
      <c r="S1585" s="482"/>
      <c r="T1585" s="482"/>
      <c r="U1585" s="482"/>
      <c r="V1585" s="482"/>
      <c r="W1585" s="482"/>
      <c r="X1585" s="482"/>
      <c r="Y1585" s="482"/>
      <c r="Z1585" s="482"/>
      <c r="AA1585" s="482"/>
      <c r="AB1585" s="482"/>
      <c r="AC1585" s="482"/>
      <c r="AD1585" s="482"/>
      <c r="AE1585" s="482"/>
      <c r="AF1585" s="482"/>
      <c r="AG1585" s="482"/>
      <c r="AH1585" s="482"/>
      <c r="AI1585" s="482"/>
      <c r="AJ1585" s="482"/>
      <c r="AK1585" s="482"/>
      <c r="AL1585" s="482"/>
      <c r="AM1585" s="482"/>
      <c r="AN1585" s="482"/>
      <c r="AO1585" s="482"/>
      <c r="AP1585" s="482"/>
      <c r="AQ1585" s="482"/>
      <c r="AR1585" s="482"/>
      <c r="AS1585" s="482"/>
      <c r="AT1585" s="482"/>
      <c r="AU1585" s="482"/>
      <c r="AV1585" s="482"/>
      <c r="AW1585" s="482"/>
      <c r="AX1585" s="482"/>
      <c r="AY1585" s="482"/>
      <c r="AZ1585" s="482"/>
      <c r="BA1585" s="482"/>
      <c r="BB1585" s="482"/>
      <c r="BC1585" s="482"/>
      <c r="BD1585" s="482"/>
      <c r="BE1585" s="482"/>
      <c r="BF1585" s="482"/>
      <c r="BG1585" s="515"/>
      <c r="BH1585" s="516"/>
      <c r="BI1585" s="516"/>
      <c r="BJ1585" s="516"/>
      <c r="BK1585" s="517"/>
      <c r="BL1585" s="350"/>
      <c r="BM1585" s="330"/>
      <c r="BN1585" s="330"/>
      <c r="BO1585" s="330"/>
      <c r="BP1585" s="330"/>
      <c r="BQ1585" s="330"/>
      <c r="BR1585" s="330"/>
      <c r="BS1585" s="330"/>
      <c r="BT1585" s="330"/>
      <c r="BU1585" s="330"/>
      <c r="BV1585" s="330"/>
      <c r="BW1585" s="330"/>
      <c r="BX1585" s="330"/>
      <c r="BY1585" s="330"/>
      <c r="BZ1585" s="330"/>
      <c r="CA1585" s="330"/>
      <c r="CB1585" s="330"/>
    </row>
    <row r="1586" spans="1:97" s="331" customFormat="1" ht="12.6" customHeight="1">
      <c r="B1586" s="681"/>
      <c r="C1586" s="682"/>
      <c r="D1586" s="683"/>
      <c r="E1586" s="665" t="s">
        <v>516</v>
      </c>
      <c r="F1586" s="665"/>
      <c r="G1586" s="654" t="s">
        <v>936</v>
      </c>
      <c r="H1586" s="654"/>
      <c r="I1586" s="654"/>
      <c r="J1586" s="654"/>
      <c r="K1586" s="654"/>
      <c r="L1586" s="654"/>
      <c r="M1586" s="654"/>
      <c r="N1586" s="654"/>
      <c r="O1586" s="654"/>
      <c r="P1586" s="654"/>
      <c r="Q1586" s="654"/>
      <c r="R1586" s="654"/>
      <c r="S1586" s="654"/>
      <c r="T1586" s="654"/>
      <c r="U1586" s="654"/>
      <c r="V1586" s="654"/>
      <c r="W1586" s="654"/>
      <c r="X1586" s="654"/>
      <c r="Y1586" s="654"/>
      <c r="Z1586" s="654"/>
      <c r="AA1586" s="654"/>
      <c r="AB1586" s="654"/>
      <c r="AC1586" s="654"/>
      <c r="AD1586" s="654"/>
      <c r="AE1586" s="654"/>
      <c r="AF1586" s="654"/>
      <c r="AG1586" s="654"/>
      <c r="AH1586" s="654"/>
      <c r="AI1586" s="654"/>
      <c r="AJ1586" s="654"/>
      <c r="AK1586" s="654"/>
      <c r="AL1586" s="654"/>
      <c r="AM1586" s="654"/>
      <c r="AN1586" s="654"/>
      <c r="AO1586" s="654"/>
      <c r="AP1586" s="654"/>
      <c r="AQ1586" s="654"/>
      <c r="AR1586" s="654"/>
      <c r="AS1586" s="654"/>
      <c r="AT1586" s="654"/>
      <c r="AU1586" s="654"/>
      <c r="AV1586" s="654"/>
      <c r="AW1586" s="654"/>
      <c r="AX1586" s="654"/>
      <c r="AY1586" s="654"/>
      <c r="AZ1586" s="654"/>
      <c r="BA1586" s="654"/>
      <c r="BB1586" s="654"/>
      <c r="BC1586" s="654"/>
      <c r="BD1586" s="654"/>
      <c r="BE1586" s="654"/>
      <c r="BF1586" s="654"/>
      <c r="BG1586" s="515"/>
      <c r="BH1586" s="516"/>
      <c r="BI1586" s="516"/>
      <c r="BJ1586" s="516"/>
      <c r="BK1586" s="517"/>
      <c r="BL1586" s="350"/>
      <c r="BM1586" s="258"/>
      <c r="BN1586" s="330"/>
      <c r="BO1586" s="330"/>
      <c r="BP1586" s="330"/>
      <c r="BQ1586" s="330"/>
      <c r="BR1586" s="330"/>
      <c r="BS1586" s="330"/>
      <c r="BT1586" s="330"/>
      <c r="BU1586" s="330"/>
      <c r="BV1586" s="330"/>
      <c r="BW1586" s="330"/>
      <c r="BX1586" s="330"/>
      <c r="BY1586" s="330"/>
      <c r="BZ1586" s="330"/>
      <c r="CA1586" s="330"/>
      <c r="CB1586" s="330"/>
    </row>
    <row r="1587" spans="1:97" s="331" customFormat="1" ht="12.6" customHeight="1">
      <c r="B1587" s="681"/>
      <c r="C1587" s="682"/>
      <c r="D1587" s="683"/>
      <c r="E1587" s="665" t="s">
        <v>518</v>
      </c>
      <c r="F1587" s="665"/>
      <c r="G1587" s="482" t="s">
        <v>937</v>
      </c>
      <c r="H1587" s="482"/>
      <c r="I1587" s="482"/>
      <c r="J1587" s="482"/>
      <c r="K1587" s="482"/>
      <c r="L1587" s="482"/>
      <c r="M1587" s="482"/>
      <c r="N1587" s="482"/>
      <c r="O1587" s="482"/>
      <c r="P1587" s="482"/>
      <c r="Q1587" s="482"/>
      <c r="R1587" s="482"/>
      <c r="S1587" s="482"/>
      <c r="T1587" s="482"/>
      <c r="U1587" s="482"/>
      <c r="V1587" s="482"/>
      <c r="W1587" s="482"/>
      <c r="X1587" s="482"/>
      <c r="Y1587" s="482"/>
      <c r="Z1587" s="482"/>
      <c r="AA1587" s="482"/>
      <c r="AB1587" s="482"/>
      <c r="AC1587" s="482"/>
      <c r="AD1587" s="482"/>
      <c r="AE1587" s="482"/>
      <c r="AF1587" s="482"/>
      <c r="AG1587" s="482"/>
      <c r="AH1587" s="482"/>
      <c r="AI1587" s="482"/>
      <c r="AJ1587" s="482"/>
      <c r="AK1587" s="482"/>
      <c r="AL1587" s="482"/>
      <c r="AM1587" s="482"/>
      <c r="AN1587" s="482"/>
      <c r="AO1587" s="482"/>
      <c r="AP1587" s="482"/>
      <c r="AQ1587" s="482"/>
      <c r="AR1587" s="482"/>
      <c r="AS1587" s="482"/>
      <c r="AT1587" s="482"/>
      <c r="AU1587" s="482"/>
      <c r="AV1587" s="482"/>
      <c r="AW1587" s="482"/>
      <c r="AX1587" s="482"/>
      <c r="AY1587" s="482"/>
      <c r="AZ1587" s="482"/>
      <c r="BA1587" s="482"/>
      <c r="BB1587" s="482"/>
      <c r="BC1587" s="482"/>
      <c r="BD1587" s="482"/>
      <c r="BE1587" s="482"/>
      <c r="BF1587" s="482"/>
      <c r="BG1587" s="515"/>
      <c r="BH1587" s="516"/>
      <c r="BI1587" s="516"/>
      <c r="BJ1587" s="516"/>
      <c r="BK1587" s="517"/>
      <c r="BL1587" s="350"/>
      <c r="BM1587" s="258"/>
      <c r="BN1587" s="330"/>
      <c r="BO1587" s="330"/>
      <c r="BP1587" s="330"/>
      <c r="BQ1587" s="330"/>
      <c r="BR1587" s="330"/>
      <c r="BS1587" s="330"/>
      <c r="BT1587" s="330"/>
      <c r="BU1587" s="330"/>
      <c r="BV1587" s="330"/>
      <c r="BW1587" s="330"/>
      <c r="BX1587" s="330"/>
      <c r="BY1587" s="330"/>
      <c r="BZ1587" s="330"/>
      <c r="CA1587" s="330"/>
      <c r="CB1587" s="330"/>
    </row>
    <row r="1588" spans="1:97" s="331" customFormat="1" ht="12.6" customHeight="1">
      <c r="B1588" s="681"/>
      <c r="C1588" s="682"/>
      <c r="D1588" s="683"/>
      <c r="E1588" s="450"/>
      <c r="F1588" s="450"/>
      <c r="G1588" s="483"/>
      <c r="H1588" s="483"/>
      <c r="I1588" s="483"/>
      <c r="J1588" s="483"/>
      <c r="K1588" s="483"/>
      <c r="L1588" s="483"/>
      <c r="M1588" s="483"/>
      <c r="N1588" s="483"/>
      <c r="O1588" s="483"/>
      <c r="P1588" s="483"/>
      <c r="Q1588" s="483"/>
      <c r="R1588" s="483"/>
      <c r="S1588" s="483"/>
      <c r="T1588" s="483"/>
      <c r="U1588" s="483"/>
      <c r="V1588" s="483"/>
      <c r="W1588" s="483"/>
      <c r="X1588" s="483"/>
      <c r="Y1588" s="483"/>
      <c r="Z1588" s="483"/>
      <c r="AA1588" s="483"/>
      <c r="AB1588" s="483"/>
      <c r="AC1588" s="483"/>
      <c r="AD1588" s="483"/>
      <c r="AE1588" s="483"/>
      <c r="AF1588" s="483"/>
      <c r="AG1588" s="483"/>
      <c r="AH1588" s="483"/>
      <c r="AI1588" s="483"/>
      <c r="AJ1588" s="483"/>
      <c r="AK1588" s="483"/>
      <c r="AL1588" s="483"/>
      <c r="AM1588" s="483"/>
      <c r="AN1588" s="483"/>
      <c r="AO1588" s="483"/>
      <c r="AP1588" s="483"/>
      <c r="AQ1588" s="483"/>
      <c r="AR1588" s="483"/>
      <c r="AS1588" s="483"/>
      <c r="AT1588" s="483"/>
      <c r="AU1588" s="483"/>
      <c r="AV1588" s="483"/>
      <c r="AW1588" s="483"/>
      <c r="AX1588" s="483"/>
      <c r="AY1588" s="483"/>
      <c r="AZ1588" s="483"/>
      <c r="BA1588" s="483"/>
      <c r="BB1588" s="483"/>
      <c r="BC1588" s="483"/>
      <c r="BD1588" s="483"/>
      <c r="BE1588" s="483"/>
      <c r="BF1588" s="483"/>
      <c r="BG1588" s="515"/>
      <c r="BH1588" s="516"/>
      <c r="BI1588" s="516"/>
      <c r="BJ1588" s="516"/>
      <c r="BK1588" s="517"/>
      <c r="BL1588" s="350"/>
      <c r="BM1588" s="258"/>
      <c r="BN1588" s="330"/>
      <c r="BO1588" s="330"/>
      <c r="BP1588" s="330"/>
      <c r="BQ1588" s="330"/>
      <c r="BR1588" s="330"/>
      <c r="BS1588" s="330"/>
      <c r="BT1588" s="330"/>
      <c r="BU1588" s="330"/>
      <c r="BV1588" s="330"/>
      <c r="BW1588" s="330"/>
      <c r="BX1588" s="330"/>
      <c r="BY1588" s="330"/>
      <c r="BZ1588" s="330"/>
      <c r="CA1588" s="330"/>
      <c r="CB1588" s="330"/>
    </row>
    <row r="1589" spans="1:97" s="331" customFormat="1" ht="12.6" customHeight="1">
      <c r="B1589" s="681"/>
      <c r="C1589" s="682"/>
      <c r="D1589" s="683"/>
      <c r="E1589" s="665" t="s">
        <v>520</v>
      </c>
      <c r="F1589" s="665"/>
      <c r="G1589" s="654" t="s">
        <v>938</v>
      </c>
      <c r="H1589" s="654"/>
      <c r="I1589" s="654"/>
      <c r="J1589" s="654"/>
      <c r="K1589" s="654"/>
      <c r="L1589" s="654"/>
      <c r="M1589" s="654"/>
      <c r="N1589" s="654"/>
      <c r="O1589" s="654"/>
      <c r="P1589" s="654"/>
      <c r="Q1589" s="654"/>
      <c r="R1589" s="654"/>
      <c r="S1589" s="654"/>
      <c r="T1589" s="654"/>
      <c r="U1589" s="654"/>
      <c r="V1589" s="654"/>
      <c r="W1589" s="654"/>
      <c r="X1589" s="654"/>
      <c r="Y1589" s="654"/>
      <c r="Z1589" s="654"/>
      <c r="AA1589" s="654"/>
      <c r="AB1589" s="654"/>
      <c r="AC1589" s="654"/>
      <c r="AD1589" s="654"/>
      <c r="AE1589" s="654"/>
      <c r="AF1589" s="654"/>
      <c r="AG1589" s="654"/>
      <c r="AH1589" s="654"/>
      <c r="AI1589" s="654"/>
      <c r="AJ1589" s="654"/>
      <c r="AK1589" s="654"/>
      <c r="AL1589" s="654"/>
      <c r="AM1589" s="654"/>
      <c r="AN1589" s="654"/>
      <c r="AO1589" s="654"/>
      <c r="AP1589" s="654"/>
      <c r="AQ1589" s="654"/>
      <c r="AR1589" s="654"/>
      <c r="AS1589" s="654"/>
      <c r="AT1589" s="654"/>
      <c r="AU1589" s="654"/>
      <c r="AV1589" s="654"/>
      <c r="AW1589" s="654"/>
      <c r="AX1589" s="654"/>
      <c r="AY1589" s="654"/>
      <c r="AZ1589" s="654"/>
      <c r="BA1589" s="654"/>
      <c r="BB1589" s="654"/>
      <c r="BC1589" s="654"/>
      <c r="BD1589" s="654"/>
      <c r="BE1589" s="654"/>
      <c r="BF1589" s="654"/>
      <c r="BG1589" s="515"/>
      <c r="BH1589" s="516"/>
      <c r="BI1589" s="516"/>
      <c r="BJ1589" s="516"/>
      <c r="BK1589" s="517"/>
      <c r="BL1589" s="350"/>
      <c r="BM1589" s="258"/>
      <c r="BN1589" s="330"/>
      <c r="BO1589" s="330"/>
      <c r="BP1589" s="330"/>
      <c r="BQ1589" s="330"/>
      <c r="BR1589" s="330"/>
      <c r="BS1589" s="330"/>
      <c r="BT1589" s="330"/>
      <c r="BU1589" s="330"/>
      <c r="BV1589" s="330"/>
      <c r="BW1589" s="330"/>
      <c r="BX1589" s="330"/>
      <c r="BY1589" s="330"/>
      <c r="BZ1589" s="330"/>
      <c r="CA1589" s="330"/>
      <c r="CB1589" s="330"/>
    </row>
    <row r="1590" spans="1:97" s="331" customFormat="1" ht="12.6" customHeight="1">
      <c r="B1590" s="681"/>
      <c r="C1590" s="682"/>
      <c r="D1590" s="683"/>
      <c r="E1590" s="665" t="s">
        <v>522</v>
      </c>
      <c r="F1590" s="665"/>
      <c r="G1590" s="654" t="s">
        <v>939</v>
      </c>
      <c r="H1590" s="654"/>
      <c r="I1590" s="654"/>
      <c r="J1590" s="654"/>
      <c r="K1590" s="654"/>
      <c r="L1590" s="654"/>
      <c r="M1590" s="654"/>
      <c r="N1590" s="654"/>
      <c r="O1590" s="654"/>
      <c r="P1590" s="654"/>
      <c r="Q1590" s="654"/>
      <c r="R1590" s="654"/>
      <c r="S1590" s="654"/>
      <c r="T1590" s="654"/>
      <c r="U1590" s="654"/>
      <c r="V1590" s="654"/>
      <c r="W1590" s="654"/>
      <c r="X1590" s="654"/>
      <c r="Y1590" s="654"/>
      <c r="Z1590" s="654"/>
      <c r="AA1590" s="654"/>
      <c r="AB1590" s="654"/>
      <c r="AC1590" s="654"/>
      <c r="AD1590" s="654"/>
      <c r="AE1590" s="654"/>
      <c r="AF1590" s="654"/>
      <c r="AG1590" s="654"/>
      <c r="AH1590" s="654"/>
      <c r="AI1590" s="654"/>
      <c r="AJ1590" s="654"/>
      <c r="AK1590" s="654"/>
      <c r="AL1590" s="654"/>
      <c r="AM1590" s="654"/>
      <c r="AN1590" s="654"/>
      <c r="AO1590" s="654"/>
      <c r="AP1590" s="654"/>
      <c r="AQ1590" s="654"/>
      <c r="AR1590" s="654"/>
      <c r="AS1590" s="654"/>
      <c r="AT1590" s="654"/>
      <c r="AU1590" s="654"/>
      <c r="AV1590" s="654"/>
      <c r="AW1590" s="654"/>
      <c r="AX1590" s="654"/>
      <c r="AY1590" s="654"/>
      <c r="AZ1590" s="654"/>
      <c r="BA1590" s="654"/>
      <c r="BB1590" s="654"/>
      <c r="BC1590" s="654"/>
      <c r="BD1590" s="654"/>
      <c r="BE1590" s="654"/>
      <c r="BF1590" s="654"/>
      <c r="BG1590" s="515"/>
      <c r="BH1590" s="516"/>
      <c r="BI1590" s="516"/>
      <c r="BJ1590" s="516"/>
      <c r="BK1590" s="517"/>
      <c r="BL1590" s="350"/>
      <c r="BM1590" s="258"/>
      <c r="BN1590" s="330"/>
      <c r="BO1590" s="330"/>
      <c r="BP1590" s="330"/>
      <c r="BQ1590" s="330"/>
      <c r="BR1590" s="330"/>
      <c r="BS1590" s="330"/>
      <c r="BT1590" s="330"/>
      <c r="BU1590" s="330"/>
      <c r="BV1590" s="330"/>
      <c r="BW1590" s="330"/>
      <c r="BX1590" s="330"/>
      <c r="BY1590" s="330"/>
      <c r="BZ1590" s="330"/>
      <c r="CA1590" s="330"/>
      <c r="CB1590" s="330"/>
    </row>
    <row r="1591" spans="1:97" s="331" customFormat="1" ht="3.75" customHeight="1">
      <c r="B1591" s="684"/>
      <c r="C1591" s="685"/>
      <c r="D1591" s="686"/>
      <c r="E1591" s="397"/>
      <c r="F1591" s="397"/>
      <c r="G1591" s="347"/>
      <c r="H1591" s="347"/>
      <c r="I1591" s="347"/>
      <c r="J1591" s="347"/>
      <c r="K1591" s="347"/>
      <c r="L1591" s="347"/>
      <c r="M1591" s="347"/>
      <c r="N1591" s="347"/>
      <c r="O1591" s="347"/>
      <c r="P1591" s="347"/>
      <c r="Q1591" s="347"/>
      <c r="R1591" s="347"/>
      <c r="S1591" s="347"/>
      <c r="T1591" s="347"/>
      <c r="U1591" s="347"/>
      <c r="V1591" s="347"/>
      <c r="W1591" s="347"/>
      <c r="X1591" s="347"/>
      <c r="Y1591" s="347"/>
      <c r="Z1591" s="347"/>
      <c r="AA1591" s="347"/>
      <c r="AB1591" s="347"/>
      <c r="AC1591" s="347"/>
      <c r="AD1591" s="347"/>
      <c r="AE1591" s="347"/>
      <c r="AF1591" s="347"/>
      <c r="AG1591" s="347"/>
      <c r="AH1591" s="347"/>
      <c r="AI1591" s="347"/>
      <c r="AJ1591" s="347"/>
      <c r="AK1591" s="347"/>
      <c r="AL1591" s="347"/>
      <c r="AM1591" s="347"/>
      <c r="AN1591" s="347"/>
      <c r="AO1591" s="347"/>
      <c r="AP1591" s="347"/>
      <c r="AQ1591" s="347"/>
      <c r="AR1591" s="347"/>
      <c r="AS1591" s="347"/>
      <c r="AT1591" s="347"/>
      <c r="AU1591" s="347"/>
      <c r="AV1591" s="347"/>
      <c r="AW1591" s="347"/>
      <c r="AX1591" s="347"/>
      <c r="AY1591" s="347"/>
      <c r="AZ1591" s="347"/>
      <c r="BA1591" s="347"/>
      <c r="BB1591" s="347"/>
      <c r="BC1591" s="347"/>
      <c r="BD1591" s="347"/>
      <c r="BE1591" s="347"/>
      <c r="BF1591" s="347"/>
      <c r="BG1591" s="508"/>
      <c r="BH1591" s="509"/>
      <c r="BI1591" s="509"/>
      <c r="BJ1591" s="509"/>
      <c r="BK1591" s="510"/>
      <c r="BL1591" s="350"/>
      <c r="BM1591" s="258"/>
      <c r="BN1591" s="330"/>
      <c r="BO1591" s="330"/>
      <c r="BP1591" s="330"/>
      <c r="BQ1591" s="330"/>
      <c r="BR1591" s="330"/>
      <c r="BS1591" s="330"/>
      <c r="BT1591" s="330"/>
      <c r="BU1591" s="330"/>
      <c r="BV1591" s="330"/>
      <c r="BW1591" s="330"/>
      <c r="BX1591" s="330"/>
      <c r="BY1591" s="330"/>
      <c r="BZ1591" s="330"/>
      <c r="CA1591" s="330"/>
      <c r="CB1591" s="330"/>
    </row>
    <row r="1592" spans="1:97" ht="12.6" customHeight="1">
      <c r="B1592" s="495" t="s">
        <v>500</v>
      </c>
      <c r="C1592" s="496"/>
      <c r="D1592" s="497"/>
      <c r="E1592" s="501" t="s">
        <v>940</v>
      </c>
      <c r="F1592" s="502"/>
      <c r="G1592" s="502"/>
      <c r="H1592" s="502"/>
      <c r="I1592" s="502"/>
      <c r="J1592" s="502"/>
      <c r="K1592" s="502"/>
      <c r="L1592" s="502"/>
      <c r="M1592" s="502"/>
      <c r="N1592" s="502"/>
      <c r="O1592" s="502"/>
      <c r="P1592" s="502"/>
      <c r="Q1592" s="502"/>
      <c r="R1592" s="502"/>
      <c r="S1592" s="502"/>
      <c r="T1592" s="502"/>
      <c r="U1592" s="502"/>
      <c r="V1592" s="502"/>
      <c r="W1592" s="502"/>
      <c r="X1592" s="502"/>
      <c r="Y1592" s="502"/>
      <c r="Z1592" s="502"/>
      <c r="AA1592" s="502"/>
      <c r="AB1592" s="502"/>
      <c r="AC1592" s="502"/>
      <c r="AD1592" s="502"/>
      <c r="AE1592" s="502"/>
      <c r="AF1592" s="502"/>
      <c r="AG1592" s="502"/>
      <c r="AH1592" s="502"/>
      <c r="AI1592" s="502"/>
      <c r="AJ1592" s="502"/>
      <c r="AK1592" s="502"/>
      <c r="AL1592" s="502"/>
      <c r="AM1592" s="502"/>
      <c r="AN1592" s="502"/>
      <c r="AO1592" s="502"/>
      <c r="AP1592" s="502"/>
      <c r="AQ1592" s="502"/>
      <c r="AR1592" s="502"/>
      <c r="AS1592" s="502"/>
      <c r="AT1592" s="502"/>
      <c r="AU1592" s="502"/>
      <c r="AV1592" s="502"/>
      <c r="AW1592" s="502"/>
      <c r="AX1592" s="502"/>
      <c r="AY1592" s="502"/>
      <c r="AZ1592" s="502"/>
      <c r="BA1592" s="502"/>
      <c r="BB1592" s="502"/>
      <c r="BC1592" s="502"/>
      <c r="BD1592" s="502"/>
      <c r="BE1592" s="502"/>
      <c r="BF1592" s="502"/>
      <c r="BG1592" s="505"/>
      <c r="BH1592" s="506"/>
      <c r="BI1592" s="506"/>
      <c r="BJ1592" s="506"/>
      <c r="BK1592" s="507"/>
    </row>
    <row r="1593" spans="1:97" ht="12.6" customHeight="1">
      <c r="B1593" s="511"/>
      <c r="C1593" s="512"/>
      <c r="D1593" s="513"/>
      <c r="E1593" s="514"/>
      <c r="F1593" s="482"/>
      <c r="G1593" s="482"/>
      <c r="H1593" s="482"/>
      <c r="I1593" s="482"/>
      <c r="J1593" s="482"/>
      <c r="K1593" s="482"/>
      <c r="L1593" s="482"/>
      <c r="M1593" s="482"/>
      <c r="N1593" s="482"/>
      <c r="O1593" s="482"/>
      <c r="P1593" s="482"/>
      <c r="Q1593" s="482"/>
      <c r="R1593" s="482"/>
      <c r="S1593" s="482"/>
      <c r="T1593" s="482"/>
      <c r="U1593" s="482"/>
      <c r="V1593" s="482"/>
      <c r="W1593" s="482"/>
      <c r="X1593" s="482"/>
      <c r="Y1593" s="482"/>
      <c r="Z1593" s="482"/>
      <c r="AA1593" s="482"/>
      <c r="AB1593" s="482"/>
      <c r="AC1593" s="482"/>
      <c r="AD1593" s="482"/>
      <c r="AE1593" s="482"/>
      <c r="AF1593" s="482"/>
      <c r="AG1593" s="482"/>
      <c r="AH1593" s="482"/>
      <c r="AI1593" s="482"/>
      <c r="AJ1593" s="482"/>
      <c r="AK1593" s="482"/>
      <c r="AL1593" s="482"/>
      <c r="AM1593" s="482"/>
      <c r="AN1593" s="482"/>
      <c r="AO1593" s="482"/>
      <c r="AP1593" s="482"/>
      <c r="AQ1593" s="482"/>
      <c r="AR1593" s="482"/>
      <c r="AS1593" s="482"/>
      <c r="AT1593" s="482"/>
      <c r="AU1593" s="482"/>
      <c r="AV1593" s="482"/>
      <c r="AW1593" s="482"/>
      <c r="AX1593" s="482"/>
      <c r="AY1593" s="482"/>
      <c r="AZ1593" s="482"/>
      <c r="BA1593" s="482"/>
      <c r="BB1593" s="482"/>
      <c r="BC1593" s="482"/>
      <c r="BD1593" s="482"/>
      <c r="BE1593" s="482"/>
      <c r="BF1593" s="482"/>
      <c r="BG1593" s="515"/>
      <c r="BH1593" s="516"/>
      <c r="BI1593" s="516"/>
      <c r="BJ1593" s="516"/>
      <c r="BK1593" s="517"/>
    </row>
    <row r="1594" spans="1:97" ht="12.6" customHeight="1">
      <c r="B1594" s="495" t="s">
        <v>502</v>
      </c>
      <c r="C1594" s="496"/>
      <c r="D1594" s="497"/>
      <c r="E1594" s="501" t="s">
        <v>923</v>
      </c>
      <c r="F1594" s="502"/>
      <c r="G1594" s="502"/>
      <c r="H1594" s="502"/>
      <c r="I1594" s="502"/>
      <c r="J1594" s="502"/>
      <c r="K1594" s="502"/>
      <c r="L1594" s="502"/>
      <c r="M1594" s="502"/>
      <c r="N1594" s="502"/>
      <c r="O1594" s="502"/>
      <c r="P1594" s="502"/>
      <c r="Q1594" s="502"/>
      <c r="R1594" s="502"/>
      <c r="S1594" s="502"/>
      <c r="T1594" s="502"/>
      <c r="U1594" s="502"/>
      <c r="V1594" s="502"/>
      <c r="W1594" s="502"/>
      <c r="X1594" s="502"/>
      <c r="Y1594" s="502"/>
      <c r="Z1594" s="502"/>
      <c r="AA1594" s="502"/>
      <c r="AB1594" s="502"/>
      <c r="AC1594" s="502"/>
      <c r="AD1594" s="502"/>
      <c r="AE1594" s="502"/>
      <c r="AF1594" s="502"/>
      <c r="AG1594" s="502"/>
      <c r="AH1594" s="502"/>
      <c r="AI1594" s="502"/>
      <c r="AJ1594" s="502"/>
      <c r="AK1594" s="502"/>
      <c r="AL1594" s="502"/>
      <c r="AM1594" s="502"/>
      <c r="AN1594" s="502"/>
      <c r="AO1594" s="502"/>
      <c r="AP1594" s="502"/>
      <c r="AQ1594" s="502"/>
      <c r="AR1594" s="502"/>
      <c r="AS1594" s="502"/>
      <c r="AT1594" s="502"/>
      <c r="AU1594" s="502"/>
      <c r="AV1594" s="502"/>
      <c r="AW1594" s="502"/>
      <c r="AX1594" s="502"/>
      <c r="AY1594" s="502"/>
      <c r="AZ1594" s="502"/>
      <c r="BA1594" s="502"/>
      <c r="BB1594" s="502"/>
      <c r="BC1594" s="502"/>
      <c r="BD1594" s="502"/>
      <c r="BE1594" s="502"/>
      <c r="BF1594" s="502"/>
      <c r="BG1594" s="505"/>
      <c r="BH1594" s="506"/>
      <c r="BI1594" s="506"/>
      <c r="BJ1594" s="506"/>
      <c r="BK1594" s="507"/>
    </row>
    <row r="1595" spans="1:97" ht="12.6" customHeight="1">
      <c r="B1595" s="498"/>
      <c r="C1595" s="499"/>
      <c r="D1595" s="500"/>
      <c r="E1595" s="503"/>
      <c r="F1595" s="504"/>
      <c r="G1595" s="504"/>
      <c r="H1595" s="504"/>
      <c r="I1595" s="504"/>
      <c r="J1595" s="504"/>
      <c r="K1595" s="504"/>
      <c r="L1595" s="504"/>
      <c r="M1595" s="504"/>
      <c r="N1595" s="504"/>
      <c r="O1595" s="504"/>
      <c r="P1595" s="504"/>
      <c r="Q1595" s="504"/>
      <c r="R1595" s="504"/>
      <c r="S1595" s="504"/>
      <c r="T1595" s="504"/>
      <c r="U1595" s="504"/>
      <c r="V1595" s="504"/>
      <c r="W1595" s="504"/>
      <c r="X1595" s="504"/>
      <c r="Y1595" s="504"/>
      <c r="Z1595" s="504"/>
      <c r="AA1595" s="504"/>
      <c r="AB1595" s="504"/>
      <c r="AC1595" s="504"/>
      <c r="AD1595" s="504"/>
      <c r="AE1595" s="504"/>
      <c r="AF1595" s="504"/>
      <c r="AG1595" s="504"/>
      <c r="AH1595" s="504"/>
      <c r="AI1595" s="504"/>
      <c r="AJ1595" s="504"/>
      <c r="AK1595" s="504"/>
      <c r="AL1595" s="504"/>
      <c r="AM1595" s="504"/>
      <c r="AN1595" s="504"/>
      <c r="AO1595" s="504"/>
      <c r="AP1595" s="504"/>
      <c r="AQ1595" s="504"/>
      <c r="AR1595" s="504"/>
      <c r="AS1595" s="504"/>
      <c r="AT1595" s="504"/>
      <c r="AU1595" s="504"/>
      <c r="AV1595" s="504"/>
      <c r="AW1595" s="504"/>
      <c r="AX1595" s="504"/>
      <c r="AY1595" s="504"/>
      <c r="AZ1595" s="504"/>
      <c r="BA1595" s="504"/>
      <c r="BB1595" s="504"/>
      <c r="BC1595" s="504"/>
      <c r="BD1595" s="504"/>
      <c r="BE1595" s="504"/>
      <c r="BF1595" s="504"/>
      <c r="BG1595" s="508"/>
      <c r="BH1595" s="509"/>
      <c r="BI1595" s="509"/>
      <c r="BJ1595" s="509"/>
      <c r="BK1595" s="510"/>
    </row>
    <row r="1596" spans="1:97" s="384" customFormat="1" ht="8.25" customHeight="1">
      <c r="BG1596" s="243"/>
      <c r="BH1596" s="243"/>
      <c r="BI1596" s="243"/>
      <c r="BJ1596" s="243"/>
      <c r="BK1596" s="243"/>
      <c r="BL1596" s="385"/>
      <c r="BM1596" s="385"/>
      <c r="BN1596" s="385"/>
      <c r="BO1596" s="385"/>
      <c r="BP1596" s="385"/>
      <c r="BQ1596" s="385"/>
      <c r="BR1596" s="385"/>
      <c r="BS1596" s="385"/>
      <c r="BT1596" s="385"/>
      <c r="BU1596" s="385"/>
      <c r="BV1596" s="385"/>
      <c r="BW1596" s="385"/>
      <c r="BX1596" s="385"/>
      <c r="BY1596" s="385"/>
      <c r="BZ1596" s="385"/>
      <c r="CA1596" s="385"/>
    </row>
    <row r="1597" spans="1:97" s="316" customFormat="1" ht="12.75" customHeight="1">
      <c r="B1597" s="386"/>
      <c r="C1597" s="386"/>
      <c r="D1597" s="386"/>
      <c r="E1597" s="599" t="s">
        <v>765</v>
      </c>
      <c r="F1597" s="600"/>
      <c r="G1597" s="600"/>
      <c r="H1597" s="600"/>
      <c r="I1597" s="600"/>
      <c r="J1597" s="600"/>
      <c r="K1597" s="600"/>
      <c r="L1597" s="600"/>
      <c r="M1597" s="600"/>
      <c r="N1597" s="600"/>
      <c r="O1597" s="600"/>
      <c r="P1597" s="600"/>
      <c r="Q1597" s="600"/>
      <c r="R1597" s="600"/>
      <c r="S1597" s="600"/>
      <c r="T1597" s="600"/>
      <c r="U1597" s="600"/>
      <c r="V1597" s="600"/>
      <c r="W1597" s="600"/>
      <c r="X1597" s="600"/>
      <c r="Y1597" s="600"/>
      <c r="Z1597" s="600"/>
      <c r="AA1597" s="600"/>
      <c r="AB1597" s="600"/>
      <c r="AC1597" s="600"/>
      <c r="AD1597" s="600"/>
      <c r="AE1597" s="601"/>
      <c r="AF1597" s="783"/>
      <c r="AG1597" s="784"/>
      <c r="AH1597" s="784"/>
      <c r="AI1597" s="784"/>
      <c r="AJ1597" s="784"/>
      <c r="AK1597" s="784"/>
      <c r="AL1597" s="784"/>
      <c r="AM1597" s="784"/>
      <c r="AN1597" s="784"/>
      <c r="AO1597" s="784"/>
      <c r="AP1597" s="785"/>
      <c r="AQ1597" s="482"/>
      <c r="AR1597" s="482"/>
      <c r="AS1597" s="482"/>
      <c r="AT1597" s="482"/>
      <c r="AU1597" s="482"/>
      <c r="AV1597" s="482"/>
      <c r="AW1597" s="482"/>
      <c r="AX1597" s="482"/>
      <c r="AY1597" s="482"/>
      <c r="AZ1597" s="482"/>
      <c r="BA1597" s="482"/>
      <c r="BB1597" s="482"/>
      <c r="BC1597" s="482"/>
      <c r="BD1597" s="482"/>
      <c r="BE1597" s="482"/>
      <c r="BF1597" s="482"/>
      <c r="BG1597" s="387"/>
      <c r="BH1597" s="387"/>
      <c r="BI1597" s="387"/>
      <c r="BJ1597" s="387"/>
      <c r="BK1597" s="387"/>
      <c r="BL1597" s="387"/>
      <c r="BM1597" s="777" t="s">
        <v>766</v>
      </c>
      <c r="BN1597" s="777"/>
      <c r="BO1597" s="777"/>
      <c r="BP1597" s="777"/>
      <c r="BQ1597" s="777"/>
      <c r="BR1597" s="777"/>
      <c r="BS1597" s="777"/>
      <c r="BT1597" s="777"/>
      <c r="BU1597" s="777"/>
      <c r="BV1597" s="777"/>
      <c r="BW1597" s="777"/>
      <c r="BX1597" s="387"/>
      <c r="BY1597" s="387"/>
      <c r="BZ1597" s="387"/>
      <c r="CA1597" s="387"/>
      <c r="CB1597" s="387"/>
      <c r="CC1597" s="387"/>
      <c r="CD1597" s="387"/>
      <c r="CE1597" s="387"/>
      <c r="CF1597" s="387"/>
      <c r="CG1597" s="387"/>
      <c r="CH1597" s="387"/>
      <c r="CK1597" s="258"/>
      <c r="CL1597" s="225"/>
      <c r="CM1597" s="225"/>
      <c r="CN1597" s="225"/>
      <c r="CO1597" s="225"/>
      <c r="CP1597" s="225"/>
      <c r="CQ1597" s="225"/>
      <c r="CR1597" s="225"/>
      <c r="CS1597" s="225"/>
    </row>
    <row r="1598" spans="1:97" s="316" customFormat="1" ht="12.75" customHeight="1">
      <c r="B1598" s="386"/>
      <c r="C1598" s="386"/>
      <c r="D1598" s="386"/>
      <c r="E1598" s="602"/>
      <c r="F1598" s="603"/>
      <c r="G1598" s="603"/>
      <c r="H1598" s="603"/>
      <c r="I1598" s="603"/>
      <c r="J1598" s="603"/>
      <c r="K1598" s="603"/>
      <c r="L1598" s="603"/>
      <c r="M1598" s="603"/>
      <c r="N1598" s="603"/>
      <c r="O1598" s="603"/>
      <c r="P1598" s="603"/>
      <c r="Q1598" s="603"/>
      <c r="R1598" s="603"/>
      <c r="S1598" s="603"/>
      <c r="T1598" s="603"/>
      <c r="U1598" s="603"/>
      <c r="V1598" s="603"/>
      <c r="W1598" s="603"/>
      <c r="X1598" s="603"/>
      <c r="Y1598" s="603"/>
      <c r="Z1598" s="603"/>
      <c r="AA1598" s="603"/>
      <c r="AB1598" s="603"/>
      <c r="AC1598" s="603"/>
      <c r="AD1598" s="603"/>
      <c r="AE1598" s="604"/>
      <c r="AF1598" s="786"/>
      <c r="AG1598" s="787"/>
      <c r="AH1598" s="787"/>
      <c r="AI1598" s="787"/>
      <c r="AJ1598" s="787"/>
      <c r="AK1598" s="787"/>
      <c r="AL1598" s="787"/>
      <c r="AM1598" s="787"/>
      <c r="AN1598" s="787"/>
      <c r="AO1598" s="787"/>
      <c r="AP1598" s="788"/>
      <c r="AQ1598" s="482"/>
      <c r="AR1598" s="482"/>
      <c r="AS1598" s="482"/>
      <c r="AT1598" s="482"/>
      <c r="AU1598" s="482"/>
      <c r="AV1598" s="482"/>
      <c r="AW1598" s="482"/>
      <c r="AX1598" s="482"/>
      <c r="AY1598" s="482"/>
      <c r="AZ1598" s="482"/>
      <c r="BA1598" s="482"/>
      <c r="BB1598" s="482"/>
      <c r="BC1598" s="482"/>
      <c r="BD1598" s="482"/>
      <c r="BE1598" s="482"/>
      <c r="BF1598" s="482"/>
      <c r="BG1598" s="387"/>
      <c r="BH1598" s="387"/>
      <c r="BI1598" s="387"/>
      <c r="BJ1598" s="387"/>
      <c r="BK1598" s="387"/>
      <c r="BL1598" s="387"/>
      <c r="BM1598" s="387"/>
      <c r="BN1598" s="387"/>
      <c r="BO1598" s="387"/>
      <c r="BP1598" s="387"/>
      <c r="BQ1598" s="387"/>
      <c r="BR1598" s="387"/>
      <c r="BS1598" s="387"/>
      <c r="BT1598" s="387"/>
      <c r="BU1598" s="387"/>
      <c r="BV1598" s="387"/>
      <c r="BW1598" s="387"/>
      <c r="BX1598" s="387"/>
      <c r="BY1598" s="387"/>
      <c r="BZ1598" s="387"/>
      <c r="CA1598" s="387"/>
      <c r="CB1598" s="387"/>
      <c r="CC1598" s="387"/>
      <c r="CD1598" s="387"/>
      <c r="CE1598" s="387"/>
      <c r="CF1598" s="387"/>
      <c r="CG1598" s="387"/>
      <c r="CH1598" s="387"/>
      <c r="CK1598" s="258"/>
      <c r="CL1598" s="258"/>
      <c r="CM1598" s="258"/>
      <c r="CN1598" s="258"/>
      <c r="CO1598" s="258"/>
      <c r="CP1598" s="225"/>
      <c r="CQ1598" s="225"/>
      <c r="CR1598" s="225"/>
      <c r="CS1598" s="225"/>
    </row>
    <row r="1599" spans="1:97" s="316" customFormat="1" ht="12.75" customHeight="1">
      <c r="B1599" s="386"/>
      <c r="C1599" s="386"/>
      <c r="D1599" s="386"/>
      <c r="E1599" s="388"/>
      <c r="F1599" s="388"/>
      <c r="G1599" s="388"/>
      <c r="H1599" s="388"/>
      <c r="I1599" s="388"/>
      <c r="J1599" s="388"/>
      <c r="K1599" s="388"/>
      <c r="L1599" s="388"/>
      <c r="M1599" s="388"/>
      <c r="N1599" s="388"/>
      <c r="O1599" s="388"/>
      <c r="P1599" s="388"/>
      <c r="Q1599" s="388"/>
      <c r="R1599" s="388"/>
      <c r="S1599" s="388"/>
      <c r="T1599" s="388"/>
      <c r="U1599" s="388"/>
      <c r="V1599" s="388"/>
      <c r="W1599" s="388"/>
      <c r="X1599" s="388"/>
      <c r="Y1599" s="388"/>
      <c r="Z1599" s="388"/>
      <c r="AA1599" s="388"/>
      <c r="AB1599" s="388"/>
      <c r="AC1599" s="388"/>
      <c r="AD1599" s="388"/>
      <c r="AE1599" s="388"/>
      <c r="AF1599" s="389"/>
      <c r="AG1599" s="389"/>
      <c r="AH1599" s="389"/>
      <c r="AI1599" s="389"/>
      <c r="AJ1599" s="389"/>
      <c r="AK1599" s="389"/>
      <c r="AL1599" s="389"/>
      <c r="AM1599" s="389"/>
      <c r="AN1599" s="389"/>
      <c r="AO1599" s="389"/>
      <c r="AP1599" s="389"/>
      <c r="AQ1599" s="355"/>
      <c r="AR1599" s="355"/>
      <c r="AS1599" s="355"/>
      <c r="AT1599" s="355"/>
      <c r="AU1599" s="355"/>
      <c r="AV1599" s="355"/>
      <c r="AW1599" s="355"/>
      <c r="AX1599" s="355"/>
      <c r="AY1599" s="355"/>
      <c r="AZ1599" s="355"/>
      <c r="BA1599" s="355"/>
      <c r="BB1599" s="355"/>
      <c r="BC1599" s="355"/>
      <c r="BD1599" s="355"/>
      <c r="BE1599" s="355"/>
      <c r="BF1599" s="355"/>
      <c r="BG1599" s="387"/>
      <c r="BH1599" s="387"/>
      <c r="BI1599" s="387"/>
      <c r="BJ1599" s="387"/>
      <c r="BK1599" s="387"/>
      <c r="BL1599" s="387"/>
      <c r="BM1599" s="387"/>
      <c r="BN1599" s="387"/>
      <c r="BO1599" s="387"/>
      <c r="BP1599" s="387"/>
      <c r="BQ1599" s="387"/>
      <c r="BR1599" s="387"/>
      <c r="BS1599" s="387"/>
      <c r="BT1599" s="387"/>
      <c r="BU1599" s="387"/>
      <c r="BV1599" s="387"/>
      <c r="BW1599" s="387"/>
      <c r="BX1599" s="387"/>
      <c r="BY1599" s="387"/>
      <c r="BZ1599" s="387"/>
      <c r="CA1599" s="387"/>
      <c r="CB1599" s="387"/>
      <c r="CC1599" s="387"/>
      <c r="CD1599" s="387"/>
      <c r="CE1599" s="387"/>
      <c r="CF1599" s="387"/>
      <c r="CG1599" s="387"/>
      <c r="CH1599" s="387"/>
      <c r="CK1599" s="258"/>
      <c r="CL1599" s="258"/>
      <c r="CM1599" s="258"/>
      <c r="CN1599" s="258"/>
      <c r="CO1599" s="258"/>
      <c r="CP1599" s="225"/>
      <c r="CQ1599" s="225"/>
      <c r="CR1599" s="225"/>
      <c r="CS1599" s="225"/>
    </row>
    <row r="1600" spans="1:97" s="316" customFormat="1" ht="20.100000000000001" customHeight="1">
      <c r="A1600" s="239" t="s">
        <v>941</v>
      </c>
      <c r="B1600" s="239"/>
      <c r="C1600" s="239"/>
      <c r="D1600" s="298"/>
      <c r="E1600" s="291"/>
      <c r="F1600" s="291"/>
      <c r="G1600" s="291"/>
      <c r="H1600" s="291"/>
      <c r="I1600" s="291"/>
      <c r="J1600" s="291"/>
      <c r="K1600" s="291"/>
      <c r="L1600" s="291"/>
      <c r="M1600" s="291"/>
      <c r="N1600" s="291"/>
      <c r="O1600" s="291"/>
      <c r="P1600" s="291"/>
      <c r="Q1600" s="291"/>
      <c r="R1600" s="291"/>
      <c r="S1600" s="291"/>
      <c r="T1600" s="291"/>
      <c r="U1600" s="291"/>
      <c r="V1600" s="291"/>
      <c r="BG1600" s="243"/>
      <c r="BH1600" s="243"/>
      <c r="BI1600" s="243"/>
      <c r="BJ1600" s="243"/>
      <c r="BK1600" s="243"/>
      <c r="BL1600" s="345"/>
      <c r="BM1600" s="345"/>
      <c r="BN1600" s="345"/>
      <c r="BO1600" s="345"/>
      <c r="BP1600" s="345"/>
      <c r="BQ1600" s="345"/>
      <c r="BR1600" s="345"/>
      <c r="BS1600" s="345"/>
      <c r="BT1600" s="345"/>
      <c r="BU1600" s="345"/>
      <c r="BV1600" s="345"/>
      <c r="BW1600" s="345"/>
      <c r="BX1600" s="345"/>
      <c r="BY1600" s="345"/>
      <c r="BZ1600" s="345"/>
      <c r="CA1600" s="345"/>
    </row>
    <row r="1601" spans="1:110" s="390" customFormat="1" ht="12.6" customHeight="1">
      <c r="B1601" s="495" t="s">
        <v>431</v>
      </c>
      <c r="C1601" s="496"/>
      <c r="D1601" s="497"/>
      <c r="E1601" s="501" t="s">
        <v>942</v>
      </c>
      <c r="F1601" s="502"/>
      <c r="G1601" s="502"/>
      <c r="H1601" s="502"/>
      <c r="I1601" s="502"/>
      <c r="J1601" s="502"/>
      <c r="K1601" s="502"/>
      <c r="L1601" s="502"/>
      <c r="M1601" s="502"/>
      <c r="N1601" s="502"/>
      <c r="O1601" s="502"/>
      <c r="P1601" s="502"/>
      <c r="Q1601" s="502"/>
      <c r="R1601" s="502"/>
      <c r="S1601" s="502"/>
      <c r="T1601" s="502"/>
      <c r="U1601" s="502"/>
      <c r="V1601" s="502"/>
      <c r="W1601" s="502"/>
      <c r="X1601" s="502"/>
      <c r="Y1601" s="502"/>
      <c r="Z1601" s="502"/>
      <c r="AA1601" s="502"/>
      <c r="AB1601" s="502"/>
      <c r="AC1601" s="502"/>
      <c r="AD1601" s="502"/>
      <c r="AE1601" s="502"/>
      <c r="AF1601" s="502"/>
      <c r="AG1601" s="502"/>
      <c r="AH1601" s="502"/>
      <c r="AI1601" s="502"/>
      <c r="AJ1601" s="502"/>
      <c r="AK1601" s="502"/>
      <c r="AL1601" s="502"/>
      <c r="AM1601" s="502"/>
      <c r="AN1601" s="502"/>
      <c r="AO1601" s="502"/>
      <c r="AP1601" s="502"/>
      <c r="AQ1601" s="502"/>
      <c r="AR1601" s="502"/>
      <c r="AS1601" s="502"/>
      <c r="AT1601" s="502"/>
      <c r="AU1601" s="502"/>
      <c r="AV1601" s="502"/>
      <c r="AW1601" s="502"/>
      <c r="AX1601" s="502"/>
      <c r="AY1601" s="502"/>
      <c r="AZ1601" s="502"/>
      <c r="BA1601" s="502"/>
      <c r="BB1601" s="502"/>
      <c r="BC1601" s="502"/>
      <c r="BD1601" s="502"/>
      <c r="BE1601" s="502"/>
      <c r="BF1601" s="502"/>
      <c r="BG1601" s="505"/>
      <c r="BH1601" s="506"/>
      <c r="BI1601" s="506"/>
      <c r="BJ1601" s="506"/>
      <c r="BK1601" s="507"/>
      <c r="BL1601" s="391"/>
      <c r="BM1601" s="391"/>
      <c r="BN1601" s="391"/>
      <c r="BO1601" s="391"/>
      <c r="BP1601" s="391"/>
      <c r="BQ1601" s="391"/>
      <c r="BR1601" s="391"/>
      <c r="BS1601" s="391"/>
      <c r="BT1601" s="391"/>
      <c r="BU1601" s="391"/>
      <c r="BV1601" s="391"/>
      <c r="BW1601" s="391"/>
      <c r="BX1601" s="391"/>
      <c r="BY1601" s="391"/>
      <c r="BZ1601" s="391"/>
      <c r="CA1601" s="391"/>
    </row>
    <row r="1602" spans="1:110" ht="12.6" customHeight="1">
      <c r="B1602" s="511"/>
      <c r="C1602" s="512"/>
      <c r="D1602" s="513"/>
      <c r="E1602" s="514"/>
      <c r="F1602" s="482"/>
      <c r="G1602" s="482"/>
      <c r="H1602" s="482"/>
      <c r="I1602" s="482"/>
      <c r="J1602" s="482"/>
      <c r="K1602" s="482"/>
      <c r="L1602" s="482"/>
      <c r="M1602" s="482"/>
      <c r="N1602" s="482"/>
      <c r="O1602" s="482"/>
      <c r="P1602" s="482"/>
      <c r="Q1602" s="482"/>
      <c r="R1602" s="482"/>
      <c r="S1602" s="482"/>
      <c r="T1602" s="482"/>
      <c r="U1602" s="482"/>
      <c r="V1602" s="482"/>
      <c r="W1602" s="482"/>
      <c r="X1602" s="482"/>
      <c r="Y1602" s="482"/>
      <c r="Z1602" s="482"/>
      <c r="AA1602" s="482"/>
      <c r="AB1602" s="482"/>
      <c r="AC1602" s="482"/>
      <c r="AD1602" s="482"/>
      <c r="AE1602" s="482"/>
      <c r="AF1602" s="482"/>
      <c r="AG1602" s="482"/>
      <c r="AH1602" s="482"/>
      <c r="AI1602" s="482"/>
      <c r="AJ1602" s="482"/>
      <c r="AK1602" s="482"/>
      <c r="AL1602" s="482"/>
      <c r="AM1602" s="482"/>
      <c r="AN1602" s="482"/>
      <c r="AO1602" s="482"/>
      <c r="AP1602" s="482"/>
      <c r="AQ1602" s="482"/>
      <c r="AR1602" s="482"/>
      <c r="AS1602" s="482"/>
      <c r="AT1602" s="482"/>
      <c r="AU1602" s="482"/>
      <c r="AV1602" s="482"/>
      <c r="AW1602" s="482"/>
      <c r="AX1602" s="482"/>
      <c r="AY1602" s="482"/>
      <c r="AZ1602" s="482"/>
      <c r="BA1602" s="482"/>
      <c r="BB1602" s="482"/>
      <c r="BC1602" s="482"/>
      <c r="BD1602" s="482"/>
      <c r="BE1602" s="482"/>
      <c r="BF1602" s="482"/>
      <c r="BG1602" s="515"/>
      <c r="BH1602" s="516"/>
      <c r="BI1602" s="516"/>
      <c r="BJ1602" s="516"/>
      <c r="BK1602" s="517"/>
    </row>
    <row r="1603" spans="1:110" s="331" customFormat="1" ht="12.6" customHeight="1">
      <c r="B1603" s="511"/>
      <c r="C1603" s="512"/>
      <c r="D1603" s="513"/>
      <c r="E1603" s="514"/>
      <c r="F1603" s="482"/>
      <c r="G1603" s="482"/>
      <c r="H1603" s="482"/>
      <c r="I1603" s="482"/>
      <c r="J1603" s="482"/>
      <c r="K1603" s="482"/>
      <c r="L1603" s="482"/>
      <c r="M1603" s="482"/>
      <c r="N1603" s="482"/>
      <c r="O1603" s="482"/>
      <c r="P1603" s="482"/>
      <c r="Q1603" s="482"/>
      <c r="R1603" s="482"/>
      <c r="S1603" s="482"/>
      <c r="T1603" s="482"/>
      <c r="U1603" s="482"/>
      <c r="V1603" s="482"/>
      <c r="W1603" s="482"/>
      <c r="X1603" s="482"/>
      <c r="Y1603" s="482"/>
      <c r="Z1603" s="482"/>
      <c r="AA1603" s="482"/>
      <c r="AB1603" s="482"/>
      <c r="AC1603" s="482"/>
      <c r="AD1603" s="482"/>
      <c r="AE1603" s="482"/>
      <c r="AF1603" s="482"/>
      <c r="AG1603" s="482"/>
      <c r="AH1603" s="482"/>
      <c r="AI1603" s="482"/>
      <c r="AJ1603" s="482"/>
      <c r="AK1603" s="482"/>
      <c r="AL1603" s="482"/>
      <c r="AM1603" s="482"/>
      <c r="AN1603" s="482"/>
      <c r="AO1603" s="482"/>
      <c r="AP1603" s="482"/>
      <c r="AQ1603" s="482"/>
      <c r="AR1603" s="482"/>
      <c r="AS1603" s="482"/>
      <c r="AT1603" s="482"/>
      <c r="AU1603" s="482"/>
      <c r="AV1603" s="482"/>
      <c r="AW1603" s="482"/>
      <c r="AX1603" s="482"/>
      <c r="AY1603" s="482"/>
      <c r="AZ1603" s="482"/>
      <c r="BA1603" s="482"/>
      <c r="BB1603" s="482"/>
      <c r="BC1603" s="482"/>
      <c r="BD1603" s="482"/>
      <c r="BE1603" s="482"/>
      <c r="BF1603" s="482"/>
      <c r="BG1603" s="515"/>
      <c r="BH1603" s="516"/>
      <c r="BI1603" s="516"/>
      <c r="BJ1603" s="516"/>
      <c r="BK1603" s="517"/>
      <c r="BL1603" s="330"/>
      <c r="BM1603" s="330"/>
      <c r="BN1603" s="330"/>
      <c r="BO1603" s="330"/>
      <c r="BP1603" s="330"/>
      <c r="BQ1603" s="330"/>
      <c r="BR1603" s="330"/>
      <c r="BS1603" s="330"/>
      <c r="BT1603" s="330"/>
      <c r="BU1603" s="330"/>
      <c r="BV1603" s="330"/>
      <c r="BW1603" s="330"/>
      <c r="BX1603" s="330"/>
      <c r="BY1603" s="330"/>
      <c r="BZ1603" s="330"/>
      <c r="CA1603" s="330"/>
    </row>
    <row r="1604" spans="1:110" s="331" customFormat="1" ht="12.6" customHeight="1">
      <c r="B1604" s="511"/>
      <c r="C1604" s="512"/>
      <c r="D1604" s="513"/>
      <c r="E1604" s="514"/>
      <c r="F1604" s="482"/>
      <c r="G1604" s="482"/>
      <c r="H1604" s="482"/>
      <c r="I1604" s="482"/>
      <c r="J1604" s="482"/>
      <c r="K1604" s="482"/>
      <c r="L1604" s="482"/>
      <c r="M1604" s="482"/>
      <c r="N1604" s="482"/>
      <c r="O1604" s="482"/>
      <c r="P1604" s="482"/>
      <c r="Q1604" s="482"/>
      <c r="R1604" s="482"/>
      <c r="S1604" s="482"/>
      <c r="T1604" s="482"/>
      <c r="U1604" s="482"/>
      <c r="V1604" s="482"/>
      <c r="W1604" s="482"/>
      <c r="X1604" s="482"/>
      <c r="Y1604" s="482"/>
      <c r="Z1604" s="482"/>
      <c r="AA1604" s="482"/>
      <c r="AB1604" s="482"/>
      <c r="AC1604" s="482"/>
      <c r="AD1604" s="482"/>
      <c r="AE1604" s="482"/>
      <c r="AF1604" s="482"/>
      <c r="AG1604" s="482"/>
      <c r="AH1604" s="482"/>
      <c r="AI1604" s="482"/>
      <c r="AJ1604" s="482"/>
      <c r="AK1604" s="482"/>
      <c r="AL1604" s="482"/>
      <c r="AM1604" s="482"/>
      <c r="AN1604" s="482"/>
      <c r="AO1604" s="482"/>
      <c r="AP1604" s="482"/>
      <c r="AQ1604" s="482"/>
      <c r="AR1604" s="482"/>
      <c r="AS1604" s="482"/>
      <c r="AT1604" s="482"/>
      <c r="AU1604" s="482"/>
      <c r="AV1604" s="482"/>
      <c r="AW1604" s="482"/>
      <c r="AX1604" s="482"/>
      <c r="AY1604" s="482"/>
      <c r="AZ1604" s="482"/>
      <c r="BA1604" s="482"/>
      <c r="BB1604" s="482"/>
      <c r="BC1604" s="482"/>
      <c r="BD1604" s="482"/>
      <c r="BE1604" s="482"/>
      <c r="BF1604" s="482"/>
      <c r="BG1604" s="515"/>
      <c r="BH1604" s="516"/>
      <c r="BI1604" s="516"/>
      <c r="BJ1604" s="516"/>
      <c r="BK1604" s="517"/>
      <c r="BL1604" s="330"/>
      <c r="BM1604" s="330"/>
      <c r="BN1604" s="330"/>
      <c r="BO1604" s="330"/>
      <c r="BP1604" s="330"/>
      <c r="BQ1604" s="330"/>
      <c r="BR1604" s="330"/>
      <c r="BS1604" s="330"/>
      <c r="BT1604" s="330"/>
      <c r="BU1604" s="330"/>
      <c r="BV1604" s="330"/>
      <c r="BW1604" s="330"/>
      <c r="BX1604" s="330"/>
      <c r="BY1604" s="330"/>
      <c r="BZ1604" s="330"/>
      <c r="CA1604" s="330"/>
    </row>
    <row r="1605" spans="1:110" s="331" customFormat="1" ht="12.6" customHeight="1">
      <c r="B1605" s="498"/>
      <c r="C1605" s="499"/>
      <c r="D1605" s="500"/>
      <c r="E1605" s="503"/>
      <c r="F1605" s="504"/>
      <c r="G1605" s="504"/>
      <c r="H1605" s="504"/>
      <c r="I1605" s="504"/>
      <c r="J1605" s="504"/>
      <c r="K1605" s="504"/>
      <c r="L1605" s="504"/>
      <c r="M1605" s="504"/>
      <c r="N1605" s="504"/>
      <c r="O1605" s="504"/>
      <c r="P1605" s="504"/>
      <c r="Q1605" s="504"/>
      <c r="R1605" s="504"/>
      <c r="S1605" s="504"/>
      <c r="T1605" s="504"/>
      <c r="U1605" s="504"/>
      <c r="V1605" s="504"/>
      <c r="W1605" s="504"/>
      <c r="X1605" s="504"/>
      <c r="Y1605" s="504"/>
      <c r="Z1605" s="504"/>
      <c r="AA1605" s="504"/>
      <c r="AB1605" s="504"/>
      <c r="AC1605" s="504"/>
      <c r="AD1605" s="504"/>
      <c r="AE1605" s="504"/>
      <c r="AF1605" s="504"/>
      <c r="AG1605" s="504"/>
      <c r="AH1605" s="504"/>
      <c r="AI1605" s="504"/>
      <c r="AJ1605" s="504"/>
      <c r="AK1605" s="504"/>
      <c r="AL1605" s="504"/>
      <c r="AM1605" s="504"/>
      <c r="AN1605" s="504"/>
      <c r="AO1605" s="504"/>
      <c r="AP1605" s="504"/>
      <c r="AQ1605" s="504"/>
      <c r="AR1605" s="504"/>
      <c r="AS1605" s="504"/>
      <c r="AT1605" s="504"/>
      <c r="AU1605" s="504"/>
      <c r="AV1605" s="504"/>
      <c r="AW1605" s="504"/>
      <c r="AX1605" s="504"/>
      <c r="AY1605" s="504"/>
      <c r="AZ1605" s="504"/>
      <c r="BA1605" s="504"/>
      <c r="BB1605" s="504"/>
      <c r="BC1605" s="504"/>
      <c r="BD1605" s="504"/>
      <c r="BE1605" s="504"/>
      <c r="BF1605" s="504"/>
      <c r="BG1605" s="508"/>
      <c r="BH1605" s="509"/>
      <c r="BI1605" s="509"/>
      <c r="BJ1605" s="509"/>
      <c r="BK1605" s="510"/>
      <c r="BL1605" s="330"/>
      <c r="BM1605" s="330"/>
      <c r="BN1605" s="330"/>
      <c r="BO1605" s="330"/>
      <c r="BP1605" s="330"/>
      <c r="BQ1605" s="330"/>
      <c r="BR1605" s="330"/>
      <c r="BS1605" s="330"/>
      <c r="BT1605" s="330"/>
      <c r="BU1605" s="330"/>
      <c r="BV1605" s="330"/>
      <c r="BW1605" s="330"/>
      <c r="BX1605" s="330"/>
      <c r="BY1605" s="330"/>
      <c r="BZ1605" s="330"/>
      <c r="CA1605" s="330"/>
    </row>
    <row r="1606" spans="1:110" s="390" customFormat="1" ht="12.6" customHeight="1">
      <c r="B1606" s="495" t="s">
        <v>436</v>
      </c>
      <c r="C1606" s="496"/>
      <c r="D1606" s="497"/>
      <c r="E1606" s="501" t="s">
        <v>943</v>
      </c>
      <c r="F1606" s="502"/>
      <c r="G1606" s="502"/>
      <c r="H1606" s="502"/>
      <c r="I1606" s="502"/>
      <c r="J1606" s="502"/>
      <c r="K1606" s="502"/>
      <c r="L1606" s="502"/>
      <c r="M1606" s="502"/>
      <c r="N1606" s="502"/>
      <c r="O1606" s="502"/>
      <c r="P1606" s="502"/>
      <c r="Q1606" s="502"/>
      <c r="R1606" s="502"/>
      <c r="S1606" s="502"/>
      <c r="T1606" s="502"/>
      <c r="U1606" s="502"/>
      <c r="V1606" s="502"/>
      <c r="W1606" s="502"/>
      <c r="X1606" s="502"/>
      <c r="Y1606" s="502"/>
      <c r="Z1606" s="502"/>
      <c r="AA1606" s="502"/>
      <c r="AB1606" s="502"/>
      <c r="AC1606" s="502"/>
      <c r="AD1606" s="502"/>
      <c r="AE1606" s="502"/>
      <c r="AF1606" s="502"/>
      <c r="AG1606" s="502"/>
      <c r="AH1606" s="502"/>
      <c r="AI1606" s="502"/>
      <c r="AJ1606" s="502"/>
      <c r="AK1606" s="502"/>
      <c r="AL1606" s="502"/>
      <c r="AM1606" s="502"/>
      <c r="AN1606" s="502"/>
      <c r="AO1606" s="502"/>
      <c r="AP1606" s="502"/>
      <c r="AQ1606" s="502"/>
      <c r="AR1606" s="502"/>
      <c r="AS1606" s="502"/>
      <c r="AT1606" s="502"/>
      <c r="AU1606" s="502"/>
      <c r="AV1606" s="502"/>
      <c r="AW1606" s="502"/>
      <c r="AX1606" s="502"/>
      <c r="AY1606" s="502"/>
      <c r="AZ1606" s="502"/>
      <c r="BA1606" s="502"/>
      <c r="BB1606" s="502"/>
      <c r="BC1606" s="502"/>
      <c r="BD1606" s="502"/>
      <c r="BE1606" s="502"/>
      <c r="BF1606" s="502"/>
      <c r="BG1606" s="505"/>
      <c r="BH1606" s="506"/>
      <c r="BI1606" s="506"/>
      <c r="BJ1606" s="506"/>
      <c r="BK1606" s="507"/>
      <c r="BL1606" s="391"/>
      <c r="BM1606" s="391"/>
      <c r="BN1606" s="391"/>
      <c r="BO1606" s="391"/>
      <c r="BP1606" s="391"/>
      <c r="BQ1606" s="391"/>
      <c r="BR1606" s="391"/>
      <c r="BS1606" s="391"/>
      <c r="BT1606" s="391"/>
      <c r="BU1606" s="391"/>
      <c r="BV1606" s="391"/>
      <c r="BW1606" s="391"/>
      <c r="BX1606" s="391"/>
      <c r="BY1606" s="391"/>
      <c r="BZ1606" s="391"/>
      <c r="CA1606" s="391"/>
    </row>
    <row r="1607" spans="1:110" s="331" customFormat="1" ht="12.6" customHeight="1">
      <c r="B1607" s="498"/>
      <c r="C1607" s="499"/>
      <c r="D1607" s="500"/>
      <c r="E1607" s="503"/>
      <c r="F1607" s="504"/>
      <c r="G1607" s="504"/>
      <c r="H1607" s="504"/>
      <c r="I1607" s="504"/>
      <c r="J1607" s="504"/>
      <c r="K1607" s="504"/>
      <c r="L1607" s="504"/>
      <c r="M1607" s="504"/>
      <c r="N1607" s="504"/>
      <c r="O1607" s="504"/>
      <c r="P1607" s="504"/>
      <c r="Q1607" s="504"/>
      <c r="R1607" s="504"/>
      <c r="S1607" s="504"/>
      <c r="T1607" s="504"/>
      <c r="U1607" s="504"/>
      <c r="V1607" s="504"/>
      <c r="W1607" s="504"/>
      <c r="X1607" s="504"/>
      <c r="Y1607" s="504"/>
      <c r="Z1607" s="504"/>
      <c r="AA1607" s="504"/>
      <c r="AB1607" s="504"/>
      <c r="AC1607" s="504"/>
      <c r="AD1607" s="504"/>
      <c r="AE1607" s="504"/>
      <c r="AF1607" s="504"/>
      <c r="AG1607" s="504"/>
      <c r="AH1607" s="504"/>
      <c r="AI1607" s="504"/>
      <c r="AJ1607" s="504"/>
      <c r="AK1607" s="504"/>
      <c r="AL1607" s="504"/>
      <c r="AM1607" s="504"/>
      <c r="AN1607" s="504"/>
      <c r="AO1607" s="504"/>
      <c r="AP1607" s="504"/>
      <c r="AQ1607" s="504"/>
      <c r="AR1607" s="504"/>
      <c r="AS1607" s="504"/>
      <c r="AT1607" s="504"/>
      <c r="AU1607" s="504"/>
      <c r="AV1607" s="504"/>
      <c r="AW1607" s="504"/>
      <c r="AX1607" s="504"/>
      <c r="AY1607" s="504"/>
      <c r="AZ1607" s="504"/>
      <c r="BA1607" s="504"/>
      <c r="BB1607" s="504"/>
      <c r="BC1607" s="504"/>
      <c r="BD1607" s="504"/>
      <c r="BE1607" s="504"/>
      <c r="BF1607" s="504"/>
      <c r="BG1607" s="508"/>
      <c r="BH1607" s="509"/>
      <c r="BI1607" s="509"/>
      <c r="BJ1607" s="509"/>
      <c r="BK1607" s="510"/>
      <c r="BL1607" s="330"/>
      <c r="BM1607" s="330"/>
      <c r="BN1607" s="330"/>
      <c r="BO1607" s="330"/>
      <c r="BP1607" s="330"/>
      <c r="BQ1607" s="330"/>
      <c r="BR1607" s="330"/>
      <c r="BS1607" s="330"/>
      <c r="BT1607" s="330"/>
      <c r="BU1607" s="330"/>
      <c r="BV1607" s="330"/>
      <c r="BW1607" s="330"/>
      <c r="BX1607" s="330"/>
      <c r="BY1607" s="330"/>
      <c r="BZ1607" s="330"/>
      <c r="CA1607" s="330"/>
    </row>
    <row r="1608" spans="1:110" s="390" customFormat="1" ht="12.6" customHeight="1">
      <c r="B1608" s="495" t="s">
        <v>450</v>
      </c>
      <c r="C1608" s="496"/>
      <c r="D1608" s="497"/>
      <c r="E1608" s="501" t="s">
        <v>944</v>
      </c>
      <c r="F1608" s="502"/>
      <c r="G1608" s="502"/>
      <c r="H1608" s="502"/>
      <c r="I1608" s="502"/>
      <c r="J1608" s="502"/>
      <c r="K1608" s="502"/>
      <c r="L1608" s="502"/>
      <c r="M1608" s="502"/>
      <c r="N1608" s="502"/>
      <c r="O1608" s="502"/>
      <c r="P1608" s="502"/>
      <c r="Q1608" s="502"/>
      <c r="R1608" s="502"/>
      <c r="S1608" s="502"/>
      <c r="T1608" s="502"/>
      <c r="U1608" s="502"/>
      <c r="V1608" s="502"/>
      <c r="W1608" s="502"/>
      <c r="X1608" s="502"/>
      <c r="Y1608" s="502"/>
      <c r="Z1608" s="502"/>
      <c r="AA1608" s="502"/>
      <c r="AB1608" s="502"/>
      <c r="AC1608" s="502"/>
      <c r="AD1608" s="502"/>
      <c r="AE1608" s="502"/>
      <c r="AF1608" s="502"/>
      <c r="AG1608" s="502"/>
      <c r="AH1608" s="502"/>
      <c r="AI1608" s="502"/>
      <c r="AJ1608" s="502"/>
      <c r="AK1608" s="502"/>
      <c r="AL1608" s="502"/>
      <c r="AM1608" s="502"/>
      <c r="AN1608" s="502"/>
      <c r="AO1608" s="502"/>
      <c r="AP1608" s="502"/>
      <c r="AQ1608" s="502"/>
      <c r="AR1608" s="502"/>
      <c r="AS1608" s="502"/>
      <c r="AT1608" s="502"/>
      <c r="AU1608" s="502"/>
      <c r="AV1608" s="502"/>
      <c r="AW1608" s="502"/>
      <c r="AX1608" s="502"/>
      <c r="AY1608" s="502"/>
      <c r="AZ1608" s="502"/>
      <c r="BA1608" s="502"/>
      <c r="BB1608" s="502"/>
      <c r="BC1608" s="502"/>
      <c r="BD1608" s="502"/>
      <c r="BE1608" s="502"/>
      <c r="BF1608" s="502"/>
      <c r="BG1608" s="505"/>
      <c r="BH1608" s="506"/>
      <c r="BI1608" s="506"/>
      <c r="BJ1608" s="506"/>
      <c r="BK1608" s="507"/>
      <c r="BL1608" s="391"/>
      <c r="BM1608" s="391"/>
      <c r="BN1608" s="391"/>
      <c r="BO1608" s="391"/>
      <c r="BP1608" s="391"/>
      <c r="BQ1608" s="391"/>
      <c r="BR1608" s="391"/>
      <c r="BS1608" s="391"/>
      <c r="BT1608" s="391"/>
      <c r="BU1608" s="391"/>
      <c r="BV1608" s="391"/>
      <c r="BW1608" s="391"/>
      <c r="BX1608" s="391"/>
      <c r="BY1608" s="391"/>
      <c r="BZ1608" s="391"/>
      <c r="CA1608" s="391"/>
    </row>
    <row r="1609" spans="1:110" ht="12.6" customHeight="1">
      <c r="B1609" s="511"/>
      <c r="C1609" s="512"/>
      <c r="D1609" s="513"/>
      <c r="E1609" s="514"/>
      <c r="F1609" s="482"/>
      <c r="G1609" s="482"/>
      <c r="H1609" s="482"/>
      <c r="I1609" s="482"/>
      <c r="J1609" s="482"/>
      <c r="K1609" s="482"/>
      <c r="L1609" s="482"/>
      <c r="M1609" s="482"/>
      <c r="N1609" s="482"/>
      <c r="O1609" s="482"/>
      <c r="P1609" s="482"/>
      <c r="Q1609" s="482"/>
      <c r="R1609" s="482"/>
      <c r="S1609" s="482"/>
      <c r="T1609" s="482"/>
      <c r="U1609" s="482"/>
      <c r="V1609" s="482"/>
      <c r="W1609" s="482"/>
      <c r="X1609" s="482"/>
      <c r="Y1609" s="482"/>
      <c r="Z1609" s="482"/>
      <c r="AA1609" s="482"/>
      <c r="AB1609" s="482"/>
      <c r="AC1609" s="482"/>
      <c r="AD1609" s="482"/>
      <c r="AE1609" s="482"/>
      <c r="AF1609" s="482"/>
      <c r="AG1609" s="482"/>
      <c r="AH1609" s="482"/>
      <c r="AI1609" s="482"/>
      <c r="AJ1609" s="482"/>
      <c r="AK1609" s="482"/>
      <c r="AL1609" s="482"/>
      <c r="AM1609" s="482"/>
      <c r="AN1609" s="482"/>
      <c r="AO1609" s="482"/>
      <c r="AP1609" s="482"/>
      <c r="AQ1609" s="482"/>
      <c r="AR1609" s="482"/>
      <c r="AS1609" s="482"/>
      <c r="AT1609" s="482"/>
      <c r="AU1609" s="482"/>
      <c r="AV1609" s="482"/>
      <c r="AW1609" s="482"/>
      <c r="AX1609" s="482"/>
      <c r="AY1609" s="482"/>
      <c r="AZ1609" s="482"/>
      <c r="BA1609" s="482"/>
      <c r="BB1609" s="482"/>
      <c r="BC1609" s="482"/>
      <c r="BD1609" s="482"/>
      <c r="BE1609" s="482"/>
      <c r="BF1609" s="482"/>
      <c r="BG1609" s="515"/>
      <c r="BH1609" s="516"/>
      <c r="BI1609" s="516"/>
      <c r="BJ1609" s="516"/>
      <c r="BK1609" s="517"/>
      <c r="DF1609" s="225" t="s">
        <v>945</v>
      </c>
    </row>
    <row r="1610" spans="1:110" s="331" customFormat="1" ht="12.6" customHeight="1">
      <c r="B1610" s="498"/>
      <c r="C1610" s="499"/>
      <c r="D1610" s="500"/>
      <c r="E1610" s="503"/>
      <c r="F1610" s="504"/>
      <c r="G1610" s="504"/>
      <c r="H1610" s="504"/>
      <c r="I1610" s="504"/>
      <c r="J1610" s="504"/>
      <c r="K1610" s="504"/>
      <c r="L1610" s="504"/>
      <c r="M1610" s="504"/>
      <c r="N1610" s="504"/>
      <c r="O1610" s="504"/>
      <c r="P1610" s="504"/>
      <c r="Q1610" s="504"/>
      <c r="R1610" s="504"/>
      <c r="S1610" s="504"/>
      <c r="T1610" s="504"/>
      <c r="U1610" s="504"/>
      <c r="V1610" s="504"/>
      <c r="W1610" s="504"/>
      <c r="X1610" s="504"/>
      <c r="Y1610" s="504"/>
      <c r="Z1610" s="504"/>
      <c r="AA1610" s="504"/>
      <c r="AB1610" s="504"/>
      <c r="AC1610" s="504"/>
      <c r="AD1610" s="504"/>
      <c r="AE1610" s="504"/>
      <c r="AF1610" s="504"/>
      <c r="AG1610" s="504"/>
      <c r="AH1610" s="504"/>
      <c r="AI1610" s="504"/>
      <c r="AJ1610" s="504"/>
      <c r="AK1610" s="504"/>
      <c r="AL1610" s="504"/>
      <c r="AM1610" s="504"/>
      <c r="AN1610" s="504"/>
      <c r="AO1610" s="504"/>
      <c r="AP1610" s="504"/>
      <c r="AQ1610" s="504"/>
      <c r="AR1610" s="504"/>
      <c r="AS1610" s="504"/>
      <c r="AT1610" s="504"/>
      <c r="AU1610" s="504"/>
      <c r="AV1610" s="504"/>
      <c r="AW1610" s="504"/>
      <c r="AX1610" s="504"/>
      <c r="AY1610" s="504"/>
      <c r="AZ1610" s="504"/>
      <c r="BA1610" s="504"/>
      <c r="BB1610" s="504"/>
      <c r="BC1610" s="504"/>
      <c r="BD1610" s="504"/>
      <c r="BE1610" s="504"/>
      <c r="BF1610" s="504"/>
      <c r="BG1610" s="508"/>
      <c r="BH1610" s="509"/>
      <c r="BI1610" s="509"/>
      <c r="BJ1610" s="509"/>
      <c r="BK1610" s="510"/>
      <c r="BL1610" s="330"/>
      <c r="BM1610" s="330"/>
      <c r="BN1610" s="330"/>
      <c r="BO1610" s="330"/>
      <c r="BP1610" s="330"/>
      <c r="BQ1610" s="330"/>
      <c r="BR1610" s="330"/>
      <c r="BS1610" s="330"/>
      <c r="BT1610" s="330"/>
      <c r="BU1610" s="330"/>
      <c r="BV1610" s="330"/>
      <c r="BW1610" s="330"/>
      <c r="BX1610" s="330"/>
      <c r="BY1610" s="330"/>
      <c r="BZ1610" s="330"/>
      <c r="CA1610" s="330"/>
    </row>
    <row r="1611" spans="1:110" ht="12.6" customHeight="1">
      <c r="B1611" s="495" t="s">
        <v>457</v>
      </c>
      <c r="C1611" s="496"/>
      <c r="D1611" s="497"/>
      <c r="E1611" s="501" t="s">
        <v>350</v>
      </c>
      <c r="F1611" s="502"/>
      <c r="G1611" s="502"/>
      <c r="H1611" s="502"/>
      <c r="I1611" s="502"/>
      <c r="J1611" s="502"/>
      <c r="K1611" s="502"/>
      <c r="L1611" s="502"/>
      <c r="M1611" s="502"/>
      <c r="N1611" s="502"/>
      <c r="O1611" s="502"/>
      <c r="P1611" s="502"/>
      <c r="Q1611" s="502"/>
      <c r="R1611" s="502"/>
      <c r="S1611" s="502"/>
      <c r="T1611" s="502"/>
      <c r="U1611" s="502"/>
      <c r="V1611" s="502"/>
      <c r="W1611" s="502"/>
      <c r="X1611" s="502"/>
      <c r="Y1611" s="502"/>
      <c r="Z1611" s="502"/>
      <c r="AA1611" s="502"/>
      <c r="AB1611" s="502"/>
      <c r="AC1611" s="502"/>
      <c r="AD1611" s="502"/>
      <c r="AE1611" s="502"/>
      <c r="AF1611" s="502"/>
      <c r="AG1611" s="502"/>
      <c r="AH1611" s="502"/>
      <c r="AI1611" s="502"/>
      <c r="AJ1611" s="502"/>
      <c r="AK1611" s="502"/>
      <c r="AL1611" s="502"/>
      <c r="AM1611" s="502"/>
      <c r="AN1611" s="502"/>
      <c r="AO1611" s="502"/>
      <c r="AP1611" s="502"/>
      <c r="AQ1611" s="502"/>
      <c r="AR1611" s="502"/>
      <c r="AS1611" s="502"/>
      <c r="AT1611" s="502"/>
      <c r="AU1611" s="502"/>
      <c r="AV1611" s="502"/>
      <c r="AW1611" s="502"/>
      <c r="AX1611" s="502"/>
      <c r="AY1611" s="502"/>
      <c r="AZ1611" s="502"/>
      <c r="BA1611" s="502"/>
      <c r="BB1611" s="502"/>
      <c r="BC1611" s="502"/>
      <c r="BD1611" s="502"/>
      <c r="BE1611" s="502"/>
      <c r="BF1611" s="502"/>
      <c r="BG1611" s="505"/>
      <c r="BH1611" s="506"/>
      <c r="BI1611" s="506"/>
      <c r="BJ1611" s="506"/>
      <c r="BK1611" s="507"/>
    </row>
    <row r="1612" spans="1:110" s="390" customFormat="1" ht="12.6" customHeight="1">
      <c r="B1612" s="498"/>
      <c r="C1612" s="499"/>
      <c r="D1612" s="500"/>
      <c r="E1612" s="503"/>
      <c r="F1612" s="504"/>
      <c r="G1612" s="504"/>
      <c r="H1612" s="504"/>
      <c r="I1612" s="504"/>
      <c r="J1612" s="504"/>
      <c r="K1612" s="504"/>
      <c r="L1612" s="504"/>
      <c r="M1612" s="504"/>
      <c r="N1612" s="504"/>
      <c r="O1612" s="504"/>
      <c r="P1612" s="504"/>
      <c r="Q1612" s="504"/>
      <c r="R1612" s="504"/>
      <c r="S1612" s="504"/>
      <c r="T1612" s="504"/>
      <c r="U1612" s="504"/>
      <c r="V1612" s="504"/>
      <c r="W1612" s="504"/>
      <c r="X1612" s="504"/>
      <c r="Y1612" s="504"/>
      <c r="Z1612" s="504"/>
      <c r="AA1612" s="504"/>
      <c r="AB1612" s="504"/>
      <c r="AC1612" s="504"/>
      <c r="AD1612" s="504"/>
      <c r="AE1612" s="504"/>
      <c r="AF1612" s="504"/>
      <c r="AG1612" s="504"/>
      <c r="AH1612" s="504"/>
      <c r="AI1612" s="504"/>
      <c r="AJ1612" s="504"/>
      <c r="AK1612" s="504"/>
      <c r="AL1612" s="504"/>
      <c r="AM1612" s="504"/>
      <c r="AN1612" s="504"/>
      <c r="AO1612" s="504"/>
      <c r="AP1612" s="504"/>
      <c r="AQ1612" s="504"/>
      <c r="AR1612" s="504"/>
      <c r="AS1612" s="504"/>
      <c r="AT1612" s="504"/>
      <c r="AU1612" s="504"/>
      <c r="AV1612" s="504"/>
      <c r="AW1612" s="504"/>
      <c r="AX1612" s="504"/>
      <c r="AY1612" s="504"/>
      <c r="AZ1612" s="504"/>
      <c r="BA1612" s="504"/>
      <c r="BB1612" s="504"/>
      <c r="BC1612" s="504"/>
      <c r="BD1612" s="504"/>
      <c r="BE1612" s="504"/>
      <c r="BF1612" s="504"/>
      <c r="BG1612" s="508"/>
      <c r="BH1612" s="509"/>
      <c r="BI1612" s="509"/>
      <c r="BJ1612" s="509"/>
      <c r="BK1612" s="510"/>
      <c r="BL1612" s="391"/>
      <c r="BM1612" s="391"/>
      <c r="BN1612" s="391"/>
      <c r="BO1612" s="391"/>
      <c r="BP1612" s="391"/>
      <c r="BQ1612" s="391"/>
      <c r="BR1612" s="391"/>
      <c r="BS1612" s="391"/>
      <c r="BT1612" s="391"/>
      <c r="BU1612" s="391"/>
      <c r="BV1612" s="391"/>
      <c r="BW1612" s="391"/>
      <c r="BX1612" s="391"/>
      <c r="BY1612" s="391"/>
      <c r="BZ1612" s="391"/>
      <c r="CA1612" s="391"/>
    </row>
    <row r="1613" spans="1:110" ht="12.6" customHeight="1">
      <c r="B1613" s="495" t="s">
        <v>461</v>
      </c>
      <c r="C1613" s="496"/>
      <c r="D1613" s="497"/>
      <c r="E1613" s="501" t="s">
        <v>946</v>
      </c>
      <c r="F1613" s="502"/>
      <c r="G1613" s="502"/>
      <c r="H1613" s="502"/>
      <c r="I1613" s="502"/>
      <c r="J1613" s="502"/>
      <c r="K1613" s="502"/>
      <c r="L1613" s="502"/>
      <c r="M1613" s="502"/>
      <c r="N1613" s="502"/>
      <c r="O1613" s="502"/>
      <c r="P1613" s="502"/>
      <c r="Q1613" s="502"/>
      <c r="R1613" s="502"/>
      <c r="S1613" s="502"/>
      <c r="T1613" s="502"/>
      <c r="U1613" s="502"/>
      <c r="V1613" s="502"/>
      <c r="W1613" s="502"/>
      <c r="X1613" s="502"/>
      <c r="Y1613" s="502"/>
      <c r="Z1613" s="502"/>
      <c r="AA1613" s="502"/>
      <c r="AB1613" s="502"/>
      <c r="AC1613" s="502"/>
      <c r="AD1613" s="502"/>
      <c r="AE1613" s="502"/>
      <c r="AF1613" s="502"/>
      <c r="AG1613" s="502"/>
      <c r="AH1613" s="502"/>
      <c r="AI1613" s="502"/>
      <c r="AJ1613" s="502"/>
      <c r="AK1613" s="502"/>
      <c r="AL1613" s="502"/>
      <c r="AM1613" s="502"/>
      <c r="AN1613" s="502"/>
      <c r="AO1613" s="502"/>
      <c r="AP1613" s="502"/>
      <c r="AQ1613" s="502"/>
      <c r="AR1613" s="502"/>
      <c r="AS1613" s="502"/>
      <c r="AT1613" s="502"/>
      <c r="AU1613" s="502"/>
      <c r="AV1613" s="502"/>
      <c r="AW1613" s="502"/>
      <c r="AX1613" s="502"/>
      <c r="AY1613" s="502"/>
      <c r="AZ1613" s="502"/>
      <c r="BA1613" s="502"/>
      <c r="BB1613" s="502"/>
      <c r="BC1613" s="502"/>
      <c r="BD1613" s="502"/>
      <c r="BE1613" s="502"/>
      <c r="BF1613" s="502"/>
      <c r="BG1613" s="505"/>
      <c r="BH1613" s="506"/>
      <c r="BI1613" s="506"/>
      <c r="BJ1613" s="506"/>
      <c r="BK1613" s="507"/>
    </row>
    <row r="1614" spans="1:110" s="390" customFormat="1" ht="12.6" customHeight="1">
      <c r="B1614" s="498"/>
      <c r="C1614" s="499"/>
      <c r="D1614" s="500"/>
      <c r="E1614" s="503"/>
      <c r="F1614" s="504"/>
      <c r="G1614" s="504"/>
      <c r="H1614" s="504"/>
      <c r="I1614" s="504"/>
      <c r="J1614" s="504"/>
      <c r="K1614" s="504"/>
      <c r="L1614" s="504"/>
      <c r="M1614" s="504"/>
      <c r="N1614" s="504"/>
      <c r="O1614" s="504"/>
      <c r="P1614" s="504"/>
      <c r="Q1614" s="504"/>
      <c r="R1614" s="504"/>
      <c r="S1614" s="504"/>
      <c r="T1614" s="504"/>
      <c r="U1614" s="504"/>
      <c r="V1614" s="504"/>
      <c r="W1614" s="504"/>
      <c r="X1614" s="504"/>
      <c r="Y1614" s="504"/>
      <c r="Z1614" s="504"/>
      <c r="AA1614" s="504"/>
      <c r="AB1614" s="504"/>
      <c r="AC1614" s="504"/>
      <c r="AD1614" s="504"/>
      <c r="AE1614" s="504"/>
      <c r="AF1614" s="504"/>
      <c r="AG1614" s="504"/>
      <c r="AH1614" s="504"/>
      <c r="AI1614" s="504"/>
      <c r="AJ1614" s="504"/>
      <c r="AK1614" s="504"/>
      <c r="AL1614" s="504"/>
      <c r="AM1614" s="504"/>
      <c r="AN1614" s="504"/>
      <c r="AO1614" s="504"/>
      <c r="AP1614" s="504"/>
      <c r="AQ1614" s="504"/>
      <c r="AR1614" s="504"/>
      <c r="AS1614" s="504"/>
      <c r="AT1614" s="504"/>
      <c r="AU1614" s="504"/>
      <c r="AV1614" s="504"/>
      <c r="AW1614" s="504"/>
      <c r="AX1614" s="504"/>
      <c r="AY1614" s="504"/>
      <c r="AZ1614" s="504"/>
      <c r="BA1614" s="504"/>
      <c r="BB1614" s="504"/>
      <c r="BC1614" s="504"/>
      <c r="BD1614" s="504"/>
      <c r="BE1614" s="504"/>
      <c r="BF1614" s="504"/>
      <c r="BG1614" s="508"/>
      <c r="BH1614" s="509"/>
      <c r="BI1614" s="509"/>
      <c r="BJ1614" s="509"/>
      <c r="BK1614" s="510"/>
      <c r="BL1614" s="391"/>
      <c r="BM1614" s="391"/>
      <c r="BN1614" s="391"/>
      <c r="BO1614" s="391"/>
      <c r="BP1614" s="391"/>
      <c r="BQ1614" s="391"/>
      <c r="BR1614" s="391"/>
      <c r="BS1614" s="391"/>
      <c r="BT1614" s="391"/>
      <c r="BU1614" s="391"/>
      <c r="BV1614" s="391"/>
      <c r="BW1614" s="391"/>
      <c r="BX1614" s="391"/>
      <c r="BY1614" s="391"/>
      <c r="BZ1614" s="391"/>
      <c r="CA1614" s="391"/>
    </row>
    <row r="1615" spans="1:110" ht="9.75" customHeight="1">
      <c r="A1615" s="342"/>
      <c r="B1615" s="495" t="s">
        <v>463</v>
      </c>
      <c r="C1615" s="496"/>
      <c r="D1615" s="497"/>
      <c r="E1615" s="501" t="s">
        <v>916</v>
      </c>
      <c r="F1615" s="502"/>
      <c r="G1615" s="502"/>
      <c r="H1615" s="502"/>
      <c r="I1615" s="502"/>
      <c r="J1615" s="502"/>
      <c r="K1615" s="502"/>
      <c r="L1615" s="502"/>
      <c r="M1615" s="502"/>
      <c r="N1615" s="502"/>
      <c r="O1615" s="502"/>
      <c r="P1615" s="502"/>
      <c r="Q1615" s="502"/>
      <c r="R1615" s="502"/>
      <c r="S1615" s="502"/>
      <c r="T1615" s="502"/>
      <c r="U1615" s="502"/>
      <c r="V1615" s="502"/>
      <c r="W1615" s="502"/>
      <c r="X1615" s="502"/>
      <c r="Y1615" s="502"/>
      <c r="Z1615" s="502"/>
      <c r="AA1615" s="502"/>
      <c r="AB1615" s="502"/>
      <c r="AC1615" s="502"/>
      <c r="AD1615" s="502"/>
      <c r="AE1615" s="502"/>
      <c r="AF1615" s="502"/>
      <c r="AG1615" s="502"/>
      <c r="AH1615" s="502"/>
      <c r="AI1615" s="502"/>
      <c r="AJ1615" s="502"/>
      <c r="AK1615" s="502"/>
      <c r="AL1615" s="502"/>
      <c r="AM1615" s="502"/>
      <c r="AN1615" s="502"/>
      <c r="AO1615" s="502"/>
      <c r="AP1615" s="502"/>
      <c r="AQ1615" s="502"/>
      <c r="AR1615" s="502"/>
      <c r="AS1615" s="502"/>
      <c r="AT1615" s="502"/>
      <c r="AU1615" s="502"/>
      <c r="AV1615" s="502"/>
      <c r="AW1615" s="502"/>
      <c r="AX1615" s="502"/>
      <c r="AY1615" s="502"/>
      <c r="AZ1615" s="502"/>
      <c r="BA1615" s="502"/>
      <c r="BB1615" s="502"/>
      <c r="BC1615" s="502"/>
      <c r="BD1615" s="502"/>
      <c r="BE1615" s="502"/>
      <c r="BF1615" s="502"/>
      <c r="BG1615" s="505"/>
      <c r="BH1615" s="506"/>
      <c r="BI1615" s="506"/>
      <c r="BJ1615" s="506"/>
      <c r="BK1615" s="507"/>
      <c r="BL1615" s="350"/>
      <c r="CB1615" s="228"/>
    </row>
    <row r="1616" spans="1:110" ht="8.25" customHeight="1">
      <c r="A1616" s="342"/>
      <c r="B1616" s="511"/>
      <c r="C1616" s="512"/>
      <c r="D1616" s="513"/>
      <c r="E1616" s="514"/>
      <c r="F1616" s="482"/>
      <c r="G1616" s="482"/>
      <c r="H1616" s="482"/>
      <c r="I1616" s="482"/>
      <c r="J1616" s="482"/>
      <c r="K1616" s="482"/>
      <c r="L1616" s="482"/>
      <c r="M1616" s="482"/>
      <c r="N1616" s="482"/>
      <c r="O1616" s="482"/>
      <c r="P1616" s="482"/>
      <c r="Q1616" s="482"/>
      <c r="R1616" s="482"/>
      <c r="S1616" s="482"/>
      <c r="T1616" s="482"/>
      <c r="U1616" s="482"/>
      <c r="V1616" s="482"/>
      <c r="W1616" s="482"/>
      <c r="X1616" s="482"/>
      <c r="Y1616" s="482"/>
      <c r="Z1616" s="482"/>
      <c r="AA1616" s="482"/>
      <c r="AB1616" s="482"/>
      <c r="AC1616" s="482"/>
      <c r="AD1616" s="482"/>
      <c r="AE1616" s="482"/>
      <c r="AF1616" s="482"/>
      <c r="AG1616" s="482"/>
      <c r="AH1616" s="482"/>
      <c r="AI1616" s="482"/>
      <c r="AJ1616" s="482"/>
      <c r="AK1616" s="482"/>
      <c r="AL1616" s="482"/>
      <c r="AM1616" s="482"/>
      <c r="AN1616" s="482"/>
      <c r="AO1616" s="482"/>
      <c r="AP1616" s="482"/>
      <c r="AQ1616" s="482"/>
      <c r="AR1616" s="482"/>
      <c r="AS1616" s="482"/>
      <c r="AT1616" s="482"/>
      <c r="AU1616" s="482"/>
      <c r="AV1616" s="482"/>
      <c r="AW1616" s="482"/>
      <c r="AX1616" s="482"/>
      <c r="AY1616" s="482"/>
      <c r="AZ1616" s="482"/>
      <c r="BA1616" s="482"/>
      <c r="BB1616" s="482"/>
      <c r="BC1616" s="482"/>
      <c r="BD1616" s="482"/>
      <c r="BE1616" s="482"/>
      <c r="BF1616" s="482"/>
      <c r="BG1616" s="515"/>
      <c r="BH1616" s="516"/>
      <c r="BI1616" s="516"/>
      <c r="BJ1616" s="516"/>
      <c r="BK1616" s="517"/>
      <c r="BL1616" s="350"/>
      <c r="CB1616" s="228"/>
    </row>
    <row r="1617" spans="1:97" ht="12.6" customHeight="1">
      <c r="A1617" s="342"/>
      <c r="B1617" s="511"/>
      <c r="C1617" s="512"/>
      <c r="D1617" s="513"/>
      <c r="E1617" s="769" t="s">
        <v>516</v>
      </c>
      <c r="F1617" s="770"/>
      <c r="G1617" s="482" t="s">
        <v>917</v>
      </c>
      <c r="H1617" s="482"/>
      <c r="I1617" s="482"/>
      <c r="J1617" s="482"/>
      <c r="K1617" s="482"/>
      <c r="L1617" s="482"/>
      <c r="M1617" s="482"/>
      <c r="N1617" s="482"/>
      <c r="O1617" s="482"/>
      <c r="P1617" s="482"/>
      <c r="Q1617" s="482"/>
      <c r="R1617" s="482"/>
      <c r="S1617" s="482"/>
      <c r="T1617" s="482"/>
      <c r="U1617" s="482"/>
      <c r="V1617" s="482"/>
      <c r="W1617" s="482"/>
      <c r="X1617" s="482"/>
      <c r="Y1617" s="482"/>
      <c r="Z1617" s="482"/>
      <c r="AA1617" s="482"/>
      <c r="AB1617" s="482"/>
      <c r="AC1617" s="482"/>
      <c r="AD1617" s="482"/>
      <c r="AE1617" s="482"/>
      <c r="AF1617" s="482"/>
      <c r="AG1617" s="482"/>
      <c r="AH1617" s="482"/>
      <c r="AI1617" s="482"/>
      <c r="AJ1617" s="482"/>
      <c r="AK1617" s="482"/>
      <c r="AL1617" s="482"/>
      <c r="AM1617" s="482"/>
      <c r="AN1617" s="482"/>
      <c r="AO1617" s="482"/>
      <c r="AP1617" s="482"/>
      <c r="AQ1617" s="482"/>
      <c r="AR1617" s="482"/>
      <c r="AS1617" s="482"/>
      <c r="AT1617" s="482"/>
      <c r="AU1617" s="482"/>
      <c r="AV1617" s="482"/>
      <c r="AW1617" s="482"/>
      <c r="AX1617" s="482"/>
      <c r="AY1617" s="482"/>
      <c r="AZ1617" s="482"/>
      <c r="BA1617" s="482"/>
      <c r="BB1617" s="482"/>
      <c r="BC1617" s="482"/>
      <c r="BD1617" s="482"/>
      <c r="BE1617" s="482"/>
      <c r="BF1617" s="482"/>
      <c r="BG1617" s="515"/>
      <c r="BH1617" s="516"/>
      <c r="BI1617" s="516"/>
      <c r="BJ1617" s="516"/>
      <c r="BK1617" s="517"/>
      <c r="BL1617" s="350"/>
      <c r="CB1617" s="228"/>
    </row>
    <row r="1618" spans="1:97" ht="12.6" customHeight="1">
      <c r="A1618" s="342"/>
      <c r="B1618" s="511"/>
      <c r="C1618" s="512"/>
      <c r="D1618" s="513"/>
      <c r="E1618" s="769" t="s">
        <v>518</v>
      </c>
      <c r="F1618" s="770"/>
      <c r="G1618" s="482" t="s">
        <v>918</v>
      </c>
      <c r="H1618" s="482"/>
      <c r="I1618" s="482"/>
      <c r="J1618" s="482"/>
      <c r="K1618" s="482"/>
      <c r="L1618" s="482"/>
      <c r="M1618" s="482"/>
      <c r="N1618" s="482"/>
      <c r="O1618" s="482"/>
      <c r="P1618" s="482"/>
      <c r="Q1618" s="482"/>
      <c r="R1618" s="482"/>
      <c r="S1618" s="482"/>
      <c r="T1618" s="482"/>
      <c r="U1618" s="482"/>
      <c r="V1618" s="482"/>
      <c r="W1618" s="482"/>
      <c r="X1618" s="482"/>
      <c r="Y1618" s="482"/>
      <c r="Z1618" s="482"/>
      <c r="AA1618" s="482"/>
      <c r="AB1618" s="482"/>
      <c r="AC1618" s="482"/>
      <c r="AD1618" s="482"/>
      <c r="AE1618" s="482"/>
      <c r="AF1618" s="482"/>
      <c r="AG1618" s="482"/>
      <c r="AH1618" s="482"/>
      <c r="AI1618" s="482"/>
      <c r="AJ1618" s="482"/>
      <c r="AK1618" s="482"/>
      <c r="AL1618" s="482"/>
      <c r="AM1618" s="482"/>
      <c r="AN1618" s="482"/>
      <c r="AO1618" s="482"/>
      <c r="AP1618" s="482"/>
      <c r="AQ1618" s="482"/>
      <c r="AR1618" s="482"/>
      <c r="AS1618" s="482"/>
      <c r="AT1618" s="482"/>
      <c r="AU1618" s="482"/>
      <c r="AV1618" s="482"/>
      <c r="AW1618" s="482"/>
      <c r="AX1618" s="482"/>
      <c r="AY1618" s="482"/>
      <c r="AZ1618" s="482"/>
      <c r="BA1618" s="482"/>
      <c r="BB1618" s="482"/>
      <c r="BC1618" s="482"/>
      <c r="BD1618" s="482"/>
      <c r="BE1618" s="482"/>
      <c r="BF1618" s="482"/>
      <c r="BG1618" s="515"/>
      <c r="BH1618" s="516"/>
      <c r="BI1618" s="516"/>
      <c r="BJ1618" s="516"/>
      <c r="BK1618" s="517"/>
      <c r="BL1618" s="350"/>
      <c r="CB1618" s="228"/>
    </row>
    <row r="1619" spans="1:97" ht="12.6" customHeight="1">
      <c r="A1619" s="342"/>
      <c r="B1619" s="511"/>
      <c r="C1619" s="512"/>
      <c r="D1619" s="513"/>
      <c r="E1619" s="769" t="s">
        <v>520</v>
      </c>
      <c r="F1619" s="770"/>
      <c r="G1619" s="482" t="s">
        <v>919</v>
      </c>
      <c r="H1619" s="482"/>
      <c r="I1619" s="482"/>
      <c r="J1619" s="482"/>
      <c r="K1619" s="482"/>
      <c r="L1619" s="482"/>
      <c r="M1619" s="482"/>
      <c r="N1619" s="482"/>
      <c r="O1619" s="482"/>
      <c r="P1619" s="482"/>
      <c r="Q1619" s="482"/>
      <c r="R1619" s="482"/>
      <c r="S1619" s="482"/>
      <c r="T1619" s="482"/>
      <c r="U1619" s="482"/>
      <c r="V1619" s="482"/>
      <c r="W1619" s="482"/>
      <c r="X1619" s="482"/>
      <c r="Y1619" s="482"/>
      <c r="Z1619" s="482"/>
      <c r="AA1619" s="482"/>
      <c r="AB1619" s="482"/>
      <c r="AC1619" s="482"/>
      <c r="AD1619" s="482"/>
      <c r="AE1619" s="482"/>
      <c r="AF1619" s="482"/>
      <c r="AG1619" s="482"/>
      <c r="AH1619" s="482"/>
      <c r="AI1619" s="482"/>
      <c r="AJ1619" s="482"/>
      <c r="AK1619" s="482"/>
      <c r="AL1619" s="482"/>
      <c r="AM1619" s="482"/>
      <c r="AN1619" s="482"/>
      <c r="AO1619" s="482"/>
      <c r="AP1619" s="482"/>
      <c r="AQ1619" s="482"/>
      <c r="AR1619" s="482"/>
      <c r="AS1619" s="482"/>
      <c r="AT1619" s="482"/>
      <c r="AU1619" s="482"/>
      <c r="AV1619" s="482"/>
      <c r="AW1619" s="482"/>
      <c r="AX1619" s="482"/>
      <c r="AY1619" s="482"/>
      <c r="AZ1619" s="482"/>
      <c r="BA1619" s="482"/>
      <c r="BB1619" s="482"/>
      <c r="BC1619" s="482"/>
      <c r="BD1619" s="482"/>
      <c r="BE1619" s="482"/>
      <c r="BF1619" s="482"/>
      <c r="BG1619" s="515"/>
      <c r="BH1619" s="516"/>
      <c r="BI1619" s="516"/>
      <c r="BJ1619" s="516"/>
      <c r="BK1619" s="517"/>
      <c r="BL1619" s="350"/>
      <c r="CB1619" s="228"/>
    </row>
    <row r="1620" spans="1:97" ht="5.25" customHeight="1">
      <c r="A1620" s="342"/>
      <c r="B1620" s="498"/>
      <c r="C1620" s="499"/>
      <c r="D1620" s="500"/>
      <c r="E1620" s="382"/>
      <c r="F1620" s="355"/>
      <c r="G1620" s="355"/>
      <c r="H1620" s="355"/>
      <c r="I1620" s="355"/>
      <c r="J1620" s="355"/>
      <c r="K1620" s="355"/>
      <c r="L1620" s="355"/>
      <c r="M1620" s="355"/>
      <c r="N1620" s="355"/>
      <c r="O1620" s="355"/>
      <c r="P1620" s="355"/>
      <c r="Q1620" s="355"/>
      <c r="R1620" s="355"/>
      <c r="S1620" s="355"/>
      <c r="T1620" s="355"/>
      <c r="U1620" s="355"/>
      <c r="V1620" s="355"/>
      <c r="W1620" s="355"/>
      <c r="X1620" s="355"/>
      <c r="Y1620" s="355"/>
      <c r="Z1620" s="355"/>
      <c r="AA1620" s="355"/>
      <c r="AB1620" s="355"/>
      <c r="AC1620" s="355"/>
      <c r="AD1620" s="355"/>
      <c r="AE1620" s="355"/>
      <c r="AF1620" s="355"/>
      <c r="AG1620" s="355"/>
      <c r="AH1620" s="355"/>
      <c r="AI1620" s="355"/>
      <c r="AJ1620" s="355"/>
      <c r="AK1620" s="355"/>
      <c r="AL1620" s="355"/>
      <c r="AM1620" s="355"/>
      <c r="AN1620" s="355"/>
      <c r="AO1620" s="355"/>
      <c r="AP1620" s="355"/>
      <c r="AQ1620" s="355"/>
      <c r="AR1620" s="355"/>
      <c r="AS1620" s="355"/>
      <c r="AT1620" s="355"/>
      <c r="AU1620" s="355"/>
      <c r="AV1620" s="355"/>
      <c r="AW1620" s="355"/>
      <c r="AX1620" s="355"/>
      <c r="AY1620" s="355"/>
      <c r="AZ1620" s="355"/>
      <c r="BA1620" s="355"/>
      <c r="BB1620" s="355"/>
      <c r="BC1620" s="355"/>
      <c r="BD1620" s="355"/>
      <c r="BE1620" s="355"/>
      <c r="BF1620" s="355"/>
      <c r="BG1620" s="508"/>
      <c r="BH1620" s="509"/>
      <c r="BI1620" s="509"/>
      <c r="BJ1620" s="509"/>
      <c r="BK1620" s="510"/>
      <c r="BL1620" s="350"/>
      <c r="CB1620" s="228"/>
    </row>
    <row r="1621" spans="1:97" ht="12.6" customHeight="1">
      <c r="B1621" s="495" t="s">
        <v>465</v>
      </c>
      <c r="C1621" s="496"/>
      <c r="D1621" s="497"/>
      <c r="E1621" s="501" t="s">
        <v>947</v>
      </c>
      <c r="F1621" s="502"/>
      <c r="G1621" s="502"/>
      <c r="H1621" s="502"/>
      <c r="I1621" s="502"/>
      <c r="J1621" s="502"/>
      <c r="K1621" s="502"/>
      <c r="L1621" s="502"/>
      <c r="M1621" s="502"/>
      <c r="N1621" s="502"/>
      <c r="O1621" s="502"/>
      <c r="P1621" s="502"/>
      <c r="Q1621" s="502"/>
      <c r="R1621" s="502"/>
      <c r="S1621" s="502"/>
      <c r="T1621" s="502"/>
      <c r="U1621" s="502"/>
      <c r="V1621" s="502"/>
      <c r="W1621" s="502"/>
      <c r="X1621" s="502"/>
      <c r="Y1621" s="502"/>
      <c r="Z1621" s="502"/>
      <c r="AA1621" s="502"/>
      <c r="AB1621" s="502"/>
      <c r="AC1621" s="502"/>
      <c r="AD1621" s="502"/>
      <c r="AE1621" s="502"/>
      <c r="AF1621" s="502"/>
      <c r="AG1621" s="502"/>
      <c r="AH1621" s="502"/>
      <c r="AI1621" s="502"/>
      <c r="AJ1621" s="502"/>
      <c r="AK1621" s="502"/>
      <c r="AL1621" s="502"/>
      <c r="AM1621" s="502"/>
      <c r="AN1621" s="502"/>
      <c r="AO1621" s="502"/>
      <c r="AP1621" s="502"/>
      <c r="AQ1621" s="502"/>
      <c r="AR1621" s="502"/>
      <c r="AS1621" s="502"/>
      <c r="AT1621" s="502"/>
      <c r="AU1621" s="502"/>
      <c r="AV1621" s="502"/>
      <c r="AW1621" s="502"/>
      <c r="AX1621" s="502"/>
      <c r="AY1621" s="502"/>
      <c r="AZ1621" s="502"/>
      <c r="BA1621" s="502"/>
      <c r="BB1621" s="502"/>
      <c r="BC1621" s="502"/>
      <c r="BD1621" s="502"/>
      <c r="BE1621" s="502"/>
      <c r="BF1621" s="502"/>
      <c r="BG1621" s="505"/>
      <c r="BH1621" s="506"/>
      <c r="BI1621" s="506"/>
      <c r="BJ1621" s="506"/>
      <c r="BK1621" s="507"/>
    </row>
    <row r="1622" spans="1:97" s="331" customFormat="1" ht="12.6" customHeight="1">
      <c r="B1622" s="498"/>
      <c r="C1622" s="499"/>
      <c r="D1622" s="500"/>
      <c r="E1622" s="503"/>
      <c r="F1622" s="504"/>
      <c r="G1622" s="504"/>
      <c r="H1622" s="504"/>
      <c r="I1622" s="504"/>
      <c r="J1622" s="504"/>
      <c r="K1622" s="504"/>
      <c r="L1622" s="504"/>
      <c r="M1622" s="504"/>
      <c r="N1622" s="504"/>
      <c r="O1622" s="504"/>
      <c r="P1622" s="504"/>
      <c r="Q1622" s="504"/>
      <c r="R1622" s="504"/>
      <c r="S1622" s="504"/>
      <c r="T1622" s="504"/>
      <c r="U1622" s="504"/>
      <c r="V1622" s="504"/>
      <c r="W1622" s="504"/>
      <c r="X1622" s="504"/>
      <c r="Y1622" s="504"/>
      <c r="Z1622" s="504"/>
      <c r="AA1622" s="504"/>
      <c r="AB1622" s="504"/>
      <c r="AC1622" s="504"/>
      <c r="AD1622" s="504"/>
      <c r="AE1622" s="504"/>
      <c r="AF1622" s="504"/>
      <c r="AG1622" s="504"/>
      <c r="AH1622" s="504"/>
      <c r="AI1622" s="504"/>
      <c r="AJ1622" s="504"/>
      <c r="AK1622" s="504"/>
      <c r="AL1622" s="504"/>
      <c r="AM1622" s="504"/>
      <c r="AN1622" s="504"/>
      <c r="AO1622" s="504"/>
      <c r="AP1622" s="504"/>
      <c r="AQ1622" s="504"/>
      <c r="AR1622" s="504"/>
      <c r="AS1622" s="504"/>
      <c r="AT1622" s="504"/>
      <c r="AU1622" s="504"/>
      <c r="AV1622" s="504"/>
      <c r="AW1622" s="504"/>
      <c r="AX1622" s="504"/>
      <c r="AY1622" s="504"/>
      <c r="AZ1622" s="504"/>
      <c r="BA1622" s="504"/>
      <c r="BB1622" s="504"/>
      <c r="BC1622" s="504"/>
      <c r="BD1622" s="504"/>
      <c r="BE1622" s="504"/>
      <c r="BF1622" s="504"/>
      <c r="BG1622" s="508"/>
      <c r="BH1622" s="509"/>
      <c r="BI1622" s="509"/>
      <c r="BJ1622" s="509"/>
      <c r="BK1622" s="510"/>
      <c r="BL1622" s="330"/>
      <c r="BM1622" s="330"/>
      <c r="BN1622" s="330"/>
      <c r="BO1622" s="330"/>
      <c r="BP1622" s="330"/>
      <c r="BQ1622" s="330"/>
      <c r="BR1622" s="330"/>
      <c r="BS1622" s="330"/>
      <c r="BT1622" s="330"/>
      <c r="BU1622" s="330"/>
      <c r="BV1622" s="330"/>
      <c r="BW1622" s="330"/>
      <c r="BX1622" s="330"/>
      <c r="BY1622" s="330"/>
      <c r="BZ1622" s="330"/>
      <c r="CA1622" s="330"/>
    </row>
    <row r="1623" spans="1:97" ht="12.6" customHeight="1">
      <c r="B1623" s="495" t="s">
        <v>500</v>
      </c>
      <c r="C1623" s="496"/>
      <c r="D1623" s="497"/>
      <c r="E1623" s="501" t="s">
        <v>948</v>
      </c>
      <c r="F1623" s="502"/>
      <c r="G1623" s="502"/>
      <c r="H1623" s="502"/>
      <c r="I1623" s="502"/>
      <c r="J1623" s="502"/>
      <c r="K1623" s="502"/>
      <c r="L1623" s="502"/>
      <c r="M1623" s="502"/>
      <c r="N1623" s="502"/>
      <c r="O1623" s="502"/>
      <c r="P1623" s="502"/>
      <c r="Q1623" s="502"/>
      <c r="R1623" s="502"/>
      <c r="S1623" s="502"/>
      <c r="T1623" s="502"/>
      <c r="U1623" s="502"/>
      <c r="V1623" s="502"/>
      <c r="W1623" s="502"/>
      <c r="X1623" s="502"/>
      <c r="Y1623" s="502"/>
      <c r="Z1623" s="502"/>
      <c r="AA1623" s="502"/>
      <c r="AB1623" s="502"/>
      <c r="AC1623" s="502"/>
      <c r="AD1623" s="502"/>
      <c r="AE1623" s="502"/>
      <c r="AF1623" s="502"/>
      <c r="AG1623" s="502"/>
      <c r="AH1623" s="502"/>
      <c r="AI1623" s="502"/>
      <c r="AJ1623" s="502"/>
      <c r="AK1623" s="502"/>
      <c r="AL1623" s="502"/>
      <c r="AM1623" s="502"/>
      <c r="AN1623" s="502"/>
      <c r="AO1623" s="502"/>
      <c r="AP1623" s="502"/>
      <c r="AQ1623" s="502"/>
      <c r="AR1623" s="502"/>
      <c r="AS1623" s="502"/>
      <c r="AT1623" s="502"/>
      <c r="AU1623" s="502"/>
      <c r="AV1623" s="502"/>
      <c r="AW1623" s="502"/>
      <c r="AX1623" s="502"/>
      <c r="AY1623" s="502"/>
      <c r="AZ1623" s="502"/>
      <c r="BA1623" s="502"/>
      <c r="BB1623" s="502"/>
      <c r="BC1623" s="502"/>
      <c r="BD1623" s="502"/>
      <c r="BE1623" s="502"/>
      <c r="BF1623" s="502"/>
      <c r="BG1623" s="505"/>
      <c r="BH1623" s="506"/>
      <c r="BI1623" s="506"/>
      <c r="BJ1623" s="506"/>
      <c r="BK1623" s="507"/>
    </row>
    <row r="1624" spans="1:97" ht="12.6" customHeight="1">
      <c r="B1624" s="498"/>
      <c r="C1624" s="499"/>
      <c r="D1624" s="500"/>
      <c r="E1624" s="503"/>
      <c r="F1624" s="504"/>
      <c r="G1624" s="504"/>
      <c r="H1624" s="504"/>
      <c r="I1624" s="504"/>
      <c r="J1624" s="504"/>
      <c r="K1624" s="504"/>
      <c r="L1624" s="504"/>
      <c r="M1624" s="504"/>
      <c r="N1624" s="504"/>
      <c r="O1624" s="504"/>
      <c r="P1624" s="504"/>
      <c r="Q1624" s="504"/>
      <c r="R1624" s="504"/>
      <c r="S1624" s="504"/>
      <c r="T1624" s="504"/>
      <c r="U1624" s="504"/>
      <c r="V1624" s="504"/>
      <c r="W1624" s="504"/>
      <c r="X1624" s="504"/>
      <c r="Y1624" s="504"/>
      <c r="Z1624" s="504"/>
      <c r="AA1624" s="504"/>
      <c r="AB1624" s="504"/>
      <c r="AC1624" s="504"/>
      <c r="AD1624" s="504"/>
      <c r="AE1624" s="504"/>
      <c r="AF1624" s="504"/>
      <c r="AG1624" s="504"/>
      <c r="AH1624" s="504"/>
      <c r="AI1624" s="504"/>
      <c r="AJ1624" s="504"/>
      <c r="AK1624" s="504"/>
      <c r="AL1624" s="504"/>
      <c r="AM1624" s="504"/>
      <c r="AN1624" s="504"/>
      <c r="AO1624" s="504"/>
      <c r="AP1624" s="504"/>
      <c r="AQ1624" s="504"/>
      <c r="AR1624" s="504"/>
      <c r="AS1624" s="504"/>
      <c r="AT1624" s="504"/>
      <c r="AU1624" s="504"/>
      <c r="AV1624" s="504"/>
      <c r="AW1624" s="504"/>
      <c r="AX1624" s="504"/>
      <c r="AY1624" s="504"/>
      <c r="AZ1624" s="504"/>
      <c r="BA1624" s="504"/>
      <c r="BB1624" s="504"/>
      <c r="BC1624" s="504"/>
      <c r="BD1624" s="504"/>
      <c r="BE1624" s="504"/>
      <c r="BF1624" s="504"/>
      <c r="BG1624" s="508"/>
      <c r="BH1624" s="509"/>
      <c r="BI1624" s="509"/>
      <c r="BJ1624" s="509"/>
      <c r="BK1624" s="510"/>
    </row>
    <row r="1625" spans="1:97" ht="12.6" customHeight="1">
      <c r="B1625" s="495" t="s">
        <v>502</v>
      </c>
      <c r="C1625" s="496"/>
      <c r="D1625" s="497"/>
      <c r="E1625" s="501" t="s">
        <v>949</v>
      </c>
      <c r="F1625" s="502"/>
      <c r="G1625" s="502"/>
      <c r="H1625" s="502"/>
      <c r="I1625" s="502"/>
      <c r="J1625" s="502"/>
      <c r="K1625" s="502"/>
      <c r="L1625" s="502"/>
      <c r="M1625" s="502"/>
      <c r="N1625" s="502"/>
      <c r="O1625" s="502"/>
      <c r="P1625" s="502"/>
      <c r="Q1625" s="502"/>
      <c r="R1625" s="502"/>
      <c r="S1625" s="502"/>
      <c r="T1625" s="502"/>
      <c r="U1625" s="502"/>
      <c r="V1625" s="502"/>
      <c r="W1625" s="502"/>
      <c r="X1625" s="502"/>
      <c r="Y1625" s="502"/>
      <c r="Z1625" s="502"/>
      <c r="AA1625" s="502"/>
      <c r="AB1625" s="502"/>
      <c r="AC1625" s="502"/>
      <c r="AD1625" s="502"/>
      <c r="AE1625" s="502"/>
      <c r="AF1625" s="502"/>
      <c r="AG1625" s="502"/>
      <c r="AH1625" s="502"/>
      <c r="AI1625" s="502"/>
      <c r="AJ1625" s="502"/>
      <c r="AK1625" s="502"/>
      <c r="AL1625" s="502"/>
      <c r="AM1625" s="502"/>
      <c r="AN1625" s="502"/>
      <c r="AO1625" s="502"/>
      <c r="AP1625" s="502"/>
      <c r="AQ1625" s="502"/>
      <c r="AR1625" s="502"/>
      <c r="AS1625" s="502"/>
      <c r="AT1625" s="502"/>
      <c r="AU1625" s="502"/>
      <c r="AV1625" s="502"/>
      <c r="AW1625" s="502"/>
      <c r="AX1625" s="502"/>
      <c r="AY1625" s="502"/>
      <c r="AZ1625" s="502"/>
      <c r="BA1625" s="502"/>
      <c r="BB1625" s="502"/>
      <c r="BC1625" s="502"/>
      <c r="BD1625" s="502"/>
      <c r="BE1625" s="502"/>
      <c r="BF1625" s="502"/>
      <c r="BG1625" s="505"/>
      <c r="BH1625" s="506"/>
      <c r="BI1625" s="506"/>
      <c r="BJ1625" s="506"/>
      <c r="BK1625" s="507"/>
    </row>
    <row r="1626" spans="1:97" ht="12.6" customHeight="1">
      <c r="B1626" s="511"/>
      <c r="C1626" s="512"/>
      <c r="D1626" s="513"/>
      <c r="E1626" s="514"/>
      <c r="F1626" s="482"/>
      <c r="G1626" s="482"/>
      <c r="H1626" s="482"/>
      <c r="I1626" s="482"/>
      <c r="J1626" s="482"/>
      <c r="K1626" s="482"/>
      <c r="L1626" s="482"/>
      <c r="M1626" s="482"/>
      <c r="N1626" s="482"/>
      <c r="O1626" s="482"/>
      <c r="P1626" s="482"/>
      <c r="Q1626" s="482"/>
      <c r="R1626" s="482"/>
      <c r="S1626" s="482"/>
      <c r="T1626" s="482"/>
      <c r="U1626" s="482"/>
      <c r="V1626" s="482"/>
      <c r="W1626" s="482"/>
      <c r="X1626" s="482"/>
      <c r="Y1626" s="482"/>
      <c r="Z1626" s="482"/>
      <c r="AA1626" s="482"/>
      <c r="AB1626" s="482"/>
      <c r="AC1626" s="482"/>
      <c r="AD1626" s="482"/>
      <c r="AE1626" s="482"/>
      <c r="AF1626" s="482"/>
      <c r="AG1626" s="482"/>
      <c r="AH1626" s="482"/>
      <c r="AI1626" s="482"/>
      <c r="AJ1626" s="482"/>
      <c r="AK1626" s="482"/>
      <c r="AL1626" s="482"/>
      <c r="AM1626" s="482"/>
      <c r="AN1626" s="482"/>
      <c r="AO1626" s="482"/>
      <c r="AP1626" s="482"/>
      <c r="AQ1626" s="482"/>
      <c r="AR1626" s="482"/>
      <c r="AS1626" s="482"/>
      <c r="AT1626" s="482"/>
      <c r="AU1626" s="482"/>
      <c r="AV1626" s="482"/>
      <c r="AW1626" s="482"/>
      <c r="AX1626" s="482"/>
      <c r="AY1626" s="482"/>
      <c r="AZ1626" s="482"/>
      <c r="BA1626" s="482"/>
      <c r="BB1626" s="482"/>
      <c r="BC1626" s="482"/>
      <c r="BD1626" s="482"/>
      <c r="BE1626" s="482"/>
      <c r="BF1626" s="482"/>
      <c r="BG1626" s="515"/>
      <c r="BH1626" s="516"/>
      <c r="BI1626" s="516"/>
      <c r="BJ1626" s="516"/>
      <c r="BK1626" s="517"/>
    </row>
    <row r="1627" spans="1:97" ht="12.6" customHeight="1">
      <c r="B1627" s="498"/>
      <c r="C1627" s="499"/>
      <c r="D1627" s="500"/>
      <c r="E1627" s="503"/>
      <c r="F1627" s="504"/>
      <c r="G1627" s="504"/>
      <c r="H1627" s="504"/>
      <c r="I1627" s="504"/>
      <c r="J1627" s="504"/>
      <c r="K1627" s="504"/>
      <c r="L1627" s="504"/>
      <c r="M1627" s="504"/>
      <c r="N1627" s="504"/>
      <c r="O1627" s="504"/>
      <c r="P1627" s="504"/>
      <c r="Q1627" s="504"/>
      <c r="R1627" s="504"/>
      <c r="S1627" s="504"/>
      <c r="T1627" s="504"/>
      <c r="U1627" s="504"/>
      <c r="V1627" s="504"/>
      <c r="W1627" s="504"/>
      <c r="X1627" s="504"/>
      <c r="Y1627" s="504"/>
      <c r="Z1627" s="504"/>
      <c r="AA1627" s="504"/>
      <c r="AB1627" s="504"/>
      <c r="AC1627" s="504"/>
      <c r="AD1627" s="504"/>
      <c r="AE1627" s="504"/>
      <c r="AF1627" s="504"/>
      <c r="AG1627" s="504"/>
      <c r="AH1627" s="504"/>
      <c r="AI1627" s="504"/>
      <c r="AJ1627" s="504"/>
      <c r="AK1627" s="504"/>
      <c r="AL1627" s="504"/>
      <c r="AM1627" s="504"/>
      <c r="AN1627" s="504"/>
      <c r="AO1627" s="504"/>
      <c r="AP1627" s="504"/>
      <c r="AQ1627" s="504"/>
      <c r="AR1627" s="504"/>
      <c r="AS1627" s="504"/>
      <c r="AT1627" s="504"/>
      <c r="AU1627" s="504"/>
      <c r="AV1627" s="504"/>
      <c r="AW1627" s="504"/>
      <c r="AX1627" s="504"/>
      <c r="AY1627" s="504"/>
      <c r="AZ1627" s="504"/>
      <c r="BA1627" s="504"/>
      <c r="BB1627" s="504"/>
      <c r="BC1627" s="504"/>
      <c r="BD1627" s="504"/>
      <c r="BE1627" s="504"/>
      <c r="BF1627" s="504"/>
      <c r="BG1627" s="508"/>
      <c r="BH1627" s="509"/>
      <c r="BI1627" s="509"/>
      <c r="BJ1627" s="509"/>
      <c r="BK1627" s="510"/>
    </row>
    <row r="1628" spans="1:97" s="384" customFormat="1" ht="9" customHeight="1">
      <c r="BG1628" s="243"/>
      <c r="BH1628" s="243"/>
      <c r="BI1628" s="243"/>
      <c r="BJ1628" s="243"/>
      <c r="BK1628" s="243"/>
      <c r="BL1628" s="385"/>
      <c r="BM1628" s="385"/>
      <c r="BN1628" s="385"/>
      <c r="BO1628" s="385"/>
      <c r="BP1628" s="385"/>
      <c r="BQ1628" s="385"/>
      <c r="BR1628" s="385"/>
      <c r="BS1628" s="385"/>
      <c r="BT1628" s="385"/>
      <c r="BU1628" s="385"/>
      <c r="BV1628" s="385"/>
      <c r="BW1628" s="385"/>
      <c r="BX1628" s="385"/>
      <c r="BY1628" s="385"/>
      <c r="BZ1628" s="385"/>
      <c r="CA1628" s="385"/>
    </row>
    <row r="1629" spans="1:97" s="316" customFormat="1" ht="12.75" customHeight="1">
      <c r="B1629" s="386"/>
      <c r="C1629" s="386"/>
      <c r="D1629" s="386"/>
      <c r="E1629" s="599" t="s">
        <v>765</v>
      </c>
      <c r="F1629" s="600"/>
      <c r="G1629" s="600"/>
      <c r="H1629" s="600"/>
      <c r="I1629" s="600"/>
      <c r="J1629" s="600"/>
      <c r="K1629" s="600"/>
      <c r="L1629" s="600"/>
      <c r="M1629" s="600"/>
      <c r="N1629" s="600"/>
      <c r="O1629" s="600"/>
      <c r="P1629" s="600"/>
      <c r="Q1629" s="600"/>
      <c r="R1629" s="600"/>
      <c r="S1629" s="600"/>
      <c r="T1629" s="600"/>
      <c r="U1629" s="600"/>
      <c r="V1629" s="600"/>
      <c r="W1629" s="600"/>
      <c r="X1629" s="600"/>
      <c r="Y1629" s="600"/>
      <c r="Z1629" s="600"/>
      <c r="AA1629" s="600"/>
      <c r="AB1629" s="600"/>
      <c r="AC1629" s="600"/>
      <c r="AD1629" s="600"/>
      <c r="AE1629" s="601"/>
      <c r="AF1629" s="783"/>
      <c r="AG1629" s="784"/>
      <c r="AH1629" s="784"/>
      <c r="AI1629" s="784"/>
      <c r="AJ1629" s="784"/>
      <c r="AK1629" s="784"/>
      <c r="AL1629" s="784"/>
      <c r="AM1629" s="784"/>
      <c r="AN1629" s="784"/>
      <c r="AO1629" s="784"/>
      <c r="AP1629" s="785"/>
      <c r="AQ1629" s="482"/>
      <c r="AR1629" s="482"/>
      <c r="AS1629" s="482"/>
      <c r="AT1629" s="482"/>
      <c r="AU1629" s="482"/>
      <c r="AV1629" s="482"/>
      <c r="AW1629" s="482"/>
      <c r="AX1629" s="482"/>
      <c r="AY1629" s="482"/>
      <c r="AZ1629" s="482"/>
      <c r="BA1629" s="482"/>
      <c r="BB1629" s="482"/>
      <c r="BC1629" s="482"/>
      <c r="BD1629" s="482"/>
      <c r="BE1629" s="482"/>
      <c r="BF1629" s="482"/>
      <c r="BG1629" s="387"/>
      <c r="BH1629" s="387"/>
      <c r="BI1629" s="387"/>
      <c r="BJ1629" s="387"/>
      <c r="BK1629" s="387"/>
      <c r="BL1629" s="387"/>
      <c r="BM1629" s="777" t="s">
        <v>766</v>
      </c>
      <c r="BN1629" s="777"/>
      <c r="BO1629" s="777"/>
      <c r="BP1629" s="777"/>
      <c r="BQ1629" s="777"/>
      <c r="BR1629" s="777"/>
      <c r="BS1629" s="777"/>
      <c r="BT1629" s="777"/>
      <c r="BU1629" s="777"/>
      <c r="BV1629" s="777"/>
      <c r="BW1629" s="777"/>
      <c r="BX1629" s="387"/>
      <c r="BY1629" s="387"/>
      <c r="BZ1629" s="387"/>
      <c r="CA1629" s="387"/>
      <c r="CB1629" s="387"/>
      <c r="CC1629" s="387"/>
      <c r="CD1629" s="387"/>
      <c r="CE1629" s="387"/>
      <c r="CF1629" s="387"/>
      <c r="CG1629" s="387"/>
      <c r="CH1629" s="387"/>
      <c r="CK1629" s="258"/>
      <c r="CL1629" s="225"/>
      <c r="CM1629" s="225"/>
      <c r="CN1629" s="225"/>
      <c r="CO1629" s="225"/>
      <c r="CP1629" s="225"/>
      <c r="CQ1629" s="225"/>
      <c r="CR1629" s="225"/>
      <c r="CS1629" s="225"/>
    </row>
    <row r="1630" spans="1:97" s="316" customFormat="1" ht="12.75" customHeight="1">
      <c r="B1630" s="386"/>
      <c r="C1630" s="386"/>
      <c r="D1630" s="386"/>
      <c r="E1630" s="602"/>
      <c r="F1630" s="603"/>
      <c r="G1630" s="603"/>
      <c r="H1630" s="603"/>
      <c r="I1630" s="603"/>
      <c r="J1630" s="603"/>
      <c r="K1630" s="603"/>
      <c r="L1630" s="603"/>
      <c r="M1630" s="603"/>
      <c r="N1630" s="603"/>
      <c r="O1630" s="603"/>
      <c r="P1630" s="603"/>
      <c r="Q1630" s="603"/>
      <c r="R1630" s="603"/>
      <c r="S1630" s="603"/>
      <c r="T1630" s="603"/>
      <c r="U1630" s="603"/>
      <c r="V1630" s="603"/>
      <c r="W1630" s="603"/>
      <c r="X1630" s="603"/>
      <c r="Y1630" s="603"/>
      <c r="Z1630" s="603"/>
      <c r="AA1630" s="603"/>
      <c r="AB1630" s="603"/>
      <c r="AC1630" s="603"/>
      <c r="AD1630" s="603"/>
      <c r="AE1630" s="604"/>
      <c r="AF1630" s="786"/>
      <c r="AG1630" s="787"/>
      <c r="AH1630" s="787"/>
      <c r="AI1630" s="787"/>
      <c r="AJ1630" s="787"/>
      <c r="AK1630" s="787"/>
      <c r="AL1630" s="787"/>
      <c r="AM1630" s="787"/>
      <c r="AN1630" s="787"/>
      <c r="AO1630" s="787"/>
      <c r="AP1630" s="788"/>
      <c r="AQ1630" s="482"/>
      <c r="AR1630" s="482"/>
      <c r="AS1630" s="482"/>
      <c r="AT1630" s="482"/>
      <c r="AU1630" s="482"/>
      <c r="AV1630" s="482"/>
      <c r="AW1630" s="482"/>
      <c r="AX1630" s="482"/>
      <c r="AY1630" s="482"/>
      <c r="AZ1630" s="482"/>
      <c r="BA1630" s="482"/>
      <c r="BB1630" s="482"/>
      <c r="BC1630" s="482"/>
      <c r="BD1630" s="482"/>
      <c r="BE1630" s="482"/>
      <c r="BF1630" s="482"/>
      <c r="BG1630" s="387"/>
      <c r="BH1630" s="387"/>
      <c r="BI1630" s="387"/>
      <c r="BJ1630" s="387"/>
      <c r="BK1630" s="387"/>
      <c r="BL1630" s="387"/>
      <c r="BM1630" s="387"/>
      <c r="BN1630" s="387"/>
      <c r="BO1630" s="387"/>
      <c r="BP1630" s="387"/>
      <c r="BQ1630" s="387"/>
      <c r="BR1630" s="387"/>
      <c r="BS1630" s="387"/>
      <c r="BT1630" s="387"/>
      <c r="BU1630" s="387"/>
      <c r="BV1630" s="387"/>
      <c r="BW1630" s="387"/>
      <c r="BX1630" s="387"/>
      <c r="BY1630" s="387"/>
      <c r="BZ1630" s="387"/>
      <c r="CA1630" s="387"/>
      <c r="CB1630" s="387"/>
      <c r="CC1630" s="387"/>
      <c r="CD1630" s="387"/>
      <c r="CE1630" s="387"/>
      <c r="CF1630" s="387"/>
      <c r="CG1630" s="387"/>
      <c r="CH1630" s="387"/>
      <c r="CK1630" s="258"/>
      <c r="CL1630" s="258"/>
      <c r="CM1630" s="258"/>
      <c r="CN1630" s="258"/>
      <c r="CO1630" s="258"/>
      <c r="CP1630" s="225"/>
      <c r="CQ1630" s="225"/>
      <c r="CR1630" s="225"/>
      <c r="CS1630" s="225"/>
    </row>
    <row r="1631" spans="1:97" s="316" customFormat="1" ht="12.75" customHeight="1">
      <c r="B1631" s="386"/>
      <c r="C1631" s="386"/>
      <c r="D1631" s="386"/>
      <c r="E1631" s="388"/>
      <c r="F1631" s="388"/>
      <c r="G1631" s="388"/>
      <c r="H1631" s="388"/>
      <c r="I1631" s="388"/>
      <c r="J1631" s="388"/>
      <c r="K1631" s="388"/>
      <c r="L1631" s="388"/>
      <c r="M1631" s="388"/>
      <c r="N1631" s="388"/>
      <c r="O1631" s="388"/>
      <c r="P1631" s="388"/>
      <c r="Q1631" s="388"/>
      <c r="R1631" s="388"/>
      <c r="S1631" s="388"/>
      <c r="T1631" s="388"/>
      <c r="U1631" s="388"/>
      <c r="V1631" s="388"/>
      <c r="W1631" s="388"/>
      <c r="X1631" s="388"/>
      <c r="Y1631" s="388"/>
      <c r="Z1631" s="388"/>
      <c r="AA1631" s="388"/>
      <c r="AB1631" s="388"/>
      <c r="AC1631" s="388"/>
      <c r="AD1631" s="388"/>
      <c r="AE1631" s="388"/>
      <c r="AF1631" s="389"/>
      <c r="AG1631" s="389"/>
      <c r="AH1631" s="389"/>
      <c r="AI1631" s="389"/>
      <c r="AJ1631" s="389"/>
      <c r="AK1631" s="389"/>
      <c r="AL1631" s="389"/>
      <c r="AM1631" s="389"/>
      <c r="AN1631" s="389"/>
      <c r="AO1631" s="389"/>
      <c r="AP1631" s="389"/>
      <c r="AQ1631" s="355"/>
      <c r="AR1631" s="355"/>
      <c r="AS1631" s="355"/>
      <c r="AT1631" s="355"/>
      <c r="AU1631" s="355"/>
      <c r="AV1631" s="355"/>
      <c r="AW1631" s="355"/>
      <c r="AX1631" s="355"/>
      <c r="AY1631" s="355"/>
      <c r="AZ1631" s="355"/>
      <c r="BA1631" s="355"/>
      <c r="BB1631" s="355"/>
      <c r="BC1631" s="355"/>
      <c r="BD1631" s="355"/>
      <c r="BE1631" s="355"/>
      <c r="BF1631" s="355"/>
      <c r="BG1631" s="387"/>
      <c r="BH1631" s="387"/>
      <c r="BI1631" s="387"/>
      <c r="BJ1631" s="387"/>
      <c r="BK1631" s="387"/>
      <c r="BL1631" s="387"/>
      <c r="BM1631" s="387"/>
      <c r="BN1631" s="387"/>
      <c r="BO1631" s="387"/>
      <c r="BP1631" s="387"/>
      <c r="BQ1631" s="387"/>
      <c r="BR1631" s="387"/>
      <c r="BS1631" s="387"/>
      <c r="BT1631" s="387"/>
      <c r="BU1631" s="387"/>
      <c r="BV1631" s="387"/>
      <c r="BW1631" s="387"/>
      <c r="BX1631" s="387"/>
      <c r="BY1631" s="387"/>
      <c r="BZ1631" s="387"/>
      <c r="CA1631" s="387"/>
      <c r="CB1631" s="387"/>
      <c r="CC1631" s="387"/>
      <c r="CD1631" s="387"/>
      <c r="CE1631" s="387"/>
      <c r="CF1631" s="387"/>
      <c r="CG1631" s="387"/>
      <c r="CH1631" s="387"/>
      <c r="CK1631" s="258"/>
      <c r="CL1631" s="258"/>
      <c r="CM1631" s="258"/>
      <c r="CN1631" s="258"/>
      <c r="CO1631" s="258"/>
      <c r="CP1631" s="225"/>
      <c r="CQ1631" s="225"/>
      <c r="CR1631" s="225"/>
      <c r="CS1631" s="225"/>
    </row>
    <row r="1632" spans="1:97" s="316" customFormat="1" ht="20.100000000000001" customHeight="1">
      <c r="A1632" s="239" t="s">
        <v>950</v>
      </c>
      <c r="B1632" s="239"/>
      <c r="C1632" s="239"/>
      <c r="D1632" s="298"/>
      <c r="E1632" s="291"/>
      <c r="F1632" s="291"/>
      <c r="G1632" s="291"/>
      <c r="H1632" s="291"/>
      <c r="I1632" s="291"/>
      <c r="J1632" s="291"/>
      <c r="K1632" s="291"/>
      <c r="L1632" s="291"/>
      <c r="M1632" s="291"/>
      <c r="N1632" s="291"/>
      <c r="O1632" s="291"/>
      <c r="P1632" s="291"/>
      <c r="Q1632" s="291"/>
      <c r="R1632" s="291"/>
      <c r="S1632" s="291"/>
      <c r="T1632" s="291"/>
      <c r="U1632" s="291"/>
      <c r="V1632" s="291"/>
      <c r="BG1632" s="243"/>
      <c r="BH1632" s="243"/>
      <c r="BI1632" s="243"/>
      <c r="BJ1632" s="243"/>
      <c r="BK1632" s="243"/>
      <c r="BL1632" s="345"/>
      <c r="BM1632" s="345"/>
      <c r="BN1632" s="345"/>
      <c r="BO1632" s="345"/>
      <c r="BP1632" s="345"/>
      <c r="BQ1632" s="345"/>
      <c r="BR1632" s="345"/>
      <c r="BS1632" s="345"/>
      <c r="BT1632" s="345"/>
      <c r="BU1632" s="345"/>
      <c r="BV1632" s="345"/>
      <c r="BW1632" s="345"/>
      <c r="BX1632" s="345"/>
      <c r="BY1632" s="345"/>
      <c r="BZ1632" s="345"/>
      <c r="CA1632" s="345"/>
    </row>
    <row r="1633" spans="2:97" s="390" customFormat="1" ht="12.6" customHeight="1">
      <c r="B1633" s="495" t="s">
        <v>431</v>
      </c>
      <c r="C1633" s="496"/>
      <c r="D1633" s="497"/>
      <c r="E1633" s="501" t="s">
        <v>951</v>
      </c>
      <c r="F1633" s="502"/>
      <c r="G1633" s="502"/>
      <c r="H1633" s="502"/>
      <c r="I1633" s="502"/>
      <c r="J1633" s="502"/>
      <c r="K1633" s="502"/>
      <c r="L1633" s="502"/>
      <c r="M1633" s="502"/>
      <c r="N1633" s="502"/>
      <c r="O1633" s="502"/>
      <c r="P1633" s="502"/>
      <c r="Q1633" s="502"/>
      <c r="R1633" s="502"/>
      <c r="S1633" s="502"/>
      <c r="T1633" s="502"/>
      <c r="U1633" s="502"/>
      <c r="V1633" s="502"/>
      <c r="W1633" s="502"/>
      <c r="X1633" s="502"/>
      <c r="Y1633" s="502"/>
      <c r="Z1633" s="502"/>
      <c r="AA1633" s="502"/>
      <c r="AB1633" s="502"/>
      <c r="AC1633" s="502"/>
      <c r="AD1633" s="502"/>
      <c r="AE1633" s="502"/>
      <c r="AF1633" s="502"/>
      <c r="AG1633" s="502"/>
      <c r="AH1633" s="502"/>
      <c r="AI1633" s="502"/>
      <c r="AJ1633" s="502"/>
      <c r="AK1633" s="502"/>
      <c r="AL1633" s="502"/>
      <c r="AM1633" s="502"/>
      <c r="AN1633" s="502"/>
      <c r="AO1633" s="502"/>
      <c r="AP1633" s="502"/>
      <c r="AQ1633" s="502"/>
      <c r="AR1633" s="502"/>
      <c r="AS1633" s="502"/>
      <c r="AT1633" s="502"/>
      <c r="AU1633" s="502"/>
      <c r="AV1633" s="502"/>
      <c r="AW1633" s="502"/>
      <c r="AX1633" s="502"/>
      <c r="AY1633" s="502"/>
      <c r="AZ1633" s="502"/>
      <c r="BA1633" s="502"/>
      <c r="BB1633" s="502"/>
      <c r="BC1633" s="502"/>
      <c r="BD1633" s="502"/>
      <c r="BE1633" s="502"/>
      <c r="BF1633" s="502"/>
      <c r="BG1633" s="505"/>
      <c r="BH1633" s="506"/>
      <c r="BI1633" s="506"/>
      <c r="BJ1633" s="506"/>
      <c r="BK1633" s="507"/>
      <c r="BL1633" s="391"/>
      <c r="BM1633" s="391"/>
      <c r="BN1633" s="391"/>
      <c r="BO1633" s="391"/>
      <c r="BP1633" s="391"/>
      <c r="BQ1633" s="391"/>
      <c r="BR1633" s="391"/>
      <c r="BS1633" s="391"/>
      <c r="BT1633" s="391"/>
      <c r="BU1633" s="391"/>
      <c r="BV1633" s="391"/>
      <c r="BW1633" s="391"/>
      <c r="BX1633" s="391"/>
      <c r="BY1633" s="391"/>
      <c r="BZ1633" s="391"/>
      <c r="CA1633" s="391"/>
    </row>
    <row r="1634" spans="2:97" s="331" customFormat="1" ht="12.6" customHeight="1">
      <c r="B1634" s="511"/>
      <c r="C1634" s="512"/>
      <c r="D1634" s="513"/>
      <c r="E1634" s="514"/>
      <c r="F1634" s="482"/>
      <c r="G1634" s="482"/>
      <c r="H1634" s="482"/>
      <c r="I1634" s="482"/>
      <c r="J1634" s="482"/>
      <c r="K1634" s="482"/>
      <c r="L1634" s="482"/>
      <c r="M1634" s="482"/>
      <c r="N1634" s="482"/>
      <c r="O1634" s="482"/>
      <c r="P1634" s="482"/>
      <c r="Q1634" s="482"/>
      <c r="R1634" s="482"/>
      <c r="S1634" s="482"/>
      <c r="T1634" s="482"/>
      <c r="U1634" s="482"/>
      <c r="V1634" s="482"/>
      <c r="W1634" s="482"/>
      <c r="X1634" s="482"/>
      <c r="Y1634" s="482"/>
      <c r="Z1634" s="482"/>
      <c r="AA1634" s="482"/>
      <c r="AB1634" s="482"/>
      <c r="AC1634" s="482"/>
      <c r="AD1634" s="482"/>
      <c r="AE1634" s="482"/>
      <c r="AF1634" s="482"/>
      <c r="AG1634" s="482"/>
      <c r="AH1634" s="482"/>
      <c r="AI1634" s="482"/>
      <c r="AJ1634" s="482"/>
      <c r="AK1634" s="482"/>
      <c r="AL1634" s="482"/>
      <c r="AM1634" s="482"/>
      <c r="AN1634" s="482"/>
      <c r="AO1634" s="482"/>
      <c r="AP1634" s="482"/>
      <c r="AQ1634" s="482"/>
      <c r="AR1634" s="482"/>
      <c r="AS1634" s="482"/>
      <c r="AT1634" s="482"/>
      <c r="AU1634" s="482"/>
      <c r="AV1634" s="482"/>
      <c r="AW1634" s="482"/>
      <c r="AX1634" s="482"/>
      <c r="AY1634" s="482"/>
      <c r="AZ1634" s="482"/>
      <c r="BA1634" s="482"/>
      <c r="BB1634" s="482"/>
      <c r="BC1634" s="482"/>
      <c r="BD1634" s="482"/>
      <c r="BE1634" s="482"/>
      <c r="BF1634" s="482"/>
      <c r="BG1634" s="515"/>
      <c r="BH1634" s="516"/>
      <c r="BI1634" s="516"/>
      <c r="BJ1634" s="516"/>
      <c r="BK1634" s="517"/>
      <c r="BL1634" s="330"/>
      <c r="BM1634" s="330"/>
      <c r="BN1634" s="330"/>
      <c r="BO1634" s="330"/>
      <c r="BP1634" s="330"/>
      <c r="BQ1634" s="330"/>
      <c r="BR1634" s="330"/>
      <c r="BS1634" s="330"/>
      <c r="BT1634" s="330"/>
      <c r="BU1634" s="330"/>
      <c r="BV1634" s="330"/>
      <c r="BW1634" s="330"/>
      <c r="BX1634" s="330"/>
      <c r="BY1634" s="330"/>
      <c r="BZ1634" s="330"/>
      <c r="CA1634" s="330"/>
    </row>
    <row r="1635" spans="2:97" s="331" customFormat="1" ht="12.6" customHeight="1">
      <c r="B1635" s="498"/>
      <c r="C1635" s="499"/>
      <c r="D1635" s="500"/>
      <c r="E1635" s="503"/>
      <c r="F1635" s="504"/>
      <c r="G1635" s="504"/>
      <c r="H1635" s="504"/>
      <c r="I1635" s="504"/>
      <c r="J1635" s="504"/>
      <c r="K1635" s="504"/>
      <c r="L1635" s="504"/>
      <c r="M1635" s="504"/>
      <c r="N1635" s="504"/>
      <c r="O1635" s="504"/>
      <c r="P1635" s="504"/>
      <c r="Q1635" s="504"/>
      <c r="R1635" s="504"/>
      <c r="S1635" s="504"/>
      <c r="T1635" s="504"/>
      <c r="U1635" s="504"/>
      <c r="V1635" s="504"/>
      <c r="W1635" s="504"/>
      <c r="X1635" s="504"/>
      <c r="Y1635" s="504"/>
      <c r="Z1635" s="504"/>
      <c r="AA1635" s="504"/>
      <c r="AB1635" s="504"/>
      <c r="AC1635" s="504"/>
      <c r="AD1635" s="504"/>
      <c r="AE1635" s="504"/>
      <c r="AF1635" s="504"/>
      <c r="AG1635" s="504"/>
      <c r="AH1635" s="504"/>
      <c r="AI1635" s="504"/>
      <c r="AJ1635" s="504"/>
      <c r="AK1635" s="504"/>
      <c r="AL1635" s="504"/>
      <c r="AM1635" s="504"/>
      <c r="AN1635" s="504"/>
      <c r="AO1635" s="504"/>
      <c r="AP1635" s="504"/>
      <c r="AQ1635" s="504"/>
      <c r="AR1635" s="504"/>
      <c r="AS1635" s="504"/>
      <c r="AT1635" s="504"/>
      <c r="AU1635" s="504"/>
      <c r="AV1635" s="504"/>
      <c r="AW1635" s="504"/>
      <c r="AX1635" s="504"/>
      <c r="AY1635" s="504"/>
      <c r="AZ1635" s="504"/>
      <c r="BA1635" s="504"/>
      <c r="BB1635" s="504"/>
      <c r="BC1635" s="504"/>
      <c r="BD1635" s="504"/>
      <c r="BE1635" s="504"/>
      <c r="BF1635" s="504"/>
      <c r="BG1635" s="508"/>
      <c r="BH1635" s="509"/>
      <c r="BI1635" s="509"/>
      <c r="BJ1635" s="509"/>
      <c r="BK1635" s="510"/>
      <c r="BL1635" s="330"/>
      <c r="BM1635" s="330"/>
      <c r="BN1635" s="330"/>
      <c r="BO1635" s="330"/>
      <c r="BP1635" s="330"/>
      <c r="BQ1635" s="330"/>
      <c r="BR1635" s="330"/>
      <c r="BS1635" s="330"/>
      <c r="BT1635" s="330"/>
      <c r="BU1635" s="330"/>
      <c r="BV1635" s="330"/>
      <c r="BW1635" s="330"/>
      <c r="BX1635" s="330"/>
      <c r="BY1635" s="330"/>
      <c r="BZ1635" s="330"/>
      <c r="CA1635" s="330"/>
    </row>
    <row r="1636" spans="2:97" s="390" customFormat="1" ht="12.6" customHeight="1">
      <c r="B1636" s="495" t="s">
        <v>436</v>
      </c>
      <c r="C1636" s="496"/>
      <c r="D1636" s="497"/>
      <c r="E1636" s="501" t="s">
        <v>943</v>
      </c>
      <c r="F1636" s="502"/>
      <c r="G1636" s="502"/>
      <c r="H1636" s="502"/>
      <c r="I1636" s="502"/>
      <c r="J1636" s="502"/>
      <c r="K1636" s="502"/>
      <c r="L1636" s="502"/>
      <c r="M1636" s="502"/>
      <c r="N1636" s="502"/>
      <c r="O1636" s="502"/>
      <c r="P1636" s="502"/>
      <c r="Q1636" s="502"/>
      <c r="R1636" s="502"/>
      <c r="S1636" s="502"/>
      <c r="T1636" s="502"/>
      <c r="U1636" s="502"/>
      <c r="V1636" s="502"/>
      <c r="W1636" s="502"/>
      <c r="X1636" s="502"/>
      <c r="Y1636" s="502"/>
      <c r="Z1636" s="502"/>
      <c r="AA1636" s="502"/>
      <c r="AB1636" s="502"/>
      <c r="AC1636" s="502"/>
      <c r="AD1636" s="502"/>
      <c r="AE1636" s="502"/>
      <c r="AF1636" s="502"/>
      <c r="AG1636" s="502"/>
      <c r="AH1636" s="502"/>
      <c r="AI1636" s="502"/>
      <c r="AJ1636" s="502"/>
      <c r="AK1636" s="502"/>
      <c r="AL1636" s="502"/>
      <c r="AM1636" s="502"/>
      <c r="AN1636" s="502"/>
      <c r="AO1636" s="502"/>
      <c r="AP1636" s="502"/>
      <c r="AQ1636" s="502"/>
      <c r="AR1636" s="502"/>
      <c r="AS1636" s="502"/>
      <c r="AT1636" s="502"/>
      <c r="AU1636" s="502"/>
      <c r="AV1636" s="502"/>
      <c r="AW1636" s="502"/>
      <c r="AX1636" s="502"/>
      <c r="AY1636" s="502"/>
      <c r="AZ1636" s="502"/>
      <c r="BA1636" s="502"/>
      <c r="BB1636" s="502"/>
      <c r="BC1636" s="502"/>
      <c r="BD1636" s="502"/>
      <c r="BE1636" s="502"/>
      <c r="BF1636" s="502"/>
      <c r="BG1636" s="505"/>
      <c r="BH1636" s="506"/>
      <c r="BI1636" s="506"/>
      <c r="BJ1636" s="506"/>
      <c r="BK1636" s="507"/>
      <c r="BL1636" s="391"/>
      <c r="BM1636" s="391"/>
      <c r="BN1636" s="391"/>
      <c r="BO1636" s="391"/>
      <c r="BP1636" s="391"/>
      <c r="BQ1636" s="391"/>
      <c r="BR1636" s="391"/>
      <c r="BS1636" s="391"/>
      <c r="BT1636" s="391"/>
      <c r="BU1636" s="391"/>
      <c r="BV1636" s="391"/>
      <c r="BW1636" s="391"/>
      <c r="BX1636" s="391"/>
      <c r="BY1636" s="391"/>
      <c r="BZ1636" s="391"/>
      <c r="CA1636" s="391"/>
    </row>
    <row r="1637" spans="2:97" s="331" customFormat="1" ht="12.6" customHeight="1">
      <c r="B1637" s="498"/>
      <c r="C1637" s="499"/>
      <c r="D1637" s="500"/>
      <c r="E1637" s="503"/>
      <c r="F1637" s="504"/>
      <c r="G1637" s="504"/>
      <c r="H1637" s="504"/>
      <c r="I1637" s="504"/>
      <c r="J1637" s="504"/>
      <c r="K1637" s="504"/>
      <c r="L1637" s="504"/>
      <c r="M1637" s="504"/>
      <c r="N1637" s="504"/>
      <c r="O1637" s="504"/>
      <c r="P1637" s="504"/>
      <c r="Q1637" s="504"/>
      <c r="R1637" s="504"/>
      <c r="S1637" s="504"/>
      <c r="T1637" s="504"/>
      <c r="U1637" s="504"/>
      <c r="V1637" s="504"/>
      <c r="W1637" s="504"/>
      <c r="X1637" s="504"/>
      <c r="Y1637" s="504"/>
      <c r="Z1637" s="504"/>
      <c r="AA1637" s="504"/>
      <c r="AB1637" s="504"/>
      <c r="AC1637" s="504"/>
      <c r="AD1637" s="504"/>
      <c r="AE1637" s="504"/>
      <c r="AF1637" s="504"/>
      <c r="AG1637" s="504"/>
      <c r="AH1637" s="504"/>
      <c r="AI1637" s="504"/>
      <c r="AJ1637" s="504"/>
      <c r="AK1637" s="504"/>
      <c r="AL1637" s="504"/>
      <c r="AM1637" s="504"/>
      <c r="AN1637" s="504"/>
      <c r="AO1637" s="504"/>
      <c r="AP1637" s="504"/>
      <c r="AQ1637" s="504"/>
      <c r="AR1637" s="504"/>
      <c r="AS1637" s="504"/>
      <c r="AT1637" s="504"/>
      <c r="AU1637" s="504"/>
      <c r="AV1637" s="504"/>
      <c r="AW1637" s="504"/>
      <c r="AX1637" s="504"/>
      <c r="AY1637" s="504"/>
      <c r="AZ1637" s="504"/>
      <c r="BA1637" s="504"/>
      <c r="BB1637" s="504"/>
      <c r="BC1637" s="504"/>
      <c r="BD1637" s="504"/>
      <c r="BE1637" s="504"/>
      <c r="BF1637" s="504"/>
      <c r="BG1637" s="508"/>
      <c r="BH1637" s="509"/>
      <c r="BI1637" s="509"/>
      <c r="BJ1637" s="509"/>
      <c r="BK1637" s="510"/>
      <c r="BL1637" s="330"/>
      <c r="BM1637" s="330"/>
      <c r="BN1637" s="330"/>
      <c r="BO1637" s="330"/>
      <c r="BP1637" s="330"/>
      <c r="BQ1637" s="330"/>
      <c r="BR1637" s="330"/>
      <c r="BS1637" s="330"/>
      <c r="BT1637" s="330"/>
      <c r="BU1637" s="330"/>
      <c r="BV1637" s="330"/>
      <c r="BW1637" s="330"/>
      <c r="BX1637" s="330"/>
      <c r="BY1637" s="330"/>
      <c r="BZ1637" s="330"/>
      <c r="CA1637" s="330"/>
    </row>
    <row r="1638" spans="2:97" s="390" customFormat="1" ht="11.25" customHeight="1">
      <c r="B1638" s="495" t="s">
        <v>450</v>
      </c>
      <c r="C1638" s="496"/>
      <c r="D1638" s="497"/>
      <c r="E1638" s="501" t="s">
        <v>952</v>
      </c>
      <c r="F1638" s="502"/>
      <c r="G1638" s="502"/>
      <c r="H1638" s="502"/>
      <c r="I1638" s="502"/>
      <c r="J1638" s="502"/>
      <c r="K1638" s="502"/>
      <c r="L1638" s="502"/>
      <c r="M1638" s="502"/>
      <c r="N1638" s="502"/>
      <c r="O1638" s="502"/>
      <c r="P1638" s="502"/>
      <c r="Q1638" s="502"/>
      <c r="R1638" s="502"/>
      <c r="S1638" s="502"/>
      <c r="T1638" s="502"/>
      <c r="U1638" s="502"/>
      <c r="V1638" s="502"/>
      <c r="W1638" s="502"/>
      <c r="X1638" s="502"/>
      <c r="Y1638" s="502"/>
      <c r="Z1638" s="502"/>
      <c r="AA1638" s="502"/>
      <c r="AB1638" s="502"/>
      <c r="AC1638" s="502"/>
      <c r="AD1638" s="502"/>
      <c r="AE1638" s="502"/>
      <c r="AF1638" s="502"/>
      <c r="AG1638" s="502"/>
      <c r="AH1638" s="502"/>
      <c r="AI1638" s="502"/>
      <c r="AJ1638" s="502"/>
      <c r="AK1638" s="502"/>
      <c r="AL1638" s="502"/>
      <c r="AM1638" s="502"/>
      <c r="AN1638" s="502"/>
      <c r="AO1638" s="502"/>
      <c r="AP1638" s="502"/>
      <c r="AQ1638" s="502"/>
      <c r="AR1638" s="502"/>
      <c r="AS1638" s="502"/>
      <c r="AT1638" s="502"/>
      <c r="AU1638" s="502"/>
      <c r="AV1638" s="502"/>
      <c r="AW1638" s="502"/>
      <c r="AX1638" s="502"/>
      <c r="AY1638" s="502"/>
      <c r="AZ1638" s="502"/>
      <c r="BA1638" s="502"/>
      <c r="BB1638" s="502"/>
      <c r="BC1638" s="502"/>
      <c r="BD1638" s="502"/>
      <c r="BE1638" s="502"/>
      <c r="BF1638" s="502"/>
      <c r="BG1638" s="505"/>
      <c r="BH1638" s="506"/>
      <c r="BI1638" s="506"/>
      <c r="BJ1638" s="506"/>
      <c r="BK1638" s="507"/>
      <c r="BL1638" s="391"/>
      <c r="BM1638" s="391"/>
      <c r="BN1638" s="391"/>
      <c r="BO1638" s="391"/>
      <c r="BP1638" s="391"/>
      <c r="BQ1638" s="391"/>
      <c r="BR1638" s="391"/>
      <c r="BS1638" s="391"/>
      <c r="BT1638" s="391"/>
      <c r="BU1638" s="391"/>
      <c r="BV1638" s="391"/>
      <c r="BW1638" s="391"/>
      <c r="BX1638" s="391"/>
      <c r="BY1638" s="391"/>
      <c r="BZ1638" s="391"/>
      <c r="CA1638" s="391"/>
    </row>
    <row r="1639" spans="2:97" s="390" customFormat="1" ht="11.25" customHeight="1">
      <c r="B1639" s="511"/>
      <c r="C1639" s="512"/>
      <c r="D1639" s="513"/>
      <c r="E1639" s="514"/>
      <c r="F1639" s="482"/>
      <c r="G1639" s="482"/>
      <c r="H1639" s="482"/>
      <c r="I1639" s="482"/>
      <c r="J1639" s="482"/>
      <c r="K1639" s="482"/>
      <c r="L1639" s="482"/>
      <c r="M1639" s="482"/>
      <c r="N1639" s="482"/>
      <c r="O1639" s="482"/>
      <c r="P1639" s="482"/>
      <c r="Q1639" s="482"/>
      <c r="R1639" s="482"/>
      <c r="S1639" s="482"/>
      <c r="T1639" s="482"/>
      <c r="U1639" s="482"/>
      <c r="V1639" s="482"/>
      <c r="W1639" s="482"/>
      <c r="X1639" s="482"/>
      <c r="Y1639" s="482"/>
      <c r="Z1639" s="482"/>
      <c r="AA1639" s="482"/>
      <c r="AB1639" s="482"/>
      <c r="AC1639" s="482"/>
      <c r="AD1639" s="482"/>
      <c r="AE1639" s="482"/>
      <c r="AF1639" s="482"/>
      <c r="AG1639" s="482"/>
      <c r="AH1639" s="482"/>
      <c r="AI1639" s="482"/>
      <c r="AJ1639" s="482"/>
      <c r="AK1639" s="482"/>
      <c r="AL1639" s="482"/>
      <c r="AM1639" s="482"/>
      <c r="AN1639" s="482"/>
      <c r="AO1639" s="482"/>
      <c r="AP1639" s="482"/>
      <c r="AQ1639" s="482"/>
      <c r="AR1639" s="482"/>
      <c r="AS1639" s="482"/>
      <c r="AT1639" s="482"/>
      <c r="AU1639" s="482"/>
      <c r="AV1639" s="482"/>
      <c r="AW1639" s="482"/>
      <c r="AX1639" s="482"/>
      <c r="AY1639" s="482"/>
      <c r="AZ1639" s="482"/>
      <c r="BA1639" s="482"/>
      <c r="BB1639" s="482"/>
      <c r="BC1639" s="482"/>
      <c r="BD1639" s="482"/>
      <c r="BE1639" s="482"/>
      <c r="BF1639" s="482"/>
      <c r="BG1639" s="515"/>
      <c r="BH1639" s="516"/>
      <c r="BI1639" s="516"/>
      <c r="BJ1639" s="516"/>
      <c r="BK1639" s="517"/>
      <c r="BL1639" s="391"/>
      <c r="BM1639" s="391"/>
      <c r="BN1639" s="391"/>
      <c r="BO1639" s="391"/>
      <c r="BP1639" s="391"/>
      <c r="BQ1639" s="391"/>
      <c r="BR1639" s="391"/>
      <c r="BS1639" s="391"/>
      <c r="BT1639" s="391"/>
      <c r="BU1639" s="391"/>
      <c r="BV1639" s="391"/>
      <c r="BW1639" s="391"/>
      <c r="BX1639" s="391"/>
      <c r="BY1639" s="391"/>
      <c r="BZ1639" s="391"/>
      <c r="CA1639" s="391"/>
    </row>
    <row r="1640" spans="2:97" s="331" customFormat="1" ht="11.25" customHeight="1">
      <c r="B1640" s="498"/>
      <c r="C1640" s="499"/>
      <c r="D1640" s="500"/>
      <c r="E1640" s="503"/>
      <c r="F1640" s="504"/>
      <c r="G1640" s="504"/>
      <c r="H1640" s="504"/>
      <c r="I1640" s="504"/>
      <c r="J1640" s="504"/>
      <c r="K1640" s="504"/>
      <c r="L1640" s="504"/>
      <c r="M1640" s="504"/>
      <c r="N1640" s="504"/>
      <c r="O1640" s="504"/>
      <c r="P1640" s="504"/>
      <c r="Q1640" s="504"/>
      <c r="R1640" s="504"/>
      <c r="S1640" s="504"/>
      <c r="T1640" s="504"/>
      <c r="U1640" s="504"/>
      <c r="V1640" s="504"/>
      <c r="W1640" s="504"/>
      <c r="X1640" s="504"/>
      <c r="Y1640" s="504"/>
      <c r="Z1640" s="504"/>
      <c r="AA1640" s="504"/>
      <c r="AB1640" s="504"/>
      <c r="AC1640" s="504"/>
      <c r="AD1640" s="504"/>
      <c r="AE1640" s="504"/>
      <c r="AF1640" s="504"/>
      <c r="AG1640" s="504"/>
      <c r="AH1640" s="504"/>
      <c r="AI1640" s="504"/>
      <c r="AJ1640" s="504"/>
      <c r="AK1640" s="504"/>
      <c r="AL1640" s="504"/>
      <c r="AM1640" s="504"/>
      <c r="AN1640" s="504"/>
      <c r="AO1640" s="504"/>
      <c r="AP1640" s="504"/>
      <c r="AQ1640" s="504"/>
      <c r="AR1640" s="504"/>
      <c r="AS1640" s="504"/>
      <c r="AT1640" s="504"/>
      <c r="AU1640" s="504"/>
      <c r="AV1640" s="504"/>
      <c r="AW1640" s="504"/>
      <c r="AX1640" s="504"/>
      <c r="AY1640" s="504"/>
      <c r="AZ1640" s="504"/>
      <c r="BA1640" s="504"/>
      <c r="BB1640" s="504"/>
      <c r="BC1640" s="504"/>
      <c r="BD1640" s="504"/>
      <c r="BE1640" s="504"/>
      <c r="BF1640" s="504"/>
      <c r="BG1640" s="508"/>
      <c r="BH1640" s="509"/>
      <c r="BI1640" s="509"/>
      <c r="BJ1640" s="509"/>
      <c r="BK1640" s="510"/>
      <c r="BL1640" s="330"/>
      <c r="BM1640" s="330"/>
      <c r="BN1640" s="330"/>
      <c r="BO1640" s="330"/>
      <c r="BP1640" s="330"/>
      <c r="BQ1640" s="330"/>
      <c r="BR1640" s="330"/>
      <c r="BS1640" s="330"/>
      <c r="BT1640" s="330"/>
      <c r="BU1640" s="330"/>
      <c r="BV1640" s="330"/>
      <c r="BW1640" s="330"/>
      <c r="BX1640" s="330"/>
      <c r="BY1640" s="330"/>
      <c r="BZ1640" s="330"/>
      <c r="CA1640" s="330"/>
    </row>
    <row r="1641" spans="2:97" ht="12.6" customHeight="1">
      <c r="B1641" s="495" t="s">
        <v>457</v>
      </c>
      <c r="C1641" s="496"/>
      <c r="D1641" s="497"/>
      <c r="E1641" s="501" t="s">
        <v>350</v>
      </c>
      <c r="F1641" s="502"/>
      <c r="G1641" s="502"/>
      <c r="H1641" s="502"/>
      <c r="I1641" s="502"/>
      <c r="J1641" s="502"/>
      <c r="K1641" s="502"/>
      <c r="L1641" s="502"/>
      <c r="M1641" s="502"/>
      <c r="N1641" s="502"/>
      <c r="O1641" s="502"/>
      <c r="P1641" s="502"/>
      <c r="Q1641" s="502"/>
      <c r="R1641" s="502"/>
      <c r="S1641" s="502"/>
      <c r="T1641" s="502"/>
      <c r="U1641" s="502"/>
      <c r="V1641" s="502"/>
      <c r="W1641" s="502"/>
      <c r="X1641" s="502"/>
      <c r="Y1641" s="502"/>
      <c r="Z1641" s="502"/>
      <c r="AA1641" s="502"/>
      <c r="AB1641" s="502"/>
      <c r="AC1641" s="502"/>
      <c r="AD1641" s="502"/>
      <c r="AE1641" s="502"/>
      <c r="AF1641" s="502"/>
      <c r="AG1641" s="502"/>
      <c r="AH1641" s="502"/>
      <c r="AI1641" s="502"/>
      <c r="AJ1641" s="502"/>
      <c r="AK1641" s="502"/>
      <c r="AL1641" s="502"/>
      <c r="AM1641" s="502"/>
      <c r="AN1641" s="502"/>
      <c r="AO1641" s="502"/>
      <c r="AP1641" s="502"/>
      <c r="AQ1641" s="502"/>
      <c r="AR1641" s="502"/>
      <c r="AS1641" s="502"/>
      <c r="AT1641" s="502"/>
      <c r="AU1641" s="502"/>
      <c r="AV1641" s="502"/>
      <c r="AW1641" s="502"/>
      <c r="AX1641" s="502"/>
      <c r="AY1641" s="502"/>
      <c r="AZ1641" s="502"/>
      <c r="BA1641" s="502"/>
      <c r="BB1641" s="502"/>
      <c r="BC1641" s="502"/>
      <c r="BD1641" s="502"/>
      <c r="BE1641" s="502"/>
      <c r="BF1641" s="502"/>
      <c r="BG1641" s="505"/>
      <c r="BH1641" s="506"/>
      <c r="BI1641" s="506"/>
      <c r="BJ1641" s="506"/>
      <c r="BK1641" s="507"/>
    </row>
    <row r="1642" spans="2:97" s="390" customFormat="1" ht="12.6" customHeight="1">
      <c r="B1642" s="498"/>
      <c r="C1642" s="499"/>
      <c r="D1642" s="500"/>
      <c r="E1642" s="503"/>
      <c r="F1642" s="504"/>
      <c r="G1642" s="504"/>
      <c r="H1642" s="504"/>
      <c r="I1642" s="504"/>
      <c r="J1642" s="504"/>
      <c r="K1642" s="504"/>
      <c r="L1642" s="504"/>
      <c r="M1642" s="504"/>
      <c r="N1642" s="504"/>
      <c r="O1642" s="504"/>
      <c r="P1642" s="504"/>
      <c r="Q1642" s="504"/>
      <c r="R1642" s="504"/>
      <c r="S1642" s="504"/>
      <c r="T1642" s="504"/>
      <c r="U1642" s="504"/>
      <c r="V1642" s="504"/>
      <c r="W1642" s="504"/>
      <c r="X1642" s="504"/>
      <c r="Y1642" s="504"/>
      <c r="Z1642" s="504"/>
      <c r="AA1642" s="504"/>
      <c r="AB1642" s="504"/>
      <c r="AC1642" s="504"/>
      <c r="AD1642" s="504"/>
      <c r="AE1642" s="504"/>
      <c r="AF1642" s="504"/>
      <c r="AG1642" s="504"/>
      <c r="AH1642" s="504"/>
      <c r="AI1642" s="504"/>
      <c r="AJ1642" s="504"/>
      <c r="AK1642" s="504"/>
      <c r="AL1642" s="504"/>
      <c r="AM1642" s="504"/>
      <c r="AN1642" s="504"/>
      <c r="AO1642" s="504"/>
      <c r="AP1642" s="504"/>
      <c r="AQ1642" s="504"/>
      <c r="AR1642" s="504"/>
      <c r="AS1642" s="504"/>
      <c r="AT1642" s="504"/>
      <c r="AU1642" s="504"/>
      <c r="AV1642" s="504"/>
      <c r="AW1642" s="504"/>
      <c r="AX1642" s="504"/>
      <c r="AY1642" s="504"/>
      <c r="AZ1642" s="504"/>
      <c r="BA1642" s="504"/>
      <c r="BB1642" s="504"/>
      <c r="BC1642" s="504"/>
      <c r="BD1642" s="504"/>
      <c r="BE1642" s="504"/>
      <c r="BF1642" s="504"/>
      <c r="BG1642" s="508"/>
      <c r="BH1642" s="509"/>
      <c r="BI1642" s="509"/>
      <c r="BJ1642" s="509"/>
      <c r="BK1642" s="510"/>
      <c r="BL1642" s="391"/>
      <c r="BM1642" s="391"/>
      <c r="BN1642" s="391"/>
      <c r="BO1642" s="391"/>
      <c r="BP1642" s="391"/>
      <c r="BQ1642" s="391"/>
      <c r="BR1642" s="391"/>
      <c r="BS1642" s="391"/>
      <c r="BT1642" s="391"/>
      <c r="BU1642" s="391"/>
      <c r="BV1642" s="391"/>
      <c r="BW1642" s="391"/>
      <c r="BX1642" s="391"/>
      <c r="BY1642" s="391"/>
      <c r="BZ1642" s="391"/>
      <c r="CA1642" s="391"/>
    </row>
    <row r="1643" spans="2:97" ht="12.6" customHeight="1">
      <c r="B1643" s="495" t="s">
        <v>461</v>
      </c>
      <c r="C1643" s="496"/>
      <c r="D1643" s="497"/>
      <c r="E1643" s="501" t="s">
        <v>953</v>
      </c>
      <c r="F1643" s="502"/>
      <c r="G1643" s="502"/>
      <c r="H1643" s="502"/>
      <c r="I1643" s="502"/>
      <c r="J1643" s="502"/>
      <c r="K1643" s="502"/>
      <c r="L1643" s="502"/>
      <c r="M1643" s="502"/>
      <c r="N1643" s="502"/>
      <c r="O1643" s="502"/>
      <c r="P1643" s="502"/>
      <c r="Q1643" s="502"/>
      <c r="R1643" s="502"/>
      <c r="S1643" s="502"/>
      <c r="T1643" s="502"/>
      <c r="U1643" s="502"/>
      <c r="V1643" s="502"/>
      <c r="W1643" s="502"/>
      <c r="X1643" s="502"/>
      <c r="Y1643" s="502"/>
      <c r="Z1643" s="502"/>
      <c r="AA1643" s="502"/>
      <c r="AB1643" s="502"/>
      <c r="AC1643" s="502"/>
      <c r="AD1643" s="502"/>
      <c r="AE1643" s="502"/>
      <c r="AF1643" s="502"/>
      <c r="AG1643" s="502"/>
      <c r="AH1643" s="502"/>
      <c r="AI1643" s="502"/>
      <c r="AJ1643" s="502"/>
      <c r="AK1643" s="502"/>
      <c r="AL1643" s="502"/>
      <c r="AM1643" s="502"/>
      <c r="AN1643" s="502"/>
      <c r="AO1643" s="502"/>
      <c r="AP1643" s="502"/>
      <c r="AQ1643" s="502"/>
      <c r="AR1643" s="502"/>
      <c r="AS1643" s="502"/>
      <c r="AT1643" s="502"/>
      <c r="AU1643" s="502"/>
      <c r="AV1643" s="502"/>
      <c r="AW1643" s="502"/>
      <c r="AX1643" s="502"/>
      <c r="AY1643" s="502"/>
      <c r="AZ1643" s="502"/>
      <c r="BA1643" s="502"/>
      <c r="BB1643" s="502"/>
      <c r="BC1643" s="502"/>
      <c r="BD1643" s="502"/>
      <c r="BE1643" s="502"/>
      <c r="BF1643" s="502"/>
      <c r="BG1643" s="505"/>
      <c r="BH1643" s="506"/>
      <c r="BI1643" s="506"/>
      <c r="BJ1643" s="506"/>
      <c r="BK1643" s="507"/>
    </row>
    <row r="1644" spans="2:97" ht="12.6" customHeight="1">
      <c r="B1644" s="511"/>
      <c r="C1644" s="512"/>
      <c r="D1644" s="513"/>
      <c r="E1644" s="514"/>
      <c r="F1644" s="482"/>
      <c r="G1644" s="482"/>
      <c r="H1644" s="482"/>
      <c r="I1644" s="482"/>
      <c r="J1644" s="482"/>
      <c r="K1644" s="482"/>
      <c r="L1644" s="482"/>
      <c r="M1644" s="482"/>
      <c r="N1644" s="482"/>
      <c r="O1644" s="482"/>
      <c r="P1644" s="482"/>
      <c r="Q1644" s="482"/>
      <c r="R1644" s="482"/>
      <c r="S1644" s="482"/>
      <c r="T1644" s="482"/>
      <c r="U1644" s="482"/>
      <c r="V1644" s="482"/>
      <c r="W1644" s="482"/>
      <c r="X1644" s="482"/>
      <c r="Y1644" s="482"/>
      <c r="Z1644" s="482"/>
      <c r="AA1644" s="482"/>
      <c r="AB1644" s="482"/>
      <c r="AC1644" s="482"/>
      <c r="AD1644" s="482"/>
      <c r="AE1644" s="482"/>
      <c r="AF1644" s="482"/>
      <c r="AG1644" s="482"/>
      <c r="AH1644" s="482"/>
      <c r="AI1644" s="482"/>
      <c r="AJ1644" s="482"/>
      <c r="AK1644" s="482"/>
      <c r="AL1644" s="482"/>
      <c r="AM1644" s="482"/>
      <c r="AN1644" s="482"/>
      <c r="AO1644" s="482"/>
      <c r="AP1644" s="482"/>
      <c r="AQ1644" s="482"/>
      <c r="AR1644" s="482"/>
      <c r="AS1644" s="482"/>
      <c r="AT1644" s="482"/>
      <c r="AU1644" s="482"/>
      <c r="AV1644" s="482"/>
      <c r="AW1644" s="482"/>
      <c r="AX1644" s="482"/>
      <c r="AY1644" s="482"/>
      <c r="AZ1644" s="482"/>
      <c r="BA1644" s="482"/>
      <c r="BB1644" s="482"/>
      <c r="BC1644" s="482"/>
      <c r="BD1644" s="482"/>
      <c r="BE1644" s="482"/>
      <c r="BF1644" s="482"/>
      <c r="BG1644" s="515"/>
      <c r="BH1644" s="516"/>
      <c r="BI1644" s="516"/>
      <c r="BJ1644" s="516"/>
      <c r="BK1644" s="517"/>
    </row>
    <row r="1645" spans="2:97" ht="12.6" customHeight="1">
      <c r="B1645" s="498"/>
      <c r="C1645" s="499"/>
      <c r="D1645" s="500"/>
      <c r="E1645" s="503"/>
      <c r="F1645" s="504"/>
      <c r="G1645" s="504"/>
      <c r="H1645" s="504"/>
      <c r="I1645" s="504"/>
      <c r="J1645" s="504"/>
      <c r="K1645" s="504"/>
      <c r="L1645" s="504"/>
      <c r="M1645" s="504"/>
      <c r="N1645" s="504"/>
      <c r="O1645" s="504"/>
      <c r="P1645" s="504"/>
      <c r="Q1645" s="504"/>
      <c r="R1645" s="504"/>
      <c r="S1645" s="504"/>
      <c r="T1645" s="504"/>
      <c r="U1645" s="504"/>
      <c r="V1645" s="504"/>
      <c r="W1645" s="504"/>
      <c r="X1645" s="504"/>
      <c r="Y1645" s="504"/>
      <c r="Z1645" s="504"/>
      <c r="AA1645" s="504"/>
      <c r="AB1645" s="504"/>
      <c r="AC1645" s="504"/>
      <c r="AD1645" s="504"/>
      <c r="AE1645" s="504"/>
      <c r="AF1645" s="504"/>
      <c r="AG1645" s="504"/>
      <c r="AH1645" s="504"/>
      <c r="AI1645" s="504"/>
      <c r="AJ1645" s="504"/>
      <c r="AK1645" s="504"/>
      <c r="AL1645" s="504"/>
      <c r="AM1645" s="504"/>
      <c r="AN1645" s="504"/>
      <c r="AO1645" s="504"/>
      <c r="AP1645" s="504"/>
      <c r="AQ1645" s="504"/>
      <c r="AR1645" s="504"/>
      <c r="AS1645" s="504"/>
      <c r="AT1645" s="504"/>
      <c r="AU1645" s="504"/>
      <c r="AV1645" s="504"/>
      <c r="AW1645" s="504"/>
      <c r="AX1645" s="504"/>
      <c r="AY1645" s="504"/>
      <c r="AZ1645" s="504"/>
      <c r="BA1645" s="504"/>
      <c r="BB1645" s="504"/>
      <c r="BC1645" s="504"/>
      <c r="BD1645" s="504"/>
      <c r="BE1645" s="504"/>
      <c r="BF1645" s="504"/>
      <c r="BG1645" s="508"/>
      <c r="BH1645" s="509"/>
      <c r="BI1645" s="509"/>
      <c r="BJ1645" s="509"/>
      <c r="BK1645" s="510"/>
    </row>
    <row r="1646" spans="2:97" s="384" customFormat="1" ht="8.25" customHeight="1">
      <c r="BG1646" s="243"/>
      <c r="BH1646" s="243"/>
      <c r="BI1646" s="243"/>
      <c r="BJ1646" s="243"/>
      <c r="BK1646" s="243"/>
      <c r="BL1646" s="385"/>
      <c r="BM1646" s="385"/>
      <c r="BN1646" s="385"/>
      <c r="BO1646" s="385"/>
      <c r="BP1646" s="385"/>
      <c r="BQ1646" s="385"/>
      <c r="BR1646" s="385"/>
      <c r="BS1646" s="385"/>
      <c r="BT1646" s="385"/>
      <c r="BU1646" s="385"/>
      <c r="BV1646" s="385"/>
      <c r="BW1646" s="385"/>
      <c r="BX1646" s="385"/>
      <c r="BY1646" s="385"/>
      <c r="BZ1646" s="385"/>
      <c r="CA1646" s="385"/>
    </row>
    <row r="1647" spans="2:97" s="316" customFormat="1" ht="12.75" customHeight="1">
      <c r="B1647" s="386"/>
      <c r="C1647" s="386"/>
      <c r="D1647" s="386"/>
      <c r="E1647" s="599" t="s">
        <v>765</v>
      </c>
      <c r="F1647" s="600"/>
      <c r="G1647" s="600"/>
      <c r="H1647" s="600"/>
      <c r="I1647" s="600"/>
      <c r="J1647" s="600"/>
      <c r="K1647" s="600"/>
      <c r="L1647" s="600"/>
      <c r="M1647" s="600"/>
      <c r="N1647" s="600"/>
      <c r="O1647" s="600"/>
      <c r="P1647" s="600"/>
      <c r="Q1647" s="600"/>
      <c r="R1647" s="600"/>
      <c r="S1647" s="600"/>
      <c r="T1647" s="600"/>
      <c r="U1647" s="600"/>
      <c r="V1647" s="600"/>
      <c r="W1647" s="600"/>
      <c r="X1647" s="600"/>
      <c r="Y1647" s="600"/>
      <c r="Z1647" s="600"/>
      <c r="AA1647" s="600"/>
      <c r="AB1647" s="600"/>
      <c r="AC1647" s="600"/>
      <c r="AD1647" s="600"/>
      <c r="AE1647" s="601"/>
      <c r="AF1647" s="783"/>
      <c r="AG1647" s="784"/>
      <c r="AH1647" s="784"/>
      <c r="AI1647" s="784"/>
      <c r="AJ1647" s="784"/>
      <c r="AK1647" s="784"/>
      <c r="AL1647" s="784"/>
      <c r="AM1647" s="784"/>
      <c r="AN1647" s="784"/>
      <c r="AO1647" s="784"/>
      <c r="AP1647" s="785"/>
      <c r="AQ1647" s="482"/>
      <c r="AR1647" s="482"/>
      <c r="AS1647" s="482"/>
      <c r="AT1647" s="482"/>
      <c r="AU1647" s="482"/>
      <c r="AV1647" s="482"/>
      <c r="AW1647" s="482"/>
      <c r="AX1647" s="482"/>
      <c r="AY1647" s="482"/>
      <c r="AZ1647" s="482"/>
      <c r="BA1647" s="482"/>
      <c r="BB1647" s="482"/>
      <c r="BC1647" s="482"/>
      <c r="BD1647" s="482"/>
      <c r="BE1647" s="482"/>
      <c r="BF1647" s="482"/>
      <c r="BG1647" s="387"/>
      <c r="BH1647" s="387"/>
      <c r="BI1647" s="387"/>
      <c r="BJ1647" s="387"/>
      <c r="BK1647" s="387"/>
      <c r="BL1647" s="387"/>
      <c r="BM1647" s="777" t="s">
        <v>766</v>
      </c>
      <c r="BN1647" s="777"/>
      <c r="BO1647" s="777"/>
      <c r="BP1647" s="777"/>
      <c r="BQ1647" s="777"/>
      <c r="BR1647" s="777"/>
      <c r="BS1647" s="777"/>
      <c r="BT1647" s="777"/>
      <c r="BU1647" s="777"/>
      <c r="BV1647" s="777"/>
      <c r="BW1647" s="777"/>
      <c r="BX1647" s="387"/>
      <c r="BY1647" s="387"/>
      <c r="BZ1647" s="387"/>
      <c r="CA1647" s="387"/>
      <c r="CB1647" s="387"/>
      <c r="CC1647" s="387"/>
      <c r="CD1647" s="387"/>
      <c r="CE1647" s="387"/>
      <c r="CF1647" s="387"/>
      <c r="CG1647" s="387"/>
      <c r="CH1647" s="387"/>
      <c r="CK1647" s="258"/>
      <c r="CL1647" s="225"/>
      <c r="CM1647" s="225"/>
      <c r="CN1647" s="225"/>
      <c r="CO1647" s="225"/>
      <c r="CP1647" s="225"/>
      <c r="CQ1647" s="225"/>
      <c r="CR1647" s="225"/>
      <c r="CS1647" s="225"/>
    </row>
    <row r="1648" spans="2:97" s="316" customFormat="1" ht="12.75" customHeight="1">
      <c r="B1648" s="386"/>
      <c r="C1648" s="386"/>
      <c r="D1648" s="386"/>
      <c r="E1648" s="602"/>
      <c r="F1648" s="603"/>
      <c r="G1648" s="603"/>
      <c r="H1648" s="603"/>
      <c r="I1648" s="603"/>
      <c r="J1648" s="603"/>
      <c r="K1648" s="603"/>
      <c r="L1648" s="603"/>
      <c r="M1648" s="603"/>
      <c r="N1648" s="603"/>
      <c r="O1648" s="603"/>
      <c r="P1648" s="603"/>
      <c r="Q1648" s="603"/>
      <c r="R1648" s="603"/>
      <c r="S1648" s="603"/>
      <c r="T1648" s="603"/>
      <c r="U1648" s="603"/>
      <c r="V1648" s="603"/>
      <c r="W1648" s="603"/>
      <c r="X1648" s="603"/>
      <c r="Y1648" s="603"/>
      <c r="Z1648" s="603"/>
      <c r="AA1648" s="603"/>
      <c r="AB1648" s="603"/>
      <c r="AC1648" s="603"/>
      <c r="AD1648" s="603"/>
      <c r="AE1648" s="604"/>
      <c r="AF1648" s="786"/>
      <c r="AG1648" s="787"/>
      <c r="AH1648" s="787"/>
      <c r="AI1648" s="787"/>
      <c r="AJ1648" s="787"/>
      <c r="AK1648" s="787"/>
      <c r="AL1648" s="787"/>
      <c r="AM1648" s="787"/>
      <c r="AN1648" s="787"/>
      <c r="AO1648" s="787"/>
      <c r="AP1648" s="788"/>
      <c r="AQ1648" s="482"/>
      <c r="AR1648" s="482"/>
      <c r="AS1648" s="482"/>
      <c r="AT1648" s="482"/>
      <c r="AU1648" s="482"/>
      <c r="AV1648" s="482"/>
      <c r="AW1648" s="482"/>
      <c r="AX1648" s="482"/>
      <c r="AY1648" s="482"/>
      <c r="AZ1648" s="482"/>
      <c r="BA1648" s="482"/>
      <c r="BB1648" s="482"/>
      <c r="BC1648" s="482"/>
      <c r="BD1648" s="482"/>
      <c r="BE1648" s="482"/>
      <c r="BF1648" s="482"/>
      <c r="BG1648" s="387"/>
      <c r="BH1648" s="387"/>
      <c r="BI1648" s="387"/>
      <c r="BJ1648" s="387"/>
      <c r="BK1648" s="387"/>
      <c r="BL1648" s="387"/>
      <c r="BM1648" s="387"/>
      <c r="BN1648" s="387"/>
      <c r="BO1648" s="387"/>
      <c r="BP1648" s="387"/>
      <c r="BQ1648" s="387"/>
      <c r="BR1648" s="387"/>
      <c r="BS1648" s="387"/>
      <c r="BT1648" s="387"/>
      <c r="BU1648" s="387"/>
      <c r="BV1648" s="387"/>
      <c r="BW1648" s="387"/>
      <c r="BX1648" s="387"/>
      <c r="BY1648" s="387"/>
      <c r="BZ1648" s="387"/>
      <c r="CA1648" s="387"/>
      <c r="CB1648" s="387"/>
      <c r="CC1648" s="387"/>
      <c r="CD1648" s="387"/>
      <c r="CE1648" s="387"/>
      <c r="CF1648" s="387"/>
      <c r="CG1648" s="387"/>
      <c r="CH1648" s="387"/>
      <c r="CK1648" s="258"/>
      <c r="CL1648" s="258"/>
      <c r="CM1648" s="258"/>
      <c r="CN1648" s="258"/>
      <c r="CO1648" s="258"/>
      <c r="CP1648" s="225"/>
      <c r="CQ1648" s="225"/>
      <c r="CR1648" s="225"/>
      <c r="CS1648" s="225"/>
    </row>
    <row r="1649" spans="1:97" s="316" customFormat="1" ht="12.75" customHeight="1">
      <c r="B1649" s="386"/>
      <c r="C1649" s="386"/>
      <c r="D1649" s="386"/>
      <c r="E1649" s="388"/>
      <c r="F1649" s="388"/>
      <c r="G1649" s="388"/>
      <c r="H1649" s="388"/>
      <c r="I1649" s="388"/>
      <c r="J1649" s="388"/>
      <c r="K1649" s="388"/>
      <c r="L1649" s="388"/>
      <c r="M1649" s="388"/>
      <c r="N1649" s="388"/>
      <c r="O1649" s="388"/>
      <c r="P1649" s="388"/>
      <c r="Q1649" s="388"/>
      <c r="R1649" s="388"/>
      <c r="S1649" s="388"/>
      <c r="T1649" s="388"/>
      <c r="U1649" s="388"/>
      <c r="V1649" s="388"/>
      <c r="W1649" s="388"/>
      <c r="X1649" s="388"/>
      <c r="Y1649" s="388"/>
      <c r="Z1649" s="388"/>
      <c r="AA1649" s="388"/>
      <c r="AB1649" s="388"/>
      <c r="AC1649" s="388"/>
      <c r="AD1649" s="388"/>
      <c r="AE1649" s="388"/>
      <c r="AF1649" s="389"/>
      <c r="AG1649" s="389"/>
      <c r="AH1649" s="389"/>
      <c r="AI1649" s="389"/>
      <c r="AJ1649" s="389"/>
      <c r="AK1649" s="389"/>
      <c r="AL1649" s="389"/>
      <c r="AM1649" s="389"/>
      <c r="AN1649" s="389"/>
      <c r="AO1649" s="389"/>
      <c r="AP1649" s="389"/>
      <c r="AQ1649" s="355"/>
      <c r="AR1649" s="355"/>
      <c r="AS1649" s="355"/>
      <c r="AT1649" s="355"/>
      <c r="AU1649" s="355"/>
      <c r="AV1649" s="355"/>
      <c r="AW1649" s="355"/>
      <c r="AX1649" s="355"/>
      <c r="AY1649" s="355"/>
      <c r="AZ1649" s="355"/>
      <c r="BA1649" s="355"/>
      <c r="BB1649" s="355"/>
      <c r="BC1649" s="355"/>
      <c r="BD1649" s="355"/>
      <c r="BE1649" s="355"/>
      <c r="BF1649" s="355"/>
      <c r="BG1649" s="387"/>
      <c r="BH1649" s="387"/>
      <c r="BI1649" s="387"/>
      <c r="BJ1649" s="387"/>
      <c r="BK1649" s="387"/>
      <c r="BL1649" s="387"/>
      <c r="BM1649" s="387"/>
      <c r="BN1649" s="387"/>
      <c r="BO1649" s="387"/>
      <c r="BP1649" s="387"/>
      <c r="BQ1649" s="387"/>
      <c r="BR1649" s="387"/>
      <c r="BS1649" s="387"/>
      <c r="BT1649" s="387"/>
      <c r="BU1649" s="387"/>
      <c r="BV1649" s="387"/>
      <c r="BW1649" s="387"/>
      <c r="BX1649" s="387"/>
      <c r="BY1649" s="387"/>
      <c r="BZ1649" s="387"/>
      <c r="CA1649" s="387"/>
      <c r="CB1649" s="387"/>
      <c r="CC1649" s="387"/>
      <c r="CD1649" s="387"/>
      <c r="CE1649" s="387"/>
      <c r="CF1649" s="387"/>
      <c r="CG1649" s="387"/>
      <c r="CH1649" s="387"/>
      <c r="CK1649" s="258"/>
      <c r="CL1649" s="258"/>
      <c r="CM1649" s="258"/>
      <c r="CN1649" s="258"/>
      <c r="CO1649" s="258"/>
      <c r="CP1649" s="225"/>
      <c r="CQ1649" s="225"/>
      <c r="CR1649" s="225"/>
      <c r="CS1649" s="225"/>
    </row>
    <row r="1650" spans="1:97" s="316" customFormat="1" ht="20.100000000000001" customHeight="1">
      <c r="A1650" s="239" t="s">
        <v>954</v>
      </c>
      <c r="B1650" s="239"/>
      <c r="C1650" s="239"/>
      <c r="D1650" s="298"/>
      <c r="E1650" s="291"/>
      <c r="F1650" s="291"/>
      <c r="G1650" s="291"/>
      <c r="H1650" s="291"/>
      <c r="I1650" s="291"/>
      <c r="J1650" s="291"/>
      <c r="K1650" s="291"/>
      <c r="L1650" s="291"/>
      <c r="M1650" s="291"/>
      <c r="N1650" s="291"/>
      <c r="O1650" s="291"/>
      <c r="P1650" s="291"/>
      <c r="Q1650" s="291"/>
      <c r="R1650" s="291"/>
      <c r="S1650" s="291"/>
      <c r="T1650" s="291"/>
      <c r="U1650" s="291"/>
      <c r="V1650" s="291"/>
      <c r="BG1650" s="243"/>
      <c r="BH1650" s="243"/>
      <c r="BI1650" s="243"/>
      <c r="BJ1650" s="243"/>
      <c r="BK1650" s="243"/>
      <c r="BL1650" s="345"/>
      <c r="BM1650" s="345"/>
      <c r="BN1650" s="345"/>
      <c r="BO1650" s="345"/>
      <c r="BP1650" s="345"/>
      <c r="BQ1650" s="345"/>
      <c r="BR1650" s="345"/>
      <c r="BS1650" s="345"/>
      <c r="BT1650" s="345"/>
      <c r="BU1650" s="345"/>
      <c r="BV1650" s="345"/>
      <c r="BW1650" s="345"/>
      <c r="BX1650" s="345"/>
      <c r="BY1650" s="345"/>
      <c r="BZ1650" s="345"/>
      <c r="CA1650" s="345"/>
    </row>
    <row r="1651" spans="1:97" s="331" customFormat="1" ht="18" customHeight="1">
      <c r="A1651" s="239"/>
      <c r="B1651" s="641" t="s">
        <v>955</v>
      </c>
      <c r="C1651" s="642"/>
      <c r="D1651" s="642"/>
      <c r="E1651" s="642"/>
      <c r="F1651" s="642"/>
      <c r="G1651" s="642"/>
      <c r="H1651" s="642"/>
      <c r="I1651" s="642"/>
      <c r="J1651" s="642"/>
      <c r="K1651" s="642"/>
      <c r="L1651" s="642"/>
      <c r="M1651" s="642"/>
      <c r="N1651" s="642"/>
      <c r="O1651" s="642"/>
      <c r="P1651" s="642"/>
      <c r="Q1651" s="642"/>
      <c r="R1651" s="642"/>
      <c r="S1651" s="642"/>
      <c r="T1651" s="642"/>
      <c r="U1651" s="642"/>
      <c r="V1651" s="642"/>
      <c r="W1651" s="642"/>
      <c r="X1651" s="642"/>
      <c r="Y1651" s="642"/>
      <c r="Z1651" s="642"/>
      <c r="AA1651" s="642"/>
      <c r="AB1651" s="642"/>
      <c r="AC1651" s="642"/>
      <c r="AD1651" s="642"/>
      <c r="AE1651" s="642"/>
      <c r="AF1651" s="642"/>
      <c r="AG1651" s="642"/>
      <c r="AH1651" s="642"/>
      <c r="AI1651" s="642"/>
      <c r="AJ1651" s="642"/>
      <c r="AK1651" s="642"/>
      <c r="AL1651" s="642"/>
      <c r="AM1651" s="642"/>
      <c r="AN1651" s="642"/>
      <c r="AO1651" s="642"/>
      <c r="AP1651" s="642"/>
      <c r="AQ1651" s="642"/>
      <c r="AR1651" s="642"/>
      <c r="AS1651" s="642"/>
      <c r="AT1651" s="642"/>
      <c r="AU1651" s="642"/>
      <c r="AV1651" s="642"/>
      <c r="AW1651" s="642"/>
      <c r="AX1651" s="642"/>
      <c r="AY1651" s="642"/>
      <c r="AZ1651" s="642"/>
      <c r="BA1651" s="642"/>
      <c r="BB1651" s="642"/>
      <c r="BC1651" s="642"/>
      <c r="BD1651" s="642"/>
      <c r="BE1651" s="642"/>
      <c r="BF1651" s="642"/>
      <c r="BG1651" s="642"/>
      <c r="BH1651" s="642"/>
      <c r="BI1651" s="642"/>
      <c r="BJ1651" s="642"/>
      <c r="BK1651" s="643"/>
      <c r="BL1651" s="330"/>
      <c r="BM1651" s="330"/>
      <c r="BN1651" s="330"/>
      <c r="BO1651" s="330"/>
      <c r="BP1651" s="330"/>
      <c r="BQ1651" s="330"/>
      <c r="BR1651" s="330"/>
      <c r="BS1651" s="330"/>
      <c r="BT1651" s="330"/>
    </row>
    <row r="1652" spans="1:97" ht="12.6" customHeight="1">
      <c r="A1652" s="342"/>
      <c r="B1652" s="495" t="s">
        <v>853</v>
      </c>
      <c r="C1652" s="496"/>
      <c r="D1652" s="497"/>
      <c r="E1652" s="501" t="s">
        <v>956</v>
      </c>
      <c r="F1652" s="502"/>
      <c r="G1652" s="502"/>
      <c r="H1652" s="502"/>
      <c r="I1652" s="502"/>
      <c r="J1652" s="502"/>
      <c r="K1652" s="502"/>
      <c r="L1652" s="502"/>
      <c r="M1652" s="502"/>
      <c r="N1652" s="502"/>
      <c r="O1652" s="502"/>
      <c r="P1652" s="502"/>
      <c r="Q1652" s="502"/>
      <c r="R1652" s="502"/>
      <c r="S1652" s="502"/>
      <c r="T1652" s="502"/>
      <c r="U1652" s="502"/>
      <c r="V1652" s="502"/>
      <c r="W1652" s="502"/>
      <c r="X1652" s="502"/>
      <c r="Y1652" s="502"/>
      <c r="Z1652" s="502"/>
      <c r="AA1652" s="502"/>
      <c r="AB1652" s="502"/>
      <c r="AC1652" s="502"/>
      <c r="AD1652" s="502"/>
      <c r="AE1652" s="502"/>
      <c r="AF1652" s="502"/>
      <c r="AG1652" s="502"/>
      <c r="AH1652" s="502"/>
      <c r="AI1652" s="502"/>
      <c r="AJ1652" s="502"/>
      <c r="AK1652" s="502"/>
      <c r="AL1652" s="502"/>
      <c r="AM1652" s="502"/>
      <c r="AN1652" s="502"/>
      <c r="AO1652" s="502"/>
      <c r="AP1652" s="502"/>
      <c r="AQ1652" s="502"/>
      <c r="AR1652" s="502"/>
      <c r="AS1652" s="502"/>
      <c r="AT1652" s="502"/>
      <c r="AU1652" s="502"/>
      <c r="AV1652" s="502"/>
      <c r="AW1652" s="502"/>
      <c r="AX1652" s="502"/>
      <c r="AY1652" s="502"/>
      <c r="AZ1652" s="502"/>
      <c r="BA1652" s="502"/>
      <c r="BB1652" s="502"/>
      <c r="BC1652" s="502"/>
      <c r="BD1652" s="502"/>
      <c r="BE1652" s="502"/>
      <c r="BF1652" s="502"/>
      <c r="BG1652" s="505"/>
      <c r="BH1652" s="506"/>
      <c r="BI1652" s="506"/>
      <c r="BJ1652" s="506"/>
      <c r="BK1652" s="507"/>
    </row>
    <row r="1653" spans="1:97" ht="12.6" customHeight="1">
      <c r="A1653" s="342"/>
      <c r="B1653" s="511"/>
      <c r="C1653" s="512"/>
      <c r="D1653" s="513"/>
      <c r="E1653" s="514"/>
      <c r="F1653" s="482"/>
      <c r="G1653" s="482"/>
      <c r="H1653" s="482"/>
      <c r="I1653" s="482"/>
      <c r="J1653" s="482"/>
      <c r="K1653" s="482"/>
      <c r="L1653" s="482"/>
      <c r="M1653" s="482"/>
      <c r="N1653" s="482"/>
      <c r="O1653" s="482"/>
      <c r="P1653" s="482"/>
      <c r="Q1653" s="482"/>
      <c r="R1653" s="482"/>
      <c r="S1653" s="482"/>
      <c r="T1653" s="482"/>
      <c r="U1653" s="482"/>
      <c r="V1653" s="482"/>
      <c r="W1653" s="482"/>
      <c r="X1653" s="482"/>
      <c r="Y1653" s="482"/>
      <c r="Z1653" s="482"/>
      <c r="AA1653" s="482"/>
      <c r="AB1653" s="482"/>
      <c r="AC1653" s="482"/>
      <c r="AD1653" s="482"/>
      <c r="AE1653" s="482"/>
      <c r="AF1653" s="482"/>
      <c r="AG1653" s="482"/>
      <c r="AH1653" s="482"/>
      <c r="AI1653" s="482"/>
      <c r="AJ1653" s="482"/>
      <c r="AK1653" s="482"/>
      <c r="AL1653" s="482"/>
      <c r="AM1653" s="482"/>
      <c r="AN1653" s="482"/>
      <c r="AO1653" s="482"/>
      <c r="AP1653" s="482"/>
      <c r="AQ1653" s="482"/>
      <c r="AR1653" s="482"/>
      <c r="AS1653" s="482"/>
      <c r="AT1653" s="482"/>
      <c r="AU1653" s="482"/>
      <c r="AV1653" s="482"/>
      <c r="AW1653" s="482"/>
      <c r="AX1653" s="482"/>
      <c r="AY1653" s="482"/>
      <c r="AZ1653" s="482"/>
      <c r="BA1653" s="482"/>
      <c r="BB1653" s="482"/>
      <c r="BC1653" s="482"/>
      <c r="BD1653" s="482"/>
      <c r="BE1653" s="482"/>
      <c r="BF1653" s="482"/>
      <c r="BG1653" s="515"/>
      <c r="BH1653" s="516"/>
      <c r="BI1653" s="516"/>
      <c r="BJ1653" s="516"/>
      <c r="BK1653" s="517"/>
    </row>
    <row r="1654" spans="1:97" s="390" customFormat="1" ht="6" customHeight="1">
      <c r="B1654" s="511"/>
      <c r="C1654" s="512"/>
      <c r="D1654" s="513"/>
      <c r="E1654" s="514"/>
      <c r="F1654" s="482"/>
      <c r="G1654" s="482"/>
      <c r="H1654" s="482"/>
      <c r="I1654" s="482"/>
      <c r="J1654" s="482"/>
      <c r="K1654" s="482"/>
      <c r="L1654" s="482"/>
      <c r="M1654" s="482"/>
      <c r="N1654" s="482"/>
      <c r="O1654" s="482"/>
      <c r="P1654" s="482"/>
      <c r="Q1654" s="482"/>
      <c r="R1654" s="482"/>
      <c r="S1654" s="482"/>
      <c r="T1654" s="482"/>
      <c r="U1654" s="482"/>
      <c r="V1654" s="482"/>
      <c r="W1654" s="482"/>
      <c r="X1654" s="482"/>
      <c r="Y1654" s="482"/>
      <c r="Z1654" s="482"/>
      <c r="AA1654" s="482"/>
      <c r="AB1654" s="482"/>
      <c r="AC1654" s="482"/>
      <c r="AD1654" s="482"/>
      <c r="AE1654" s="482"/>
      <c r="AF1654" s="482"/>
      <c r="AG1654" s="482"/>
      <c r="AH1654" s="482"/>
      <c r="AI1654" s="482"/>
      <c r="AJ1654" s="482"/>
      <c r="AK1654" s="482"/>
      <c r="AL1654" s="482"/>
      <c r="AM1654" s="482"/>
      <c r="AN1654" s="482"/>
      <c r="AO1654" s="482"/>
      <c r="AP1654" s="482"/>
      <c r="AQ1654" s="482"/>
      <c r="AR1654" s="482"/>
      <c r="AS1654" s="482"/>
      <c r="AT1654" s="482"/>
      <c r="AU1654" s="482"/>
      <c r="AV1654" s="482"/>
      <c r="AW1654" s="482"/>
      <c r="AX1654" s="482"/>
      <c r="AY1654" s="482"/>
      <c r="AZ1654" s="482"/>
      <c r="BA1654" s="482"/>
      <c r="BB1654" s="482"/>
      <c r="BC1654" s="482"/>
      <c r="BD1654" s="482"/>
      <c r="BE1654" s="482"/>
      <c r="BF1654" s="482"/>
      <c r="BG1654" s="515"/>
      <c r="BH1654" s="516"/>
      <c r="BI1654" s="516"/>
      <c r="BJ1654" s="516"/>
      <c r="BK1654" s="517"/>
      <c r="BL1654" s="391"/>
      <c r="BM1654" s="391"/>
      <c r="BN1654" s="391"/>
      <c r="BO1654" s="391"/>
      <c r="BP1654" s="391"/>
      <c r="BQ1654" s="391"/>
      <c r="BR1654" s="391"/>
      <c r="BS1654" s="391"/>
      <c r="BT1654" s="391"/>
      <c r="BU1654" s="391"/>
      <c r="BV1654" s="391"/>
      <c r="BW1654" s="391"/>
      <c r="BX1654" s="391"/>
      <c r="BY1654" s="391"/>
      <c r="BZ1654" s="391"/>
      <c r="CA1654" s="391"/>
    </row>
    <row r="1655" spans="1:97" ht="12.6" customHeight="1">
      <c r="A1655" s="342"/>
      <c r="B1655" s="511"/>
      <c r="C1655" s="512"/>
      <c r="D1655" s="513"/>
      <c r="E1655" s="660" t="s">
        <v>434</v>
      </c>
      <c r="F1655" s="661"/>
      <c r="G1655" s="662" t="s">
        <v>957</v>
      </c>
      <c r="H1655" s="662"/>
      <c r="I1655" s="662"/>
      <c r="J1655" s="662"/>
      <c r="K1655" s="662"/>
      <c r="L1655" s="662"/>
      <c r="M1655" s="662"/>
      <c r="N1655" s="662"/>
      <c r="O1655" s="662"/>
      <c r="P1655" s="662"/>
      <c r="Q1655" s="662"/>
      <c r="R1655" s="662"/>
      <c r="S1655" s="662"/>
      <c r="T1655" s="662"/>
      <c r="U1655" s="662"/>
      <c r="V1655" s="662"/>
      <c r="W1655" s="662"/>
      <c r="X1655" s="662"/>
      <c r="Y1655" s="662"/>
      <c r="Z1655" s="662"/>
      <c r="AA1655" s="662"/>
      <c r="AB1655" s="662"/>
      <c r="AC1655" s="662"/>
      <c r="AD1655" s="662"/>
      <c r="AE1655" s="662"/>
      <c r="AF1655" s="662"/>
      <c r="AG1655" s="662"/>
      <c r="AH1655" s="662"/>
      <c r="AI1655" s="662"/>
      <c r="AJ1655" s="662"/>
      <c r="AK1655" s="662"/>
      <c r="AL1655" s="662"/>
      <c r="AM1655" s="662"/>
      <c r="AN1655" s="662"/>
      <c r="AO1655" s="662"/>
      <c r="AP1655" s="662"/>
      <c r="AQ1655" s="662"/>
      <c r="AR1655" s="662"/>
      <c r="AS1655" s="662"/>
      <c r="AT1655" s="662"/>
      <c r="AU1655" s="662"/>
      <c r="AV1655" s="662"/>
      <c r="AW1655" s="662"/>
      <c r="AX1655" s="662"/>
      <c r="AY1655" s="662"/>
      <c r="AZ1655" s="662"/>
      <c r="BA1655" s="662"/>
      <c r="BB1655" s="662"/>
      <c r="BC1655" s="662"/>
      <c r="BD1655" s="662"/>
      <c r="BE1655" s="662"/>
      <c r="BF1655" s="662"/>
      <c r="BG1655" s="515"/>
      <c r="BH1655" s="516"/>
      <c r="BI1655" s="516"/>
      <c r="BJ1655" s="516"/>
      <c r="BK1655" s="517"/>
    </row>
    <row r="1656" spans="1:97" ht="12.6" customHeight="1">
      <c r="A1656" s="342"/>
      <c r="B1656" s="511"/>
      <c r="C1656" s="512"/>
      <c r="D1656" s="513"/>
      <c r="E1656" s="458"/>
      <c r="F1656" s="459"/>
      <c r="G1656" s="662"/>
      <c r="H1656" s="662"/>
      <c r="I1656" s="662"/>
      <c r="J1656" s="662"/>
      <c r="K1656" s="662"/>
      <c r="L1656" s="662"/>
      <c r="M1656" s="662"/>
      <c r="N1656" s="662"/>
      <c r="O1656" s="662"/>
      <c r="P1656" s="662"/>
      <c r="Q1656" s="662"/>
      <c r="R1656" s="662"/>
      <c r="S1656" s="662"/>
      <c r="T1656" s="662"/>
      <c r="U1656" s="662"/>
      <c r="V1656" s="662"/>
      <c r="W1656" s="662"/>
      <c r="X1656" s="662"/>
      <c r="Y1656" s="662"/>
      <c r="Z1656" s="662"/>
      <c r="AA1656" s="662"/>
      <c r="AB1656" s="662"/>
      <c r="AC1656" s="662"/>
      <c r="AD1656" s="662"/>
      <c r="AE1656" s="662"/>
      <c r="AF1656" s="662"/>
      <c r="AG1656" s="662"/>
      <c r="AH1656" s="662"/>
      <c r="AI1656" s="662"/>
      <c r="AJ1656" s="662"/>
      <c r="AK1656" s="662"/>
      <c r="AL1656" s="662"/>
      <c r="AM1656" s="662"/>
      <c r="AN1656" s="662"/>
      <c r="AO1656" s="662"/>
      <c r="AP1656" s="662"/>
      <c r="AQ1656" s="662"/>
      <c r="AR1656" s="662"/>
      <c r="AS1656" s="662"/>
      <c r="AT1656" s="662"/>
      <c r="AU1656" s="662"/>
      <c r="AV1656" s="662"/>
      <c r="AW1656" s="662"/>
      <c r="AX1656" s="662"/>
      <c r="AY1656" s="662"/>
      <c r="AZ1656" s="662"/>
      <c r="BA1656" s="662"/>
      <c r="BB1656" s="662"/>
      <c r="BC1656" s="662"/>
      <c r="BD1656" s="662"/>
      <c r="BE1656" s="662"/>
      <c r="BF1656" s="662"/>
      <c r="BG1656" s="515"/>
      <c r="BH1656" s="516"/>
      <c r="BI1656" s="516"/>
      <c r="BJ1656" s="516"/>
      <c r="BK1656" s="517"/>
    </row>
    <row r="1657" spans="1:97" ht="3" customHeight="1">
      <c r="A1657" s="342"/>
      <c r="B1657" s="511"/>
      <c r="C1657" s="512"/>
      <c r="D1657" s="513"/>
      <c r="E1657" s="458"/>
      <c r="F1657" s="459"/>
      <c r="G1657" s="310"/>
      <c r="H1657" s="310"/>
      <c r="I1657" s="310"/>
      <c r="J1657" s="310"/>
      <c r="K1657" s="310"/>
      <c r="L1657" s="310"/>
      <c r="M1657" s="310"/>
      <c r="N1657" s="310"/>
      <c r="O1657" s="310"/>
      <c r="P1657" s="310"/>
      <c r="Q1657" s="310"/>
      <c r="R1657" s="310"/>
      <c r="S1657" s="310"/>
      <c r="T1657" s="310"/>
      <c r="U1657" s="310"/>
      <c r="V1657" s="310"/>
      <c r="W1657" s="310"/>
      <c r="X1657" s="310"/>
      <c r="Y1657" s="310"/>
      <c r="Z1657" s="310"/>
      <c r="AA1657" s="310"/>
      <c r="AB1657" s="310"/>
      <c r="AC1657" s="310"/>
      <c r="AD1657" s="310"/>
      <c r="AE1657" s="310"/>
      <c r="AF1657" s="310"/>
      <c r="AG1657" s="310"/>
      <c r="AH1657" s="310"/>
      <c r="AI1657" s="310"/>
      <c r="AJ1657" s="310"/>
      <c r="AK1657" s="310"/>
      <c r="AL1657" s="310"/>
      <c r="AM1657" s="310"/>
      <c r="AN1657" s="310"/>
      <c r="AO1657" s="310"/>
      <c r="AP1657" s="310"/>
      <c r="AQ1657" s="310"/>
      <c r="AR1657" s="310"/>
      <c r="AS1657" s="310"/>
      <c r="AT1657" s="310"/>
      <c r="AU1657" s="310"/>
      <c r="AV1657" s="310"/>
      <c r="AW1657" s="310"/>
      <c r="AX1657" s="310"/>
      <c r="AY1657" s="310"/>
      <c r="AZ1657" s="310"/>
      <c r="BA1657" s="310"/>
      <c r="BB1657" s="310"/>
      <c r="BC1657" s="310"/>
      <c r="BD1657" s="310"/>
      <c r="BE1657" s="310"/>
      <c r="BF1657" s="310"/>
      <c r="BG1657" s="515"/>
      <c r="BH1657" s="516"/>
      <c r="BI1657" s="516"/>
      <c r="BJ1657" s="516"/>
      <c r="BK1657" s="517"/>
    </row>
    <row r="1658" spans="1:97" ht="12.6" customHeight="1">
      <c r="A1658" s="342"/>
      <c r="B1658" s="511"/>
      <c r="C1658" s="512"/>
      <c r="D1658" s="513"/>
      <c r="E1658" s="660" t="s">
        <v>434</v>
      </c>
      <c r="F1658" s="661"/>
      <c r="G1658" s="662" t="s">
        <v>958</v>
      </c>
      <c r="H1658" s="662"/>
      <c r="I1658" s="662"/>
      <c r="J1658" s="662"/>
      <c r="K1658" s="662"/>
      <c r="L1658" s="662"/>
      <c r="M1658" s="662"/>
      <c r="N1658" s="662"/>
      <c r="O1658" s="662"/>
      <c r="P1658" s="662"/>
      <c r="Q1658" s="662"/>
      <c r="R1658" s="662"/>
      <c r="S1658" s="662"/>
      <c r="T1658" s="662"/>
      <c r="U1658" s="662"/>
      <c r="V1658" s="662"/>
      <c r="W1658" s="662"/>
      <c r="X1658" s="662"/>
      <c r="Y1658" s="662"/>
      <c r="Z1658" s="662"/>
      <c r="AA1658" s="662"/>
      <c r="AB1658" s="662"/>
      <c r="AC1658" s="662"/>
      <c r="AD1658" s="662"/>
      <c r="AE1658" s="662"/>
      <c r="AF1658" s="662"/>
      <c r="AG1658" s="662"/>
      <c r="AH1658" s="662"/>
      <c r="AI1658" s="662"/>
      <c r="AJ1658" s="662"/>
      <c r="AK1658" s="662"/>
      <c r="AL1658" s="662"/>
      <c r="AM1658" s="662"/>
      <c r="AN1658" s="662"/>
      <c r="AO1658" s="662"/>
      <c r="AP1658" s="662"/>
      <c r="AQ1658" s="662"/>
      <c r="AR1658" s="662"/>
      <c r="AS1658" s="662"/>
      <c r="AT1658" s="662"/>
      <c r="AU1658" s="662"/>
      <c r="AV1658" s="662"/>
      <c r="AW1658" s="662"/>
      <c r="AX1658" s="662"/>
      <c r="AY1658" s="662"/>
      <c r="AZ1658" s="662"/>
      <c r="BA1658" s="662"/>
      <c r="BB1658" s="662"/>
      <c r="BC1658" s="662"/>
      <c r="BD1658" s="662"/>
      <c r="BE1658" s="662"/>
      <c r="BF1658" s="662"/>
      <c r="BG1658" s="515"/>
      <c r="BH1658" s="516"/>
      <c r="BI1658" s="516"/>
      <c r="BJ1658" s="516"/>
      <c r="BK1658" s="517"/>
    </row>
    <row r="1659" spans="1:97" ht="12.6" customHeight="1">
      <c r="A1659" s="342"/>
      <c r="B1659" s="511"/>
      <c r="C1659" s="512"/>
      <c r="D1659" s="513"/>
      <c r="E1659" s="458"/>
      <c r="F1659" s="459"/>
      <c r="G1659" s="662"/>
      <c r="H1659" s="662"/>
      <c r="I1659" s="662"/>
      <c r="J1659" s="662"/>
      <c r="K1659" s="662"/>
      <c r="L1659" s="662"/>
      <c r="M1659" s="662"/>
      <c r="N1659" s="662"/>
      <c r="O1659" s="662"/>
      <c r="P1659" s="662"/>
      <c r="Q1659" s="662"/>
      <c r="R1659" s="662"/>
      <c r="S1659" s="662"/>
      <c r="T1659" s="662"/>
      <c r="U1659" s="662"/>
      <c r="V1659" s="662"/>
      <c r="W1659" s="662"/>
      <c r="X1659" s="662"/>
      <c r="Y1659" s="662"/>
      <c r="Z1659" s="662"/>
      <c r="AA1659" s="662"/>
      <c r="AB1659" s="662"/>
      <c r="AC1659" s="662"/>
      <c r="AD1659" s="662"/>
      <c r="AE1659" s="662"/>
      <c r="AF1659" s="662"/>
      <c r="AG1659" s="662"/>
      <c r="AH1659" s="662"/>
      <c r="AI1659" s="662"/>
      <c r="AJ1659" s="662"/>
      <c r="AK1659" s="662"/>
      <c r="AL1659" s="662"/>
      <c r="AM1659" s="662"/>
      <c r="AN1659" s="662"/>
      <c r="AO1659" s="662"/>
      <c r="AP1659" s="662"/>
      <c r="AQ1659" s="662"/>
      <c r="AR1659" s="662"/>
      <c r="AS1659" s="662"/>
      <c r="AT1659" s="662"/>
      <c r="AU1659" s="662"/>
      <c r="AV1659" s="662"/>
      <c r="AW1659" s="662"/>
      <c r="AX1659" s="662"/>
      <c r="AY1659" s="662"/>
      <c r="AZ1659" s="662"/>
      <c r="BA1659" s="662"/>
      <c r="BB1659" s="662"/>
      <c r="BC1659" s="662"/>
      <c r="BD1659" s="662"/>
      <c r="BE1659" s="662"/>
      <c r="BF1659" s="662"/>
      <c r="BG1659" s="515"/>
      <c r="BH1659" s="516"/>
      <c r="BI1659" s="516"/>
      <c r="BJ1659" s="516"/>
      <c r="BK1659" s="517"/>
    </row>
    <row r="1660" spans="1:97" s="390" customFormat="1" ht="3" customHeight="1">
      <c r="B1660" s="511"/>
      <c r="C1660" s="512"/>
      <c r="D1660" s="513"/>
      <c r="E1660" s="343"/>
      <c r="F1660" s="344"/>
      <c r="G1660" s="344"/>
      <c r="H1660" s="344"/>
      <c r="I1660" s="344"/>
      <c r="J1660" s="344"/>
      <c r="K1660" s="344"/>
      <c r="L1660" s="344"/>
      <c r="M1660" s="344"/>
      <c r="N1660" s="344"/>
      <c r="O1660" s="344"/>
      <c r="P1660" s="344"/>
      <c r="Q1660" s="344"/>
      <c r="R1660" s="344"/>
      <c r="S1660" s="344"/>
      <c r="T1660" s="344"/>
      <c r="U1660" s="344"/>
      <c r="V1660" s="344"/>
      <c r="W1660" s="344"/>
      <c r="X1660" s="344"/>
      <c r="Y1660" s="344"/>
      <c r="Z1660" s="344"/>
      <c r="AA1660" s="344"/>
      <c r="AB1660" s="344"/>
      <c r="AC1660" s="344"/>
      <c r="AD1660" s="344"/>
      <c r="AE1660" s="344"/>
      <c r="AF1660" s="344"/>
      <c r="AG1660" s="344"/>
      <c r="AH1660" s="344"/>
      <c r="AI1660" s="344"/>
      <c r="AJ1660" s="344"/>
      <c r="AK1660" s="344"/>
      <c r="AL1660" s="344"/>
      <c r="AM1660" s="344"/>
      <c r="AN1660" s="344"/>
      <c r="AO1660" s="344"/>
      <c r="AP1660" s="344"/>
      <c r="AQ1660" s="344"/>
      <c r="AR1660" s="344"/>
      <c r="AS1660" s="344"/>
      <c r="AT1660" s="344"/>
      <c r="AU1660" s="344"/>
      <c r="AV1660" s="344"/>
      <c r="AW1660" s="344"/>
      <c r="AX1660" s="344"/>
      <c r="AY1660" s="344"/>
      <c r="AZ1660" s="344"/>
      <c r="BA1660" s="344"/>
      <c r="BB1660" s="344"/>
      <c r="BC1660" s="344"/>
      <c r="BD1660" s="344"/>
      <c r="BE1660" s="344"/>
      <c r="BF1660" s="344"/>
      <c r="BG1660" s="515"/>
      <c r="BH1660" s="516"/>
      <c r="BI1660" s="516"/>
      <c r="BJ1660" s="516"/>
      <c r="BK1660" s="517"/>
      <c r="BL1660" s="391"/>
      <c r="BM1660" s="391"/>
      <c r="BN1660" s="391"/>
      <c r="BO1660" s="391"/>
      <c r="BP1660" s="391"/>
      <c r="BQ1660" s="391"/>
      <c r="BR1660" s="391"/>
      <c r="BS1660" s="391"/>
      <c r="BT1660" s="391"/>
      <c r="BU1660" s="391"/>
      <c r="BV1660" s="391"/>
      <c r="BW1660" s="391"/>
      <c r="BX1660" s="391"/>
      <c r="BY1660" s="391"/>
      <c r="BZ1660" s="391"/>
      <c r="CA1660" s="391"/>
    </row>
    <row r="1661" spans="1:97" ht="12.6" customHeight="1">
      <c r="A1661" s="342"/>
      <c r="B1661" s="495" t="s">
        <v>436</v>
      </c>
      <c r="C1661" s="496"/>
      <c r="D1661" s="497"/>
      <c r="E1661" s="501" t="s">
        <v>959</v>
      </c>
      <c r="F1661" s="502"/>
      <c r="G1661" s="502"/>
      <c r="H1661" s="502"/>
      <c r="I1661" s="502"/>
      <c r="J1661" s="502"/>
      <c r="K1661" s="502"/>
      <c r="L1661" s="502"/>
      <c r="M1661" s="502"/>
      <c r="N1661" s="502"/>
      <c r="O1661" s="502"/>
      <c r="P1661" s="502"/>
      <c r="Q1661" s="502"/>
      <c r="R1661" s="502"/>
      <c r="S1661" s="502"/>
      <c r="T1661" s="502"/>
      <c r="U1661" s="502"/>
      <c r="V1661" s="502"/>
      <c r="W1661" s="502"/>
      <c r="X1661" s="502"/>
      <c r="Y1661" s="502"/>
      <c r="Z1661" s="502"/>
      <c r="AA1661" s="502"/>
      <c r="AB1661" s="502"/>
      <c r="AC1661" s="502"/>
      <c r="AD1661" s="502"/>
      <c r="AE1661" s="502"/>
      <c r="AF1661" s="502"/>
      <c r="AG1661" s="502"/>
      <c r="AH1661" s="502"/>
      <c r="AI1661" s="502"/>
      <c r="AJ1661" s="502"/>
      <c r="AK1661" s="502"/>
      <c r="AL1661" s="502"/>
      <c r="AM1661" s="502"/>
      <c r="AN1661" s="502"/>
      <c r="AO1661" s="502"/>
      <c r="AP1661" s="502"/>
      <c r="AQ1661" s="502"/>
      <c r="AR1661" s="502"/>
      <c r="AS1661" s="502"/>
      <c r="AT1661" s="502"/>
      <c r="AU1661" s="502"/>
      <c r="AV1661" s="502"/>
      <c r="AW1661" s="502"/>
      <c r="AX1661" s="502"/>
      <c r="AY1661" s="502"/>
      <c r="AZ1661" s="502"/>
      <c r="BA1661" s="502"/>
      <c r="BB1661" s="502"/>
      <c r="BC1661" s="502"/>
      <c r="BD1661" s="502"/>
      <c r="BE1661" s="502"/>
      <c r="BF1661" s="502"/>
      <c r="BG1661" s="505"/>
      <c r="BH1661" s="506"/>
      <c r="BI1661" s="506"/>
      <c r="BJ1661" s="506"/>
      <c r="BK1661" s="507"/>
    </row>
    <row r="1662" spans="1:97" s="390" customFormat="1" ht="12.6" customHeight="1">
      <c r="B1662" s="511"/>
      <c r="C1662" s="512"/>
      <c r="D1662" s="513"/>
      <c r="E1662" s="514"/>
      <c r="F1662" s="482"/>
      <c r="G1662" s="482"/>
      <c r="H1662" s="482"/>
      <c r="I1662" s="482"/>
      <c r="J1662" s="482"/>
      <c r="K1662" s="482"/>
      <c r="L1662" s="482"/>
      <c r="M1662" s="482"/>
      <c r="N1662" s="482"/>
      <c r="O1662" s="482"/>
      <c r="P1662" s="482"/>
      <c r="Q1662" s="482"/>
      <c r="R1662" s="482"/>
      <c r="S1662" s="482"/>
      <c r="T1662" s="482"/>
      <c r="U1662" s="482"/>
      <c r="V1662" s="482"/>
      <c r="W1662" s="482"/>
      <c r="X1662" s="482"/>
      <c r="Y1662" s="482"/>
      <c r="Z1662" s="482"/>
      <c r="AA1662" s="482"/>
      <c r="AB1662" s="482"/>
      <c r="AC1662" s="482"/>
      <c r="AD1662" s="482"/>
      <c r="AE1662" s="482"/>
      <c r="AF1662" s="482"/>
      <c r="AG1662" s="482"/>
      <c r="AH1662" s="482"/>
      <c r="AI1662" s="482"/>
      <c r="AJ1662" s="482"/>
      <c r="AK1662" s="482"/>
      <c r="AL1662" s="482"/>
      <c r="AM1662" s="482"/>
      <c r="AN1662" s="482"/>
      <c r="AO1662" s="482"/>
      <c r="AP1662" s="482"/>
      <c r="AQ1662" s="482"/>
      <c r="AR1662" s="482"/>
      <c r="AS1662" s="482"/>
      <c r="AT1662" s="482"/>
      <c r="AU1662" s="482"/>
      <c r="AV1662" s="482"/>
      <c r="AW1662" s="482"/>
      <c r="AX1662" s="482"/>
      <c r="AY1662" s="482"/>
      <c r="AZ1662" s="482"/>
      <c r="BA1662" s="482"/>
      <c r="BB1662" s="482"/>
      <c r="BC1662" s="482"/>
      <c r="BD1662" s="482"/>
      <c r="BE1662" s="482"/>
      <c r="BF1662" s="482"/>
      <c r="BG1662" s="515"/>
      <c r="BH1662" s="516"/>
      <c r="BI1662" s="516"/>
      <c r="BJ1662" s="516"/>
      <c r="BK1662" s="517"/>
      <c r="BL1662" s="391"/>
      <c r="BM1662" s="391"/>
      <c r="BN1662" s="391"/>
      <c r="BO1662" s="391"/>
      <c r="BP1662" s="391"/>
      <c r="BQ1662" s="391"/>
      <c r="BR1662" s="391"/>
      <c r="BS1662" s="391"/>
      <c r="BT1662" s="391"/>
      <c r="BU1662" s="391"/>
      <c r="BV1662" s="391"/>
      <c r="BW1662" s="391"/>
      <c r="BX1662" s="391"/>
      <c r="BY1662" s="391"/>
      <c r="BZ1662" s="391"/>
      <c r="CA1662" s="391"/>
    </row>
    <row r="1663" spans="1:97" ht="12.6" customHeight="1">
      <c r="A1663" s="342"/>
      <c r="B1663" s="495" t="s">
        <v>450</v>
      </c>
      <c r="C1663" s="496"/>
      <c r="D1663" s="497"/>
      <c r="E1663" s="501" t="s">
        <v>960</v>
      </c>
      <c r="F1663" s="502"/>
      <c r="G1663" s="502"/>
      <c r="H1663" s="502"/>
      <c r="I1663" s="502"/>
      <c r="J1663" s="502"/>
      <c r="K1663" s="502"/>
      <c r="L1663" s="502"/>
      <c r="M1663" s="502"/>
      <c r="N1663" s="502"/>
      <c r="O1663" s="502"/>
      <c r="P1663" s="502"/>
      <c r="Q1663" s="502"/>
      <c r="R1663" s="502"/>
      <c r="S1663" s="502"/>
      <c r="T1663" s="502"/>
      <c r="U1663" s="502"/>
      <c r="V1663" s="502"/>
      <c r="W1663" s="502"/>
      <c r="X1663" s="502"/>
      <c r="Y1663" s="502"/>
      <c r="Z1663" s="502"/>
      <c r="AA1663" s="502"/>
      <c r="AB1663" s="502"/>
      <c r="AC1663" s="502"/>
      <c r="AD1663" s="502"/>
      <c r="AE1663" s="502"/>
      <c r="AF1663" s="502"/>
      <c r="AG1663" s="502"/>
      <c r="AH1663" s="502"/>
      <c r="AI1663" s="502"/>
      <c r="AJ1663" s="502"/>
      <c r="AK1663" s="502"/>
      <c r="AL1663" s="502"/>
      <c r="AM1663" s="502"/>
      <c r="AN1663" s="502"/>
      <c r="AO1663" s="502"/>
      <c r="AP1663" s="502"/>
      <c r="AQ1663" s="502"/>
      <c r="AR1663" s="502"/>
      <c r="AS1663" s="502"/>
      <c r="AT1663" s="502"/>
      <c r="AU1663" s="502"/>
      <c r="AV1663" s="502"/>
      <c r="AW1663" s="502"/>
      <c r="AX1663" s="502"/>
      <c r="AY1663" s="502"/>
      <c r="AZ1663" s="502"/>
      <c r="BA1663" s="502"/>
      <c r="BB1663" s="502"/>
      <c r="BC1663" s="502"/>
      <c r="BD1663" s="502"/>
      <c r="BE1663" s="502"/>
      <c r="BF1663" s="502"/>
      <c r="BG1663" s="505"/>
      <c r="BH1663" s="506"/>
      <c r="BI1663" s="506"/>
      <c r="BJ1663" s="506"/>
      <c r="BK1663" s="507"/>
    </row>
    <row r="1664" spans="1:97" s="390" customFormat="1" ht="12.6" customHeight="1">
      <c r="B1664" s="498"/>
      <c r="C1664" s="499"/>
      <c r="D1664" s="500"/>
      <c r="E1664" s="503"/>
      <c r="F1664" s="504"/>
      <c r="G1664" s="504"/>
      <c r="H1664" s="504"/>
      <c r="I1664" s="504"/>
      <c r="J1664" s="504"/>
      <c r="K1664" s="504"/>
      <c r="L1664" s="504"/>
      <c r="M1664" s="504"/>
      <c r="N1664" s="504"/>
      <c r="O1664" s="504"/>
      <c r="P1664" s="504"/>
      <c r="Q1664" s="504"/>
      <c r="R1664" s="504"/>
      <c r="S1664" s="504"/>
      <c r="T1664" s="504"/>
      <c r="U1664" s="504"/>
      <c r="V1664" s="504"/>
      <c r="W1664" s="504"/>
      <c r="X1664" s="504"/>
      <c r="Y1664" s="504"/>
      <c r="Z1664" s="504"/>
      <c r="AA1664" s="504"/>
      <c r="AB1664" s="504"/>
      <c r="AC1664" s="504"/>
      <c r="AD1664" s="504"/>
      <c r="AE1664" s="504"/>
      <c r="AF1664" s="504"/>
      <c r="AG1664" s="504"/>
      <c r="AH1664" s="504"/>
      <c r="AI1664" s="504"/>
      <c r="AJ1664" s="504"/>
      <c r="AK1664" s="504"/>
      <c r="AL1664" s="504"/>
      <c r="AM1664" s="504"/>
      <c r="AN1664" s="504"/>
      <c r="AO1664" s="504"/>
      <c r="AP1664" s="504"/>
      <c r="AQ1664" s="504"/>
      <c r="AR1664" s="504"/>
      <c r="AS1664" s="504"/>
      <c r="AT1664" s="504"/>
      <c r="AU1664" s="504"/>
      <c r="AV1664" s="504"/>
      <c r="AW1664" s="504"/>
      <c r="AX1664" s="504"/>
      <c r="AY1664" s="504"/>
      <c r="AZ1664" s="504"/>
      <c r="BA1664" s="504"/>
      <c r="BB1664" s="504"/>
      <c r="BC1664" s="504"/>
      <c r="BD1664" s="504"/>
      <c r="BE1664" s="504"/>
      <c r="BF1664" s="504"/>
      <c r="BG1664" s="508"/>
      <c r="BH1664" s="509"/>
      <c r="BI1664" s="509"/>
      <c r="BJ1664" s="509"/>
      <c r="BK1664" s="510"/>
      <c r="BL1664" s="391"/>
      <c r="BM1664" s="391"/>
      <c r="BN1664" s="391"/>
      <c r="BO1664" s="391"/>
      <c r="BP1664" s="391"/>
      <c r="BQ1664" s="391"/>
      <c r="BR1664" s="391"/>
      <c r="BS1664" s="391"/>
      <c r="BT1664" s="391"/>
      <c r="BU1664" s="391"/>
      <c r="BV1664" s="391"/>
      <c r="BW1664" s="391"/>
      <c r="BX1664" s="391"/>
      <c r="BY1664" s="391"/>
      <c r="BZ1664" s="391"/>
      <c r="CA1664" s="391"/>
    </row>
    <row r="1665" spans="1:97" s="331" customFormat="1" ht="18" customHeight="1">
      <c r="A1665" s="239"/>
      <c r="B1665" s="641" t="s">
        <v>961</v>
      </c>
      <c r="C1665" s="642"/>
      <c r="D1665" s="642"/>
      <c r="E1665" s="642"/>
      <c r="F1665" s="642"/>
      <c r="G1665" s="642"/>
      <c r="H1665" s="642"/>
      <c r="I1665" s="642"/>
      <c r="J1665" s="642"/>
      <c r="K1665" s="642"/>
      <c r="L1665" s="642"/>
      <c r="M1665" s="642"/>
      <c r="N1665" s="642"/>
      <c r="O1665" s="642"/>
      <c r="P1665" s="642"/>
      <c r="Q1665" s="642"/>
      <c r="R1665" s="642"/>
      <c r="S1665" s="642"/>
      <c r="T1665" s="642"/>
      <c r="U1665" s="642"/>
      <c r="V1665" s="642"/>
      <c r="W1665" s="642"/>
      <c r="X1665" s="642"/>
      <c r="Y1665" s="642"/>
      <c r="Z1665" s="642"/>
      <c r="AA1665" s="642"/>
      <c r="AB1665" s="642"/>
      <c r="AC1665" s="642"/>
      <c r="AD1665" s="642"/>
      <c r="AE1665" s="642"/>
      <c r="AF1665" s="642"/>
      <c r="AG1665" s="642"/>
      <c r="AH1665" s="642"/>
      <c r="AI1665" s="642"/>
      <c r="AJ1665" s="642"/>
      <c r="AK1665" s="642"/>
      <c r="AL1665" s="642"/>
      <c r="AM1665" s="642"/>
      <c r="AN1665" s="642"/>
      <c r="AO1665" s="642"/>
      <c r="AP1665" s="642"/>
      <c r="AQ1665" s="642"/>
      <c r="AR1665" s="642"/>
      <c r="AS1665" s="642"/>
      <c r="AT1665" s="642"/>
      <c r="AU1665" s="642"/>
      <c r="AV1665" s="642"/>
      <c r="AW1665" s="642"/>
      <c r="AX1665" s="642"/>
      <c r="AY1665" s="642"/>
      <c r="AZ1665" s="642"/>
      <c r="BA1665" s="642"/>
      <c r="BB1665" s="642"/>
      <c r="BC1665" s="642"/>
      <c r="BD1665" s="642"/>
      <c r="BE1665" s="642"/>
      <c r="BF1665" s="642"/>
      <c r="BG1665" s="642"/>
      <c r="BH1665" s="642"/>
      <c r="BI1665" s="642"/>
      <c r="BJ1665" s="642"/>
      <c r="BK1665" s="643"/>
      <c r="BL1665" s="330"/>
      <c r="BM1665" s="330"/>
      <c r="BN1665" s="330"/>
      <c r="BO1665" s="330"/>
      <c r="BP1665" s="330"/>
      <c r="BQ1665" s="330"/>
      <c r="BR1665" s="330"/>
      <c r="BS1665" s="330"/>
      <c r="BT1665" s="330"/>
    </row>
    <row r="1666" spans="1:97" ht="15" customHeight="1">
      <c r="A1666" s="321"/>
      <c r="B1666" s="495" t="s">
        <v>457</v>
      </c>
      <c r="C1666" s="496"/>
      <c r="D1666" s="497"/>
      <c r="E1666" s="501" t="s">
        <v>962</v>
      </c>
      <c r="F1666" s="502"/>
      <c r="G1666" s="502"/>
      <c r="H1666" s="502"/>
      <c r="I1666" s="502"/>
      <c r="J1666" s="502"/>
      <c r="K1666" s="502"/>
      <c r="L1666" s="502"/>
      <c r="M1666" s="502"/>
      <c r="N1666" s="502"/>
      <c r="O1666" s="502"/>
      <c r="P1666" s="502"/>
      <c r="Q1666" s="502"/>
      <c r="R1666" s="502"/>
      <c r="S1666" s="502"/>
      <c r="T1666" s="502"/>
      <c r="U1666" s="502"/>
      <c r="V1666" s="502"/>
      <c r="W1666" s="502"/>
      <c r="X1666" s="502"/>
      <c r="Y1666" s="502"/>
      <c r="Z1666" s="502"/>
      <c r="AA1666" s="502"/>
      <c r="AB1666" s="502"/>
      <c r="AC1666" s="502"/>
      <c r="AD1666" s="502"/>
      <c r="AE1666" s="502"/>
      <c r="AF1666" s="502"/>
      <c r="AG1666" s="502"/>
      <c r="AH1666" s="502"/>
      <c r="AI1666" s="502"/>
      <c r="AJ1666" s="502"/>
      <c r="AK1666" s="502"/>
      <c r="AL1666" s="502"/>
      <c r="AM1666" s="502"/>
      <c r="AN1666" s="502"/>
      <c r="AO1666" s="502"/>
      <c r="AP1666" s="502"/>
      <c r="AQ1666" s="502"/>
      <c r="AR1666" s="502"/>
      <c r="AS1666" s="502"/>
      <c r="AT1666" s="502"/>
      <c r="AU1666" s="502"/>
      <c r="AV1666" s="502"/>
      <c r="AW1666" s="502"/>
      <c r="AX1666" s="502"/>
      <c r="AY1666" s="502"/>
      <c r="AZ1666" s="502"/>
      <c r="BA1666" s="502"/>
      <c r="BB1666" s="502"/>
      <c r="BC1666" s="502"/>
      <c r="BD1666" s="502"/>
      <c r="BE1666" s="502"/>
      <c r="BF1666" s="502"/>
      <c r="BG1666" s="505"/>
      <c r="BH1666" s="506"/>
      <c r="BI1666" s="506"/>
      <c r="BJ1666" s="506"/>
      <c r="BK1666" s="507"/>
      <c r="BM1666" s="258"/>
    </row>
    <row r="1667" spans="1:97" ht="15" customHeight="1">
      <c r="A1667" s="321"/>
      <c r="B1667" s="511"/>
      <c r="C1667" s="512"/>
      <c r="D1667" s="513"/>
      <c r="E1667" s="514"/>
      <c r="F1667" s="482"/>
      <c r="G1667" s="482"/>
      <c r="H1667" s="482"/>
      <c r="I1667" s="482"/>
      <c r="J1667" s="482"/>
      <c r="K1667" s="482"/>
      <c r="L1667" s="482"/>
      <c r="M1667" s="482"/>
      <c r="N1667" s="482"/>
      <c r="O1667" s="482"/>
      <c r="P1667" s="482"/>
      <c r="Q1667" s="482"/>
      <c r="R1667" s="482"/>
      <c r="S1667" s="482"/>
      <c r="T1667" s="482"/>
      <c r="U1667" s="482"/>
      <c r="V1667" s="482"/>
      <c r="W1667" s="482"/>
      <c r="X1667" s="482"/>
      <c r="Y1667" s="482"/>
      <c r="Z1667" s="482"/>
      <c r="AA1667" s="482"/>
      <c r="AB1667" s="482"/>
      <c r="AC1667" s="482"/>
      <c r="AD1667" s="482"/>
      <c r="AE1667" s="482"/>
      <c r="AF1667" s="482"/>
      <c r="AG1667" s="482"/>
      <c r="AH1667" s="482"/>
      <c r="AI1667" s="482"/>
      <c r="AJ1667" s="482"/>
      <c r="AK1667" s="482"/>
      <c r="AL1667" s="482"/>
      <c r="AM1667" s="482"/>
      <c r="AN1667" s="482"/>
      <c r="AO1667" s="482"/>
      <c r="AP1667" s="482"/>
      <c r="AQ1667" s="482"/>
      <c r="AR1667" s="482"/>
      <c r="AS1667" s="482"/>
      <c r="AT1667" s="482"/>
      <c r="AU1667" s="482"/>
      <c r="AV1667" s="482"/>
      <c r="AW1667" s="482"/>
      <c r="AX1667" s="482"/>
      <c r="AY1667" s="482"/>
      <c r="AZ1667" s="482"/>
      <c r="BA1667" s="482"/>
      <c r="BB1667" s="482"/>
      <c r="BC1667" s="482"/>
      <c r="BD1667" s="482"/>
      <c r="BE1667" s="482"/>
      <c r="BF1667" s="482"/>
      <c r="BG1667" s="515"/>
      <c r="BH1667" s="516"/>
      <c r="BI1667" s="516"/>
      <c r="BJ1667" s="516"/>
      <c r="BK1667" s="517"/>
      <c r="BM1667" s="258"/>
    </row>
    <row r="1668" spans="1:97" ht="5.25" customHeight="1">
      <c r="A1668" s="321"/>
      <c r="B1668" s="511"/>
      <c r="C1668" s="512"/>
      <c r="D1668" s="513"/>
      <c r="E1668" s="514"/>
      <c r="F1668" s="482"/>
      <c r="G1668" s="482"/>
      <c r="H1668" s="482"/>
      <c r="I1668" s="482"/>
      <c r="J1668" s="482"/>
      <c r="K1668" s="482"/>
      <c r="L1668" s="482"/>
      <c r="M1668" s="482"/>
      <c r="N1668" s="482"/>
      <c r="O1668" s="482"/>
      <c r="P1668" s="482"/>
      <c r="Q1668" s="482"/>
      <c r="R1668" s="482"/>
      <c r="S1668" s="482"/>
      <c r="T1668" s="482"/>
      <c r="U1668" s="482"/>
      <c r="V1668" s="482"/>
      <c r="W1668" s="482"/>
      <c r="X1668" s="482"/>
      <c r="Y1668" s="482"/>
      <c r="Z1668" s="482"/>
      <c r="AA1668" s="482"/>
      <c r="AB1668" s="482"/>
      <c r="AC1668" s="482"/>
      <c r="AD1668" s="482"/>
      <c r="AE1668" s="482"/>
      <c r="AF1668" s="482"/>
      <c r="AG1668" s="482"/>
      <c r="AH1668" s="482"/>
      <c r="AI1668" s="482"/>
      <c r="AJ1668" s="482"/>
      <c r="AK1668" s="482"/>
      <c r="AL1668" s="482"/>
      <c r="AM1668" s="482"/>
      <c r="AN1668" s="482"/>
      <c r="AO1668" s="482"/>
      <c r="AP1668" s="482"/>
      <c r="AQ1668" s="482"/>
      <c r="AR1668" s="482"/>
      <c r="AS1668" s="482"/>
      <c r="AT1668" s="482"/>
      <c r="AU1668" s="482"/>
      <c r="AV1668" s="482"/>
      <c r="AW1668" s="482"/>
      <c r="AX1668" s="482"/>
      <c r="AY1668" s="482"/>
      <c r="AZ1668" s="482"/>
      <c r="BA1668" s="482"/>
      <c r="BB1668" s="482"/>
      <c r="BC1668" s="482"/>
      <c r="BD1668" s="482"/>
      <c r="BE1668" s="482"/>
      <c r="BF1668" s="482"/>
      <c r="BG1668" s="515"/>
      <c r="BH1668" s="516"/>
      <c r="BI1668" s="516"/>
      <c r="BJ1668" s="516"/>
      <c r="BK1668" s="517"/>
    </row>
    <row r="1669" spans="1:97" ht="15.75" customHeight="1">
      <c r="B1669" s="511"/>
      <c r="C1669" s="512"/>
      <c r="D1669" s="513"/>
      <c r="E1669" s="343"/>
      <c r="F1669" s="832" t="s">
        <v>686</v>
      </c>
      <c r="G1669" s="833"/>
      <c r="H1669" s="715" t="s">
        <v>963</v>
      </c>
      <c r="I1669" s="715"/>
      <c r="J1669" s="715"/>
      <c r="K1669" s="715"/>
      <c r="L1669" s="715"/>
      <c r="M1669" s="715"/>
      <c r="N1669" s="715"/>
      <c r="O1669" s="715"/>
      <c r="P1669" s="715"/>
      <c r="Q1669" s="715"/>
      <c r="R1669" s="715"/>
      <c r="S1669" s="715"/>
      <c r="T1669" s="715"/>
      <c r="U1669" s="715"/>
      <c r="V1669" s="715"/>
      <c r="W1669" s="715"/>
      <c r="X1669" s="715"/>
      <c r="Y1669" s="715"/>
      <c r="Z1669" s="715"/>
      <c r="AA1669" s="715"/>
      <c r="AB1669" s="715"/>
      <c r="AC1669" s="715"/>
      <c r="AD1669" s="715"/>
      <c r="AE1669" s="715"/>
      <c r="AF1669" s="715"/>
      <c r="AG1669" s="715"/>
      <c r="AH1669" s="715"/>
      <c r="AI1669" s="715"/>
      <c r="AJ1669" s="715"/>
      <c r="AK1669" s="715"/>
      <c r="AL1669" s="715"/>
      <c r="AM1669" s="715"/>
      <c r="AN1669" s="715"/>
      <c r="AO1669" s="715"/>
      <c r="AP1669" s="715"/>
      <c r="AQ1669" s="715"/>
      <c r="AR1669" s="715"/>
      <c r="AS1669" s="715"/>
      <c r="AT1669" s="715"/>
      <c r="AU1669" s="715"/>
      <c r="AV1669" s="715"/>
      <c r="AW1669" s="715"/>
      <c r="AX1669" s="715"/>
      <c r="AY1669" s="715"/>
      <c r="AZ1669" s="715"/>
      <c r="BA1669" s="715"/>
      <c r="BB1669" s="715"/>
      <c r="BC1669" s="715"/>
      <c r="BD1669" s="715"/>
      <c r="BE1669" s="715"/>
      <c r="BF1669" s="715"/>
      <c r="BG1669" s="716"/>
      <c r="BH1669" s="717"/>
      <c r="BI1669" s="717"/>
      <c r="BJ1669" s="717"/>
      <c r="BK1669" s="718"/>
    </row>
    <row r="1670" spans="1:97" s="442" customFormat="1" ht="15.75" customHeight="1">
      <c r="B1670" s="511"/>
      <c r="C1670" s="512"/>
      <c r="D1670" s="513"/>
      <c r="E1670" s="343"/>
      <c r="F1670" s="834"/>
      <c r="G1670" s="835"/>
      <c r="H1670" s="776"/>
      <c r="I1670" s="776"/>
      <c r="J1670" s="776"/>
      <c r="K1670" s="776"/>
      <c r="L1670" s="776"/>
      <c r="M1670" s="776"/>
      <c r="N1670" s="776"/>
      <c r="O1670" s="776"/>
      <c r="P1670" s="776"/>
      <c r="Q1670" s="776"/>
      <c r="R1670" s="776"/>
      <c r="S1670" s="776"/>
      <c r="T1670" s="776"/>
      <c r="U1670" s="776"/>
      <c r="V1670" s="776"/>
      <c r="W1670" s="776"/>
      <c r="X1670" s="776"/>
      <c r="Y1670" s="776"/>
      <c r="Z1670" s="776"/>
      <c r="AA1670" s="776"/>
      <c r="AB1670" s="776"/>
      <c r="AC1670" s="776"/>
      <c r="AD1670" s="776"/>
      <c r="AE1670" s="776"/>
      <c r="AF1670" s="776"/>
      <c r="AG1670" s="776"/>
      <c r="AH1670" s="776"/>
      <c r="AI1670" s="776"/>
      <c r="AJ1670" s="776"/>
      <c r="AK1670" s="776"/>
      <c r="AL1670" s="776"/>
      <c r="AM1670" s="776"/>
      <c r="AN1670" s="776"/>
      <c r="AO1670" s="776"/>
      <c r="AP1670" s="776"/>
      <c r="AQ1670" s="776"/>
      <c r="AR1670" s="776"/>
      <c r="AS1670" s="776"/>
      <c r="AT1670" s="776"/>
      <c r="AU1670" s="776"/>
      <c r="AV1670" s="776"/>
      <c r="AW1670" s="776"/>
      <c r="AX1670" s="776"/>
      <c r="AY1670" s="776"/>
      <c r="AZ1670" s="776"/>
      <c r="BA1670" s="776"/>
      <c r="BB1670" s="776"/>
      <c r="BC1670" s="776"/>
      <c r="BD1670" s="776"/>
      <c r="BE1670" s="776"/>
      <c r="BF1670" s="776"/>
      <c r="BG1670" s="836"/>
      <c r="BH1670" s="837"/>
      <c r="BI1670" s="837"/>
      <c r="BJ1670" s="837"/>
      <c r="BK1670" s="838"/>
      <c r="BL1670" s="228"/>
      <c r="BM1670" s="228"/>
      <c r="BN1670" s="228"/>
      <c r="BO1670" s="228"/>
      <c r="BP1670" s="228"/>
      <c r="BQ1670" s="228"/>
      <c r="BR1670" s="228"/>
      <c r="BS1670" s="228"/>
      <c r="BT1670" s="228"/>
      <c r="BU1670" s="228"/>
      <c r="BV1670" s="228"/>
      <c r="BW1670" s="228"/>
      <c r="BX1670" s="228"/>
      <c r="BY1670" s="228"/>
      <c r="BZ1670" s="228"/>
      <c r="CA1670" s="228"/>
    </row>
    <row r="1671" spans="1:97" ht="18" customHeight="1">
      <c r="B1671" s="511"/>
      <c r="C1671" s="512"/>
      <c r="D1671" s="513"/>
      <c r="E1671" s="343"/>
      <c r="F1671" s="713" t="s">
        <v>518</v>
      </c>
      <c r="G1671" s="519"/>
      <c r="H1671" s="520" t="s">
        <v>964</v>
      </c>
      <c r="I1671" s="520"/>
      <c r="J1671" s="520"/>
      <c r="K1671" s="520"/>
      <c r="L1671" s="520"/>
      <c r="M1671" s="520"/>
      <c r="N1671" s="520"/>
      <c r="O1671" s="520"/>
      <c r="P1671" s="520"/>
      <c r="Q1671" s="520"/>
      <c r="R1671" s="520"/>
      <c r="S1671" s="520"/>
      <c r="T1671" s="520"/>
      <c r="U1671" s="520"/>
      <c r="V1671" s="520"/>
      <c r="W1671" s="520"/>
      <c r="X1671" s="520"/>
      <c r="Y1671" s="520"/>
      <c r="Z1671" s="520"/>
      <c r="AA1671" s="520"/>
      <c r="AB1671" s="520"/>
      <c r="AC1671" s="520"/>
      <c r="AD1671" s="520"/>
      <c r="AE1671" s="520"/>
      <c r="AF1671" s="520"/>
      <c r="AG1671" s="520"/>
      <c r="AH1671" s="520"/>
      <c r="AI1671" s="520"/>
      <c r="AJ1671" s="520"/>
      <c r="AK1671" s="520"/>
      <c r="AL1671" s="520"/>
      <c r="AM1671" s="520"/>
      <c r="AN1671" s="520"/>
      <c r="AO1671" s="520"/>
      <c r="AP1671" s="520"/>
      <c r="AQ1671" s="520"/>
      <c r="AR1671" s="520"/>
      <c r="AS1671" s="520"/>
      <c r="AT1671" s="520"/>
      <c r="AU1671" s="520"/>
      <c r="AV1671" s="520"/>
      <c r="AW1671" s="520"/>
      <c r="AX1671" s="520"/>
      <c r="AY1671" s="520"/>
      <c r="AZ1671" s="520"/>
      <c r="BA1671" s="520"/>
      <c r="BB1671" s="520"/>
      <c r="BC1671" s="520"/>
      <c r="BD1671" s="520"/>
      <c r="BE1671" s="520"/>
      <c r="BF1671" s="520"/>
      <c r="BG1671" s="710"/>
      <c r="BH1671" s="711"/>
      <c r="BI1671" s="711"/>
      <c r="BJ1671" s="711"/>
      <c r="BK1671" s="712"/>
    </row>
    <row r="1672" spans="1:97" ht="15.75" customHeight="1">
      <c r="B1672" s="511"/>
      <c r="C1672" s="512"/>
      <c r="D1672" s="513"/>
      <c r="E1672" s="343"/>
      <c r="F1672" s="713" t="s">
        <v>520</v>
      </c>
      <c r="G1672" s="519"/>
      <c r="H1672" s="520" t="s">
        <v>689</v>
      </c>
      <c r="I1672" s="520"/>
      <c r="J1672" s="520"/>
      <c r="K1672" s="520"/>
      <c r="L1672" s="520"/>
      <c r="M1672" s="520"/>
      <c r="N1672" s="520"/>
      <c r="O1672" s="520"/>
      <c r="P1672" s="520"/>
      <c r="Q1672" s="520"/>
      <c r="R1672" s="520"/>
      <c r="S1672" s="520"/>
      <c r="T1672" s="520"/>
      <c r="U1672" s="520"/>
      <c r="V1672" s="520"/>
      <c r="W1672" s="520"/>
      <c r="X1672" s="520"/>
      <c r="Y1672" s="520"/>
      <c r="Z1672" s="520"/>
      <c r="AA1672" s="520"/>
      <c r="AB1672" s="520"/>
      <c r="AC1672" s="520"/>
      <c r="AD1672" s="520"/>
      <c r="AE1672" s="520"/>
      <c r="AF1672" s="520"/>
      <c r="AG1672" s="520"/>
      <c r="AH1672" s="520"/>
      <c r="AI1672" s="520"/>
      <c r="AJ1672" s="520"/>
      <c r="AK1672" s="520"/>
      <c r="AL1672" s="520"/>
      <c r="AM1672" s="520"/>
      <c r="AN1672" s="520"/>
      <c r="AO1672" s="520"/>
      <c r="AP1672" s="520"/>
      <c r="AQ1672" s="520"/>
      <c r="AR1672" s="520"/>
      <c r="AS1672" s="520"/>
      <c r="AT1672" s="520"/>
      <c r="AU1672" s="520"/>
      <c r="AV1672" s="520"/>
      <c r="AW1672" s="520"/>
      <c r="AX1672" s="520"/>
      <c r="AY1672" s="520"/>
      <c r="AZ1672" s="520"/>
      <c r="BA1672" s="520"/>
      <c r="BB1672" s="520"/>
      <c r="BC1672" s="520"/>
      <c r="BD1672" s="520"/>
      <c r="BE1672" s="520"/>
      <c r="BF1672" s="520"/>
      <c r="BG1672" s="710"/>
      <c r="BH1672" s="711"/>
      <c r="BI1672" s="711"/>
      <c r="BJ1672" s="711"/>
      <c r="BK1672" s="712"/>
    </row>
    <row r="1673" spans="1:97" s="442" customFormat="1" ht="15.75" customHeight="1">
      <c r="B1673" s="511"/>
      <c r="C1673" s="512"/>
      <c r="D1673" s="513"/>
      <c r="E1673" s="343"/>
      <c r="F1673" s="714"/>
      <c r="G1673" s="475"/>
      <c r="H1673" s="715"/>
      <c r="I1673" s="715"/>
      <c r="J1673" s="715"/>
      <c r="K1673" s="715"/>
      <c r="L1673" s="715"/>
      <c r="M1673" s="715"/>
      <c r="N1673" s="715"/>
      <c r="O1673" s="715"/>
      <c r="P1673" s="715"/>
      <c r="Q1673" s="715"/>
      <c r="R1673" s="715"/>
      <c r="S1673" s="715"/>
      <c r="T1673" s="715"/>
      <c r="U1673" s="715"/>
      <c r="V1673" s="715"/>
      <c r="W1673" s="715"/>
      <c r="X1673" s="715"/>
      <c r="Y1673" s="715"/>
      <c r="Z1673" s="715"/>
      <c r="AA1673" s="715"/>
      <c r="AB1673" s="715"/>
      <c r="AC1673" s="715"/>
      <c r="AD1673" s="715"/>
      <c r="AE1673" s="715"/>
      <c r="AF1673" s="715"/>
      <c r="AG1673" s="715"/>
      <c r="AH1673" s="715"/>
      <c r="AI1673" s="715"/>
      <c r="AJ1673" s="715"/>
      <c r="AK1673" s="715"/>
      <c r="AL1673" s="715"/>
      <c r="AM1673" s="715"/>
      <c r="AN1673" s="715"/>
      <c r="AO1673" s="715"/>
      <c r="AP1673" s="715"/>
      <c r="AQ1673" s="715"/>
      <c r="AR1673" s="715"/>
      <c r="AS1673" s="715"/>
      <c r="AT1673" s="715"/>
      <c r="AU1673" s="715"/>
      <c r="AV1673" s="715"/>
      <c r="AW1673" s="715"/>
      <c r="AX1673" s="715"/>
      <c r="AY1673" s="715"/>
      <c r="AZ1673" s="715"/>
      <c r="BA1673" s="715"/>
      <c r="BB1673" s="715"/>
      <c r="BC1673" s="715"/>
      <c r="BD1673" s="715"/>
      <c r="BE1673" s="715"/>
      <c r="BF1673" s="715"/>
      <c r="BG1673" s="716"/>
      <c r="BH1673" s="717"/>
      <c r="BI1673" s="717"/>
      <c r="BJ1673" s="717"/>
      <c r="BK1673" s="718"/>
      <c r="BL1673" s="228"/>
      <c r="BM1673" s="228"/>
      <c r="BN1673" s="228"/>
      <c r="BO1673" s="228"/>
      <c r="BP1673" s="228"/>
      <c r="BQ1673" s="228"/>
      <c r="BR1673" s="228"/>
      <c r="BS1673" s="228"/>
      <c r="BT1673" s="228"/>
      <c r="BU1673" s="228"/>
      <c r="BV1673" s="228"/>
      <c r="BW1673" s="228"/>
      <c r="BX1673" s="228"/>
      <c r="BY1673" s="228"/>
      <c r="BZ1673" s="228"/>
      <c r="CA1673" s="228"/>
    </row>
    <row r="1674" spans="1:97" ht="15.75" customHeight="1">
      <c r="B1674" s="498"/>
      <c r="C1674" s="499"/>
      <c r="D1674" s="500"/>
      <c r="E1674" s="364"/>
      <c r="F1674" s="826"/>
      <c r="G1674" s="827"/>
      <c r="H1674" s="828"/>
      <c r="I1674" s="828"/>
      <c r="J1674" s="828"/>
      <c r="K1674" s="828"/>
      <c r="L1674" s="828"/>
      <c r="M1674" s="828"/>
      <c r="N1674" s="828"/>
      <c r="O1674" s="828"/>
      <c r="P1674" s="828"/>
      <c r="Q1674" s="828"/>
      <c r="R1674" s="828"/>
      <c r="S1674" s="828"/>
      <c r="T1674" s="828"/>
      <c r="U1674" s="828"/>
      <c r="V1674" s="828"/>
      <c r="W1674" s="828"/>
      <c r="X1674" s="828"/>
      <c r="Y1674" s="828"/>
      <c r="Z1674" s="828"/>
      <c r="AA1674" s="828"/>
      <c r="AB1674" s="828"/>
      <c r="AC1674" s="828"/>
      <c r="AD1674" s="828"/>
      <c r="AE1674" s="828"/>
      <c r="AF1674" s="828"/>
      <c r="AG1674" s="828"/>
      <c r="AH1674" s="828"/>
      <c r="AI1674" s="828"/>
      <c r="AJ1674" s="828"/>
      <c r="AK1674" s="828"/>
      <c r="AL1674" s="828"/>
      <c r="AM1674" s="828"/>
      <c r="AN1674" s="828"/>
      <c r="AO1674" s="828"/>
      <c r="AP1674" s="828"/>
      <c r="AQ1674" s="828"/>
      <c r="AR1674" s="828"/>
      <c r="AS1674" s="828"/>
      <c r="AT1674" s="828"/>
      <c r="AU1674" s="828"/>
      <c r="AV1674" s="828"/>
      <c r="AW1674" s="828"/>
      <c r="AX1674" s="828"/>
      <c r="AY1674" s="828"/>
      <c r="AZ1674" s="828"/>
      <c r="BA1674" s="828"/>
      <c r="BB1674" s="828"/>
      <c r="BC1674" s="828"/>
      <c r="BD1674" s="828"/>
      <c r="BE1674" s="828"/>
      <c r="BF1674" s="828"/>
      <c r="BG1674" s="829"/>
      <c r="BH1674" s="830"/>
      <c r="BI1674" s="830"/>
      <c r="BJ1674" s="830"/>
      <c r="BK1674" s="831"/>
    </row>
    <row r="1675" spans="1:97" s="384" customFormat="1" ht="9.75" customHeight="1">
      <c r="BG1675" s="243"/>
      <c r="BH1675" s="243"/>
      <c r="BI1675" s="243"/>
      <c r="BJ1675" s="243"/>
      <c r="BK1675" s="243"/>
      <c r="BL1675" s="385"/>
      <c r="BM1675" s="385"/>
      <c r="BN1675" s="385"/>
      <c r="BO1675" s="385"/>
      <c r="BP1675" s="385"/>
      <c r="BQ1675" s="385"/>
      <c r="BR1675" s="385"/>
      <c r="BS1675" s="385"/>
      <c r="BT1675" s="385"/>
      <c r="BU1675" s="385"/>
      <c r="BV1675" s="385"/>
      <c r="BW1675" s="385"/>
      <c r="BX1675" s="385"/>
      <c r="BY1675" s="385"/>
      <c r="BZ1675" s="385"/>
      <c r="CA1675" s="385"/>
    </row>
    <row r="1676" spans="1:97" s="316" customFormat="1" ht="12.75" customHeight="1">
      <c r="B1676" s="386"/>
      <c r="C1676" s="386"/>
      <c r="D1676" s="386"/>
      <c r="E1676" s="599" t="s">
        <v>765</v>
      </c>
      <c r="F1676" s="600"/>
      <c r="G1676" s="600"/>
      <c r="H1676" s="600"/>
      <c r="I1676" s="600"/>
      <c r="J1676" s="600"/>
      <c r="K1676" s="600"/>
      <c r="L1676" s="600"/>
      <c r="M1676" s="600"/>
      <c r="N1676" s="600"/>
      <c r="O1676" s="600"/>
      <c r="P1676" s="600"/>
      <c r="Q1676" s="600"/>
      <c r="R1676" s="600"/>
      <c r="S1676" s="600"/>
      <c r="T1676" s="600"/>
      <c r="U1676" s="600"/>
      <c r="V1676" s="600"/>
      <c r="W1676" s="600"/>
      <c r="X1676" s="600"/>
      <c r="Y1676" s="600"/>
      <c r="Z1676" s="600"/>
      <c r="AA1676" s="600"/>
      <c r="AB1676" s="600"/>
      <c r="AC1676" s="600"/>
      <c r="AD1676" s="600"/>
      <c r="AE1676" s="601"/>
      <c r="AF1676" s="783"/>
      <c r="AG1676" s="784"/>
      <c r="AH1676" s="784"/>
      <c r="AI1676" s="784"/>
      <c r="AJ1676" s="784"/>
      <c r="AK1676" s="784"/>
      <c r="AL1676" s="784"/>
      <c r="AM1676" s="784"/>
      <c r="AN1676" s="784"/>
      <c r="AO1676" s="784"/>
      <c r="AP1676" s="785"/>
      <c r="AQ1676" s="482"/>
      <c r="AR1676" s="482"/>
      <c r="AS1676" s="482"/>
      <c r="AT1676" s="482"/>
      <c r="AU1676" s="482"/>
      <c r="AV1676" s="482"/>
      <c r="AW1676" s="482"/>
      <c r="AX1676" s="482"/>
      <c r="AY1676" s="482"/>
      <c r="AZ1676" s="482"/>
      <c r="BA1676" s="482"/>
      <c r="BB1676" s="482"/>
      <c r="BC1676" s="482"/>
      <c r="BD1676" s="482"/>
      <c r="BE1676" s="482"/>
      <c r="BF1676" s="482"/>
      <c r="BG1676" s="387"/>
      <c r="BH1676" s="387"/>
      <c r="BI1676" s="387"/>
      <c r="BJ1676" s="387"/>
      <c r="BK1676" s="387"/>
      <c r="BL1676" s="387"/>
      <c r="BM1676" s="777" t="s">
        <v>766</v>
      </c>
      <c r="BN1676" s="777"/>
      <c r="BO1676" s="777"/>
      <c r="BP1676" s="777"/>
      <c r="BQ1676" s="777"/>
      <c r="BR1676" s="777"/>
      <c r="BS1676" s="777"/>
      <c r="BT1676" s="777"/>
      <c r="BU1676" s="777"/>
      <c r="BV1676" s="777"/>
      <c r="BW1676" s="777"/>
      <c r="BX1676" s="387"/>
      <c r="BY1676" s="387"/>
      <c r="BZ1676" s="387"/>
      <c r="CA1676" s="387"/>
      <c r="CB1676" s="387"/>
      <c r="CC1676" s="387"/>
      <c r="CD1676" s="387"/>
      <c r="CE1676" s="387"/>
      <c r="CF1676" s="387"/>
      <c r="CG1676" s="387"/>
      <c r="CH1676" s="387"/>
      <c r="CK1676" s="258"/>
      <c r="CL1676" s="225"/>
      <c r="CM1676" s="225"/>
      <c r="CN1676" s="225"/>
      <c r="CO1676" s="225"/>
      <c r="CP1676" s="225"/>
      <c r="CQ1676" s="225"/>
      <c r="CR1676" s="225"/>
      <c r="CS1676" s="225"/>
    </row>
    <row r="1677" spans="1:97" s="316" customFormat="1" ht="12.75" customHeight="1">
      <c r="B1677" s="386"/>
      <c r="C1677" s="386"/>
      <c r="D1677" s="386"/>
      <c r="E1677" s="602"/>
      <c r="F1677" s="603"/>
      <c r="G1677" s="603"/>
      <c r="H1677" s="603"/>
      <c r="I1677" s="603"/>
      <c r="J1677" s="603"/>
      <c r="K1677" s="603"/>
      <c r="L1677" s="603"/>
      <c r="M1677" s="603"/>
      <c r="N1677" s="603"/>
      <c r="O1677" s="603"/>
      <c r="P1677" s="603"/>
      <c r="Q1677" s="603"/>
      <c r="R1677" s="603"/>
      <c r="S1677" s="603"/>
      <c r="T1677" s="603"/>
      <c r="U1677" s="603"/>
      <c r="V1677" s="603"/>
      <c r="W1677" s="603"/>
      <c r="X1677" s="603"/>
      <c r="Y1677" s="603"/>
      <c r="Z1677" s="603"/>
      <c r="AA1677" s="603"/>
      <c r="AB1677" s="603"/>
      <c r="AC1677" s="603"/>
      <c r="AD1677" s="603"/>
      <c r="AE1677" s="604"/>
      <c r="AF1677" s="786"/>
      <c r="AG1677" s="787"/>
      <c r="AH1677" s="787"/>
      <c r="AI1677" s="787"/>
      <c r="AJ1677" s="787"/>
      <c r="AK1677" s="787"/>
      <c r="AL1677" s="787"/>
      <c r="AM1677" s="787"/>
      <c r="AN1677" s="787"/>
      <c r="AO1677" s="787"/>
      <c r="AP1677" s="788"/>
      <c r="AQ1677" s="482"/>
      <c r="AR1677" s="482"/>
      <c r="AS1677" s="482"/>
      <c r="AT1677" s="482"/>
      <c r="AU1677" s="482"/>
      <c r="AV1677" s="482"/>
      <c r="AW1677" s="482"/>
      <c r="AX1677" s="482"/>
      <c r="AY1677" s="482"/>
      <c r="AZ1677" s="482"/>
      <c r="BA1677" s="482"/>
      <c r="BB1677" s="482"/>
      <c r="BC1677" s="482"/>
      <c r="BD1677" s="482"/>
      <c r="BE1677" s="482"/>
      <c r="BF1677" s="482"/>
      <c r="BG1677" s="387"/>
      <c r="BH1677" s="387"/>
      <c r="BI1677" s="387"/>
      <c r="BJ1677" s="387"/>
      <c r="BK1677" s="387"/>
      <c r="BL1677" s="387"/>
      <c r="BM1677" s="387"/>
      <c r="BN1677" s="387"/>
      <c r="BO1677" s="387"/>
      <c r="BP1677" s="387"/>
      <c r="BQ1677" s="387"/>
      <c r="BR1677" s="387"/>
      <c r="BS1677" s="387"/>
      <c r="BT1677" s="387"/>
      <c r="BU1677" s="387"/>
      <c r="BV1677" s="387"/>
      <c r="BW1677" s="387"/>
      <c r="BX1677" s="387"/>
      <c r="BY1677" s="387"/>
      <c r="BZ1677" s="387"/>
      <c r="CA1677" s="387"/>
      <c r="CB1677" s="387"/>
      <c r="CC1677" s="387"/>
      <c r="CD1677" s="387"/>
      <c r="CE1677" s="387"/>
      <c r="CF1677" s="387"/>
      <c r="CG1677" s="387"/>
      <c r="CH1677" s="387"/>
      <c r="CK1677" s="258"/>
      <c r="CL1677" s="258"/>
      <c r="CM1677" s="258"/>
      <c r="CN1677" s="258"/>
      <c r="CO1677" s="258"/>
      <c r="CP1677" s="225"/>
      <c r="CQ1677" s="225"/>
      <c r="CR1677" s="225"/>
      <c r="CS1677" s="225"/>
    </row>
    <row r="1678" spans="1:97" s="316" customFormat="1" ht="12.75" customHeight="1">
      <c r="B1678" s="386"/>
      <c r="C1678" s="386"/>
      <c r="D1678" s="386"/>
      <c r="E1678" s="388"/>
      <c r="F1678" s="388"/>
      <c r="G1678" s="388"/>
      <c r="H1678" s="388"/>
      <c r="I1678" s="388"/>
      <c r="J1678" s="388"/>
      <c r="K1678" s="388"/>
      <c r="L1678" s="388"/>
      <c r="M1678" s="388"/>
      <c r="N1678" s="388"/>
      <c r="O1678" s="388"/>
      <c r="P1678" s="388"/>
      <c r="Q1678" s="388"/>
      <c r="R1678" s="388"/>
      <c r="S1678" s="388"/>
      <c r="T1678" s="388"/>
      <c r="U1678" s="388"/>
      <c r="V1678" s="388"/>
      <c r="W1678" s="388"/>
      <c r="X1678" s="388"/>
      <c r="Y1678" s="388"/>
      <c r="Z1678" s="388"/>
      <c r="AA1678" s="388"/>
      <c r="AB1678" s="388"/>
      <c r="AC1678" s="388"/>
      <c r="AD1678" s="388"/>
      <c r="AE1678" s="388"/>
      <c r="AF1678" s="389"/>
      <c r="AG1678" s="389"/>
      <c r="AH1678" s="389"/>
      <c r="AI1678" s="389"/>
      <c r="AJ1678" s="389"/>
      <c r="AK1678" s="389"/>
      <c r="AL1678" s="389"/>
      <c r="AM1678" s="389"/>
      <c r="AN1678" s="389"/>
      <c r="AO1678" s="389"/>
      <c r="AP1678" s="389"/>
      <c r="AQ1678" s="355"/>
      <c r="AR1678" s="355"/>
      <c r="AS1678" s="355"/>
      <c r="AT1678" s="355"/>
      <c r="AU1678" s="355"/>
      <c r="AV1678" s="355"/>
      <c r="AW1678" s="355"/>
      <c r="AX1678" s="355"/>
      <c r="AY1678" s="355"/>
      <c r="AZ1678" s="355"/>
      <c r="BA1678" s="355"/>
      <c r="BB1678" s="355"/>
      <c r="BC1678" s="355"/>
      <c r="BD1678" s="355"/>
      <c r="BE1678" s="355"/>
      <c r="BF1678" s="355"/>
      <c r="BG1678" s="387"/>
      <c r="BH1678" s="387"/>
      <c r="BI1678" s="387"/>
      <c r="BJ1678" s="387"/>
      <c r="BK1678" s="387"/>
      <c r="BL1678" s="387"/>
      <c r="BM1678" s="387"/>
      <c r="BN1678" s="387"/>
      <c r="BO1678" s="387"/>
      <c r="BP1678" s="387"/>
      <c r="BQ1678" s="387"/>
      <c r="BR1678" s="387"/>
      <c r="BS1678" s="387"/>
      <c r="BT1678" s="387"/>
      <c r="BU1678" s="387"/>
      <c r="BV1678" s="387"/>
      <c r="BW1678" s="387"/>
      <c r="BX1678" s="387"/>
      <c r="BY1678" s="387"/>
      <c r="BZ1678" s="387"/>
      <c r="CA1678" s="387"/>
      <c r="CB1678" s="387"/>
      <c r="CC1678" s="387"/>
      <c r="CD1678" s="387"/>
      <c r="CE1678" s="387"/>
      <c r="CF1678" s="387"/>
      <c r="CG1678" s="387"/>
      <c r="CH1678" s="387"/>
      <c r="CK1678" s="258"/>
      <c r="CL1678" s="258"/>
      <c r="CM1678" s="258"/>
      <c r="CN1678" s="258"/>
      <c r="CO1678" s="258"/>
      <c r="CP1678" s="225"/>
      <c r="CQ1678" s="225"/>
      <c r="CR1678" s="225"/>
      <c r="CS1678" s="225"/>
    </row>
    <row r="1679" spans="1:97" s="316" customFormat="1" ht="20.100000000000001" customHeight="1">
      <c r="A1679" s="239" t="s">
        <v>965</v>
      </c>
      <c r="B1679" s="239"/>
      <c r="C1679" s="239"/>
      <c r="D1679" s="298"/>
      <c r="E1679" s="291"/>
      <c r="F1679" s="291"/>
      <c r="G1679" s="291"/>
      <c r="H1679" s="291"/>
      <c r="I1679" s="291"/>
      <c r="J1679" s="291"/>
      <c r="K1679" s="291"/>
      <c r="L1679" s="291"/>
      <c r="M1679" s="291"/>
      <c r="N1679" s="291"/>
      <c r="O1679" s="291"/>
      <c r="P1679" s="291"/>
      <c r="Q1679" s="291"/>
      <c r="R1679" s="291"/>
      <c r="S1679" s="291"/>
      <c r="T1679" s="291"/>
      <c r="U1679" s="291"/>
      <c r="V1679" s="291"/>
      <c r="AN1679" s="773"/>
      <c r="AO1679" s="774"/>
      <c r="AP1679" s="774"/>
      <c r="AQ1679" s="774"/>
      <c r="AR1679" s="774"/>
      <c r="AS1679" s="774"/>
      <c r="AT1679" s="774"/>
      <c r="AU1679" s="774"/>
      <c r="AV1679" s="774"/>
      <c r="AW1679" s="774"/>
      <c r="AX1679" s="774"/>
      <c r="AY1679" s="774"/>
      <c r="AZ1679" s="774"/>
      <c r="BA1679" s="774"/>
      <c r="BB1679" s="774"/>
      <c r="BC1679" s="774"/>
      <c r="BD1679" s="774"/>
      <c r="BE1679" s="774"/>
      <c r="BF1679" s="774"/>
      <c r="BG1679" s="243"/>
      <c r="BH1679" s="243"/>
      <c r="BI1679" s="243"/>
      <c r="BJ1679" s="243"/>
      <c r="BK1679" s="243"/>
      <c r="BL1679" s="345"/>
      <c r="BM1679" s="345"/>
      <c r="BN1679" s="345"/>
      <c r="BO1679" s="345"/>
      <c r="BP1679" s="345"/>
      <c r="BQ1679" s="345"/>
      <c r="BR1679" s="345"/>
      <c r="BS1679" s="345"/>
      <c r="BT1679" s="345"/>
      <c r="BU1679" s="345"/>
      <c r="BV1679" s="345"/>
      <c r="BW1679" s="345"/>
      <c r="BX1679" s="345"/>
      <c r="BY1679" s="345"/>
      <c r="BZ1679" s="345"/>
      <c r="CA1679" s="345"/>
    </row>
    <row r="1680" spans="1:97" s="331" customFormat="1" ht="12.6" customHeight="1">
      <c r="B1680" s="495" t="s">
        <v>431</v>
      </c>
      <c r="C1680" s="496"/>
      <c r="D1680" s="497"/>
      <c r="E1680" s="502" t="s">
        <v>1343</v>
      </c>
      <c r="F1680" s="502"/>
      <c r="G1680" s="502"/>
      <c r="H1680" s="502"/>
      <c r="I1680" s="502"/>
      <c r="J1680" s="502"/>
      <c r="K1680" s="502"/>
      <c r="L1680" s="502"/>
      <c r="M1680" s="502"/>
      <c r="N1680" s="502"/>
      <c r="O1680" s="502"/>
      <c r="P1680" s="502"/>
      <c r="Q1680" s="502"/>
      <c r="R1680" s="502"/>
      <c r="S1680" s="502"/>
      <c r="T1680" s="502"/>
      <c r="U1680" s="502"/>
      <c r="V1680" s="502"/>
      <c r="W1680" s="502"/>
      <c r="X1680" s="502"/>
      <c r="Y1680" s="502"/>
      <c r="Z1680" s="502"/>
      <c r="AA1680" s="502"/>
      <c r="AB1680" s="502"/>
      <c r="AC1680" s="502"/>
      <c r="AD1680" s="502"/>
      <c r="AE1680" s="502"/>
      <c r="AF1680" s="502"/>
      <c r="AG1680" s="502"/>
      <c r="AH1680" s="502"/>
      <c r="AI1680" s="502"/>
      <c r="AJ1680" s="502"/>
      <c r="AK1680" s="502"/>
      <c r="AL1680" s="502"/>
      <c r="AM1680" s="502"/>
      <c r="AN1680" s="502"/>
      <c r="AO1680" s="502"/>
      <c r="AP1680" s="502"/>
      <c r="AQ1680" s="502"/>
      <c r="AR1680" s="502"/>
      <c r="AS1680" s="502"/>
      <c r="AT1680" s="502"/>
      <c r="AU1680" s="502"/>
      <c r="AV1680" s="502"/>
      <c r="AW1680" s="502"/>
      <c r="AX1680" s="502"/>
      <c r="AY1680" s="502"/>
      <c r="AZ1680" s="502"/>
      <c r="BA1680" s="502"/>
      <c r="BB1680" s="502"/>
      <c r="BC1680" s="502"/>
      <c r="BD1680" s="502"/>
      <c r="BE1680" s="502"/>
      <c r="BF1680" s="502"/>
      <c r="BG1680" s="505"/>
      <c r="BH1680" s="506"/>
      <c r="BI1680" s="506"/>
      <c r="BJ1680" s="506"/>
      <c r="BK1680" s="507"/>
      <c r="BL1680" s="330"/>
      <c r="BM1680" s="330"/>
      <c r="BN1680" s="330"/>
      <c r="BO1680" s="330"/>
      <c r="BP1680" s="330"/>
      <c r="BQ1680" s="330"/>
      <c r="BR1680" s="330"/>
      <c r="BS1680" s="330"/>
      <c r="BT1680" s="330"/>
      <c r="BU1680" s="330"/>
      <c r="BV1680" s="330"/>
      <c r="BW1680" s="330"/>
      <c r="BX1680" s="330"/>
      <c r="BY1680" s="330"/>
      <c r="BZ1680" s="330"/>
      <c r="CA1680" s="330"/>
    </row>
    <row r="1681" spans="2:79" s="331" customFormat="1" ht="12.6" customHeight="1">
      <c r="B1681" s="511"/>
      <c r="C1681" s="666"/>
      <c r="D1681" s="513"/>
      <c r="E1681" s="671"/>
      <c r="F1681" s="671"/>
      <c r="G1681" s="671"/>
      <c r="H1681" s="671"/>
      <c r="I1681" s="671"/>
      <c r="J1681" s="671"/>
      <c r="K1681" s="671"/>
      <c r="L1681" s="671"/>
      <c r="M1681" s="671"/>
      <c r="N1681" s="671"/>
      <c r="O1681" s="671"/>
      <c r="P1681" s="671"/>
      <c r="Q1681" s="671"/>
      <c r="R1681" s="671"/>
      <c r="S1681" s="671"/>
      <c r="T1681" s="671"/>
      <c r="U1681" s="671"/>
      <c r="V1681" s="671"/>
      <c r="W1681" s="671"/>
      <c r="X1681" s="671"/>
      <c r="Y1681" s="671"/>
      <c r="Z1681" s="671"/>
      <c r="AA1681" s="671"/>
      <c r="AB1681" s="671"/>
      <c r="AC1681" s="671"/>
      <c r="AD1681" s="671"/>
      <c r="AE1681" s="671"/>
      <c r="AF1681" s="671"/>
      <c r="AG1681" s="671"/>
      <c r="AH1681" s="671"/>
      <c r="AI1681" s="671"/>
      <c r="AJ1681" s="671"/>
      <c r="AK1681" s="671"/>
      <c r="AL1681" s="671"/>
      <c r="AM1681" s="671"/>
      <c r="AN1681" s="671"/>
      <c r="AO1681" s="671"/>
      <c r="AP1681" s="671"/>
      <c r="AQ1681" s="671"/>
      <c r="AR1681" s="671"/>
      <c r="AS1681" s="671"/>
      <c r="AT1681" s="671"/>
      <c r="AU1681" s="671"/>
      <c r="AV1681" s="671"/>
      <c r="AW1681" s="671"/>
      <c r="AX1681" s="671"/>
      <c r="AY1681" s="671"/>
      <c r="AZ1681" s="671"/>
      <c r="BA1681" s="671"/>
      <c r="BB1681" s="671"/>
      <c r="BC1681" s="671"/>
      <c r="BD1681" s="671"/>
      <c r="BE1681" s="671"/>
      <c r="BF1681" s="671"/>
      <c r="BG1681" s="515"/>
      <c r="BH1681" s="668"/>
      <c r="BI1681" s="668"/>
      <c r="BJ1681" s="668"/>
      <c r="BK1681" s="517"/>
      <c r="BL1681" s="330"/>
      <c r="BM1681" s="330"/>
      <c r="BN1681" s="330"/>
      <c r="BO1681" s="330"/>
      <c r="BP1681" s="330"/>
      <c r="BQ1681" s="330"/>
      <c r="BR1681" s="330"/>
      <c r="BS1681" s="330"/>
      <c r="BT1681" s="330"/>
      <c r="BU1681" s="330"/>
      <c r="BV1681" s="330"/>
      <c r="BW1681" s="330"/>
      <c r="BX1681" s="330"/>
      <c r="BY1681" s="330"/>
      <c r="BZ1681" s="330"/>
      <c r="CA1681" s="330"/>
    </row>
    <row r="1682" spans="2:79" s="331" customFormat="1" ht="12.6" customHeight="1">
      <c r="B1682" s="511"/>
      <c r="C1682" s="512"/>
      <c r="D1682" s="513"/>
      <c r="E1682" s="482"/>
      <c r="F1682" s="482"/>
      <c r="G1682" s="482"/>
      <c r="H1682" s="482"/>
      <c r="I1682" s="482"/>
      <c r="J1682" s="482"/>
      <c r="K1682" s="482"/>
      <c r="L1682" s="482"/>
      <c r="M1682" s="482"/>
      <c r="N1682" s="482"/>
      <c r="O1682" s="482"/>
      <c r="P1682" s="482"/>
      <c r="Q1682" s="482"/>
      <c r="R1682" s="482"/>
      <c r="S1682" s="482"/>
      <c r="T1682" s="482"/>
      <c r="U1682" s="482"/>
      <c r="V1682" s="482"/>
      <c r="W1682" s="482"/>
      <c r="X1682" s="482"/>
      <c r="Y1682" s="482"/>
      <c r="Z1682" s="482"/>
      <c r="AA1682" s="482"/>
      <c r="AB1682" s="482"/>
      <c r="AC1682" s="482"/>
      <c r="AD1682" s="482"/>
      <c r="AE1682" s="482"/>
      <c r="AF1682" s="482"/>
      <c r="AG1682" s="482"/>
      <c r="AH1682" s="482"/>
      <c r="AI1682" s="482"/>
      <c r="AJ1682" s="482"/>
      <c r="AK1682" s="482"/>
      <c r="AL1682" s="482"/>
      <c r="AM1682" s="482"/>
      <c r="AN1682" s="482"/>
      <c r="AO1682" s="482"/>
      <c r="AP1682" s="482"/>
      <c r="AQ1682" s="482"/>
      <c r="AR1682" s="482"/>
      <c r="AS1682" s="482"/>
      <c r="AT1682" s="482"/>
      <c r="AU1682" s="482"/>
      <c r="AV1682" s="482"/>
      <c r="AW1682" s="482"/>
      <c r="AX1682" s="482"/>
      <c r="AY1682" s="482"/>
      <c r="AZ1682" s="482"/>
      <c r="BA1682" s="482"/>
      <c r="BB1682" s="482"/>
      <c r="BC1682" s="482"/>
      <c r="BD1682" s="482"/>
      <c r="BE1682" s="482"/>
      <c r="BF1682" s="482"/>
      <c r="BG1682" s="515"/>
      <c r="BH1682" s="516"/>
      <c r="BI1682" s="516"/>
      <c r="BJ1682" s="516"/>
      <c r="BK1682" s="517"/>
      <c r="BL1682" s="330"/>
      <c r="BM1682" s="330"/>
      <c r="BN1682" s="330"/>
      <c r="BO1682" s="330"/>
      <c r="BP1682" s="330"/>
      <c r="BQ1682" s="330"/>
      <c r="BR1682" s="330"/>
      <c r="BS1682" s="330"/>
      <c r="BT1682" s="330"/>
      <c r="BU1682" s="330"/>
      <c r="BV1682" s="330"/>
      <c r="BW1682" s="330"/>
      <c r="BX1682" s="330"/>
      <c r="BY1682" s="330"/>
      <c r="BZ1682" s="330"/>
      <c r="CA1682" s="330"/>
    </row>
    <row r="1683" spans="2:79" s="331" customFormat="1" ht="12.6" customHeight="1">
      <c r="B1683" s="511"/>
      <c r="C1683" s="512"/>
      <c r="D1683" s="513"/>
      <c r="E1683" s="482"/>
      <c r="F1683" s="482"/>
      <c r="G1683" s="482"/>
      <c r="H1683" s="482"/>
      <c r="I1683" s="482"/>
      <c r="J1683" s="482"/>
      <c r="K1683" s="482"/>
      <c r="L1683" s="482"/>
      <c r="M1683" s="482"/>
      <c r="N1683" s="482"/>
      <c r="O1683" s="482"/>
      <c r="P1683" s="482"/>
      <c r="Q1683" s="482"/>
      <c r="R1683" s="482"/>
      <c r="S1683" s="482"/>
      <c r="T1683" s="482"/>
      <c r="U1683" s="482"/>
      <c r="V1683" s="482"/>
      <c r="W1683" s="482"/>
      <c r="X1683" s="482"/>
      <c r="Y1683" s="482"/>
      <c r="Z1683" s="482"/>
      <c r="AA1683" s="482"/>
      <c r="AB1683" s="482"/>
      <c r="AC1683" s="482"/>
      <c r="AD1683" s="482"/>
      <c r="AE1683" s="482"/>
      <c r="AF1683" s="482"/>
      <c r="AG1683" s="482"/>
      <c r="AH1683" s="482"/>
      <c r="AI1683" s="482"/>
      <c r="AJ1683" s="482"/>
      <c r="AK1683" s="482"/>
      <c r="AL1683" s="482"/>
      <c r="AM1683" s="482"/>
      <c r="AN1683" s="482"/>
      <c r="AO1683" s="482"/>
      <c r="AP1683" s="482"/>
      <c r="AQ1683" s="482"/>
      <c r="AR1683" s="482"/>
      <c r="AS1683" s="482"/>
      <c r="AT1683" s="482"/>
      <c r="AU1683" s="482"/>
      <c r="AV1683" s="482"/>
      <c r="AW1683" s="482"/>
      <c r="AX1683" s="482"/>
      <c r="AY1683" s="482"/>
      <c r="AZ1683" s="482"/>
      <c r="BA1683" s="482"/>
      <c r="BB1683" s="482"/>
      <c r="BC1683" s="482"/>
      <c r="BD1683" s="482"/>
      <c r="BE1683" s="482"/>
      <c r="BF1683" s="482"/>
      <c r="BG1683" s="515"/>
      <c r="BH1683" s="516"/>
      <c r="BI1683" s="516"/>
      <c r="BJ1683" s="516"/>
      <c r="BK1683" s="517"/>
      <c r="BL1683" s="330"/>
      <c r="BM1683" s="330"/>
      <c r="BN1683" s="330"/>
      <c r="BO1683" s="330"/>
      <c r="BP1683" s="330"/>
      <c r="BQ1683" s="330"/>
      <c r="BR1683" s="330"/>
      <c r="BS1683" s="330"/>
      <c r="BT1683" s="330"/>
      <c r="BU1683" s="330"/>
      <c r="BV1683" s="330"/>
      <c r="BW1683" s="330"/>
      <c r="BX1683" s="330"/>
      <c r="BY1683" s="330"/>
      <c r="BZ1683" s="330"/>
      <c r="CA1683" s="330"/>
    </row>
    <row r="1684" spans="2:79" s="331" customFormat="1" ht="12.6" customHeight="1">
      <c r="B1684" s="511"/>
      <c r="C1684" s="512"/>
      <c r="D1684" s="513"/>
      <c r="E1684" s="698" t="s">
        <v>434</v>
      </c>
      <c r="F1684" s="699"/>
      <c r="G1684" s="635" t="s">
        <v>1344</v>
      </c>
      <c r="H1684" s="635"/>
      <c r="I1684" s="635"/>
      <c r="J1684" s="635"/>
      <c r="K1684" s="635"/>
      <c r="L1684" s="635"/>
      <c r="M1684" s="635"/>
      <c r="N1684" s="635"/>
      <c r="O1684" s="635"/>
      <c r="P1684" s="635"/>
      <c r="Q1684" s="635"/>
      <c r="R1684" s="635"/>
      <c r="S1684" s="635"/>
      <c r="T1684" s="635"/>
      <c r="U1684" s="635"/>
      <c r="V1684" s="635"/>
      <c r="W1684" s="635"/>
      <c r="X1684" s="635"/>
      <c r="Y1684" s="635"/>
      <c r="Z1684" s="635"/>
      <c r="AA1684" s="635"/>
      <c r="AB1684" s="635"/>
      <c r="AC1684" s="635"/>
      <c r="AD1684" s="635"/>
      <c r="AE1684" s="635"/>
      <c r="AF1684" s="635"/>
      <c r="AG1684" s="635"/>
      <c r="AH1684" s="635"/>
      <c r="AI1684" s="635"/>
      <c r="AJ1684" s="635"/>
      <c r="AK1684" s="635"/>
      <c r="AL1684" s="635"/>
      <c r="AM1684" s="635"/>
      <c r="AN1684" s="635"/>
      <c r="AO1684" s="635"/>
      <c r="AP1684" s="635"/>
      <c r="AQ1684" s="635"/>
      <c r="AR1684" s="635"/>
      <c r="AS1684" s="635"/>
      <c r="AT1684" s="635"/>
      <c r="AU1684" s="635"/>
      <c r="AV1684" s="635"/>
      <c r="AW1684" s="635"/>
      <c r="AX1684" s="635"/>
      <c r="AY1684" s="635"/>
      <c r="AZ1684" s="635"/>
      <c r="BA1684" s="635"/>
      <c r="BB1684" s="635"/>
      <c r="BC1684" s="635"/>
      <c r="BD1684" s="635"/>
      <c r="BE1684" s="635"/>
      <c r="BF1684" s="635"/>
      <c r="BG1684" s="515"/>
      <c r="BH1684" s="516"/>
      <c r="BI1684" s="516"/>
      <c r="BJ1684" s="516"/>
      <c r="BK1684" s="517"/>
      <c r="BL1684" s="330"/>
      <c r="BM1684" s="330"/>
      <c r="BN1684" s="330"/>
      <c r="BO1684" s="330"/>
      <c r="BP1684" s="330"/>
      <c r="BQ1684" s="330"/>
      <c r="BR1684" s="330"/>
      <c r="BS1684" s="330"/>
      <c r="BT1684" s="330"/>
      <c r="BU1684" s="330"/>
      <c r="BV1684" s="330"/>
      <c r="BW1684" s="330"/>
      <c r="BX1684" s="330"/>
      <c r="BY1684" s="330"/>
      <c r="BZ1684" s="330"/>
      <c r="CA1684" s="330"/>
    </row>
    <row r="1685" spans="2:79" s="331" customFormat="1" ht="5.25" customHeight="1">
      <c r="B1685" s="498"/>
      <c r="C1685" s="499"/>
      <c r="D1685" s="500"/>
      <c r="E1685" s="778"/>
      <c r="F1685" s="778"/>
      <c r="G1685" s="504"/>
      <c r="H1685" s="504"/>
      <c r="I1685" s="504"/>
      <c r="J1685" s="504"/>
      <c r="K1685" s="504"/>
      <c r="L1685" s="504"/>
      <c r="M1685" s="504"/>
      <c r="N1685" s="504"/>
      <c r="O1685" s="504"/>
      <c r="P1685" s="504"/>
      <c r="Q1685" s="504"/>
      <c r="R1685" s="504"/>
      <c r="S1685" s="504"/>
      <c r="T1685" s="504"/>
      <c r="U1685" s="504"/>
      <c r="V1685" s="504"/>
      <c r="W1685" s="504"/>
      <c r="X1685" s="504"/>
      <c r="Y1685" s="504"/>
      <c r="Z1685" s="504"/>
      <c r="AA1685" s="504"/>
      <c r="AB1685" s="504"/>
      <c r="AC1685" s="504"/>
      <c r="AD1685" s="504"/>
      <c r="AE1685" s="504"/>
      <c r="AF1685" s="504"/>
      <c r="AG1685" s="504"/>
      <c r="AH1685" s="504"/>
      <c r="AI1685" s="504"/>
      <c r="AJ1685" s="504"/>
      <c r="AK1685" s="504"/>
      <c r="AL1685" s="504"/>
      <c r="AM1685" s="504"/>
      <c r="AN1685" s="504"/>
      <c r="AO1685" s="504"/>
      <c r="AP1685" s="504"/>
      <c r="AQ1685" s="504"/>
      <c r="AR1685" s="504"/>
      <c r="AS1685" s="504"/>
      <c r="AT1685" s="504"/>
      <c r="AU1685" s="504"/>
      <c r="AV1685" s="504"/>
      <c r="AW1685" s="504"/>
      <c r="AX1685" s="504"/>
      <c r="AY1685" s="504"/>
      <c r="AZ1685" s="504"/>
      <c r="BA1685" s="504"/>
      <c r="BB1685" s="504"/>
      <c r="BC1685" s="504"/>
      <c r="BD1685" s="504"/>
      <c r="BE1685" s="504"/>
      <c r="BF1685" s="504"/>
      <c r="BG1685" s="508"/>
      <c r="BH1685" s="509"/>
      <c r="BI1685" s="509"/>
      <c r="BJ1685" s="509"/>
      <c r="BK1685" s="510"/>
      <c r="BL1685" s="330"/>
      <c r="BM1685" s="330"/>
      <c r="BN1685" s="330"/>
      <c r="BO1685" s="330"/>
      <c r="BP1685" s="330"/>
      <c r="BQ1685" s="330"/>
      <c r="BR1685" s="330"/>
      <c r="BS1685" s="330"/>
      <c r="BT1685" s="330"/>
      <c r="BU1685" s="330"/>
      <c r="BV1685" s="330"/>
      <c r="BW1685" s="330"/>
      <c r="BX1685" s="330"/>
      <c r="BY1685" s="330"/>
      <c r="BZ1685" s="330"/>
      <c r="CA1685" s="330"/>
    </row>
    <row r="1686" spans="2:79" ht="12.6" customHeight="1">
      <c r="B1686" s="495" t="s">
        <v>436</v>
      </c>
      <c r="C1686" s="496"/>
      <c r="D1686" s="497"/>
      <c r="E1686" s="501" t="s">
        <v>351</v>
      </c>
      <c r="F1686" s="502"/>
      <c r="G1686" s="502"/>
      <c r="H1686" s="502"/>
      <c r="I1686" s="502"/>
      <c r="J1686" s="502"/>
      <c r="K1686" s="502"/>
      <c r="L1686" s="502"/>
      <c r="M1686" s="502"/>
      <c r="N1686" s="502"/>
      <c r="O1686" s="502"/>
      <c r="P1686" s="502"/>
      <c r="Q1686" s="502"/>
      <c r="R1686" s="502"/>
      <c r="S1686" s="502"/>
      <c r="T1686" s="502"/>
      <c r="U1686" s="502"/>
      <c r="V1686" s="502"/>
      <c r="W1686" s="502"/>
      <c r="X1686" s="502"/>
      <c r="Y1686" s="502"/>
      <c r="Z1686" s="502"/>
      <c r="AA1686" s="502"/>
      <c r="AB1686" s="502"/>
      <c r="AC1686" s="502"/>
      <c r="AD1686" s="502"/>
      <c r="AE1686" s="502"/>
      <c r="AF1686" s="502"/>
      <c r="AG1686" s="502"/>
      <c r="AH1686" s="502"/>
      <c r="AI1686" s="502"/>
      <c r="AJ1686" s="502"/>
      <c r="AK1686" s="502"/>
      <c r="AL1686" s="502"/>
      <c r="AM1686" s="502"/>
      <c r="AN1686" s="502"/>
      <c r="AO1686" s="502"/>
      <c r="AP1686" s="502"/>
      <c r="AQ1686" s="502"/>
      <c r="AR1686" s="502"/>
      <c r="AS1686" s="502"/>
      <c r="AT1686" s="502"/>
      <c r="AU1686" s="502"/>
      <c r="AV1686" s="502"/>
      <c r="AW1686" s="502"/>
      <c r="AX1686" s="502"/>
      <c r="AY1686" s="502"/>
      <c r="AZ1686" s="502"/>
      <c r="BA1686" s="502"/>
      <c r="BB1686" s="502"/>
      <c r="BC1686" s="502"/>
      <c r="BD1686" s="502"/>
      <c r="BE1686" s="502"/>
      <c r="BF1686" s="502"/>
      <c r="BG1686" s="505"/>
      <c r="BH1686" s="506"/>
      <c r="BI1686" s="506"/>
      <c r="BJ1686" s="506"/>
      <c r="BK1686" s="507"/>
    </row>
    <row r="1687" spans="2:79" ht="12.6" customHeight="1">
      <c r="B1687" s="511"/>
      <c r="C1687" s="512"/>
      <c r="D1687" s="513"/>
      <c r="E1687" s="514"/>
      <c r="F1687" s="482"/>
      <c r="G1687" s="482"/>
      <c r="H1687" s="482"/>
      <c r="I1687" s="482"/>
      <c r="J1687" s="482"/>
      <c r="K1687" s="482"/>
      <c r="L1687" s="482"/>
      <c r="M1687" s="482"/>
      <c r="N1687" s="482"/>
      <c r="O1687" s="482"/>
      <c r="P1687" s="482"/>
      <c r="Q1687" s="482"/>
      <c r="R1687" s="482"/>
      <c r="S1687" s="482"/>
      <c r="T1687" s="482"/>
      <c r="U1687" s="482"/>
      <c r="V1687" s="482"/>
      <c r="W1687" s="482"/>
      <c r="X1687" s="482"/>
      <c r="Y1687" s="482"/>
      <c r="Z1687" s="482"/>
      <c r="AA1687" s="482"/>
      <c r="AB1687" s="482"/>
      <c r="AC1687" s="482"/>
      <c r="AD1687" s="482"/>
      <c r="AE1687" s="482"/>
      <c r="AF1687" s="482"/>
      <c r="AG1687" s="482"/>
      <c r="AH1687" s="482"/>
      <c r="AI1687" s="482"/>
      <c r="AJ1687" s="482"/>
      <c r="AK1687" s="482"/>
      <c r="AL1687" s="482"/>
      <c r="AM1687" s="482"/>
      <c r="AN1687" s="482"/>
      <c r="AO1687" s="482"/>
      <c r="AP1687" s="482"/>
      <c r="AQ1687" s="482"/>
      <c r="AR1687" s="482"/>
      <c r="AS1687" s="482"/>
      <c r="AT1687" s="482"/>
      <c r="AU1687" s="482"/>
      <c r="AV1687" s="482"/>
      <c r="AW1687" s="482"/>
      <c r="AX1687" s="482"/>
      <c r="AY1687" s="482"/>
      <c r="AZ1687" s="482"/>
      <c r="BA1687" s="482"/>
      <c r="BB1687" s="482"/>
      <c r="BC1687" s="482"/>
      <c r="BD1687" s="482"/>
      <c r="BE1687" s="482"/>
      <c r="BF1687" s="482"/>
      <c r="BG1687" s="515"/>
      <c r="BH1687" s="516"/>
      <c r="BI1687" s="516"/>
      <c r="BJ1687" s="516"/>
      <c r="BK1687" s="517"/>
    </row>
    <row r="1688" spans="2:79" ht="12.6" customHeight="1">
      <c r="B1688" s="511"/>
      <c r="C1688" s="512"/>
      <c r="D1688" s="513"/>
      <c r="E1688" s="514"/>
      <c r="F1688" s="482"/>
      <c r="G1688" s="482"/>
      <c r="H1688" s="482"/>
      <c r="I1688" s="482"/>
      <c r="J1688" s="482"/>
      <c r="K1688" s="482"/>
      <c r="L1688" s="482"/>
      <c r="M1688" s="482"/>
      <c r="N1688" s="482"/>
      <c r="O1688" s="482"/>
      <c r="P1688" s="482"/>
      <c r="Q1688" s="482"/>
      <c r="R1688" s="482"/>
      <c r="S1688" s="482"/>
      <c r="T1688" s="482"/>
      <c r="U1688" s="482"/>
      <c r="V1688" s="482"/>
      <c r="W1688" s="482"/>
      <c r="X1688" s="482"/>
      <c r="Y1688" s="482"/>
      <c r="Z1688" s="482"/>
      <c r="AA1688" s="482"/>
      <c r="AB1688" s="482"/>
      <c r="AC1688" s="482"/>
      <c r="AD1688" s="482"/>
      <c r="AE1688" s="482"/>
      <c r="AF1688" s="482"/>
      <c r="AG1688" s="482"/>
      <c r="AH1688" s="482"/>
      <c r="AI1688" s="482"/>
      <c r="AJ1688" s="482"/>
      <c r="AK1688" s="482"/>
      <c r="AL1688" s="482"/>
      <c r="AM1688" s="482"/>
      <c r="AN1688" s="482"/>
      <c r="AO1688" s="482"/>
      <c r="AP1688" s="482"/>
      <c r="AQ1688" s="482"/>
      <c r="AR1688" s="482"/>
      <c r="AS1688" s="482"/>
      <c r="AT1688" s="482"/>
      <c r="AU1688" s="482"/>
      <c r="AV1688" s="482"/>
      <c r="AW1688" s="482"/>
      <c r="AX1688" s="482"/>
      <c r="AY1688" s="482"/>
      <c r="AZ1688" s="482"/>
      <c r="BA1688" s="482"/>
      <c r="BB1688" s="482"/>
      <c r="BC1688" s="482"/>
      <c r="BD1688" s="482"/>
      <c r="BE1688" s="482"/>
      <c r="BF1688" s="482"/>
      <c r="BG1688" s="515"/>
      <c r="BH1688" s="516"/>
      <c r="BI1688" s="516"/>
      <c r="BJ1688" s="516"/>
      <c r="BK1688" s="517"/>
    </row>
    <row r="1689" spans="2:79" s="331" customFormat="1" ht="12.6" customHeight="1">
      <c r="B1689" s="511"/>
      <c r="C1689" s="512"/>
      <c r="D1689" s="513"/>
      <c r="E1689" s="514"/>
      <c r="F1689" s="482"/>
      <c r="G1689" s="482"/>
      <c r="H1689" s="482"/>
      <c r="I1689" s="482"/>
      <c r="J1689" s="482"/>
      <c r="K1689" s="482"/>
      <c r="L1689" s="482"/>
      <c r="M1689" s="482"/>
      <c r="N1689" s="482"/>
      <c r="O1689" s="482"/>
      <c r="P1689" s="482"/>
      <c r="Q1689" s="482"/>
      <c r="R1689" s="482"/>
      <c r="S1689" s="482"/>
      <c r="T1689" s="482"/>
      <c r="U1689" s="482"/>
      <c r="V1689" s="482"/>
      <c r="W1689" s="482"/>
      <c r="X1689" s="482"/>
      <c r="Y1689" s="482"/>
      <c r="Z1689" s="482"/>
      <c r="AA1689" s="482"/>
      <c r="AB1689" s="482"/>
      <c r="AC1689" s="482"/>
      <c r="AD1689" s="482"/>
      <c r="AE1689" s="482"/>
      <c r="AF1689" s="482"/>
      <c r="AG1689" s="482"/>
      <c r="AH1689" s="482"/>
      <c r="AI1689" s="482"/>
      <c r="AJ1689" s="482"/>
      <c r="AK1689" s="482"/>
      <c r="AL1689" s="482"/>
      <c r="AM1689" s="482"/>
      <c r="AN1689" s="482"/>
      <c r="AO1689" s="482"/>
      <c r="AP1689" s="482"/>
      <c r="AQ1689" s="482"/>
      <c r="AR1689" s="482"/>
      <c r="AS1689" s="482"/>
      <c r="AT1689" s="482"/>
      <c r="AU1689" s="482"/>
      <c r="AV1689" s="482"/>
      <c r="AW1689" s="482"/>
      <c r="AX1689" s="482"/>
      <c r="AY1689" s="482"/>
      <c r="AZ1689" s="482"/>
      <c r="BA1689" s="482"/>
      <c r="BB1689" s="482"/>
      <c r="BC1689" s="482"/>
      <c r="BD1689" s="482"/>
      <c r="BE1689" s="482"/>
      <c r="BF1689" s="482"/>
      <c r="BG1689" s="515"/>
      <c r="BH1689" s="516"/>
      <c r="BI1689" s="516"/>
      <c r="BJ1689" s="516"/>
      <c r="BK1689" s="517"/>
      <c r="BL1689" s="330"/>
      <c r="BM1689" s="330"/>
      <c r="BN1689" s="330"/>
      <c r="BO1689" s="330"/>
      <c r="BP1689" s="330"/>
      <c r="BQ1689" s="330"/>
      <c r="BR1689" s="330"/>
      <c r="BS1689" s="330"/>
      <c r="BT1689" s="330"/>
      <c r="BU1689" s="330"/>
      <c r="BV1689" s="330"/>
      <c r="BW1689" s="330"/>
      <c r="BX1689" s="330"/>
      <c r="BY1689" s="330"/>
      <c r="BZ1689" s="330"/>
      <c r="CA1689" s="330"/>
    </row>
    <row r="1690" spans="2:79" ht="12.6" customHeight="1">
      <c r="B1690" s="498"/>
      <c r="C1690" s="499"/>
      <c r="D1690" s="500"/>
      <c r="E1690" s="503"/>
      <c r="F1690" s="504"/>
      <c r="G1690" s="504"/>
      <c r="H1690" s="504"/>
      <c r="I1690" s="504"/>
      <c r="J1690" s="504"/>
      <c r="K1690" s="504"/>
      <c r="L1690" s="504"/>
      <c r="M1690" s="504"/>
      <c r="N1690" s="504"/>
      <c r="O1690" s="504"/>
      <c r="P1690" s="504"/>
      <c r="Q1690" s="504"/>
      <c r="R1690" s="504"/>
      <c r="S1690" s="504"/>
      <c r="T1690" s="504"/>
      <c r="U1690" s="504"/>
      <c r="V1690" s="504"/>
      <c r="W1690" s="504"/>
      <c r="X1690" s="504"/>
      <c r="Y1690" s="504"/>
      <c r="Z1690" s="504"/>
      <c r="AA1690" s="504"/>
      <c r="AB1690" s="504"/>
      <c r="AC1690" s="504"/>
      <c r="AD1690" s="504"/>
      <c r="AE1690" s="504"/>
      <c r="AF1690" s="504"/>
      <c r="AG1690" s="504"/>
      <c r="AH1690" s="504"/>
      <c r="AI1690" s="504"/>
      <c r="AJ1690" s="504"/>
      <c r="AK1690" s="504"/>
      <c r="AL1690" s="504"/>
      <c r="AM1690" s="504"/>
      <c r="AN1690" s="504"/>
      <c r="AO1690" s="504"/>
      <c r="AP1690" s="504"/>
      <c r="AQ1690" s="504"/>
      <c r="AR1690" s="504"/>
      <c r="AS1690" s="504"/>
      <c r="AT1690" s="504"/>
      <c r="AU1690" s="504"/>
      <c r="AV1690" s="504"/>
      <c r="AW1690" s="504"/>
      <c r="AX1690" s="504"/>
      <c r="AY1690" s="504"/>
      <c r="AZ1690" s="504"/>
      <c r="BA1690" s="504"/>
      <c r="BB1690" s="504"/>
      <c r="BC1690" s="504"/>
      <c r="BD1690" s="504"/>
      <c r="BE1690" s="504"/>
      <c r="BF1690" s="504"/>
      <c r="BG1690" s="508"/>
      <c r="BH1690" s="509"/>
      <c r="BI1690" s="509"/>
      <c r="BJ1690" s="509"/>
      <c r="BK1690" s="510"/>
    </row>
    <row r="1691" spans="2:79" ht="12.6" customHeight="1">
      <c r="B1691" s="495" t="s">
        <v>450</v>
      </c>
      <c r="C1691" s="496"/>
      <c r="D1691" s="497"/>
      <c r="E1691" s="501" t="s">
        <v>966</v>
      </c>
      <c r="F1691" s="502"/>
      <c r="G1691" s="502"/>
      <c r="H1691" s="502"/>
      <c r="I1691" s="502"/>
      <c r="J1691" s="502"/>
      <c r="K1691" s="502"/>
      <c r="L1691" s="502"/>
      <c r="M1691" s="502"/>
      <c r="N1691" s="502"/>
      <c r="O1691" s="502"/>
      <c r="P1691" s="502"/>
      <c r="Q1691" s="502"/>
      <c r="R1691" s="502"/>
      <c r="S1691" s="502"/>
      <c r="T1691" s="502"/>
      <c r="U1691" s="502"/>
      <c r="V1691" s="502"/>
      <c r="W1691" s="502"/>
      <c r="X1691" s="502"/>
      <c r="Y1691" s="502"/>
      <c r="Z1691" s="502"/>
      <c r="AA1691" s="502"/>
      <c r="AB1691" s="502"/>
      <c r="AC1691" s="502"/>
      <c r="AD1691" s="502"/>
      <c r="AE1691" s="502"/>
      <c r="AF1691" s="502"/>
      <c r="AG1691" s="502"/>
      <c r="AH1691" s="502"/>
      <c r="AI1691" s="502"/>
      <c r="AJ1691" s="502"/>
      <c r="AK1691" s="502"/>
      <c r="AL1691" s="502"/>
      <c r="AM1691" s="502"/>
      <c r="AN1691" s="502"/>
      <c r="AO1691" s="502"/>
      <c r="AP1691" s="502"/>
      <c r="AQ1691" s="502"/>
      <c r="AR1691" s="502"/>
      <c r="AS1691" s="502"/>
      <c r="AT1691" s="502"/>
      <c r="AU1691" s="502"/>
      <c r="AV1691" s="502"/>
      <c r="AW1691" s="502"/>
      <c r="AX1691" s="502"/>
      <c r="AY1691" s="502"/>
      <c r="AZ1691" s="502"/>
      <c r="BA1691" s="502"/>
      <c r="BB1691" s="502"/>
      <c r="BC1691" s="502"/>
      <c r="BD1691" s="502"/>
      <c r="BE1691" s="502"/>
      <c r="BF1691" s="502"/>
      <c r="BG1691" s="505"/>
      <c r="BH1691" s="506"/>
      <c r="BI1691" s="506"/>
      <c r="BJ1691" s="506"/>
      <c r="BK1691" s="507"/>
    </row>
    <row r="1692" spans="2:79" ht="12.6" customHeight="1">
      <c r="B1692" s="511"/>
      <c r="C1692" s="512"/>
      <c r="D1692" s="513"/>
      <c r="E1692" s="514"/>
      <c r="F1692" s="482"/>
      <c r="G1692" s="482"/>
      <c r="H1692" s="482"/>
      <c r="I1692" s="482"/>
      <c r="J1692" s="482"/>
      <c r="K1692" s="482"/>
      <c r="L1692" s="482"/>
      <c r="M1692" s="482"/>
      <c r="N1692" s="482"/>
      <c r="O1692" s="482"/>
      <c r="P1692" s="482"/>
      <c r="Q1692" s="482"/>
      <c r="R1692" s="482"/>
      <c r="S1692" s="482"/>
      <c r="T1692" s="482"/>
      <c r="U1692" s="482"/>
      <c r="V1692" s="482"/>
      <c r="W1692" s="482"/>
      <c r="X1692" s="482"/>
      <c r="Y1692" s="482"/>
      <c r="Z1692" s="482"/>
      <c r="AA1692" s="482"/>
      <c r="AB1692" s="482"/>
      <c r="AC1692" s="482"/>
      <c r="AD1692" s="482"/>
      <c r="AE1692" s="482"/>
      <c r="AF1692" s="482"/>
      <c r="AG1692" s="482"/>
      <c r="AH1692" s="482"/>
      <c r="AI1692" s="482"/>
      <c r="AJ1692" s="482"/>
      <c r="AK1692" s="482"/>
      <c r="AL1692" s="482"/>
      <c r="AM1692" s="482"/>
      <c r="AN1692" s="482"/>
      <c r="AO1692" s="482"/>
      <c r="AP1692" s="482"/>
      <c r="AQ1692" s="482"/>
      <c r="AR1692" s="482"/>
      <c r="AS1692" s="482"/>
      <c r="AT1692" s="482"/>
      <c r="AU1692" s="482"/>
      <c r="AV1692" s="482"/>
      <c r="AW1692" s="482"/>
      <c r="AX1692" s="482"/>
      <c r="AY1692" s="482"/>
      <c r="AZ1692" s="482"/>
      <c r="BA1692" s="482"/>
      <c r="BB1692" s="482"/>
      <c r="BC1692" s="482"/>
      <c r="BD1692" s="482"/>
      <c r="BE1692" s="482"/>
      <c r="BF1692" s="482"/>
      <c r="BG1692" s="515"/>
      <c r="BH1692" s="516"/>
      <c r="BI1692" s="516"/>
      <c r="BJ1692" s="516"/>
      <c r="BK1692" s="517"/>
    </row>
    <row r="1693" spans="2:79" ht="12.6" customHeight="1">
      <c r="B1693" s="511"/>
      <c r="C1693" s="512"/>
      <c r="D1693" s="513"/>
      <c r="E1693" s="514"/>
      <c r="F1693" s="482"/>
      <c r="G1693" s="482"/>
      <c r="H1693" s="482"/>
      <c r="I1693" s="482"/>
      <c r="J1693" s="482"/>
      <c r="K1693" s="482"/>
      <c r="L1693" s="482"/>
      <c r="M1693" s="482"/>
      <c r="N1693" s="482"/>
      <c r="O1693" s="482"/>
      <c r="P1693" s="482"/>
      <c r="Q1693" s="482"/>
      <c r="R1693" s="482"/>
      <c r="S1693" s="482"/>
      <c r="T1693" s="482"/>
      <c r="U1693" s="482"/>
      <c r="V1693" s="482"/>
      <c r="W1693" s="482"/>
      <c r="X1693" s="482"/>
      <c r="Y1693" s="482"/>
      <c r="Z1693" s="482"/>
      <c r="AA1693" s="482"/>
      <c r="AB1693" s="482"/>
      <c r="AC1693" s="482"/>
      <c r="AD1693" s="482"/>
      <c r="AE1693" s="482"/>
      <c r="AF1693" s="482"/>
      <c r="AG1693" s="482"/>
      <c r="AH1693" s="482"/>
      <c r="AI1693" s="482"/>
      <c r="AJ1693" s="482"/>
      <c r="AK1693" s="482"/>
      <c r="AL1693" s="482"/>
      <c r="AM1693" s="482"/>
      <c r="AN1693" s="482"/>
      <c r="AO1693" s="482"/>
      <c r="AP1693" s="482"/>
      <c r="AQ1693" s="482"/>
      <c r="AR1693" s="482"/>
      <c r="AS1693" s="482"/>
      <c r="AT1693" s="482"/>
      <c r="AU1693" s="482"/>
      <c r="AV1693" s="482"/>
      <c r="AW1693" s="482"/>
      <c r="AX1693" s="482"/>
      <c r="AY1693" s="482"/>
      <c r="AZ1693" s="482"/>
      <c r="BA1693" s="482"/>
      <c r="BB1693" s="482"/>
      <c r="BC1693" s="482"/>
      <c r="BD1693" s="482"/>
      <c r="BE1693" s="482"/>
      <c r="BF1693" s="482"/>
      <c r="BG1693" s="515"/>
      <c r="BH1693" s="516"/>
      <c r="BI1693" s="516"/>
      <c r="BJ1693" s="516"/>
      <c r="BK1693" s="517"/>
    </row>
    <row r="1694" spans="2:79" ht="12.6" customHeight="1">
      <c r="B1694" s="495" t="s">
        <v>457</v>
      </c>
      <c r="C1694" s="496"/>
      <c r="D1694" s="497"/>
      <c r="E1694" s="501" t="s">
        <v>1242</v>
      </c>
      <c r="F1694" s="502"/>
      <c r="G1694" s="502"/>
      <c r="H1694" s="502"/>
      <c r="I1694" s="502"/>
      <c r="J1694" s="502"/>
      <c r="K1694" s="502"/>
      <c r="L1694" s="502"/>
      <c r="M1694" s="502"/>
      <c r="N1694" s="502"/>
      <c r="O1694" s="502"/>
      <c r="P1694" s="502"/>
      <c r="Q1694" s="502"/>
      <c r="R1694" s="502"/>
      <c r="S1694" s="502"/>
      <c r="T1694" s="502"/>
      <c r="U1694" s="502"/>
      <c r="V1694" s="502"/>
      <c r="W1694" s="502"/>
      <c r="X1694" s="502"/>
      <c r="Y1694" s="502"/>
      <c r="Z1694" s="502"/>
      <c r="AA1694" s="502"/>
      <c r="AB1694" s="502"/>
      <c r="AC1694" s="502"/>
      <c r="AD1694" s="502"/>
      <c r="AE1694" s="502"/>
      <c r="AF1694" s="502"/>
      <c r="AG1694" s="502"/>
      <c r="AH1694" s="502"/>
      <c r="AI1694" s="502"/>
      <c r="AJ1694" s="502"/>
      <c r="AK1694" s="502"/>
      <c r="AL1694" s="502"/>
      <c r="AM1694" s="502"/>
      <c r="AN1694" s="502"/>
      <c r="AO1694" s="502"/>
      <c r="AP1694" s="502"/>
      <c r="AQ1694" s="502"/>
      <c r="AR1694" s="502"/>
      <c r="AS1694" s="502"/>
      <c r="AT1694" s="502"/>
      <c r="AU1694" s="502"/>
      <c r="AV1694" s="502"/>
      <c r="AW1694" s="502"/>
      <c r="AX1694" s="502"/>
      <c r="AY1694" s="502"/>
      <c r="AZ1694" s="502"/>
      <c r="BA1694" s="502"/>
      <c r="BB1694" s="502"/>
      <c r="BC1694" s="502"/>
      <c r="BD1694" s="502"/>
      <c r="BE1694" s="502"/>
      <c r="BF1694" s="502"/>
      <c r="BG1694" s="505"/>
      <c r="BH1694" s="506"/>
      <c r="BI1694" s="506"/>
      <c r="BJ1694" s="506"/>
      <c r="BK1694" s="507"/>
    </row>
    <row r="1695" spans="2:79" ht="12.6" customHeight="1">
      <c r="B1695" s="498"/>
      <c r="C1695" s="499"/>
      <c r="D1695" s="500"/>
      <c r="E1695" s="514"/>
      <c r="F1695" s="482"/>
      <c r="G1695" s="482"/>
      <c r="H1695" s="482"/>
      <c r="I1695" s="482"/>
      <c r="J1695" s="482"/>
      <c r="K1695" s="482"/>
      <c r="L1695" s="482"/>
      <c r="M1695" s="482"/>
      <c r="N1695" s="482"/>
      <c r="O1695" s="482"/>
      <c r="P1695" s="482"/>
      <c r="Q1695" s="482"/>
      <c r="R1695" s="482"/>
      <c r="S1695" s="482"/>
      <c r="T1695" s="482"/>
      <c r="U1695" s="482"/>
      <c r="V1695" s="482"/>
      <c r="W1695" s="482"/>
      <c r="X1695" s="482"/>
      <c r="Y1695" s="482"/>
      <c r="Z1695" s="482"/>
      <c r="AA1695" s="482"/>
      <c r="AB1695" s="482"/>
      <c r="AC1695" s="482"/>
      <c r="AD1695" s="482"/>
      <c r="AE1695" s="482"/>
      <c r="AF1695" s="482"/>
      <c r="AG1695" s="482"/>
      <c r="AH1695" s="482"/>
      <c r="AI1695" s="482"/>
      <c r="AJ1695" s="482"/>
      <c r="AK1695" s="482"/>
      <c r="AL1695" s="482"/>
      <c r="AM1695" s="482"/>
      <c r="AN1695" s="482"/>
      <c r="AO1695" s="482"/>
      <c r="AP1695" s="482"/>
      <c r="AQ1695" s="482"/>
      <c r="AR1695" s="482"/>
      <c r="AS1695" s="482"/>
      <c r="AT1695" s="482"/>
      <c r="AU1695" s="482"/>
      <c r="AV1695" s="482"/>
      <c r="AW1695" s="482"/>
      <c r="AX1695" s="482"/>
      <c r="AY1695" s="482"/>
      <c r="AZ1695" s="482"/>
      <c r="BA1695" s="482"/>
      <c r="BB1695" s="482"/>
      <c r="BC1695" s="482"/>
      <c r="BD1695" s="482"/>
      <c r="BE1695" s="482"/>
      <c r="BF1695" s="482"/>
      <c r="BG1695" s="515"/>
      <c r="BH1695" s="516"/>
      <c r="BI1695" s="516"/>
      <c r="BJ1695" s="516"/>
      <c r="BK1695" s="517"/>
    </row>
    <row r="1696" spans="2:79" s="331" customFormat="1" ht="12.6" customHeight="1">
      <c r="B1696" s="495" t="s">
        <v>461</v>
      </c>
      <c r="C1696" s="496"/>
      <c r="D1696" s="497"/>
      <c r="E1696" s="502" t="s">
        <v>763</v>
      </c>
      <c r="F1696" s="502"/>
      <c r="G1696" s="502"/>
      <c r="H1696" s="502"/>
      <c r="I1696" s="502"/>
      <c r="J1696" s="502"/>
      <c r="K1696" s="502"/>
      <c r="L1696" s="502"/>
      <c r="M1696" s="502"/>
      <c r="N1696" s="502"/>
      <c r="O1696" s="502"/>
      <c r="P1696" s="502"/>
      <c r="Q1696" s="502"/>
      <c r="R1696" s="502"/>
      <c r="S1696" s="502"/>
      <c r="T1696" s="502"/>
      <c r="U1696" s="502"/>
      <c r="V1696" s="502"/>
      <c r="W1696" s="502"/>
      <c r="X1696" s="502"/>
      <c r="Y1696" s="502"/>
      <c r="Z1696" s="502"/>
      <c r="AA1696" s="502"/>
      <c r="AB1696" s="502"/>
      <c r="AC1696" s="502"/>
      <c r="AD1696" s="502"/>
      <c r="AE1696" s="502"/>
      <c r="AF1696" s="502"/>
      <c r="AG1696" s="502"/>
      <c r="AH1696" s="502"/>
      <c r="AI1696" s="502"/>
      <c r="AJ1696" s="502"/>
      <c r="AK1696" s="502"/>
      <c r="AL1696" s="502"/>
      <c r="AM1696" s="502"/>
      <c r="AN1696" s="502"/>
      <c r="AO1696" s="502"/>
      <c r="AP1696" s="502"/>
      <c r="AQ1696" s="502"/>
      <c r="AR1696" s="502"/>
      <c r="AS1696" s="502"/>
      <c r="AT1696" s="502"/>
      <c r="AU1696" s="502"/>
      <c r="AV1696" s="502"/>
      <c r="AW1696" s="502"/>
      <c r="AX1696" s="502"/>
      <c r="AY1696" s="502"/>
      <c r="AZ1696" s="502"/>
      <c r="BA1696" s="502"/>
      <c r="BB1696" s="502"/>
      <c r="BC1696" s="502"/>
      <c r="BD1696" s="502"/>
      <c r="BE1696" s="502"/>
      <c r="BF1696" s="502"/>
      <c r="BG1696" s="505"/>
      <c r="BH1696" s="506"/>
      <c r="BI1696" s="506"/>
      <c r="BJ1696" s="506"/>
      <c r="BK1696" s="507"/>
      <c r="BL1696" s="330"/>
      <c r="BM1696" s="330"/>
      <c r="BN1696" s="330"/>
      <c r="BO1696" s="330"/>
      <c r="BP1696" s="330"/>
      <c r="BQ1696" s="330"/>
      <c r="BR1696" s="330"/>
      <c r="BS1696" s="330"/>
      <c r="BT1696" s="330"/>
      <c r="BU1696" s="330"/>
      <c r="BV1696" s="330"/>
      <c r="BW1696" s="330"/>
      <c r="BX1696" s="330"/>
      <c r="BY1696" s="330"/>
      <c r="BZ1696" s="330"/>
      <c r="CA1696" s="330"/>
    </row>
    <row r="1697" spans="1:97" s="331" customFormat="1" ht="12.6" customHeight="1">
      <c r="B1697" s="511"/>
      <c r="C1697" s="512"/>
      <c r="D1697" s="513"/>
      <c r="E1697" s="482"/>
      <c r="F1697" s="482"/>
      <c r="G1697" s="482"/>
      <c r="H1697" s="482"/>
      <c r="I1697" s="482"/>
      <c r="J1697" s="482"/>
      <c r="K1697" s="482"/>
      <c r="L1697" s="482"/>
      <c r="M1697" s="482"/>
      <c r="N1697" s="482"/>
      <c r="O1697" s="482"/>
      <c r="P1697" s="482"/>
      <c r="Q1697" s="482"/>
      <c r="R1697" s="482"/>
      <c r="S1697" s="482"/>
      <c r="T1697" s="482"/>
      <c r="U1697" s="482"/>
      <c r="V1697" s="482"/>
      <c r="W1697" s="482"/>
      <c r="X1697" s="482"/>
      <c r="Y1697" s="482"/>
      <c r="Z1697" s="482"/>
      <c r="AA1697" s="482"/>
      <c r="AB1697" s="482"/>
      <c r="AC1697" s="482"/>
      <c r="AD1697" s="482"/>
      <c r="AE1697" s="482"/>
      <c r="AF1697" s="482"/>
      <c r="AG1697" s="482"/>
      <c r="AH1697" s="482"/>
      <c r="AI1697" s="482"/>
      <c r="AJ1697" s="482"/>
      <c r="AK1697" s="482"/>
      <c r="AL1697" s="482"/>
      <c r="AM1697" s="482"/>
      <c r="AN1697" s="482"/>
      <c r="AO1697" s="482"/>
      <c r="AP1697" s="482"/>
      <c r="AQ1697" s="482"/>
      <c r="AR1697" s="482"/>
      <c r="AS1697" s="482"/>
      <c r="AT1697" s="482"/>
      <c r="AU1697" s="482"/>
      <c r="AV1697" s="482"/>
      <c r="AW1697" s="482"/>
      <c r="AX1697" s="482"/>
      <c r="AY1697" s="482"/>
      <c r="AZ1697" s="482"/>
      <c r="BA1697" s="482"/>
      <c r="BB1697" s="482"/>
      <c r="BC1697" s="482"/>
      <c r="BD1697" s="482"/>
      <c r="BE1697" s="482"/>
      <c r="BF1697" s="482"/>
      <c r="BG1697" s="515"/>
      <c r="BH1697" s="516"/>
      <c r="BI1697" s="516"/>
      <c r="BJ1697" s="516"/>
      <c r="BK1697" s="517"/>
      <c r="BL1697" s="330"/>
      <c r="BM1697" s="330"/>
      <c r="BN1697" s="330"/>
      <c r="BO1697" s="330"/>
      <c r="BP1697" s="330"/>
      <c r="BQ1697" s="330"/>
      <c r="BR1697" s="330"/>
      <c r="BS1697" s="330"/>
      <c r="BT1697" s="330"/>
      <c r="BU1697" s="330"/>
      <c r="BV1697" s="330"/>
      <c r="BW1697" s="330"/>
      <c r="BX1697" s="330"/>
      <c r="BY1697" s="330"/>
      <c r="BZ1697" s="330"/>
      <c r="CA1697" s="330"/>
    </row>
    <row r="1698" spans="1:97" s="331" customFormat="1" ht="12.6" customHeight="1">
      <c r="B1698" s="511"/>
      <c r="C1698" s="512"/>
      <c r="D1698" s="513"/>
      <c r="E1698" s="482"/>
      <c r="F1698" s="482"/>
      <c r="G1698" s="482"/>
      <c r="H1698" s="482"/>
      <c r="I1698" s="482"/>
      <c r="J1698" s="482"/>
      <c r="K1698" s="482"/>
      <c r="L1698" s="482"/>
      <c r="M1698" s="482"/>
      <c r="N1698" s="482"/>
      <c r="O1698" s="482"/>
      <c r="P1698" s="482"/>
      <c r="Q1698" s="482"/>
      <c r="R1698" s="482"/>
      <c r="S1698" s="482"/>
      <c r="T1698" s="482"/>
      <c r="U1698" s="482"/>
      <c r="V1698" s="482"/>
      <c r="W1698" s="482"/>
      <c r="X1698" s="482"/>
      <c r="Y1698" s="482"/>
      <c r="Z1698" s="482"/>
      <c r="AA1698" s="482"/>
      <c r="AB1698" s="482"/>
      <c r="AC1698" s="482"/>
      <c r="AD1698" s="482"/>
      <c r="AE1698" s="482"/>
      <c r="AF1698" s="482"/>
      <c r="AG1698" s="482"/>
      <c r="AH1698" s="482"/>
      <c r="AI1698" s="482"/>
      <c r="AJ1698" s="482"/>
      <c r="AK1698" s="482"/>
      <c r="AL1698" s="482"/>
      <c r="AM1698" s="482"/>
      <c r="AN1698" s="482"/>
      <c r="AO1698" s="482"/>
      <c r="AP1698" s="482"/>
      <c r="AQ1698" s="482"/>
      <c r="AR1698" s="482"/>
      <c r="AS1698" s="482"/>
      <c r="AT1698" s="482"/>
      <c r="AU1698" s="482"/>
      <c r="AV1698" s="482"/>
      <c r="AW1698" s="482"/>
      <c r="AX1698" s="482"/>
      <c r="AY1698" s="482"/>
      <c r="AZ1698" s="482"/>
      <c r="BA1698" s="482"/>
      <c r="BB1698" s="482"/>
      <c r="BC1698" s="482"/>
      <c r="BD1698" s="482"/>
      <c r="BE1698" s="482"/>
      <c r="BF1698" s="482"/>
      <c r="BG1698" s="515"/>
      <c r="BH1698" s="516"/>
      <c r="BI1698" s="516"/>
      <c r="BJ1698" s="516"/>
      <c r="BK1698" s="517"/>
      <c r="BL1698" s="330"/>
      <c r="BM1698" s="330"/>
      <c r="BN1698" s="330"/>
      <c r="BO1698" s="330"/>
      <c r="BP1698" s="330"/>
      <c r="BQ1698" s="330"/>
      <c r="BR1698" s="330"/>
      <c r="BS1698" s="330"/>
      <c r="BT1698" s="330"/>
      <c r="BU1698" s="330"/>
      <c r="BV1698" s="330"/>
      <c r="BW1698" s="330"/>
      <c r="BX1698" s="330"/>
      <c r="BY1698" s="330"/>
      <c r="BZ1698" s="330"/>
      <c r="CA1698" s="330"/>
    </row>
    <row r="1699" spans="1:97" s="331" customFormat="1" ht="12.6" customHeight="1">
      <c r="B1699" s="511"/>
      <c r="C1699" s="512"/>
      <c r="D1699" s="513"/>
      <c r="E1699" s="698" t="s">
        <v>434</v>
      </c>
      <c r="F1699" s="699"/>
      <c r="G1699" s="635" t="s">
        <v>764</v>
      </c>
      <c r="H1699" s="635"/>
      <c r="I1699" s="635"/>
      <c r="J1699" s="635"/>
      <c r="K1699" s="635"/>
      <c r="L1699" s="635"/>
      <c r="M1699" s="635"/>
      <c r="N1699" s="635"/>
      <c r="O1699" s="635"/>
      <c r="P1699" s="635"/>
      <c r="Q1699" s="635"/>
      <c r="R1699" s="635"/>
      <c r="S1699" s="635"/>
      <c r="T1699" s="635"/>
      <c r="U1699" s="635"/>
      <c r="V1699" s="635"/>
      <c r="W1699" s="635"/>
      <c r="X1699" s="635"/>
      <c r="Y1699" s="635"/>
      <c r="Z1699" s="635"/>
      <c r="AA1699" s="635"/>
      <c r="AB1699" s="635"/>
      <c r="AC1699" s="635"/>
      <c r="AD1699" s="635"/>
      <c r="AE1699" s="635"/>
      <c r="AF1699" s="635"/>
      <c r="AG1699" s="635"/>
      <c r="AH1699" s="635"/>
      <c r="AI1699" s="635"/>
      <c r="AJ1699" s="635"/>
      <c r="AK1699" s="635"/>
      <c r="AL1699" s="635"/>
      <c r="AM1699" s="635"/>
      <c r="AN1699" s="635"/>
      <c r="AO1699" s="635"/>
      <c r="AP1699" s="635"/>
      <c r="AQ1699" s="635"/>
      <c r="AR1699" s="635"/>
      <c r="AS1699" s="635"/>
      <c r="AT1699" s="635"/>
      <c r="AU1699" s="635"/>
      <c r="AV1699" s="635"/>
      <c r="AW1699" s="635"/>
      <c r="AX1699" s="635"/>
      <c r="AY1699" s="635"/>
      <c r="AZ1699" s="635"/>
      <c r="BA1699" s="635"/>
      <c r="BB1699" s="635"/>
      <c r="BC1699" s="635"/>
      <c r="BD1699" s="635"/>
      <c r="BE1699" s="635"/>
      <c r="BF1699" s="635"/>
      <c r="BG1699" s="515"/>
      <c r="BH1699" s="516"/>
      <c r="BI1699" s="516"/>
      <c r="BJ1699" s="516"/>
      <c r="BK1699" s="517"/>
      <c r="BL1699" s="330"/>
      <c r="BM1699" s="330"/>
      <c r="BN1699" s="330"/>
      <c r="BO1699" s="330"/>
      <c r="BP1699" s="330"/>
      <c r="BQ1699" s="330"/>
      <c r="BR1699" s="330"/>
      <c r="BS1699" s="330"/>
      <c r="BT1699" s="330"/>
      <c r="BU1699" s="330"/>
      <c r="BV1699" s="330"/>
      <c r="BW1699" s="330"/>
      <c r="BX1699" s="330"/>
      <c r="BY1699" s="330"/>
      <c r="BZ1699" s="330"/>
      <c r="CA1699" s="330"/>
    </row>
    <row r="1700" spans="1:97" s="331" customFormat="1" ht="5.25" customHeight="1">
      <c r="B1700" s="498"/>
      <c r="C1700" s="499"/>
      <c r="D1700" s="500"/>
      <c r="E1700" s="778"/>
      <c r="F1700" s="778"/>
      <c r="G1700" s="504"/>
      <c r="H1700" s="504"/>
      <c r="I1700" s="504"/>
      <c r="J1700" s="504"/>
      <c r="K1700" s="504"/>
      <c r="L1700" s="504"/>
      <c r="M1700" s="504"/>
      <c r="N1700" s="504"/>
      <c r="O1700" s="504"/>
      <c r="P1700" s="504"/>
      <c r="Q1700" s="504"/>
      <c r="R1700" s="504"/>
      <c r="S1700" s="504"/>
      <c r="T1700" s="504"/>
      <c r="U1700" s="504"/>
      <c r="V1700" s="504"/>
      <c r="W1700" s="504"/>
      <c r="X1700" s="504"/>
      <c r="Y1700" s="504"/>
      <c r="Z1700" s="504"/>
      <c r="AA1700" s="504"/>
      <c r="AB1700" s="504"/>
      <c r="AC1700" s="504"/>
      <c r="AD1700" s="504"/>
      <c r="AE1700" s="504"/>
      <c r="AF1700" s="504"/>
      <c r="AG1700" s="504"/>
      <c r="AH1700" s="504"/>
      <c r="AI1700" s="504"/>
      <c r="AJ1700" s="504"/>
      <c r="AK1700" s="504"/>
      <c r="AL1700" s="504"/>
      <c r="AM1700" s="504"/>
      <c r="AN1700" s="504"/>
      <c r="AO1700" s="504"/>
      <c r="AP1700" s="504"/>
      <c r="AQ1700" s="504"/>
      <c r="AR1700" s="504"/>
      <c r="AS1700" s="504"/>
      <c r="AT1700" s="504"/>
      <c r="AU1700" s="504"/>
      <c r="AV1700" s="504"/>
      <c r="AW1700" s="504"/>
      <c r="AX1700" s="504"/>
      <c r="AY1700" s="504"/>
      <c r="AZ1700" s="504"/>
      <c r="BA1700" s="504"/>
      <c r="BB1700" s="504"/>
      <c r="BC1700" s="504"/>
      <c r="BD1700" s="504"/>
      <c r="BE1700" s="504"/>
      <c r="BF1700" s="504"/>
      <c r="BG1700" s="508"/>
      <c r="BH1700" s="509"/>
      <c r="BI1700" s="509"/>
      <c r="BJ1700" s="509"/>
      <c r="BK1700" s="510"/>
      <c r="BL1700" s="330"/>
      <c r="BM1700" s="330"/>
      <c r="BN1700" s="330"/>
      <c r="BO1700" s="330"/>
      <c r="BP1700" s="330"/>
      <c r="BQ1700" s="330"/>
      <c r="BR1700" s="330"/>
      <c r="BS1700" s="330"/>
      <c r="BT1700" s="330"/>
      <c r="BU1700" s="330"/>
      <c r="BV1700" s="330"/>
      <c r="BW1700" s="330"/>
      <c r="BX1700" s="330"/>
      <c r="BY1700" s="330"/>
      <c r="BZ1700" s="330"/>
      <c r="CA1700" s="330"/>
    </row>
    <row r="1701" spans="1:97" s="331" customFormat="1" ht="12.6" customHeight="1">
      <c r="A1701" s="252"/>
      <c r="B1701" s="495" t="s">
        <v>463</v>
      </c>
      <c r="C1701" s="496"/>
      <c r="D1701" s="497"/>
      <c r="E1701" s="501" t="s">
        <v>910</v>
      </c>
      <c r="F1701" s="502"/>
      <c r="G1701" s="502"/>
      <c r="H1701" s="502"/>
      <c r="I1701" s="502"/>
      <c r="J1701" s="502"/>
      <c r="K1701" s="502"/>
      <c r="L1701" s="502"/>
      <c r="M1701" s="502"/>
      <c r="N1701" s="502"/>
      <c r="O1701" s="502"/>
      <c r="P1701" s="502"/>
      <c r="Q1701" s="502"/>
      <c r="R1701" s="502"/>
      <c r="S1701" s="502"/>
      <c r="T1701" s="502"/>
      <c r="U1701" s="502"/>
      <c r="V1701" s="502"/>
      <c r="W1701" s="502"/>
      <c r="X1701" s="502"/>
      <c r="Y1701" s="502"/>
      <c r="Z1701" s="502"/>
      <c r="AA1701" s="502"/>
      <c r="AB1701" s="502"/>
      <c r="AC1701" s="502"/>
      <c r="AD1701" s="502"/>
      <c r="AE1701" s="502"/>
      <c r="AF1701" s="502"/>
      <c r="AG1701" s="502"/>
      <c r="AH1701" s="502"/>
      <c r="AI1701" s="502"/>
      <c r="AJ1701" s="502"/>
      <c r="AK1701" s="502"/>
      <c r="AL1701" s="502"/>
      <c r="AM1701" s="502"/>
      <c r="AN1701" s="502"/>
      <c r="AO1701" s="502"/>
      <c r="AP1701" s="502"/>
      <c r="AQ1701" s="502"/>
      <c r="AR1701" s="502"/>
      <c r="AS1701" s="502"/>
      <c r="AT1701" s="502"/>
      <c r="AU1701" s="502"/>
      <c r="AV1701" s="502"/>
      <c r="AW1701" s="502"/>
      <c r="AX1701" s="502"/>
      <c r="AY1701" s="502"/>
      <c r="AZ1701" s="502"/>
      <c r="BA1701" s="502"/>
      <c r="BB1701" s="502"/>
      <c r="BC1701" s="502"/>
      <c r="BD1701" s="502"/>
      <c r="BE1701" s="502"/>
      <c r="BF1701" s="502"/>
      <c r="BG1701" s="505"/>
      <c r="BH1701" s="506"/>
      <c r="BI1701" s="506"/>
      <c r="BJ1701" s="506"/>
      <c r="BK1701" s="507"/>
      <c r="BL1701" s="330"/>
      <c r="BM1701" s="330"/>
      <c r="BN1701" s="330"/>
      <c r="BO1701" s="330"/>
      <c r="BP1701" s="330"/>
      <c r="BQ1701" s="330"/>
      <c r="BR1701" s="330"/>
      <c r="BS1701" s="330"/>
      <c r="BT1701" s="330"/>
      <c r="BU1701" s="330"/>
      <c r="BV1701" s="330"/>
      <c r="BW1701" s="330"/>
      <c r="BX1701" s="330"/>
      <c r="BY1701" s="330"/>
      <c r="BZ1701" s="330"/>
      <c r="CA1701" s="330"/>
    </row>
    <row r="1702" spans="1:97" s="331" customFormat="1" ht="12.6" customHeight="1">
      <c r="A1702" s="252"/>
      <c r="B1702" s="498"/>
      <c r="C1702" s="499"/>
      <c r="D1702" s="500"/>
      <c r="E1702" s="503"/>
      <c r="F1702" s="504"/>
      <c r="G1702" s="504"/>
      <c r="H1702" s="504"/>
      <c r="I1702" s="504"/>
      <c r="J1702" s="504"/>
      <c r="K1702" s="504"/>
      <c r="L1702" s="504"/>
      <c r="M1702" s="504"/>
      <c r="N1702" s="504"/>
      <c r="O1702" s="504"/>
      <c r="P1702" s="504"/>
      <c r="Q1702" s="504"/>
      <c r="R1702" s="504"/>
      <c r="S1702" s="504"/>
      <c r="T1702" s="504"/>
      <c r="U1702" s="504"/>
      <c r="V1702" s="504"/>
      <c r="W1702" s="504"/>
      <c r="X1702" s="504"/>
      <c r="Y1702" s="504"/>
      <c r="Z1702" s="504"/>
      <c r="AA1702" s="504"/>
      <c r="AB1702" s="504"/>
      <c r="AC1702" s="504"/>
      <c r="AD1702" s="504"/>
      <c r="AE1702" s="504"/>
      <c r="AF1702" s="504"/>
      <c r="AG1702" s="504"/>
      <c r="AH1702" s="504"/>
      <c r="AI1702" s="504"/>
      <c r="AJ1702" s="504"/>
      <c r="AK1702" s="504"/>
      <c r="AL1702" s="504"/>
      <c r="AM1702" s="504"/>
      <c r="AN1702" s="504"/>
      <c r="AO1702" s="504"/>
      <c r="AP1702" s="504"/>
      <c r="AQ1702" s="504"/>
      <c r="AR1702" s="504"/>
      <c r="AS1702" s="504"/>
      <c r="AT1702" s="504"/>
      <c r="AU1702" s="504"/>
      <c r="AV1702" s="504"/>
      <c r="AW1702" s="504"/>
      <c r="AX1702" s="504"/>
      <c r="AY1702" s="504"/>
      <c r="AZ1702" s="504"/>
      <c r="BA1702" s="504"/>
      <c r="BB1702" s="504"/>
      <c r="BC1702" s="504"/>
      <c r="BD1702" s="504"/>
      <c r="BE1702" s="504"/>
      <c r="BF1702" s="504"/>
      <c r="BG1702" s="508"/>
      <c r="BH1702" s="509"/>
      <c r="BI1702" s="509"/>
      <c r="BJ1702" s="509"/>
      <c r="BK1702" s="510"/>
      <c r="BL1702" s="330"/>
      <c r="BM1702" s="330"/>
      <c r="BN1702" s="330"/>
      <c r="BO1702" s="330"/>
      <c r="BP1702" s="330"/>
      <c r="BQ1702" s="330"/>
      <c r="BR1702" s="330"/>
      <c r="BS1702" s="330"/>
      <c r="BT1702" s="330"/>
      <c r="BU1702" s="330"/>
      <c r="BV1702" s="330"/>
      <c r="BW1702" s="330"/>
      <c r="BX1702" s="330"/>
      <c r="BY1702" s="330"/>
      <c r="BZ1702" s="330"/>
      <c r="CA1702" s="330"/>
    </row>
    <row r="1703" spans="1:97" s="384" customFormat="1" ht="7.5" customHeight="1">
      <c r="BG1703" s="243"/>
      <c r="BH1703" s="243"/>
      <c r="BI1703" s="243"/>
      <c r="BJ1703" s="243"/>
      <c r="BK1703" s="243"/>
      <c r="BL1703" s="385"/>
      <c r="BM1703" s="385"/>
      <c r="BN1703" s="385"/>
      <c r="BO1703" s="385"/>
      <c r="BP1703" s="385"/>
      <c r="BQ1703" s="385"/>
      <c r="BR1703" s="385"/>
      <c r="BS1703" s="385"/>
      <c r="BT1703" s="385"/>
      <c r="BU1703" s="385"/>
      <c r="BV1703" s="385"/>
      <c r="BW1703" s="385"/>
      <c r="BX1703" s="385"/>
      <c r="BY1703" s="385"/>
      <c r="BZ1703" s="385"/>
      <c r="CA1703" s="385"/>
    </row>
    <row r="1704" spans="1:97" s="316" customFormat="1" ht="12.75" customHeight="1">
      <c r="B1704" s="386"/>
      <c r="C1704" s="386"/>
      <c r="D1704" s="386"/>
      <c r="E1704" s="599" t="s">
        <v>765</v>
      </c>
      <c r="F1704" s="600"/>
      <c r="G1704" s="600"/>
      <c r="H1704" s="600"/>
      <c r="I1704" s="600"/>
      <c r="J1704" s="600"/>
      <c r="K1704" s="600"/>
      <c r="L1704" s="600"/>
      <c r="M1704" s="600"/>
      <c r="N1704" s="600"/>
      <c r="O1704" s="600"/>
      <c r="P1704" s="600"/>
      <c r="Q1704" s="600"/>
      <c r="R1704" s="600"/>
      <c r="S1704" s="600"/>
      <c r="T1704" s="600"/>
      <c r="U1704" s="600"/>
      <c r="V1704" s="600"/>
      <c r="W1704" s="600"/>
      <c r="X1704" s="600"/>
      <c r="Y1704" s="600"/>
      <c r="Z1704" s="600"/>
      <c r="AA1704" s="600"/>
      <c r="AB1704" s="600"/>
      <c r="AC1704" s="600"/>
      <c r="AD1704" s="600"/>
      <c r="AE1704" s="601"/>
      <c r="AF1704" s="783"/>
      <c r="AG1704" s="784"/>
      <c r="AH1704" s="784"/>
      <c r="AI1704" s="784"/>
      <c r="AJ1704" s="784"/>
      <c r="AK1704" s="784"/>
      <c r="AL1704" s="784"/>
      <c r="AM1704" s="784"/>
      <c r="AN1704" s="784"/>
      <c r="AO1704" s="784"/>
      <c r="AP1704" s="785"/>
      <c r="AQ1704" s="482" t="s">
        <v>1339</v>
      </c>
      <c r="AR1704" s="482"/>
      <c r="AS1704" s="482"/>
      <c r="AT1704" s="482"/>
      <c r="AU1704" s="482"/>
      <c r="AV1704" s="482"/>
      <c r="AW1704" s="482"/>
      <c r="AX1704" s="482"/>
      <c r="AY1704" s="482"/>
      <c r="AZ1704" s="482"/>
      <c r="BA1704" s="482"/>
      <c r="BB1704" s="482"/>
      <c r="BC1704" s="482"/>
      <c r="BD1704" s="482"/>
      <c r="BE1704" s="482"/>
      <c r="BF1704" s="482"/>
      <c r="BG1704" s="387"/>
      <c r="BH1704" s="387"/>
      <c r="BI1704" s="387"/>
      <c r="BJ1704" s="387"/>
      <c r="BK1704" s="387"/>
      <c r="BL1704" s="387"/>
      <c r="BM1704" s="777" t="s">
        <v>766</v>
      </c>
      <c r="BN1704" s="777"/>
      <c r="BO1704" s="777"/>
      <c r="BP1704" s="777"/>
      <c r="BQ1704" s="777"/>
      <c r="BR1704" s="777"/>
      <c r="BS1704" s="777"/>
      <c r="BT1704" s="777"/>
      <c r="BU1704" s="777"/>
      <c r="BV1704" s="777"/>
      <c r="BW1704" s="777"/>
      <c r="BX1704" s="387"/>
      <c r="BY1704" s="387"/>
      <c r="BZ1704" s="387"/>
      <c r="CA1704" s="387"/>
      <c r="CB1704" s="387"/>
      <c r="CC1704" s="387"/>
      <c r="CD1704" s="387"/>
      <c r="CE1704" s="387"/>
      <c r="CF1704" s="387"/>
      <c r="CG1704" s="387"/>
      <c r="CH1704" s="387"/>
      <c r="CK1704" s="258"/>
      <c r="CL1704" s="225"/>
      <c r="CM1704" s="225"/>
      <c r="CN1704" s="225"/>
      <c r="CO1704" s="225"/>
      <c r="CP1704" s="225"/>
      <c r="CQ1704" s="225"/>
      <c r="CR1704" s="225"/>
      <c r="CS1704" s="225"/>
    </row>
    <row r="1705" spans="1:97" s="316" customFormat="1" ht="12.75" customHeight="1">
      <c r="B1705" s="386"/>
      <c r="C1705" s="386"/>
      <c r="D1705" s="386"/>
      <c r="E1705" s="602"/>
      <c r="F1705" s="603"/>
      <c r="G1705" s="603"/>
      <c r="H1705" s="603"/>
      <c r="I1705" s="603"/>
      <c r="J1705" s="603"/>
      <c r="K1705" s="603"/>
      <c r="L1705" s="603"/>
      <c r="M1705" s="603"/>
      <c r="N1705" s="603"/>
      <c r="O1705" s="603"/>
      <c r="P1705" s="603"/>
      <c r="Q1705" s="603"/>
      <c r="R1705" s="603"/>
      <c r="S1705" s="603"/>
      <c r="T1705" s="603"/>
      <c r="U1705" s="603"/>
      <c r="V1705" s="603"/>
      <c r="W1705" s="603"/>
      <c r="X1705" s="603"/>
      <c r="Y1705" s="603"/>
      <c r="Z1705" s="603"/>
      <c r="AA1705" s="603"/>
      <c r="AB1705" s="603"/>
      <c r="AC1705" s="603"/>
      <c r="AD1705" s="603"/>
      <c r="AE1705" s="604"/>
      <c r="AF1705" s="786"/>
      <c r="AG1705" s="787"/>
      <c r="AH1705" s="787"/>
      <c r="AI1705" s="787"/>
      <c r="AJ1705" s="787"/>
      <c r="AK1705" s="787"/>
      <c r="AL1705" s="787"/>
      <c r="AM1705" s="787"/>
      <c r="AN1705" s="787"/>
      <c r="AO1705" s="787"/>
      <c r="AP1705" s="788"/>
      <c r="AQ1705" s="482"/>
      <c r="AR1705" s="482"/>
      <c r="AS1705" s="482"/>
      <c r="AT1705" s="482"/>
      <c r="AU1705" s="482"/>
      <c r="AV1705" s="482"/>
      <c r="AW1705" s="482"/>
      <c r="AX1705" s="482"/>
      <c r="AY1705" s="482"/>
      <c r="AZ1705" s="482"/>
      <c r="BA1705" s="482"/>
      <c r="BB1705" s="482"/>
      <c r="BC1705" s="482"/>
      <c r="BD1705" s="482"/>
      <c r="BE1705" s="482"/>
      <c r="BF1705" s="482"/>
      <c r="BG1705" s="387"/>
      <c r="BH1705" s="387"/>
      <c r="BI1705" s="387"/>
      <c r="BJ1705" s="387"/>
      <c r="BK1705" s="387"/>
      <c r="BL1705" s="387"/>
      <c r="BM1705" s="387"/>
      <c r="BN1705" s="387"/>
      <c r="BO1705" s="387"/>
      <c r="BP1705" s="387"/>
      <c r="BQ1705" s="387"/>
      <c r="BR1705" s="387"/>
      <c r="BS1705" s="387"/>
      <c r="BT1705" s="387"/>
      <c r="BU1705" s="387"/>
      <c r="BV1705" s="387"/>
      <c r="BW1705" s="387"/>
      <c r="BX1705" s="387"/>
      <c r="BY1705" s="387"/>
      <c r="BZ1705" s="387"/>
      <c r="CA1705" s="387"/>
      <c r="CB1705" s="387"/>
      <c r="CC1705" s="387"/>
      <c r="CD1705" s="387"/>
      <c r="CE1705" s="387"/>
      <c r="CF1705" s="387"/>
      <c r="CG1705" s="387"/>
      <c r="CH1705" s="387"/>
      <c r="CK1705" s="258"/>
      <c r="CL1705" s="258"/>
      <c r="CM1705" s="258"/>
      <c r="CN1705" s="258"/>
      <c r="CO1705" s="258"/>
      <c r="CP1705" s="225"/>
      <c r="CQ1705" s="225"/>
      <c r="CR1705" s="225"/>
      <c r="CS1705" s="225"/>
    </row>
    <row r="1706" spans="1:97" s="316" customFormat="1" ht="12.75" customHeight="1">
      <c r="B1706" s="386"/>
      <c r="C1706" s="386"/>
      <c r="D1706" s="386"/>
      <c r="E1706" s="388"/>
      <c r="F1706" s="388"/>
      <c r="G1706" s="388"/>
      <c r="H1706" s="388"/>
      <c r="I1706" s="388"/>
      <c r="J1706" s="388"/>
      <c r="K1706" s="388"/>
      <c r="L1706" s="388"/>
      <c r="M1706" s="388"/>
      <c r="N1706" s="388"/>
      <c r="O1706" s="388"/>
      <c r="P1706" s="388"/>
      <c r="Q1706" s="388"/>
      <c r="R1706" s="388"/>
      <c r="S1706" s="388"/>
      <c r="T1706" s="388"/>
      <c r="U1706" s="388"/>
      <c r="V1706" s="388"/>
      <c r="W1706" s="388"/>
      <c r="X1706" s="388"/>
      <c r="Y1706" s="388"/>
      <c r="Z1706" s="388"/>
      <c r="AA1706" s="388"/>
      <c r="AB1706" s="388"/>
      <c r="AC1706" s="388"/>
      <c r="AD1706" s="388"/>
      <c r="AE1706" s="388"/>
      <c r="AF1706" s="389"/>
      <c r="AG1706" s="389"/>
      <c r="AH1706" s="389"/>
      <c r="AI1706" s="389"/>
      <c r="AJ1706" s="389"/>
      <c r="AK1706" s="389"/>
      <c r="AL1706" s="389"/>
      <c r="AM1706" s="389"/>
      <c r="AN1706" s="389"/>
      <c r="AO1706" s="389"/>
      <c r="AP1706" s="389"/>
      <c r="AQ1706" s="355"/>
      <c r="AR1706" s="355"/>
      <c r="AS1706" s="355"/>
      <c r="AT1706" s="355"/>
      <c r="AU1706" s="355"/>
      <c r="AV1706" s="355"/>
      <c r="AW1706" s="355"/>
      <c r="AX1706" s="355"/>
      <c r="AY1706" s="355"/>
      <c r="AZ1706" s="355"/>
      <c r="BA1706" s="355"/>
      <c r="BB1706" s="355"/>
      <c r="BC1706" s="355"/>
      <c r="BD1706" s="355"/>
      <c r="BE1706" s="355"/>
      <c r="BF1706" s="355"/>
      <c r="BG1706" s="387"/>
      <c r="BH1706" s="387"/>
      <c r="BI1706" s="387"/>
      <c r="BJ1706" s="387"/>
      <c r="BK1706" s="387"/>
      <c r="BL1706" s="387"/>
      <c r="BM1706" s="387"/>
      <c r="BN1706" s="387"/>
      <c r="BO1706" s="387"/>
      <c r="BP1706" s="387"/>
      <c r="BQ1706" s="387"/>
      <c r="BR1706" s="387"/>
      <c r="BS1706" s="387"/>
      <c r="BT1706" s="387"/>
      <c r="BU1706" s="387"/>
      <c r="BV1706" s="387"/>
      <c r="BW1706" s="387"/>
      <c r="BX1706" s="387"/>
      <c r="BY1706" s="387"/>
      <c r="BZ1706" s="387"/>
      <c r="CA1706" s="387"/>
      <c r="CB1706" s="387"/>
      <c r="CC1706" s="387"/>
      <c r="CD1706" s="387"/>
      <c r="CE1706" s="387"/>
      <c r="CF1706" s="387"/>
      <c r="CG1706" s="387"/>
      <c r="CH1706" s="387"/>
      <c r="CK1706" s="258"/>
      <c r="CL1706" s="258"/>
      <c r="CM1706" s="258"/>
      <c r="CN1706" s="258"/>
      <c r="CO1706" s="258"/>
      <c r="CP1706" s="225"/>
      <c r="CQ1706" s="225"/>
      <c r="CR1706" s="225"/>
      <c r="CS1706" s="225"/>
    </row>
    <row r="1707" spans="1:97" s="316" customFormat="1" ht="20.100000000000001" customHeight="1">
      <c r="A1707" s="239" t="s">
        <v>967</v>
      </c>
      <c r="B1707" s="239"/>
      <c r="C1707" s="239"/>
      <c r="D1707" s="298"/>
      <c r="E1707" s="291"/>
      <c r="F1707" s="291"/>
      <c r="G1707" s="291"/>
      <c r="H1707" s="291"/>
      <c r="I1707" s="291"/>
      <c r="J1707" s="291"/>
      <c r="K1707" s="291"/>
      <c r="L1707" s="291"/>
      <c r="M1707" s="291"/>
      <c r="N1707" s="291"/>
      <c r="O1707" s="291"/>
      <c r="P1707" s="291"/>
      <c r="Q1707" s="291"/>
      <c r="R1707" s="291"/>
      <c r="S1707" s="291"/>
      <c r="T1707" s="291"/>
      <c r="U1707" s="291"/>
      <c r="V1707" s="291"/>
      <c r="BG1707" s="243"/>
      <c r="BH1707" s="243"/>
      <c r="BI1707" s="243"/>
      <c r="BJ1707" s="243"/>
      <c r="BK1707" s="243"/>
      <c r="BL1707" s="345"/>
      <c r="BM1707" s="345"/>
      <c r="BN1707" s="345"/>
      <c r="BO1707" s="345"/>
      <c r="BP1707" s="345"/>
      <c r="BQ1707" s="345"/>
      <c r="BR1707" s="345"/>
      <c r="BS1707" s="345"/>
      <c r="BT1707" s="345"/>
      <c r="BU1707" s="345"/>
      <c r="BV1707" s="345"/>
      <c r="BW1707" s="345"/>
      <c r="BX1707" s="345"/>
      <c r="BY1707" s="345"/>
      <c r="BZ1707" s="345"/>
      <c r="CA1707" s="345"/>
    </row>
    <row r="1708" spans="1:97" ht="12.6" customHeight="1">
      <c r="B1708" s="495" t="s">
        <v>431</v>
      </c>
      <c r="C1708" s="496"/>
      <c r="D1708" s="497"/>
      <c r="E1708" s="501" t="s">
        <v>968</v>
      </c>
      <c r="F1708" s="502"/>
      <c r="G1708" s="502"/>
      <c r="H1708" s="502"/>
      <c r="I1708" s="502"/>
      <c r="J1708" s="502"/>
      <c r="K1708" s="502"/>
      <c r="L1708" s="502"/>
      <c r="M1708" s="502"/>
      <c r="N1708" s="502"/>
      <c r="O1708" s="502"/>
      <c r="P1708" s="502"/>
      <c r="Q1708" s="502"/>
      <c r="R1708" s="502"/>
      <c r="S1708" s="502"/>
      <c r="T1708" s="502"/>
      <c r="U1708" s="502"/>
      <c r="V1708" s="502"/>
      <c r="W1708" s="502"/>
      <c r="X1708" s="502"/>
      <c r="Y1708" s="502"/>
      <c r="Z1708" s="502"/>
      <c r="AA1708" s="502"/>
      <c r="AB1708" s="502"/>
      <c r="AC1708" s="502"/>
      <c r="AD1708" s="502"/>
      <c r="AE1708" s="502"/>
      <c r="AF1708" s="502"/>
      <c r="AG1708" s="502"/>
      <c r="AH1708" s="502"/>
      <c r="AI1708" s="502"/>
      <c r="AJ1708" s="502"/>
      <c r="AK1708" s="502"/>
      <c r="AL1708" s="502"/>
      <c r="AM1708" s="502"/>
      <c r="AN1708" s="502"/>
      <c r="AO1708" s="502"/>
      <c r="AP1708" s="502"/>
      <c r="AQ1708" s="502"/>
      <c r="AR1708" s="502"/>
      <c r="AS1708" s="502"/>
      <c r="AT1708" s="502"/>
      <c r="AU1708" s="502"/>
      <c r="AV1708" s="502"/>
      <c r="AW1708" s="502"/>
      <c r="AX1708" s="502"/>
      <c r="AY1708" s="502"/>
      <c r="AZ1708" s="502"/>
      <c r="BA1708" s="502"/>
      <c r="BB1708" s="502"/>
      <c r="BC1708" s="502"/>
      <c r="BD1708" s="502"/>
      <c r="BE1708" s="502"/>
      <c r="BF1708" s="502"/>
      <c r="BG1708" s="505"/>
      <c r="BH1708" s="506"/>
      <c r="BI1708" s="506"/>
      <c r="BJ1708" s="506"/>
      <c r="BK1708" s="507"/>
      <c r="BL1708" s="350"/>
      <c r="CB1708" s="228"/>
    </row>
    <row r="1709" spans="1:97" ht="12.6" customHeight="1">
      <c r="B1709" s="511"/>
      <c r="C1709" s="512"/>
      <c r="D1709" s="513"/>
      <c r="E1709" s="514"/>
      <c r="F1709" s="482"/>
      <c r="G1709" s="482"/>
      <c r="H1709" s="482"/>
      <c r="I1709" s="482"/>
      <c r="J1709" s="482"/>
      <c r="K1709" s="482"/>
      <c r="L1709" s="482"/>
      <c r="M1709" s="482"/>
      <c r="N1709" s="482"/>
      <c r="O1709" s="482"/>
      <c r="P1709" s="482"/>
      <c r="Q1709" s="482"/>
      <c r="R1709" s="482"/>
      <c r="S1709" s="482"/>
      <c r="T1709" s="482"/>
      <c r="U1709" s="482"/>
      <c r="V1709" s="482"/>
      <c r="W1709" s="482"/>
      <c r="X1709" s="482"/>
      <c r="Y1709" s="482"/>
      <c r="Z1709" s="482"/>
      <c r="AA1709" s="482"/>
      <c r="AB1709" s="482"/>
      <c r="AC1709" s="482"/>
      <c r="AD1709" s="482"/>
      <c r="AE1709" s="482"/>
      <c r="AF1709" s="482"/>
      <c r="AG1709" s="482"/>
      <c r="AH1709" s="482"/>
      <c r="AI1709" s="482"/>
      <c r="AJ1709" s="482"/>
      <c r="AK1709" s="482"/>
      <c r="AL1709" s="482"/>
      <c r="AM1709" s="482"/>
      <c r="AN1709" s="482"/>
      <c r="AO1709" s="482"/>
      <c r="AP1709" s="482"/>
      <c r="AQ1709" s="482"/>
      <c r="AR1709" s="482"/>
      <c r="AS1709" s="482"/>
      <c r="AT1709" s="482"/>
      <c r="AU1709" s="482"/>
      <c r="AV1709" s="482"/>
      <c r="AW1709" s="482"/>
      <c r="AX1709" s="482"/>
      <c r="AY1709" s="482"/>
      <c r="AZ1709" s="482"/>
      <c r="BA1709" s="482"/>
      <c r="BB1709" s="482"/>
      <c r="BC1709" s="482"/>
      <c r="BD1709" s="482"/>
      <c r="BE1709" s="482"/>
      <c r="BF1709" s="482"/>
      <c r="BG1709" s="515"/>
      <c r="BH1709" s="516"/>
      <c r="BI1709" s="516"/>
      <c r="BJ1709" s="516"/>
      <c r="BK1709" s="517"/>
      <c r="BL1709" s="350"/>
      <c r="CB1709" s="228"/>
    </row>
    <row r="1710" spans="1:97" s="331" customFormat="1" ht="12.6" customHeight="1">
      <c r="B1710" s="498"/>
      <c r="C1710" s="499"/>
      <c r="D1710" s="500"/>
      <c r="E1710" s="503"/>
      <c r="F1710" s="504"/>
      <c r="G1710" s="504"/>
      <c r="H1710" s="504"/>
      <c r="I1710" s="504"/>
      <c r="J1710" s="504"/>
      <c r="K1710" s="504"/>
      <c r="L1710" s="504"/>
      <c r="M1710" s="504"/>
      <c r="N1710" s="504"/>
      <c r="O1710" s="504"/>
      <c r="P1710" s="504"/>
      <c r="Q1710" s="504"/>
      <c r="R1710" s="504"/>
      <c r="S1710" s="504"/>
      <c r="T1710" s="504"/>
      <c r="U1710" s="504"/>
      <c r="V1710" s="504"/>
      <c r="W1710" s="504"/>
      <c r="X1710" s="504"/>
      <c r="Y1710" s="504"/>
      <c r="Z1710" s="504"/>
      <c r="AA1710" s="504"/>
      <c r="AB1710" s="504"/>
      <c r="AC1710" s="504"/>
      <c r="AD1710" s="504"/>
      <c r="AE1710" s="504"/>
      <c r="AF1710" s="504"/>
      <c r="AG1710" s="504"/>
      <c r="AH1710" s="504"/>
      <c r="AI1710" s="504"/>
      <c r="AJ1710" s="504"/>
      <c r="AK1710" s="504"/>
      <c r="AL1710" s="504"/>
      <c r="AM1710" s="504"/>
      <c r="AN1710" s="504"/>
      <c r="AO1710" s="504"/>
      <c r="AP1710" s="504"/>
      <c r="AQ1710" s="504"/>
      <c r="AR1710" s="504"/>
      <c r="AS1710" s="504"/>
      <c r="AT1710" s="504"/>
      <c r="AU1710" s="504"/>
      <c r="AV1710" s="504"/>
      <c r="AW1710" s="504"/>
      <c r="AX1710" s="504"/>
      <c r="AY1710" s="504"/>
      <c r="AZ1710" s="504"/>
      <c r="BA1710" s="504"/>
      <c r="BB1710" s="504"/>
      <c r="BC1710" s="504"/>
      <c r="BD1710" s="504"/>
      <c r="BE1710" s="504"/>
      <c r="BF1710" s="504"/>
      <c r="BG1710" s="508"/>
      <c r="BH1710" s="509"/>
      <c r="BI1710" s="509"/>
      <c r="BJ1710" s="509"/>
      <c r="BK1710" s="510"/>
      <c r="BL1710" s="350"/>
      <c r="BM1710" s="330"/>
      <c r="BN1710" s="330"/>
      <c r="BO1710" s="330"/>
      <c r="BP1710" s="330"/>
      <c r="BQ1710" s="330"/>
      <c r="BR1710" s="330"/>
      <c r="BS1710" s="330"/>
      <c r="BT1710" s="330"/>
      <c r="BU1710" s="330"/>
      <c r="BV1710" s="330"/>
      <c r="BW1710" s="330"/>
      <c r="BX1710" s="330"/>
      <c r="BY1710" s="330"/>
      <c r="BZ1710" s="330"/>
      <c r="CA1710" s="330"/>
      <c r="CB1710" s="330"/>
    </row>
    <row r="1711" spans="1:97" ht="12.6" customHeight="1">
      <c r="B1711" s="495" t="s">
        <v>436</v>
      </c>
      <c r="C1711" s="496"/>
      <c r="D1711" s="497"/>
      <c r="E1711" s="501" t="s">
        <v>1278</v>
      </c>
      <c r="F1711" s="502"/>
      <c r="G1711" s="502"/>
      <c r="H1711" s="502"/>
      <c r="I1711" s="502"/>
      <c r="J1711" s="502"/>
      <c r="K1711" s="502"/>
      <c r="L1711" s="502"/>
      <c r="M1711" s="502"/>
      <c r="N1711" s="502"/>
      <c r="O1711" s="502"/>
      <c r="P1711" s="502"/>
      <c r="Q1711" s="502"/>
      <c r="R1711" s="502"/>
      <c r="S1711" s="502"/>
      <c r="T1711" s="502"/>
      <c r="U1711" s="502"/>
      <c r="V1711" s="502"/>
      <c r="W1711" s="502"/>
      <c r="X1711" s="502"/>
      <c r="Y1711" s="502"/>
      <c r="Z1711" s="502"/>
      <c r="AA1711" s="502"/>
      <c r="AB1711" s="502"/>
      <c r="AC1711" s="502"/>
      <c r="AD1711" s="502"/>
      <c r="AE1711" s="502"/>
      <c r="AF1711" s="502"/>
      <c r="AG1711" s="502"/>
      <c r="AH1711" s="502"/>
      <c r="AI1711" s="502"/>
      <c r="AJ1711" s="502"/>
      <c r="AK1711" s="502"/>
      <c r="AL1711" s="502"/>
      <c r="AM1711" s="502"/>
      <c r="AN1711" s="502"/>
      <c r="AO1711" s="502"/>
      <c r="AP1711" s="502"/>
      <c r="AQ1711" s="502"/>
      <c r="AR1711" s="502"/>
      <c r="AS1711" s="502"/>
      <c r="AT1711" s="502"/>
      <c r="AU1711" s="502"/>
      <c r="AV1711" s="502"/>
      <c r="AW1711" s="502"/>
      <c r="AX1711" s="502"/>
      <c r="AY1711" s="502"/>
      <c r="AZ1711" s="502"/>
      <c r="BA1711" s="502"/>
      <c r="BB1711" s="502"/>
      <c r="BC1711" s="502"/>
      <c r="BD1711" s="502"/>
      <c r="BE1711" s="502"/>
      <c r="BF1711" s="502"/>
      <c r="BG1711" s="505"/>
      <c r="BH1711" s="506"/>
      <c r="BI1711" s="506"/>
      <c r="BJ1711" s="506"/>
      <c r="BK1711" s="507"/>
      <c r="BL1711" s="350"/>
      <c r="CB1711" s="228"/>
    </row>
    <row r="1712" spans="1:97" s="448" customFormat="1" ht="12.6" customHeight="1">
      <c r="B1712" s="511"/>
      <c r="C1712" s="666"/>
      <c r="D1712" s="513"/>
      <c r="E1712" s="514"/>
      <c r="F1712" s="671"/>
      <c r="G1712" s="671"/>
      <c r="H1712" s="671"/>
      <c r="I1712" s="671"/>
      <c r="J1712" s="671"/>
      <c r="K1712" s="671"/>
      <c r="L1712" s="671"/>
      <c r="M1712" s="671"/>
      <c r="N1712" s="671"/>
      <c r="O1712" s="671"/>
      <c r="P1712" s="671"/>
      <c r="Q1712" s="671"/>
      <c r="R1712" s="671"/>
      <c r="S1712" s="671"/>
      <c r="T1712" s="671"/>
      <c r="U1712" s="671"/>
      <c r="V1712" s="671"/>
      <c r="W1712" s="671"/>
      <c r="X1712" s="671"/>
      <c r="Y1712" s="671"/>
      <c r="Z1712" s="671"/>
      <c r="AA1712" s="671"/>
      <c r="AB1712" s="671"/>
      <c r="AC1712" s="671"/>
      <c r="AD1712" s="671"/>
      <c r="AE1712" s="671"/>
      <c r="AF1712" s="671"/>
      <c r="AG1712" s="671"/>
      <c r="AH1712" s="671"/>
      <c r="AI1712" s="671"/>
      <c r="AJ1712" s="671"/>
      <c r="AK1712" s="671"/>
      <c r="AL1712" s="671"/>
      <c r="AM1712" s="671"/>
      <c r="AN1712" s="671"/>
      <c r="AO1712" s="671"/>
      <c r="AP1712" s="671"/>
      <c r="AQ1712" s="671"/>
      <c r="AR1712" s="671"/>
      <c r="AS1712" s="671"/>
      <c r="AT1712" s="671"/>
      <c r="AU1712" s="671"/>
      <c r="AV1712" s="671"/>
      <c r="AW1712" s="671"/>
      <c r="AX1712" s="671"/>
      <c r="AY1712" s="671"/>
      <c r="AZ1712" s="671"/>
      <c r="BA1712" s="671"/>
      <c r="BB1712" s="671"/>
      <c r="BC1712" s="671"/>
      <c r="BD1712" s="671"/>
      <c r="BE1712" s="671"/>
      <c r="BF1712" s="671"/>
      <c r="BG1712" s="515"/>
      <c r="BH1712" s="668"/>
      <c r="BI1712" s="668"/>
      <c r="BJ1712" s="668"/>
      <c r="BK1712" s="517"/>
      <c r="BL1712" s="350"/>
      <c r="BM1712" s="228"/>
      <c r="BN1712" s="228"/>
      <c r="BO1712" s="228"/>
      <c r="BP1712" s="228"/>
      <c r="BQ1712" s="228"/>
      <c r="BR1712" s="228"/>
      <c r="BS1712" s="228"/>
      <c r="BT1712" s="228"/>
      <c r="BU1712" s="228"/>
      <c r="BV1712" s="228"/>
      <c r="BW1712" s="228"/>
      <c r="BX1712" s="228"/>
      <c r="BY1712" s="228"/>
      <c r="BZ1712" s="228"/>
      <c r="CA1712" s="228"/>
      <c r="CB1712" s="228"/>
    </row>
    <row r="1713" spans="2:80" s="331" customFormat="1" ht="10.5" customHeight="1">
      <c r="B1713" s="498"/>
      <c r="C1713" s="499"/>
      <c r="D1713" s="500"/>
      <c r="E1713" s="503"/>
      <c r="F1713" s="504"/>
      <c r="G1713" s="504"/>
      <c r="H1713" s="504"/>
      <c r="I1713" s="504"/>
      <c r="J1713" s="504"/>
      <c r="K1713" s="504"/>
      <c r="L1713" s="504"/>
      <c r="M1713" s="504"/>
      <c r="N1713" s="504"/>
      <c r="O1713" s="504"/>
      <c r="P1713" s="504"/>
      <c r="Q1713" s="504"/>
      <c r="R1713" s="504"/>
      <c r="S1713" s="504"/>
      <c r="T1713" s="504"/>
      <c r="U1713" s="504"/>
      <c r="V1713" s="504"/>
      <c r="W1713" s="504"/>
      <c r="X1713" s="504"/>
      <c r="Y1713" s="504"/>
      <c r="Z1713" s="504"/>
      <c r="AA1713" s="504"/>
      <c r="AB1713" s="504"/>
      <c r="AC1713" s="504"/>
      <c r="AD1713" s="504"/>
      <c r="AE1713" s="504"/>
      <c r="AF1713" s="504"/>
      <c r="AG1713" s="504"/>
      <c r="AH1713" s="504"/>
      <c r="AI1713" s="504"/>
      <c r="AJ1713" s="504"/>
      <c r="AK1713" s="504"/>
      <c r="AL1713" s="504"/>
      <c r="AM1713" s="504"/>
      <c r="AN1713" s="504"/>
      <c r="AO1713" s="504"/>
      <c r="AP1713" s="504"/>
      <c r="AQ1713" s="504"/>
      <c r="AR1713" s="504"/>
      <c r="AS1713" s="504"/>
      <c r="AT1713" s="504"/>
      <c r="AU1713" s="504"/>
      <c r="AV1713" s="504"/>
      <c r="AW1713" s="504"/>
      <c r="AX1713" s="504"/>
      <c r="AY1713" s="504"/>
      <c r="AZ1713" s="504"/>
      <c r="BA1713" s="504"/>
      <c r="BB1713" s="504"/>
      <c r="BC1713" s="504"/>
      <c r="BD1713" s="504"/>
      <c r="BE1713" s="504"/>
      <c r="BF1713" s="504"/>
      <c r="BG1713" s="508"/>
      <c r="BH1713" s="509"/>
      <c r="BI1713" s="509"/>
      <c r="BJ1713" s="509"/>
      <c r="BK1713" s="510"/>
      <c r="BL1713" s="350"/>
      <c r="BM1713" s="330"/>
      <c r="BN1713" s="330"/>
      <c r="BO1713" s="330"/>
      <c r="BP1713" s="330"/>
      <c r="BQ1713" s="330"/>
      <c r="BR1713" s="330"/>
      <c r="BS1713" s="330"/>
      <c r="BT1713" s="330"/>
      <c r="BU1713" s="330"/>
      <c r="BV1713" s="330"/>
      <c r="BW1713" s="330"/>
      <c r="BX1713" s="330"/>
      <c r="BY1713" s="330"/>
      <c r="BZ1713" s="330"/>
      <c r="CA1713" s="330"/>
      <c r="CB1713" s="330"/>
    </row>
    <row r="1714" spans="2:80" ht="12.6" customHeight="1">
      <c r="B1714" s="495" t="s">
        <v>450</v>
      </c>
      <c r="C1714" s="496"/>
      <c r="D1714" s="497"/>
      <c r="E1714" s="501" t="s">
        <v>1210</v>
      </c>
      <c r="F1714" s="502"/>
      <c r="G1714" s="502"/>
      <c r="H1714" s="502"/>
      <c r="I1714" s="502"/>
      <c r="J1714" s="502"/>
      <c r="K1714" s="502"/>
      <c r="L1714" s="502"/>
      <c r="M1714" s="502"/>
      <c r="N1714" s="502"/>
      <c r="O1714" s="502"/>
      <c r="P1714" s="502"/>
      <c r="Q1714" s="502"/>
      <c r="R1714" s="502"/>
      <c r="S1714" s="502"/>
      <c r="T1714" s="502"/>
      <c r="U1714" s="502"/>
      <c r="V1714" s="502"/>
      <c r="W1714" s="502"/>
      <c r="X1714" s="502"/>
      <c r="Y1714" s="502"/>
      <c r="Z1714" s="502"/>
      <c r="AA1714" s="502"/>
      <c r="AB1714" s="502"/>
      <c r="AC1714" s="502"/>
      <c r="AD1714" s="502"/>
      <c r="AE1714" s="502"/>
      <c r="AF1714" s="502"/>
      <c r="AG1714" s="502"/>
      <c r="AH1714" s="502"/>
      <c r="AI1714" s="502"/>
      <c r="AJ1714" s="502"/>
      <c r="AK1714" s="502"/>
      <c r="AL1714" s="502"/>
      <c r="AM1714" s="502"/>
      <c r="AN1714" s="502"/>
      <c r="AO1714" s="502"/>
      <c r="AP1714" s="502"/>
      <c r="AQ1714" s="502"/>
      <c r="AR1714" s="502"/>
      <c r="AS1714" s="502"/>
      <c r="AT1714" s="502"/>
      <c r="AU1714" s="502"/>
      <c r="AV1714" s="502"/>
      <c r="AW1714" s="502"/>
      <c r="AX1714" s="502"/>
      <c r="AY1714" s="502"/>
      <c r="AZ1714" s="502"/>
      <c r="BA1714" s="502"/>
      <c r="BB1714" s="502"/>
      <c r="BC1714" s="502"/>
      <c r="BD1714" s="502"/>
      <c r="BE1714" s="502"/>
      <c r="BF1714" s="502"/>
      <c r="BG1714" s="505"/>
      <c r="BH1714" s="506"/>
      <c r="BI1714" s="506"/>
      <c r="BJ1714" s="506"/>
      <c r="BK1714" s="507"/>
      <c r="BL1714" s="350"/>
      <c r="CB1714" s="228"/>
    </row>
    <row r="1715" spans="2:80" s="331" customFormat="1" ht="12.6" customHeight="1">
      <c r="B1715" s="498"/>
      <c r="C1715" s="499"/>
      <c r="D1715" s="500"/>
      <c r="E1715" s="503"/>
      <c r="F1715" s="504"/>
      <c r="G1715" s="504"/>
      <c r="H1715" s="504"/>
      <c r="I1715" s="504"/>
      <c r="J1715" s="504"/>
      <c r="K1715" s="504"/>
      <c r="L1715" s="504"/>
      <c r="M1715" s="504"/>
      <c r="N1715" s="504"/>
      <c r="O1715" s="504"/>
      <c r="P1715" s="504"/>
      <c r="Q1715" s="504"/>
      <c r="R1715" s="504"/>
      <c r="S1715" s="504"/>
      <c r="T1715" s="504"/>
      <c r="U1715" s="504"/>
      <c r="V1715" s="504"/>
      <c r="W1715" s="504"/>
      <c r="X1715" s="504"/>
      <c r="Y1715" s="504"/>
      <c r="Z1715" s="504"/>
      <c r="AA1715" s="504"/>
      <c r="AB1715" s="504"/>
      <c r="AC1715" s="504"/>
      <c r="AD1715" s="504"/>
      <c r="AE1715" s="504"/>
      <c r="AF1715" s="504"/>
      <c r="AG1715" s="504"/>
      <c r="AH1715" s="504"/>
      <c r="AI1715" s="504"/>
      <c r="AJ1715" s="504"/>
      <c r="AK1715" s="504"/>
      <c r="AL1715" s="504"/>
      <c r="AM1715" s="504"/>
      <c r="AN1715" s="504"/>
      <c r="AO1715" s="504"/>
      <c r="AP1715" s="504"/>
      <c r="AQ1715" s="504"/>
      <c r="AR1715" s="504"/>
      <c r="AS1715" s="504"/>
      <c r="AT1715" s="504"/>
      <c r="AU1715" s="504"/>
      <c r="AV1715" s="504"/>
      <c r="AW1715" s="504"/>
      <c r="AX1715" s="504"/>
      <c r="AY1715" s="504"/>
      <c r="AZ1715" s="504"/>
      <c r="BA1715" s="504"/>
      <c r="BB1715" s="504"/>
      <c r="BC1715" s="504"/>
      <c r="BD1715" s="504"/>
      <c r="BE1715" s="504"/>
      <c r="BF1715" s="504"/>
      <c r="BG1715" s="508"/>
      <c r="BH1715" s="509"/>
      <c r="BI1715" s="509"/>
      <c r="BJ1715" s="509"/>
      <c r="BK1715" s="510"/>
      <c r="BL1715" s="350"/>
      <c r="BM1715" s="330"/>
      <c r="BN1715" s="330"/>
      <c r="BO1715" s="330"/>
      <c r="BP1715" s="330"/>
      <c r="BQ1715" s="330"/>
      <c r="BR1715" s="330"/>
      <c r="BS1715" s="330"/>
      <c r="BT1715" s="330"/>
      <c r="BU1715" s="330"/>
      <c r="BV1715" s="330"/>
      <c r="BW1715" s="330"/>
      <c r="BX1715" s="330"/>
      <c r="BY1715" s="330"/>
      <c r="BZ1715" s="330"/>
      <c r="CA1715" s="330"/>
      <c r="CB1715" s="330"/>
    </row>
    <row r="1716" spans="2:80" s="259" customFormat="1" ht="12.6" customHeight="1">
      <c r="B1716" s="495" t="s">
        <v>450</v>
      </c>
      <c r="C1716" s="496"/>
      <c r="D1716" s="497"/>
      <c r="E1716" s="501" t="s">
        <v>1211</v>
      </c>
      <c r="F1716" s="502"/>
      <c r="G1716" s="502"/>
      <c r="H1716" s="502"/>
      <c r="I1716" s="502"/>
      <c r="J1716" s="502"/>
      <c r="K1716" s="502"/>
      <c r="L1716" s="502"/>
      <c r="M1716" s="502"/>
      <c r="N1716" s="502"/>
      <c r="O1716" s="502"/>
      <c r="P1716" s="502"/>
      <c r="Q1716" s="502"/>
      <c r="R1716" s="502"/>
      <c r="S1716" s="502"/>
      <c r="T1716" s="502"/>
      <c r="U1716" s="502"/>
      <c r="V1716" s="502"/>
      <c r="W1716" s="502"/>
      <c r="X1716" s="502"/>
      <c r="Y1716" s="502"/>
      <c r="Z1716" s="502"/>
      <c r="AA1716" s="502"/>
      <c r="AB1716" s="502"/>
      <c r="AC1716" s="502"/>
      <c r="AD1716" s="502"/>
      <c r="AE1716" s="502"/>
      <c r="AF1716" s="502"/>
      <c r="AG1716" s="502"/>
      <c r="AH1716" s="502"/>
      <c r="AI1716" s="502"/>
      <c r="AJ1716" s="502"/>
      <c r="AK1716" s="502"/>
      <c r="AL1716" s="502"/>
      <c r="AM1716" s="502"/>
      <c r="AN1716" s="502"/>
      <c r="AO1716" s="502"/>
      <c r="AP1716" s="502"/>
      <c r="AQ1716" s="502"/>
      <c r="AR1716" s="502"/>
      <c r="AS1716" s="502"/>
      <c r="AT1716" s="502"/>
      <c r="AU1716" s="502"/>
      <c r="AV1716" s="502"/>
      <c r="AW1716" s="502"/>
      <c r="AX1716" s="502"/>
      <c r="AY1716" s="502"/>
      <c r="AZ1716" s="502"/>
      <c r="BA1716" s="502"/>
      <c r="BB1716" s="502"/>
      <c r="BC1716" s="502"/>
      <c r="BD1716" s="502"/>
      <c r="BE1716" s="502"/>
      <c r="BF1716" s="502"/>
      <c r="BG1716" s="505"/>
      <c r="BH1716" s="506"/>
      <c r="BI1716" s="506"/>
      <c r="BJ1716" s="506"/>
      <c r="BK1716" s="507"/>
      <c r="BL1716" s="350"/>
      <c r="BM1716" s="228"/>
      <c r="BN1716" s="228"/>
      <c r="BO1716" s="228"/>
      <c r="BP1716" s="228"/>
      <c r="BQ1716" s="228"/>
      <c r="BR1716" s="228"/>
      <c r="BS1716" s="228"/>
      <c r="BT1716" s="228"/>
      <c r="BU1716" s="228"/>
      <c r="BV1716" s="228"/>
      <c r="BW1716" s="228"/>
      <c r="BX1716" s="228"/>
      <c r="BY1716" s="228"/>
      <c r="BZ1716" s="228"/>
      <c r="CA1716" s="228"/>
      <c r="CB1716" s="228"/>
    </row>
    <row r="1717" spans="2:80" s="331" customFormat="1" ht="12.6" customHeight="1">
      <c r="B1717" s="511"/>
      <c r="C1717" s="512"/>
      <c r="D1717" s="513"/>
      <c r="E1717" s="514"/>
      <c r="F1717" s="482"/>
      <c r="G1717" s="482"/>
      <c r="H1717" s="482"/>
      <c r="I1717" s="482"/>
      <c r="J1717" s="482"/>
      <c r="K1717" s="482"/>
      <c r="L1717" s="482"/>
      <c r="M1717" s="482"/>
      <c r="N1717" s="482"/>
      <c r="O1717" s="482"/>
      <c r="P1717" s="482"/>
      <c r="Q1717" s="482"/>
      <c r="R1717" s="482"/>
      <c r="S1717" s="482"/>
      <c r="T1717" s="482"/>
      <c r="U1717" s="482"/>
      <c r="V1717" s="482"/>
      <c r="W1717" s="482"/>
      <c r="X1717" s="482"/>
      <c r="Y1717" s="482"/>
      <c r="Z1717" s="482"/>
      <c r="AA1717" s="482"/>
      <c r="AB1717" s="482"/>
      <c r="AC1717" s="482"/>
      <c r="AD1717" s="482"/>
      <c r="AE1717" s="482"/>
      <c r="AF1717" s="482"/>
      <c r="AG1717" s="482"/>
      <c r="AH1717" s="482"/>
      <c r="AI1717" s="482"/>
      <c r="AJ1717" s="482"/>
      <c r="AK1717" s="482"/>
      <c r="AL1717" s="482"/>
      <c r="AM1717" s="482"/>
      <c r="AN1717" s="482"/>
      <c r="AO1717" s="482"/>
      <c r="AP1717" s="482"/>
      <c r="AQ1717" s="482"/>
      <c r="AR1717" s="482"/>
      <c r="AS1717" s="482"/>
      <c r="AT1717" s="482"/>
      <c r="AU1717" s="482"/>
      <c r="AV1717" s="482"/>
      <c r="AW1717" s="482"/>
      <c r="AX1717" s="482"/>
      <c r="AY1717" s="482"/>
      <c r="AZ1717" s="482"/>
      <c r="BA1717" s="482"/>
      <c r="BB1717" s="482"/>
      <c r="BC1717" s="482"/>
      <c r="BD1717" s="482"/>
      <c r="BE1717" s="482"/>
      <c r="BF1717" s="482"/>
      <c r="BG1717" s="515"/>
      <c r="BH1717" s="516"/>
      <c r="BI1717" s="516"/>
      <c r="BJ1717" s="516"/>
      <c r="BK1717" s="517"/>
      <c r="BL1717" s="350"/>
      <c r="BM1717" s="330"/>
      <c r="BN1717" s="330"/>
      <c r="BO1717" s="330"/>
      <c r="BP1717" s="330"/>
      <c r="BQ1717" s="330"/>
      <c r="BR1717" s="330"/>
      <c r="BS1717" s="330"/>
      <c r="BT1717" s="330"/>
      <c r="BU1717" s="330"/>
      <c r="BV1717" s="330"/>
      <c r="BW1717" s="330"/>
      <c r="BX1717" s="330"/>
      <c r="BY1717" s="330"/>
      <c r="BZ1717" s="330"/>
      <c r="CA1717" s="330"/>
      <c r="CB1717" s="330"/>
    </row>
    <row r="1718" spans="2:80" s="331" customFormat="1" ht="12.6" customHeight="1">
      <c r="B1718" s="498"/>
      <c r="C1718" s="499"/>
      <c r="D1718" s="500"/>
      <c r="E1718" s="503"/>
      <c r="F1718" s="504"/>
      <c r="G1718" s="504"/>
      <c r="H1718" s="504"/>
      <c r="I1718" s="504"/>
      <c r="J1718" s="504"/>
      <c r="K1718" s="504"/>
      <c r="L1718" s="504"/>
      <c r="M1718" s="504"/>
      <c r="N1718" s="504"/>
      <c r="O1718" s="504"/>
      <c r="P1718" s="504"/>
      <c r="Q1718" s="504"/>
      <c r="R1718" s="504"/>
      <c r="S1718" s="504"/>
      <c r="T1718" s="504"/>
      <c r="U1718" s="504"/>
      <c r="V1718" s="504"/>
      <c r="W1718" s="504"/>
      <c r="X1718" s="504"/>
      <c r="Y1718" s="504"/>
      <c r="Z1718" s="504"/>
      <c r="AA1718" s="504"/>
      <c r="AB1718" s="504"/>
      <c r="AC1718" s="504"/>
      <c r="AD1718" s="504"/>
      <c r="AE1718" s="504"/>
      <c r="AF1718" s="504"/>
      <c r="AG1718" s="504"/>
      <c r="AH1718" s="504"/>
      <c r="AI1718" s="504"/>
      <c r="AJ1718" s="504"/>
      <c r="AK1718" s="504"/>
      <c r="AL1718" s="504"/>
      <c r="AM1718" s="504"/>
      <c r="AN1718" s="504"/>
      <c r="AO1718" s="504"/>
      <c r="AP1718" s="504"/>
      <c r="AQ1718" s="504"/>
      <c r="AR1718" s="504"/>
      <c r="AS1718" s="504"/>
      <c r="AT1718" s="504"/>
      <c r="AU1718" s="504"/>
      <c r="AV1718" s="504"/>
      <c r="AW1718" s="504"/>
      <c r="AX1718" s="504"/>
      <c r="AY1718" s="504"/>
      <c r="AZ1718" s="504"/>
      <c r="BA1718" s="504"/>
      <c r="BB1718" s="504"/>
      <c r="BC1718" s="504"/>
      <c r="BD1718" s="504"/>
      <c r="BE1718" s="504"/>
      <c r="BF1718" s="504"/>
      <c r="BG1718" s="508"/>
      <c r="BH1718" s="509"/>
      <c r="BI1718" s="509"/>
      <c r="BJ1718" s="509"/>
      <c r="BK1718" s="510"/>
      <c r="BL1718" s="350"/>
      <c r="BM1718" s="330"/>
      <c r="BN1718" s="330"/>
      <c r="BO1718" s="330"/>
      <c r="BP1718" s="330"/>
      <c r="BQ1718" s="330"/>
      <c r="BR1718" s="330"/>
      <c r="BS1718" s="330"/>
      <c r="BT1718" s="330"/>
      <c r="BU1718" s="330"/>
      <c r="BV1718" s="330"/>
      <c r="BW1718" s="330"/>
      <c r="BX1718" s="330"/>
      <c r="BY1718" s="330"/>
      <c r="BZ1718" s="330"/>
      <c r="CA1718" s="330"/>
      <c r="CB1718" s="330"/>
    </row>
    <row r="1719" spans="2:80" ht="12.6" customHeight="1">
      <c r="B1719" s="495" t="s">
        <v>457</v>
      </c>
      <c r="C1719" s="496"/>
      <c r="D1719" s="497"/>
      <c r="E1719" s="501" t="s">
        <v>1212</v>
      </c>
      <c r="F1719" s="502"/>
      <c r="G1719" s="502"/>
      <c r="H1719" s="502"/>
      <c r="I1719" s="502"/>
      <c r="J1719" s="502"/>
      <c r="K1719" s="502"/>
      <c r="L1719" s="502"/>
      <c r="M1719" s="502"/>
      <c r="N1719" s="502"/>
      <c r="O1719" s="502"/>
      <c r="P1719" s="502"/>
      <c r="Q1719" s="502"/>
      <c r="R1719" s="502"/>
      <c r="S1719" s="502"/>
      <c r="T1719" s="502"/>
      <c r="U1719" s="502"/>
      <c r="V1719" s="502"/>
      <c r="W1719" s="502"/>
      <c r="X1719" s="502"/>
      <c r="Y1719" s="502"/>
      <c r="Z1719" s="502"/>
      <c r="AA1719" s="502"/>
      <c r="AB1719" s="502"/>
      <c r="AC1719" s="502"/>
      <c r="AD1719" s="502"/>
      <c r="AE1719" s="502"/>
      <c r="AF1719" s="502"/>
      <c r="AG1719" s="502"/>
      <c r="AH1719" s="502"/>
      <c r="AI1719" s="502"/>
      <c r="AJ1719" s="502"/>
      <c r="AK1719" s="502"/>
      <c r="AL1719" s="502"/>
      <c r="AM1719" s="502"/>
      <c r="AN1719" s="502"/>
      <c r="AO1719" s="502"/>
      <c r="AP1719" s="502"/>
      <c r="AQ1719" s="502"/>
      <c r="AR1719" s="502"/>
      <c r="AS1719" s="502"/>
      <c r="AT1719" s="502"/>
      <c r="AU1719" s="502"/>
      <c r="AV1719" s="502"/>
      <c r="AW1719" s="502"/>
      <c r="AX1719" s="502"/>
      <c r="AY1719" s="502"/>
      <c r="AZ1719" s="502"/>
      <c r="BA1719" s="502"/>
      <c r="BB1719" s="502"/>
      <c r="BC1719" s="502"/>
      <c r="BD1719" s="502"/>
      <c r="BE1719" s="502"/>
      <c r="BF1719" s="502"/>
      <c r="BG1719" s="505"/>
      <c r="BH1719" s="506"/>
      <c r="BI1719" s="506"/>
      <c r="BJ1719" s="506"/>
      <c r="BK1719" s="507"/>
      <c r="BL1719" s="350"/>
      <c r="CB1719" s="228"/>
    </row>
    <row r="1720" spans="2:80" ht="12.6" customHeight="1">
      <c r="B1720" s="511"/>
      <c r="C1720" s="512"/>
      <c r="D1720" s="513"/>
      <c r="E1720" s="514"/>
      <c r="F1720" s="482"/>
      <c r="G1720" s="482"/>
      <c r="H1720" s="482"/>
      <c r="I1720" s="482"/>
      <c r="J1720" s="482"/>
      <c r="K1720" s="482"/>
      <c r="L1720" s="482"/>
      <c r="M1720" s="482"/>
      <c r="N1720" s="482"/>
      <c r="O1720" s="482"/>
      <c r="P1720" s="482"/>
      <c r="Q1720" s="482"/>
      <c r="R1720" s="482"/>
      <c r="S1720" s="482"/>
      <c r="T1720" s="482"/>
      <c r="U1720" s="482"/>
      <c r="V1720" s="482"/>
      <c r="W1720" s="482"/>
      <c r="X1720" s="482"/>
      <c r="Y1720" s="482"/>
      <c r="Z1720" s="482"/>
      <c r="AA1720" s="482"/>
      <c r="AB1720" s="482"/>
      <c r="AC1720" s="482"/>
      <c r="AD1720" s="482"/>
      <c r="AE1720" s="482"/>
      <c r="AF1720" s="482"/>
      <c r="AG1720" s="482"/>
      <c r="AH1720" s="482"/>
      <c r="AI1720" s="482"/>
      <c r="AJ1720" s="482"/>
      <c r="AK1720" s="482"/>
      <c r="AL1720" s="482"/>
      <c r="AM1720" s="482"/>
      <c r="AN1720" s="482"/>
      <c r="AO1720" s="482"/>
      <c r="AP1720" s="482"/>
      <c r="AQ1720" s="482"/>
      <c r="AR1720" s="482"/>
      <c r="AS1720" s="482"/>
      <c r="AT1720" s="482"/>
      <c r="AU1720" s="482"/>
      <c r="AV1720" s="482"/>
      <c r="AW1720" s="482"/>
      <c r="AX1720" s="482"/>
      <c r="AY1720" s="482"/>
      <c r="AZ1720" s="482"/>
      <c r="BA1720" s="482"/>
      <c r="BB1720" s="482"/>
      <c r="BC1720" s="482"/>
      <c r="BD1720" s="482"/>
      <c r="BE1720" s="482"/>
      <c r="BF1720" s="482"/>
      <c r="BG1720" s="515"/>
      <c r="BH1720" s="516"/>
      <c r="BI1720" s="516"/>
      <c r="BJ1720" s="516"/>
      <c r="BK1720" s="517"/>
      <c r="BL1720" s="350"/>
      <c r="CB1720" s="228"/>
    </row>
    <row r="1721" spans="2:80" s="331" customFormat="1" ht="12.6" customHeight="1">
      <c r="B1721" s="511"/>
      <c r="C1721" s="512"/>
      <c r="D1721" s="513"/>
      <c r="E1721" s="514"/>
      <c r="F1721" s="482"/>
      <c r="G1721" s="482"/>
      <c r="H1721" s="482"/>
      <c r="I1721" s="482"/>
      <c r="J1721" s="482"/>
      <c r="K1721" s="482"/>
      <c r="L1721" s="482"/>
      <c r="M1721" s="482"/>
      <c r="N1721" s="482"/>
      <c r="O1721" s="482"/>
      <c r="P1721" s="482"/>
      <c r="Q1721" s="482"/>
      <c r="R1721" s="482"/>
      <c r="S1721" s="482"/>
      <c r="T1721" s="482"/>
      <c r="U1721" s="482"/>
      <c r="V1721" s="482"/>
      <c r="W1721" s="482"/>
      <c r="X1721" s="482"/>
      <c r="Y1721" s="482"/>
      <c r="Z1721" s="482"/>
      <c r="AA1721" s="482"/>
      <c r="AB1721" s="482"/>
      <c r="AC1721" s="482"/>
      <c r="AD1721" s="482"/>
      <c r="AE1721" s="482"/>
      <c r="AF1721" s="482"/>
      <c r="AG1721" s="482"/>
      <c r="AH1721" s="482"/>
      <c r="AI1721" s="482"/>
      <c r="AJ1721" s="482"/>
      <c r="AK1721" s="482"/>
      <c r="AL1721" s="482"/>
      <c r="AM1721" s="482"/>
      <c r="AN1721" s="482"/>
      <c r="AO1721" s="482"/>
      <c r="AP1721" s="482"/>
      <c r="AQ1721" s="482"/>
      <c r="AR1721" s="482"/>
      <c r="AS1721" s="482"/>
      <c r="AT1721" s="482"/>
      <c r="AU1721" s="482"/>
      <c r="AV1721" s="482"/>
      <c r="AW1721" s="482"/>
      <c r="AX1721" s="482"/>
      <c r="AY1721" s="482"/>
      <c r="AZ1721" s="482"/>
      <c r="BA1721" s="482"/>
      <c r="BB1721" s="482"/>
      <c r="BC1721" s="482"/>
      <c r="BD1721" s="482"/>
      <c r="BE1721" s="482"/>
      <c r="BF1721" s="482"/>
      <c r="BG1721" s="515"/>
      <c r="BH1721" s="516"/>
      <c r="BI1721" s="516"/>
      <c r="BJ1721" s="516"/>
      <c r="BK1721" s="517"/>
      <c r="BL1721" s="350"/>
      <c r="BM1721" s="330"/>
      <c r="BN1721" s="330"/>
      <c r="BO1721" s="330"/>
      <c r="BP1721" s="330"/>
      <c r="BQ1721" s="330"/>
      <c r="BR1721" s="330"/>
      <c r="BS1721" s="330"/>
      <c r="BT1721" s="330"/>
      <c r="BU1721" s="330"/>
      <c r="BV1721" s="330"/>
      <c r="BW1721" s="330"/>
      <c r="BX1721" s="330"/>
      <c r="BY1721" s="330"/>
      <c r="BZ1721" s="330"/>
      <c r="CA1721" s="330"/>
      <c r="CB1721" s="330"/>
    </row>
    <row r="1722" spans="2:80" s="331" customFormat="1" ht="12.6" customHeight="1">
      <c r="B1722" s="511"/>
      <c r="C1722" s="512"/>
      <c r="D1722" s="513"/>
      <c r="E1722" s="514"/>
      <c r="F1722" s="482"/>
      <c r="G1722" s="482"/>
      <c r="H1722" s="482"/>
      <c r="I1722" s="482"/>
      <c r="J1722" s="482"/>
      <c r="K1722" s="482"/>
      <c r="L1722" s="482"/>
      <c r="M1722" s="482"/>
      <c r="N1722" s="482"/>
      <c r="O1722" s="482"/>
      <c r="P1722" s="482"/>
      <c r="Q1722" s="482"/>
      <c r="R1722" s="482"/>
      <c r="S1722" s="482"/>
      <c r="T1722" s="482"/>
      <c r="U1722" s="482"/>
      <c r="V1722" s="482"/>
      <c r="W1722" s="482"/>
      <c r="X1722" s="482"/>
      <c r="Y1722" s="482"/>
      <c r="Z1722" s="482"/>
      <c r="AA1722" s="482"/>
      <c r="AB1722" s="482"/>
      <c r="AC1722" s="482"/>
      <c r="AD1722" s="482"/>
      <c r="AE1722" s="482"/>
      <c r="AF1722" s="482"/>
      <c r="AG1722" s="482"/>
      <c r="AH1722" s="482"/>
      <c r="AI1722" s="482"/>
      <c r="AJ1722" s="482"/>
      <c r="AK1722" s="482"/>
      <c r="AL1722" s="482"/>
      <c r="AM1722" s="482"/>
      <c r="AN1722" s="482"/>
      <c r="AO1722" s="482"/>
      <c r="AP1722" s="482"/>
      <c r="AQ1722" s="482"/>
      <c r="AR1722" s="482"/>
      <c r="AS1722" s="482"/>
      <c r="AT1722" s="482"/>
      <c r="AU1722" s="482"/>
      <c r="AV1722" s="482"/>
      <c r="AW1722" s="482"/>
      <c r="AX1722" s="482"/>
      <c r="AY1722" s="482"/>
      <c r="AZ1722" s="482"/>
      <c r="BA1722" s="482"/>
      <c r="BB1722" s="482"/>
      <c r="BC1722" s="482"/>
      <c r="BD1722" s="482"/>
      <c r="BE1722" s="482"/>
      <c r="BF1722" s="482"/>
      <c r="BG1722" s="515"/>
      <c r="BH1722" s="516"/>
      <c r="BI1722" s="516"/>
      <c r="BJ1722" s="516"/>
      <c r="BK1722" s="517"/>
      <c r="BL1722" s="350"/>
      <c r="BM1722" s="330"/>
      <c r="BN1722" s="330"/>
      <c r="BO1722" s="330"/>
      <c r="BP1722" s="330"/>
      <c r="BQ1722" s="330"/>
      <c r="BR1722" s="330"/>
      <c r="BS1722" s="330"/>
      <c r="BT1722" s="330"/>
      <c r="BU1722" s="330"/>
      <c r="BV1722" s="330"/>
      <c r="BW1722" s="330"/>
      <c r="BX1722" s="330"/>
      <c r="BY1722" s="330"/>
      <c r="BZ1722" s="330"/>
      <c r="CA1722" s="330"/>
      <c r="CB1722" s="330"/>
    </row>
    <row r="1723" spans="2:80" s="331" customFormat="1" ht="12.6" customHeight="1">
      <c r="B1723" s="495" t="s">
        <v>837</v>
      </c>
      <c r="C1723" s="496"/>
      <c r="D1723" s="497"/>
      <c r="E1723" s="501" t="s">
        <v>969</v>
      </c>
      <c r="F1723" s="502"/>
      <c r="G1723" s="502"/>
      <c r="H1723" s="502"/>
      <c r="I1723" s="502"/>
      <c r="J1723" s="502"/>
      <c r="K1723" s="502"/>
      <c r="L1723" s="502"/>
      <c r="M1723" s="502"/>
      <c r="N1723" s="502"/>
      <c r="O1723" s="502"/>
      <c r="P1723" s="502"/>
      <c r="Q1723" s="502"/>
      <c r="R1723" s="502"/>
      <c r="S1723" s="502"/>
      <c r="T1723" s="502"/>
      <c r="U1723" s="502"/>
      <c r="V1723" s="502"/>
      <c r="W1723" s="502"/>
      <c r="X1723" s="502"/>
      <c r="Y1723" s="502"/>
      <c r="Z1723" s="502"/>
      <c r="AA1723" s="502"/>
      <c r="AB1723" s="502"/>
      <c r="AC1723" s="502"/>
      <c r="AD1723" s="502"/>
      <c r="AE1723" s="502"/>
      <c r="AF1723" s="502"/>
      <c r="AG1723" s="502"/>
      <c r="AH1723" s="502"/>
      <c r="AI1723" s="502"/>
      <c r="AJ1723" s="502"/>
      <c r="AK1723" s="502"/>
      <c r="AL1723" s="502"/>
      <c r="AM1723" s="502"/>
      <c r="AN1723" s="502"/>
      <c r="AO1723" s="502"/>
      <c r="AP1723" s="502"/>
      <c r="AQ1723" s="502"/>
      <c r="AR1723" s="502"/>
      <c r="AS1723" s="502"/>
      <c r="AT1723" s="502"/>
      <c r="AU1723" s="502"/>
      <c r="AV1723" s="502"/>
      <c r="AW1723" s="502"/>
      <c r="AX1723" s="502"/>
      <c r="AY1723" s="502"/>
      <c r="AZ1723" s="502"/>
      <c r="BA1723" s="502"/>
      <c r="BB1723" s="502"/>
      <c r="BC1723" s="502"/>
      <c r="BD1723" s="502"/>
      <c r="BE1723" s="502"/>
      <c r="BF1723" s="502"/>
      <c r="BG1723" s="505"/>
      <c r="BH1723" s="506"/>
      <c r="BI1723" s="506"/>
      <c r="BJ1723" s="506"/>
      <c r="BK1723" s="507"/>
      <c r="BL1723" s="350"/>
      <c r="BM1723" s="330"/>
      <c r="BN1723" s="330"/>
      <c r="BO1723" s="330"/>
      <c r="BP1723" s="330"/>
      <c r="BQ1723" s="330"/>
      <c r="BR1723" s="330"/>
      <c r="BS1723" s="330"/>
      <c r="BT1723" s="330"/>
      <c r="BU1723" s="330"/>
      <c r="BV1723" s="330"/>
      <c r="BW1723" s="330"/>
      <c r="BX1723" s="330"/>
      <c r="BY1723" s="330"/>
      <c r="BZ1723" s="330"/>
      <c r="CA1723" s="330"/>
      <c r="CB1723" s="330"/>
    </row>
    <row r="1724" spans="2:80" s="331" customFormat="1" ht="12.6" customHeight="1">
      <c r="B1724" s="498"/>
      <c r="C1724" s="499"/>
      <c r="D1724" s="500"/>
      <c r="E1724" s="503"/>
      <c r="F1724" s="504"/>
      <c r="G1724" s="504"/>
      <c r="H1724" s="504"/>
      <c r="I1724" s="504"/>
      <c r="J1724" s="504"/>
      <c r="K1724" s="504"/>
      <c r="L1724" s="504"/>
      <c r="M1724" s="504"/>
      <c r="N1724" s="504"/>
      <c r="O1724" s="504"/>
      <c r="P1724" s="504"/>
      <c r="Q1724" s="504"/>
      <c r="R1724" s="504"/>
      <c r="S1724" s="504"/>
      <c r="T1724" s="504"/>
      <c r="U1724" s="504"/>
      <c r="V1724" s="504"/>
      <c r="W1724" s="504"/>
      <c r="X1724" s="504"/>
      <c r="Y1724" s="504"/>
      <c r="Z1724" s="504"/>
      <c r="AA1724" s="504"/>
      <c r="AB1724" s="504"/>
      <c r="AC1724" s="504"/>
      <c r="AD1724" s="504"/>
      <c r="AE1724" s="504"/>
      <c r="AF1724" s="504"/>
      <c r="AG1724" s="504"/>
      <c r="AH1724" s="504"/>
      <c r="AI1724" s="504"/>
      <c r="AJ1724" s="504"/>
      <c r="AK1724" s="504"/>
      <c r="AL1724" s="504"/>
      <c r="AM1724" s="504"/>
      <c r="AN1724" s="504"/>
      <c r="AO1724" s="504"/>
      <c r="AP1724" s="504"/>
      <c r="AQ1724" s="504"/>
      <c r="AR1724" s="504"/>
      <c r="AS1724" s="504"/>
      <c r="AT1724" s="504"/>
      <c r="AU1724" s="504"/>
      <c r="AV1724" s="504"/>
      <c r="AW1724" s="504"/>
      <c r="AX1724" s="504"/>
      <c r="AY1724" s="504"/>
      <c r="AZ1724" s="504"/>
      <c r="BA1724" s="504"/>
      <c r="BB1724" s="504"/>
      <c r="BC1724" s="504"/>
      <c r="BD1724" s="504"/>
      <c r="BE1724" s="504"/>
      <c r="BF1724" s="504"/>
      <c r="BG1724" s="508"/>
      <c r="BH1724" s="509"/>
      <c r="BI1724" s="509"/>
      <c r="BJ1724" s="509"/>
      <c r="BK1724" s="510"/>
      <c r="BL1724" s="350"/>
      <c r="BM1724" s="330"/>
      <c r="BN1724" s="330"/>
      <c r="BO1724" s="330"/>
      <c r="BP1724" s="330"/>
      <c r="BQ1724" s="330"/>
      <c r="BR1724" s="330"/>
      <c r="BS1724" s="330"/>
      <c r="BT1724" s="330"/>
      <c r="BU1724" s="330"/>
      <c r="BV1724" s="330"/>
      <c r="BW1724" s="330"/>
      <c r="BX1724" s="330"/>
      <c r="BY1724" s="330"/>
      <c r="BZ1724" s="330"/>
      <c r="CA1724" s="330"/>
      <c r="CB1724" s="330"/>
    </row>
    <row r="1725" spans="2:80" s="331" customFormat="1" ht="12.6" customHeight="1">
      <c r="B1725" s="495" t="s">
        <v>463</v>
      </c>
      <c r="C1725" s="496"/>
      <c r="D1725" s="497"/>
      <c r="E1725" s="644" t="s">
        <v>352</v>
      </c>
      <c r="F1725" s="645"/>
      <c r="G1725" s="645"/>
      <c r="H1725" s="645"/>
      <c r="I1725" s="645"/>
      <c r="J1725" s="645"/>
      <c r="K1725" s="645"/>
      <c r="L1725" s="645"/>
      <c r="M1725" s="645"/>
      <c r="N1725" s="645"/>
      <c r="O1725" s="645"/>
      <c r="P1725" s="645"/>
      <c r="Q1725" s="645"/>
      <c r="R1725" s="645"/>
      <c r="S1725" s="645"/>
      <c r="T1725" s="645"/>
      <c r="U1725" s="645"/>
      <c r="V1725" s="645"/>
      <c r="W1725" s="645"/>
      <c r="X1725" s="645"/>
      <c r="Y1725" s="645"/>
      <c r="Z1725" s="645"/>
      <c r="AA1725" s="645"/>
      <c r="AB1725" s="645"/>
      <c r="AC1725" s="645"/>
      <c r="AD1725" s="645"/>
      <c r="AE1725" s="645"/>
      <c r="AF1725" s="645"/>
      <c r="AG1725" s="645"/>
      <c r="AH1725" s="645"/>
      <c r="AI1725" s="645"/>
      <c r="AJ1725" s="645"/>
      <c r="AK1725" s="645"/>
      <c r="AL1725" s="645"/>
      <c r="AM1725" s="645"/>
      <c r="AN1725" s="645"/>
      <c r="AO1725" s="645"/>
      <c r="AP1725" s="645"/>
      <c r="AQ1725" s="645"/>
      <c r="AR1725" s="645"/>
      <c r="AS1725" s="645"/>
      <c r="AT1725" s="645"/>
      <c r="AU1725" s="645"/>
      <c r="AV1725" s="645"/>
      <c r="AW1725" s="645"/>
      <c r="AX1725" s="645"/>
      <c r="AY1725" s="645"/>
      <c r="AZ1725" s="645"/>
      <c r="BA1725" s="645"/>
      <c r="BB1725" s="645"/>
      <c r="BC1725" s="645"/>
      <c r="BD1725" s="645"/>
      <c r="BE1725" s="645"/>
      <c r="BF1725" s="645"/>
      <c r="BG1725" s="505"/>
      <c r="BH1725" s="506"/>
      <c r="BI1725" s="506"/>
      <c r="BJ1725" s="506"/>
      <c r="BK1725" s="507"/>
      <c r="BL1725" s="350"/>
      <c r="BM1725" s="330"/>
      <c r="BN1725" s="330"/>
      <c r="BO1725" s="330"/>
      <c r="BP1725" s="330"/>
      <c r="BQ1725" s="330"/>
      <c r="BR1725" s="330"/>
      <c r="BS1725" s="330"/>
      <c r="BT1725" s="330"/>
      <c r="BU1725" s="330"/>
      <c r="BV1725" s="330"/>
      <c r="BW1725" s="330"/>
      <c r="BX1725" s="330"/>
      <c r="BY1725" s="330"/>
      <c r="BZ1725" s="330"/>
      <c r="CA1725" s="330"/>
      <c r="CB1725" s="330"/>
    </row>
    <row r="1726" spans="2:80" s="331" customFormat="1" ht="12.6" customHeight="1">
      <c r="B1726" s="498"/>
      <c r="C1726" s="499"/>
      <c r="D1726" s="500"/>
      <c r="E1726" s="646"/>
      <c r="F1726" s="647"/>
      <c r="G1726" s="647"/>
      <c r="H1726" s="647"/>
      <c r="I1726" s="647"/>
      <c r="J1726" s="647"/>
      <c r="K1726" s="647"/>
      <c r="L1726" s="647"/>
      <c r="M1726" s="647"/>
      <c r="N1726" s="647"/>
      <c r="O1726" s="647"/>
      <c r="P1726" s="647"/>
      <c r="Q1726" s="647"/>
      <c r="R1726" s="647"/>
      <c r="S1726" s="647"/>
      <c r="T1726" s="647"/>
      <c r="U1726" s="647"/>
      <c r="V1726" s="647"/>
      <c r="W1726" s="647"/>
      <c r="X1726" s="647"/>
      <c r="Y1726" s="647"/>
      <c r="Z1726" s="647"/>
      <c r="AA1726" s="647"/>
      <c r="AB1726" s="647"/>
      <c r="AC1726" s="647"/>
      <c r="AD1726" s="647"/>
      <c r="AE1726" s="647"/>
      <c r="AF1726" s="647"/>
      <c r="AG1726" s="647"/>
      <c r="AH1726" s="647"/>
      <c r="AI1726" s="647"/>
      <c r="AJ1726" s="647"/>
      <c r="AK1726" s="647"/>
      <c r="AL1726" s="647"/>
      <c r="AM1726" s="647"/>
      <c r="AN1726" s="647"/>
      <c r="AO1726" s="647"/>
      <c r="AP1726" s="647"/>
      <c r="AQ1726" s="647"/>
      <c r="AR1726" s="647"/>
      <c r="AS1726" s="647"/>
      <c r="AT1726" s="647"/>
      <c r="AU1726" s="647"/>
      <c r="AV1726" s="647"/>
      <c r="AW1726" s="647"/>
      <c r="AX1726" s="647"/>
      <c r="AY1726" s="647"/>
      <c r="AZ1726" s="647"/>
      <c r="BA1726" s="647"/>
      <c r="BB1726" s="647"/>
      <c r="BC1726" s="647"/>
      <c r="BD1726" s="647"/>
      <c r="BE1726" s="647"/>
      <c r="BF1726" s="647"/>
      <c r="BG1726" s="508"/>
      <c r="BH1726" s="509"/>
      <c r="BI1726" s="509"/>
      <c r="BJ1726" s="509"/>
      <c r="BK1726" s="510"/>
      <c r="BL1726" s="350"/>
      <c r="BM1726" s="330"/>
      <c r="BN1726" s="330"/>
      <c r="BO1726" s="330"/>
      <c r="BP1726" s="330"/>
      <c r="BQ1726" s="330"/>
      <c r="BR1726" s="330"/>
      <c r="BS1726" s="330"/>
      <c r="BT1726" s="330"/>
      <c r="BU1726" s="330"/>
      <c r="BV1726" s="330"/>
      <c r="BW1726" s="330"/>
      <c r="BX1726" s="330"/>
      <c r="BY1726" s="330"/>
      <c r="BZ1726" s="330"/>
      <c r="CA1726" s="330"/>
      <c r="CB1726" s="330"/>
    </row>
    <row r="1727" spans="2:80" s="331" customFormat="1" ht="12.6" customHeight="1">
      <c r="B1727" s="495" t="s">
        <v>465</v>
      </c>
      <c r="C1727" s="496"/>
      <c r="D1727" s="497"/>
      <c r="E1727" s="502" t="s">
        <v>763</v>
      </c>
      <c r="F1727" s="502"/>
      <c r="G1727" s="502"/>
      <c r="H1727" s="502"/>
      <c r="I1727" s="502"/>
      <c r="J1727" s="502"/>
      <c r="K1727" s="502"/>
      <c r="L1727" s="502"/>
      <c r="M1727" s="502"/>
      <c r="N1727" s="502"/>
      <c r="O1727" s="502"/>
      <c r="P1727" s="502"/>
      <c r="Q1727" s="502"/>
      <c r="R1727" s="502"/>
      <c r="S1727" s="502"/>
      <c r="T1727" s="502"/>
      <c r="U1727" s="502"/>
      <c r="V1727" s="502"/>
      <c r="W1727" s="502"/>
      <c r="X1727" s="502"/>
      <c r="Y1727" s="502"/>
      <c r="Z1727" s="502"/>
      <c r="AA1727" s="502"/>
      <c r="AB1727" s="502"/>
      <c r="AC1727" s="502"/>
      <c r="AD1727" s="502"/>
      <c r="AE1727" s="502"/>
      <c r="AF1727" s="502"/>
      <c r="AG1727" s="502"/>
      <c r="AH1727" s="502"/>
      <c r="AI1727" s="502"/>
      <c r="AJ1727" s="502"/>
      <c r="AK1727" s="502"/>
      <c r="AL1727" s="502"/>
      <c r="AM1727" s="502"/>
      <c r="AN1727" s="502"/>
      <c r="AO1727" s="502"/>
      <c r="AP1727" s="502"/>
      <c r="AQ1727" s="502"/>
      <c r="AR1727" s="502"/>
      <c r="AS1727" s="502"/>
      <c r="AT1727" s="502"/>
      <c r="AU1727" s="502"/>
      <c r="AV1727" s="502"/>
      <c r="AW1727" s="502"/>
      <c r="AX1727" s="502"/>
      <c r="AY1727" s="502"/>
      <c r="AZ1727" s="502"/>
      <c r="BA1727" s="502"/>
      <c r="BB1727" s="502"/>
      <c r="BC1727" s="502"/>
      <c r="BD1727" s="502"/>
      <c r="BE1727" s="502"/>
      <c r="BF1727" s="502"/>
      <c r="BG1727" s="505"/>
      <c r="BH1727" s="506"/>
      <c r="BI1727" s="506"/>
      <c r="BJ1727" s="506"/>
      <c r="BK1727" s="507"/>
      <c r="BL1727" s="330"/>
      <c r="BM1727" s="330"/>
      <c r="BN1727" s="330"/>
      <c r="BO1727" s="330"/>
      <c r="BP1727" s="330"/>
      <c r="BQ1727" s="330"/>
      <c r="BR1727" s="330"/>
      <c r="BS1727" s="330"/>
      <c r="BT1727" s="330"/>
      <c r="BU1727" s="330"/>
      <c r="BV1727" s="330"/>
      <c r="BW1727" s="330"/>
      <c r="BX1727" s="330"/>
      <c r="BY1727" s="330"/>
      <c r="BZ1727" s="330"/>
      <c r="CA1727" s="330"/>
    </row>
    <row r="1728" spans="2:80" s="331" customFormat="1" ht="12.6" customHeight="1">
      <c r="B1728" s="511"/>
      <c r="C1728" s="512"/>
      <c r="D1728" s="513"/>
      <c r="E1728" s="482"/>
      <c r="F1728" s="482"/>
      <c r="G1728" s="482"/>
      <c r="H1728" s="482"/>
      <c r="I1728" s="482"/>
      <c r="J1728" s="482"/>
      <c r="K1728" s="482"/>
      <c r="L1728" s="482"/>
      <c r="M1728" s="482"/>
      <c r="N1728" s="482"/>
      <c r="O1728" s="482"/>
      <c r="P1728" s="482"/>
      <c r="Q1728" s="482"/>
      <c r="R1728" s="482"/>
      <c r="S1728" s="482"/>
      <c r="T1728" s="482"/>
      <c r="U1728" s="482"/>
      <c r="V1728" s="482"/>
      <c r="W1728" s="482"/>
      <c r="X1728" s="482"/>
      <c r="Y1728" s="482"/>
      <c r="Z1728" s="482"/>
      <c r="AA1728" s="482"/>
      <c r="AB1728" s="482"/>
      <c r="AC1728" s="482"/>
      <c r="AD1728" s="482"/>
      <c r="AE1728" s="482"/>
      <c r="AF1728" s="482"/>
      <c r="AG1728" s="482"/>
      <c r="AH1728" s="482"/>
      <c r="AI1728" s="482"/>
      <c r="AJ1728" s="482"/>
      <c r="AK1728" s="482"/>
      <c r="AL1728" s="482"/>
      <c r="AM1728" s="482"/>
      <c r="AN1728" s="482"/>
      <c r="AO1728" s="482"/>
      <c r="AP1728" s="482"/>
      <c r="AQ1728" s="482"/>
      <c r="AR1728" s="482"/>
      <c r="AS1728" s="482"/>
      <c r="AT1728" s="482"/>
      <c r="AU1728" s="482"/>
      <c r="AV1728" s="482"/>
      <c r="AW1728" s="482"/>
      <c r="AX1728" s="482"/>
      <c r="AY1728" s="482"/>
      <c r="AZ1728" s="482"/>
      <c r="BA1728" s="482"/>
      <c r="BB1728" s="482"/>
      <c r="BC1728" s="482"/>
      <c r="BD1728" s="482"/>
      <c r="BE1728" s="482"/>
      <c r="BF1728" s="482"/>
      <c r="BG1728" s="515"/>
      <c r="BH1728" s="516"/>
      <c r="BI1728" s="516"/>
      <c r="BJ1728" s="516"/>
      <c r="BK1728" s="517"/>
      <c r="BL1728" s="330"/>
      <c r="BM1728" s="330"/>
      <c r="BN1728" s="330"/>
      <c r="BO1728" s="330"/>
      <c r="BP1728" s="330"/>
      <c r="BQ1728" s="330"/>
      <c r="BR1728" s="330"/>
      <c r="BS1728" s="330"/>
      <c r="BT1728" s="330"/>
      <c r="BU1728" s="330"/>
      <c r="BV1728" s="330"/>
      <c r="BW1728" s="330"/>
      <c r="BX1728" s="330"/>
      <c r="BY1728" s="330"/>
      <c r="BZ1728" s="330"/>
      <c r="CA1728" s="330"/>
    </row>
    <row r="1729" spans="1:97" s="331" customFormat="1" ht="12.6" customHeight="1">
      <c r="B1729" s="511"/>
      <c r="C1729" s="512"/>
      <c r="D1729" s="513"/>
      <c r="E1729" s="482"/>
      <c r="F1729" s="482"/>
      <c r="G1729" s="482"/>
      <c r="H1729" s="482"/>
      <c r="I1729" s="482"/>
      <c r="J1729" s="482"/>
      <c r="K1729" s="482"/>
      <c r="L1729" s="482"/>
      <c r="M1729" s="482"/>
      <c r="N1729" s="482"/>
      <c r="O1729" s="482"/>
      <c r="P1729" s="482"/>
      <c r="Q1729" s="482"/>
      <c r="R1729" s="482"/>
      <c r="S1729" s="482"/>
      <c r="T1729" s="482"/>
      <c r="U1729" s="482"/>
      <c r="V1729" s="482"/>
      <c r="W1729" s="482"/>
      <c r="X1729" s="482"/>
      <c r="Y1729" s="482"/>
      <c r="Z1729" s="482"/>
      <c r="AA1729" s="482"/>
      <c r="AB1729" s="482"/>
      <c r="AC1729" s="482"/>
      <c r="AD1729" s="482"/>
      <c r="AE1729" s="482"/>
      <c r="AF1729" s="482"/>
      <c r="AG1729" s="482"/>
      <c r="AH1729" s="482"/>
      <c r="AI1729" s="482"/>
      <c r="AJ1729" s="482"/>
      <c r="AK1729" s="482"/>
      <c r="AL1729" s="482"/>
      <c r="AM1729" s="482"/>
      <c r="AN1729" s="482"/>
      <c r="AO1729" s="482"/>
      <c r="AP1729" s="482"/>
      <c r="AQ1729" s="482"/>
      <c r="AR1729" s="482"/>
      <c r="AS1729" s="482"/>
      <c r="AT1729" s="482"/>
      <c r="AU1729" s="482"/>
      <c r="AV1729" s="482"/>
      <c r="AW1729" s="482"/>
      <c r="AX1729" s="482"/>
      <c r="AY1729" s="482"/>
      <c r="AZ1729" s="482"/>
      <c r="BA1729" s="482"/>
      <c r="BB1729" s="482"/>
      <c r="BC1729" s="482"/>
      <c r="BD1729" s="482"/>
      <c r="BE1729" s="482"/>
      <c r="BF1729" s="482"/>
      <c r="BG1729" s="515"/>
      <c r="BH1729" s="516"/>
      <c r="BI1729" s="516"/>
      <c r="BJ1729" s="516"/>
      <c r="BK1729" s="517"/>
      <c r="BL1729" s="330"/>
      <c r="BM1729" s="330"/>
      <c r="BN1729" s="330"/>
      <c r="BO1729" s="330"/>
      <c r="BP1729" s="330"/>
      <c r="BQ1729" s="330"/>
      <c r="BR1729" s="330"/>
      <c r="BS1729" s="330"/>
      <c r="BT1729" s="330"/>
      <c r="BU1729" s="330"/>
      <c r="BV1729" s="330"/>
      <c r="BW1729" s="330"/>
      <c r="BX1729" s="330"/>
      <c r="BY1729" s="330"/>
      <c r="BZ1729" s="330"/>
      <c r="CA1729" s="330"/>
    </row>
    <row r="1730" spans="1:97" s="331" customFormat="1" ht="12.6" customHeight="1">
      <c r="B1730" s="511"/>
      <c r="C1730" s="512"/>
      <c r="D1730" s="513"/>
      <c r="E1730" s="698" t="s">
        <v>434</v>
      </c>
      <c r="F1730" s="699"/>
      <c r="G1730" s="635" t="s">
        <v>764</v>
      </c>
      <c r="H1730" s="635"/>
      <c r="I1730" s="635"/>
      <c r="J1730" s="635"/>
      <c r="K1730" s="635"/>
      <c r="L1730" s="635"/>
      <c r="M1730" s="635"/>
      <c r="N1730" s="635"/>
      <c r="O1730" s="635"/>
      <c r="P1730" s="635"/>
      <c r="Q1730" s="635"/>
      <c r="R1730" s="635"/>
      <c r="S1730" s="635"/>
      <c r="T1730" s="635"/>
      <c r="U1730" s="635"/>
      <c r="V1730" s="635"/>
      <c r="W1730" s="635"/>
      <c r="X1730" s="635"/>
      <c r="Y1730" s="635"/>
      <c r="Z1730" s="635"/>
      <c r="AA1730" s="635"/>
      <c r="AB1730" s="635"/>
      <c r="AC1730" s="635"/>
      <c r="AD1730" s="635"/>
      <c r="AE1730" s="635"/>
      <c r="AF1730" s="635"/>
      <c r="AG1730" s="635"/>
      <c r="AH1730" s="635"/>
      <c r="AI1730" s="635"/>
      <c r="AJ1730" s="635"/>
      <c r="AK1730" s="635"/>
      <c r="AL1730" s="635"/>
      <c r="AM1730" s="635"/>
      <c r="AN1730" s="635"/>
      <c r="AO1730" s="635"/>
      <c r="AP1730" s="635"/>
      <c r="AQ1730" s="635"/>
      <c r="AR1730" s="635"/>
      <c r="AS1730" s="635"/>
      <c r="AT1730" s="635"/>
      <c r="AU1730" s="635"/>
      <c r="AV1730" s="635"/>
      <c r="AW1730" s="635"/>
      <c r="AX1730" s="635"/>
      <c r="AY1730" s="635"/>
      <c r="AZ1730" s="635"/>
      <c r="BA1730" s="635"/>
      <c r="BB1730" s="635"/>
      <c r="BC1730" s="635"/>
      <c r="BD1730" s="635"/>
      <c r="BE1730" s="635"/>
      <c r="BF1730" s="635"/>
      <c r="BG1730" s="515"/>
      <c r="BH1730" s="516"/>
      <c r="BI1730" s="516"/>
      <c r="BJ1730" s="516"/>
      <c r="BK1730" s="517"/>
      <c r="BL1730" s="330"/>
      <c r="BM1730" s="330"/>
      <c r="BN1730" s="330"/>
      <c r="BO1730" s="330"/>
      <c r="BP1730" s="330"/>
      <c r="BQ1730" s="330"/>
      <c r="BR1730" s="330"/>
      <c r="BS1730" s="330"/>
      <c r="BT1730" s="330"/>
      <c r="BU1730" s="330"/>
      <c r="BV1730" s="330"/>
      <c r="BW1730" s="330"/>
      <c r="BX1730" s="330"/>
      <c r="BY1730" s="330"/>
      <c r="BZ1730" s="330"/>
      <c r="CA1730" s="330"/>
    </row>
    <row r="1731" spans="1:97" s="331" customFormat="1" ht="5.25" customHeight="1">
      <c r="B1731" s="498"/>
      <c r="C1731" s="499"/>
      <c r="D1731" s="500"/>
      <c r="E1731" s="778"/>
      <c r="F1731" s="778"/>
      <c r="G1731" s="504"/>
      <c r="H1731" s="504"/>
      <c r="I1731" s="504"/>
      <c r="J1731" s="504"/>
      <c r="K1731" s="504"/>
      <c r="L1731" s="504"/>
      <c r="M1731" s="504"/>
      <c r="N1731" s="504"/>
      <c r="O1731" s="504"/>
      <c r="P1731" s="504"/>
      <c r="Q1731" s="504"/>
      <c r="R1731" s="504"/>
      <c r="S1731" s="504"/>
      <c r="T1731" s="504"/>
      <c r="U1731" s="504"/>
      <c r="V1731" s="504"/>
      <c r="W1731" s="504"/>
      <c r="X1731" s="504"/>
      <c r="Y1731" s="504"/>
      <c r="Z1731" s="504"/>
      <c r="AA1731" s="504"/>
      <c r="AB1731" s="504"/>
      <c r="AC1731" s="504"/>
      <c r="AD1731" s="504"/>
      <c r="AE1731" s="504"/>
      <c r="AF1731" s="504"/>
      <c r="AG1731" s="504"/>
      <c r="AH1731" s="504"/>
      <c r="AI1731" s="504"/>
      <c r="AJ1731" s="504"/>
      <c r="AK1731" s="504"/>
      <c r="AL1731" s="504"/>
      <c r="AM1731" s="504"/>
      <c r="AN1731" s="504"/>
      <c r="AO1731" s="504"/>
      <c r="AP1731" s="504"/>
      <c r="AQ1731" s="504"/>
      <c r="AR1731" s="504"/>
      <c r="AS1731" s="504"/>
      <c r="AT1731" s="504"/>
      <c r="AU1731" s="504"/>
      <c r="AV1731" s="504"/>
      <c r="AW1731" s="504"/>
      <c r="AX1731" s="504"/>
      <c r="AY1731" s="504"/>
      <c r="AZ1731" s="504"/>
      <c r="BA1731" s="504"/>
      <c r="BB1731" s="504"/>
      <c r="BC1731" s="504"/>
      <c r="BD1731" s="504"/>
      <c r="BE1731" s="504"/>
      <c r="BF1731" s="504"/>
      <c r="BG1731" s="508"/>
      <c r="BH1731" s="509"/>
      <c r="BI1731" s="509"/>
      <c r="BJ1731" s="509"/>
      <c r="BK1731" s="510"/>
      <c r="BL1731" s="330"/>
      <c r="BM1731" s="330"/>
      <c r="BN1731" s="330"/>
      <c r="BO1731" s="330"/>
      <c r="BP1731" s="330"/>
      <c r="BQ1731" s="330"/>
      <c r="BR1731" s="330"/>
      <c r="BS1731" s="330"/>
      <c r="BT1731" s="330"/>
      <c r="BU1731" s="330"/>
      <c r="BV1731" s="330"/>
      <c r="BW1731" s="330"/>
      <c r="BX1731" s="330"/>
      <c r="BY1731" s="330"/>
      <c r="BZ1731" s="330"/>
      <c r="CA1731" s="330"/>
    </row>
    <row r="1732" spans="1:97" s="331" customFormat="1" ht="12.6" customHeight="1">
      <c r="A1732" s="252"/>
      <c r="B1732" s="495" t="s">
        <v>500</v>
      </c>
      <c r="C1732" s="496"/>
      <c r="D1732" s="497"/>
      <c r="E1732" s="501" t="s">
        <v>910</v>
      </c>
      <c r="F1732" s="502"/>
      <c r="G1732" s="502"/>
      <c r="H1732" s="502"/>
      <c r="I1732" s="502"/>
      <c r="J1732" s="502"/>
      <c r="K1732" s="502"/>
      <c r="L1732" s="502"/>
      <c r="M1732" s="502"/>
      <c r="N1732" s="502"/>
      <c r="O1732" s="502"/>
      <c r="P1732" s="502"/>
      <c r="Q1732" s="502"/>
      <c r="R1732" s="502"/>
      <c r="S1732" s="502"/>
      <c r="T1732" s="502"/>
      <c r="U1732" s="502"/>
      <c r="V1732" s="502"/>
      <c r="W1732" s="502"/>
      <c r="X1732" s="502"/>
      <c r="Y1732" s="502"/>
      <c r="Z1732" s="502"/>
      <c r="AA1732" s="502"/>
      <c r="AB1732" s="502"/>
      <c r="AC1732" s="502"/>
      <c r="AD1732" s="502"/>
      <c r="AE1732" s="502"/>
      <c r="AF1732" s="502"/>
      <c r="AG1732" s="502"/>
      <c r="AH1732" s="502"/>
      <c r="AI1732" s="502"/>
      <c r="AJ1732" s="502"/>
      <c r="AK1732" s="502"/>
      <c r="AL1732" s="502"/>
      <c r="AM1732" s="502"/>
      <c r="AN1732" s="502"/>
      <c r="AO1732" s="502"/>
      <c r="AP1732" s="502"/>
      <c r="AQ1732" s="502"/>
      <c r="AR1732" s="502"/>
      <c r="AS1732" s="502"/>
      <c r="AT1732" s="502"/>
      <c r="AU1732" s="502"/>
      <c r="AV1732" s="502"/>
      <c r="AW1732" s="502"/>
      <c r="AX1732" s="502"/>
      <c r="AY1732" s="502"/>
      <c r="AZ1732" s="502"/>
      <c r="BA1732" s="502"/>
      <c r="BB1732" s="502"/>
      <c r="BC1732" s="502"/>
      <c r="BD1732" s="502"/>
      <c r="BE1732" s="502"/>
      <c r="BF1732" s="502"/>
      <c r="BG1732" s="505"/>
      <c r="BH1732" s="506"/>
      <c r="BI1732" s="506"/>
      <c r="BJ1732" s="506"/>
      <c r="BK1732" s="507"/>
      <c r="BL1732" s="330"/>
      <c r="BM1732" s="330"/>
      <c r="BN1732" s="330"/>
      <c r="BO1732" s="330"/>
      <c r="BP1732" s="330"/>
      <c r="BQ1732" s="330"/>
      <c r="BR1732" s="330"/>
      <c r="BS1732" s="330"/>
      <c r="BT1732" s="330"/>
      <c r="BU1732" s="330"/>
      <c r="BV1732" s="330"/>
      <c r="BW1732" s="330"/>
      <c r="BX1732" s="330"/>
      <c r="BY1732" s="330"/>
      <c r="BZ1732" s="330"/>
      <c r="CA1732" s="330"/>
    </row>
    <row r="1733" spans="1:97" s="331" customFormat="1" ht="12.6" customHeight="1">
      <c r="A1733" s="252"/>
      <c r="B1733" s="498"/>
      <c r="C1733" s="499"/>
      <c r="D1733" s="500"/>
      <c r="E1733" s="503"/>
      <c r="F1733" s="504"/>
      <c r="G1733" s="504"/>
      <c r="H1733" s="504"/>
      <c r="I1733" s="504"/>
      <c r="J1733" s="504"/>
      <c r="K1733" s="504"/>
      <c r="L1733" s="504"/>
      <c r="M1733" s="504"/>
      <c r="N1733" s="504"/>
      <c r="O1733" s="504"/>
      <c r="P1733" s="504"/>
      <c r="Q1733" s="504"/>
      <c r="R1733" s="504"/>
      <c r="S1733" s="504"/>
      <c r="T1733" s="504"/>
      <c r="U1733" s="504"/>
      <c r="V1733" s="504"/>
      <c r="W1733" s="504"/>
      <c r="X1733" s="504"/>
      <c r="Y1733" s="504"/>
      <c r="Z1733" s="504"/>
      <c r="AA1733" s="504"/>
      <c r="AB1733" s="504"/>
      <c r="AC1733" s="504"/>
      <c r="AD1733" s="504"/>
      <c r="AE1733" s="504"/>
      <c r="AF1733" s="504"/>
      <c r="AG1733" s="504"/>
      <c r="AH1733" s="504"/>
      <c r="AI1733" s="504"/>
      <c r="AJ1733" s="504"/>
      <c r="AK1733" s="504"/>
      <c r="AL1733" s="504"/>
      <c r="AM1733" s="504"/>
      <c r="AN1733" s="504"/>
      <c r="AO1733" s="504"/>
      <c r="AP1733" s="504"/>
      <c r="AQ1733" s="504"/>
      <c r="AR1733" s="504"/>
      <c r="AS1733" s="504"/>
      <c r="AT1733" s="504"/>
      <c r="AU1733" s="504"/>
      <c r="AV1733" s="504"/>
      <c r="AW1733" s="504"/>
      <c r="AX1733" s="504"/>
      <c r="AY1733" s="504"/>
      <c r="AZ1733" s="504"/>
      <c r="BA1733" s="504"/>
      <c r="BB1733" s="504"/>
      <c r="BC1733" s="504"/>
      <c r="BD1733" s="504"/>
      <c r="BE1733" s="504"/>
      <c r="BF1733" s="504"/>
      <c r="BG1733" s="508"/>
      <c r="BH1733" s="509"/>
      <c r="BI1733" s="509"/>
      <c r="BJ1733" s="509"/>
      <c r="BK1733" s="510"/>
      <c r="BL1733" s="330"/>
      <c r="BM1733" s="330"/>
      <c r="BN1733" s="330"/>
      <c r="BO1733" s="330"/>
      <c r="BP1733" s="330"/>
      <c r="BQ1733" s="330"/>
      <c r="BR1733" s="330"/>
      <c r="BS1733" s="330"/>
      <c r="BT1733" s="330"/>
      <c r="BU1733" s="330"/>
      <c r="BV1733" s="330"/>
      <c r="BW1733" s="330"/>
      <c r="BX1733" s="330"/>
      <c r="BY1733" s="330"/>
      <c r="BZ1733" s="330"/>
      <c r="CA1733" s="330"/>
    </row>
    <row r="1734" spans="1:97" s="384" customFormat="1" ht="8.25" customHeight="1">
      <c r="BG1734" s="243"/>
      <c r="BH1734" s="243"/>
      <c r="BI1734" s="243"/>
      <c r="BJ1734" s="243"/>
      <c r="BK1734" s="243"/>
      <c r="BL1734" s="385"/>
      <c r="BM1734" s="385"/>
      <c r="BN1734" s="385"/>
      <c r="BO1734" s="385"/>
      <c r="BP1734" s="385"/>
      <c r="BQ1734" s="385"/>
      <c r="BR1734" s="385"/>
      <c r="BS1734" s="385"/>
      <c r="BT1734" s="385"/>
      <c r="BU1734" s="385"/>
      <c r="BV1734" s="385"/>
      <c r="BW1734" s="385"/>
      <c r="BX1734" s="385"/>
      <c r="BY1734" s="385"/>
      <c r="BZ1734" s="385"/>
      <c r="CA1734" s="385"/>
    </row>
    <row r="1735" spans="1:97" s="316" customFormat="1" ht="12.75" customHeight="1">
      <c r="B1735" s="386"/>
      <c r="C1735" s="386"/>
      <c r="D1735" s="386"/>
      <c r="E1735" s="599" t="s">
        <v>765</v>
      </c>
      <c r="F1735" s="600"/>
      <c r="G1735" s="600"/>
      <c r="H1735" s="600"/>
      <c r="I1735" s="600"/>
      <c r="J1735" s="600"/>
      <c r="K1735" s="600"/>
      <c r="L1735" s="600"/>
      <c r="M1735" s="600"/>
      <c r="N1735" s="600"/>
      <c r="O1735" s="600"/>
      <c r="P1735" s="600"/>
      <c r="Q1735" s="600"/>
      <c r="R1735" s="600"/>
      <c r="S1735" s="600"/>
      <c r="T1735" s="600"/>
      <c r="U1735" s="600"/>
      <c r="V1735" s="600"/>
      <c r="W1735" s="600"/>
      <c r="X1735" s="600"/>
      <c r="Y1735" s="600"/>
      <c r="Z1735" s="600"/>
      <c r="AA1735" s="600"/>
      <c r="AB1735" s="600"/>
      <c r="AC1735" s="600"/>
      <c r="AD1735" s="600"/>
      <c r="AE1735" s="601"/>
      <c r="AF1735" s="783"/>
      <c r="AG1735" s="784"/>
      <c r="AH1735" s="784"/>
      <c r="AI1735" s="784"/>
      <c r="AJ1735" s="784"/>
      <c r="AK1735" s="784"/>
      <c r="AL1735" s="784"/>
      <c r="AM1735" s="784"/>
      <c r="AN1735" s="784"/>
      <c r="AO1735" s="784"/>
      <c r="AP1735" s="785"/>
      <c r="AQ1735" s="482"/>
      <c r="AR1735" s="482"/>
      <c r="AS1735" s="482"/>
      <c r="AT1735" s="482"/>
      <c r="AU1735" s="482"/>
      <c r="AV1735" s="482"/>
      <c r="AW1735" s="482"/>
      <c r="AX1735" s="482"/>
      <c r="AY1735" s="482"/>
      <c r="AZ1735" s="482"/>
      <c r="BA1735" s="482"/>
      <c r="BB1735" s="482"/>
      <c r="BC1735" s="482"/>
      <c r="BD1735" s="482"/>
      <c r="BE1735" s="482"/>
      <c r="BF1735" s="482"/>
      <c r="BG1735" s="387"/>
      <c r="BH1735" s="387"/>
      <c r="BI1735" s="387"/>
      <c r="BJ1735" s="387"/>
      <c r="BK1735" s="387"/>
      <c r="BL1735" s="387"/>
      <c r="BM1735" s="777" t="s">
        <v>766</v>
      </c>
      <c r="BN1735" s="777"/>
      <c r="BO1735" s="777"/>
      <c r="BP1735" s="777"/>
      <c r="BQ1735" s="777"/>
      <c r="BR1735" s="777"/>
      <c r="BS1735" s="777"/>
      <c r="BT1735" s="777"/>
      <c r="BU1735" s="777"/>
      <c r="BV1735" s="777"/>
      <c r="BW1735" s="777"/>
      <c r="BX1735" s="387"/>
      <c r="BY1735" s="387"/>
      <c r="BZ1735" s="387"/>
      <c r="CA1735" s="387"/>
      <c r="CB1735" s="387"/>
      <c r="CC1735" s="387"/>
      <c r="CD1735" s="387"/>
      <c r="CE1735" s="387"/>
      <c r="CF1735" s="387"/>
      <c r="CG1735" s="387"/>
      <c r="CH1735" s="387"/>
      <c r="CK1735" s="258"/>
      <c r="CL1735" s="225"/>
      <c r="CM1735" s="225"/>
      <c r="CN1735" s="225"/>
      <c r="CO1735" s="225"/>
      <c r="CP1735" s="225"/>
      <c r="CQ1735" s="225"/>
      <c r="CR1735" s="225"/>
      <c r="CS1735" s="225"/>
    </row>
    <row r="1736" spans="1:97" s="316" customFormat="1" ht="12.75" customHeight="1">
      <c r="B1736" s="386"/>
      <c r="C1736" s="386"/>
      <c r="D1736" s="386"/>
      <c r="E1736" s="602"/>
      <c r="F1736" s="603"/>
      <c r="G1736" s="603"/>
      <c r="H1736" s="603"/>
      <c r="I1736" s="603"/>
      <c r="J1736" s="603"/>
      <c r="K1736" s="603"/>
      <c r="L1736" s="603"/>
      <c r="M1736" s="603"/>
      <c r="N1736" s="603"/>
      <c r="O1736" s="603"/>
      <c r="P1736" s="603"/>
      <c r="Q1736" s="603"/>
      <c r="R1736" s="603"/>
      <c r="S1736" s="603"/>
      <c r="T1736" s="603"/>
      <c r="U1736" s="603"/>
      <c r="V1736" s="603"/>
      <c r="W1736" s="603"/>
      <c r="X1736" s="603"/>
      <c r="Y1736" s="603"/>
      <c r="Z1736" s="603"/>
      <c r="AA1736" s="603"/>
      <c r="AB1736" s="603"/>
      <c r="AC1736" s="603"/>
      <c r="AD1736" s="603"/>
      <c r="AE1736" s="604"/>
      <c r="AF1736" s="786"/>
      <c r="AG1736" s="787"/>
      <c r="AH1736" s="787"/>
      <c r="AI1736" s="787"/>
      <c r="AJ1736" s="787"/>
      <c r="AK1736" s="787"/>
      <c r="AL1736" s="787"/>
      <c r="AM1736" s="787"/>
      <c r="AN1736" s="787"/>
      <c r="AO1736" s="787"/>
      <c r="AP1736" s="788"/>
      <c r="AQ1736" s="482"/>
      <c r="AR1736" s="482"/>
      <c r="AS1736" s="482"/>
      <c r="AT1736" s="482"/>
      <c r="AU1736" s="482"/>
      <c r="AV1736" s="482"/>
      <c r="AW1736" s="482"/>
      <c r="AX1736" s="482"/>
      <c r="AY1736" s="482"/>
      <c r="AZ1736" s="482"/>
      <c r="BA1736" s="482"/>
      <c r="BB1736" s="482"/>
      <c r="BC1736" s="482"/>
      <c r="BD1736" s="482"/>
      <c r="BE1736" s="482"/>
      <c r="BF1736" s="482"/>
      <c r="BG1736" s="387"/>
      <c r="BH1736" s="387"/>
      <c r="BI1736" s="387"/>
      <c r="BJ1736" s="387"/>
      <c r="BK1736" s="387"/>
      <c r="BL1736" s="387"/>
      <c r="BM1736" s="387"/>
      <c r="BN1736" s="387"/>
      <c r="BO1736" s="387"/>
      <c r="BP1736" s="387"/>
      <c r="BQ1736" s="387"/>
      <c r="BR1736" s="387"/>
      <c r="BS1736" s="387"/>
      <c r="BT1736" s="387"/>
      <c r="BU1736" s="387"/>
      <c r="BV1736" s="387"/>
      <c r="BW1736" s="387"/>
      <c r="BX1736" s="387"/>
      <c r="BY1736" s="387"/>
      <c r="BZ1736" s="387"/>
      <c r="CA1736" s="387"/>
      <c r="CB1736" s="387"/>
      <c r="CC1736" s="387"/>
      <c r="CD1736" s="387"/>
      <c r="CE1736" s="387"/>
      <c r="CF1736" s="387"/>
      <c r="CG1736" s="387"/>
      <c r="CH1736" s="387"/>
      <c r="CK1736" s="258"/>
      <c r="CL1736" s="258"/>
      <c r="CM1736" s="258"/>
      <c r="CN1736" s="258"/>
      <c r="CO1736" s="258"/>
      <c r="CP1736" s="225"/>
      <c r="CQ1736" s="225"/>
      <c r="CR1736" s="225"/>
      <c r="CS1736" s="225"/>
    </row>
    <row r="1737" spans="1:97" s="316" customFormat="1" ht="12.75" customHeight="1">
      <c r="B1737" s="386"/>
      <c r="C1737" s="386"/>
      <c r="D1737" s="386"/>
      <c r="E1737" s="388"/>
      <c r="F1737" s="388"/>
      <c r="G1737" s="388"/>
      <c r="H1737" s="388"/>
      <c r="I1737" s="388"/>
      <c r="J1737" s="388"/>
      <c r="K1737" s="388"/>
      <c r="L1737" s="388"/>
      <c r="M1737" s="388"/>
      <c r="N1737" s="388"/>
      <c r="O1737" s="388"/>
      <c r="P1737" s="388"/>
      <c r="Q1737" s="388"/>
      <c r="R1737" s="388"/>
      <c r="S1737" s="388"/>
      <c r="T1737" s="388"/>
      <c r="U1737" s="388"/>
      <c r="V1737" s="388"/>
      <c r="W1737" s="388"/>
      <c r="X1737" s="388"/>
      <c r="Y1737" s="388"/>
      <c r="Z1737" s="388"/>
      <c r="AA1737" s="388"/>
      <c r="AB1737" s="388"/>
      <c r="AC1737" s="388"/>
      <c r="AD1737" s="388"/>
      <c r="AE1737" s="388"/>
      <c r="AF1737" s="389"/>
      <c r="AG1737" s="389"/>
      <c r="AH1737" s="389"/>
      <c r="AI1737" s="389"/>
      <c r="AJ1737" s="389"/>
      <c r="AK1737" s="389"/>
      <c r="AL1737" s="389"/>
      <c r="AM1737" s="389"/>
      <c r="AN1737" s="389"/>
      <c r="AO1737" s="389"/>
      <c r="AP1737" s="389"/>
      <c r="AQ1737" s="355"/>
      <c r="AR1737" s="355"/>
      <c r="AS1737" s="355"/>
      <c r="AT1737" s="355"/>
      <c r="AU1737" s="355"/>
      <c r="AV1737" s="355"/>
      <c r="AW1737" s="355"/>
      <c r="AX1737" s="355"/>
      <c r="AY1737" s="355"/>
      <c r="AZ1737" s="355"/>
      <c r="BA1737" s="355"/>
      <c r="BB1737" s="355"/>
      <c r="BC1737" s="355"/>
      <c r="BD1737" s="355"/>
      <c r="BE1737" s="355"/>
      <c r="BF1737" s="355"/>
      <c r="BG1737" s="387"/>
      <c r="BH1737" s="387"/>
      <c r="BI1737" s="387"/>
      <c r="BJ1737" s="387"/>
      <c r="BK1737" s="387"/>
      <c r="BL1737" s="387"/>
      <c r="BM1737" s="387"/>
      <c r="BN1737" s="387"/>
      <c r="BO1737" s="387"/>
      <c r="BP1737" s="387"/>
      <c r="BQ1737" s="387"/>
      <c r="BR1737" s="387"/>
      <c r="BS1737" s="387"/>
      <c r="BT1737" s="387"/>
      <c r="BU1737" s="387"/>
      <c r="BV1737" s="387"/>
      <c r="BW1737" s="387"/>
      <c r="BX1737" s="387"/>
      <c r="BY1737" s="387"/>
      <c r="BZ1737" s="387"/>
      <c r="CA1737" s="387"/>
      <c r="CB1737" s="387"/>
      <c r="CC1737" s="387"/>
      <c r="CD1737" s="387"/>
      <c r="CE1737" s="387"/>
      <c r="CF1737" s="387"/>
      <c r="CG1737" s="387"/>
      <c r="CH1737" s="387"/>
      <c r="CK1737" s="258"/>
      <c r="CL1737" s="258"/>
      <c r="CM1737" s="258"/>
      <c r="CN1737" s="258"/>
      <c r="CO1737" s="258"/>
      <c r="CP1737" s="225"/>
      <c r="CQ1737" s="225"/>
      <c r="CR1737" s="225"/>
      <c r="CS1737" s="225"/>
    </row>
    <row r="1738" spans="1:97" s="316" customFormat="1" ht="20.100000000000001" customHeight="1">
      <c r="A1738" s="239" t="s">
        <v>970</v>
      </c>
      <c r="B1738" s="239"/>
      <c r="C1738" s="239"/>
      <c r="D1738" s="298"/>
      <c r="E1738" s="291"/>
      <c r="F1738" s="291"/>
      <c r="G1738" s="291"/>
      <c r="H1738" s="291"/>
      <c r="I1738" s="291"/>
      <c r="J1738" s="291"/>
      <c r="K1738" s="291"/>
      <c r="L1738" s="291"/>
      <c r="M1738" s="291"/>
      <c r="N1738" s="291"/>
      <c r="O1738" s="291"/>
      <c r="P1738" s="291"/>
      <c r="Q1738" s="291"/>
      <c r="R1738" s="291"/>
      <c r="S1738" s="291"/>
      <c r="T1738" s="291"/>
      <c r="U1738" s="291"/>
      <c r="V1738" s="291"/>
      <c r="BG1738" s="243"/>
      <c r="BH1738" s="243"/>
      <c r="BI1738" s="243"/>
      <c r="BJ1738" s="243"/>
      <c r="BK1738" s="243"/>
      <c r="BL1738" s="345"/>
      <c r="BM1738" s="345"/>
      <c r="BN1738" s="345"/>
      <c r="BO1738" s="345"/>
      <c r="BP1738" s="345"/>
      <c r="BQ1738" s="345"/>
      <c r="BR1738" s="345"/>
      <c r="BS1738" s="345"/>
      <c r="BT1738" s="345"/>
      <c r="BU1738" s="345"/>
      <c r="BV1738" s="345"/>
      <c r="BW1738" s="345"/>
      <c r="BX1738" s="345"/>
      <c r="BY1738" s="345"/>
      <c r="BZ1738" s="345"/>
      <c r="CA1738" s="345"/>
    </row>
    <row r="1739" spans="1:97" s="331" customFormat="1" ht="18" customHeight="1">
      <c r="A1739" s="239"/>
      <c r="B1739" s="641" t="s">
        <v>971</v>
      </c>
      <c r="C1739" s="642"/>
      <c r="D1739" s="642"/>
      <c r="E1739" s="642"/>
      <c r="F1739" s="642"/>
      <c r="G1739" s="642"/>
      <c r="H1739" s="642"/>
      <c r="I1739" s="642"/>
      <c r="J1739" s="642"/>
      <c r="K1739" s="642"/>
      <c r="L1739" s="642"/>
      <c r="M1739" s="642"/>
      <c r="N1739" s="642"/>
      <c r="O1739" s="642"/>
      <c r="P1739" s="642"/>
      <c r="Q1739" s="642"/>
      <c r="R1739" s="642"/>
      <c r="S1739" s="642"/>
      <c r="T1739" s="642"/>
      <c r="U1739" s="642"/>
      <c r="V1739" s="642"/>
      <c r="W1739" s="642"/>
      <c r="X1739" s="642"/>
      <c r="Y1739" s="642"/>
      <c r="Z1739" s="642"/>
      <c r="AA1739" s="642"/>
      <c r="AB1739" s="642"/>
      <c r="AC1739" s="642"/>
      <c r="AD1739" s="642"/>
      <c r="AE1739" s="642"/>
      <c r="AF1739" s="642"/>
      <c r="AG1739" s="642"/>
      <c r="AH1739" s="642"/>
      <c r="AI1739" s="642"/>
      <c r="AJ1739" s="642"/>
      <c r="AK1739" s="642"/>
      <c r="AL1739" s="642"/>
      <c r="AM1739" s="642"/>
      <c r="AN1739" s="642"/>
      <c r="AO1739" s="642"/>
      <c r="AP1739" s="642"/>
      <c r="AQ1739" s="642"/>
      <c r="AR1739" s="642"/>
      <c r="AS1739" s="642"/>
      <c r="AT1739" s="642"/>
      <c r="AU1739" s="642"/>
      <c r="AV1739" s="642"/>
      <c r="AW1739" s="642"/>
      <c r="AX1739" s="642"/>
      <c r="AY1739" s="642"/>
      <c r="AZ1739" s="642"/>
      <c r="BA1739" s="642"/>
      <c r="BB1739" s="642"/>
      <c r="BC1739" s="642"/>
      <c r="BD1739" s="642"/>
      <c r="BE1739" s="642"/>
      <c r="BF1739" s="642"/>
      <c r="BG1739" s="642"/>
      <c r="BH1739" s="642"/>
      <c r="BI1739" s="642"/>
      <c r="BJ1739" s="642"/>
      <c r="BK1739" s="643"/>
      <c r="BL1739" s="330"/>
      <c r="BM1739" s="330"/>
      <c r="BN1739" s="330"/>
      <c r="BO1739" s="330"/>
      <c r="BP1739" s="330"/>
      <c r="BQ1739" s="330"/>
      <c r="BR1739" s="330"/>
      <c r="BS1739" s="330"/>
      <c r="BT1739" s="330"/>
    </row>
    <row r="1740" spans="1:97" s="331" customFormat="1" ht="11.85" customHeight="1">
      <c r="B1740" s="495" t="s">
        <v>431</v>
      </c>
      <c r="C1740" s="496"/>
      <c r="D1740" s="497"/>
      <c r="E1740" s="501" t="s">
        <v>972</v>
      </c>
      <c r="F1740" s="502"/>
      <c r="G1740" s="502"/>
      <c r="H1740" s="502"/>
      <c r="I1740" s="502"/>
      <c r="J1740" s="502"/>
      <c r="K1740" s="502"/>
      <c r="L1740" s="502"/>
      <c r="M1740" s="502"/>
      <c r="N1740" s="502"/>
      <c r="O1740" s="502"/>
      <c r="P1740" s="502"/>
      <c r="Q1740" s="502"/>
      <c r="R1740" s="502"/>
      <c r="S1740" s="502"/>
      <c r="T1740" s="502"/>
      <c r="U1740" s="502"/>
      <c r="V1740" s="502"/>
      <c r="W1740" s="502"/>
      <c r="X1740" s="502"/>
      <c r="Y1740" s="502"/>
      <c r="Z1740" s="502"/>
      <c r="AA1740" s="502"/>
      <c r="AB1740" s="502"/>
      <c r="AC1740" s="502"/>
      <c r="AD1740" s="502"/>
      <c r="AE1740" s="502"/>
      <c r="AF1740" s="502"/>
      <c r="AG1740" s="502"/>
      <c r="AH1740" s="502"/>
      <c r="AI1740" s="502"/>
      <c r="AJ1740" s="502"/>
      <c r="AK1740" s="502"/>
      <c r="AL1740" s="502"/>
      <c r="AM1740" s="502"/>
      <c r="AN1740" s="502"/>
      <c r="AO1740" s="502"/>
      <c r="AP1740" s="502"/>
      <c r="AQ1740" s="502"/>
      <c r="AR1740" s="502"/>
      <c r="AS1740" s="502"/>
      <c r="AT1740" s="502"/>
      <c r="AU1740" s="502"/>
      <c r="AV1740" s="502"/>
      <c r="AW1740" s="502"/>
      <c r="AX1740" s="502"/>
      <c r="AY1740" s="502"/>
      <c r="AZ1740" s="502"/>
      <c r="BA1740" s="502"/>
      <c r="BB1740" s="502"/>
      <c r="BC1740" s="502"/>
      <c r="BD1740" s="502"/>
      <c r="BE1740" s="502"/>
      <c r="BF1740" s="502"/>
      <c r="BG1740" s="505"/>
      <c r="BH1740" s="506"/>
      <c r="BI1740" s="506"/>
      <c r="BJ1740" s="506"/>
      <c r="BK1740" s="507"/>
      <c r="BL1740" s="350"/>
      <c r="BM1740" s="330"/>
      <c r="BN1740" s="330"/>
      <c r="BO1740" s="330"/>
      <c r="BP1740" s="330"/>
      <c r="BQ1740" s="330"/>
      <c r="BR1740" s="330"/>
      <c r="BS1740" s="330"/>
      <c r="BT1740" s="330"/>
      <c r="BU1740" s="330"/>
      <c r="BV1740" s="330"/>
      <c r="BW1740" s="330"/>
      <c r="BX1740" s="330"/>
      <c r="BY1740" s="330"/>
      <c r="BZ1740" s="330"/>
      <c r="CA1740" s="330"/>
      <c r="CB1740" s="330"/>
    </row>
    <row r="1741" spans="1:97" s="331" customFormat="1" ht="11.85" customHeight="1">
      <c r="B1741" s="511"/>
      <c r="C1741" s="666"/>
      <c r="D1741" s="513"/>
      <c r="E1741" s="514"/>
      <c r="F1741" s="671"/>
      <c r="G1741" s="671"/>
      <c r="H1741" s="671"/>
      <c r="I1741" s="671"/>
      <c r="J1741" s="671"/>
      <c r="K1741" s="671"/>
      <c r="L1741" s="671"/>
      <c r="M1741" s="671"/>
      <c r="N1741" s="671"/>
      <c r="O1741" s="671"/>
      <c r="P1741" s="671"/>
      <c r="Q1741" s="671"/>
      <c r="R1741" s="671"/>
      <c r="S1741" s="671"/>
      <c r="T1741" s="671"/>
      <c r="U1741" s="671"/>
      <c r="V1741" s="671"/>
      <c r="W1741" s="671"/>
      <c r="X1741" s="671"/>
      <c r="Y1741" s="671"/>
      <c r="Z1741" s="671"/>
      <c r="AA1741" s="671"/>
      <c r="AB1741" s="671"/>
      <c r="AC1741" s="671"/>
      <c r="AD1741" s="671"/>
      <c r="AE1741" s="671"/>
      <c r="AF1741" s="671"/>
      <c r="AG1741" s="671"/>
      <c r="AH1741" s="671"/>
      <c r="AI1741" s="671"/>
      <c r="AJ1741" s="671"/>
      <c r="AK1741" s="671"/>
      <c r="AL1741" s="671"/>
      <c r="AM1741" s="671"/>
      <c r="AN1741" s="671"/>
      <c r="AO1741" s="671"/>
      <c r="AP1741" s="671"/>
      <c r="AQ1741" s="671"/>
      <c r="AR1741" s="671"/>
      <c r="AS1741" s="671"/>
      <c r="AT1741" s="671"/>
      <c r="AU1741" s="671"/>
      <c r="AV1741" s="671"/>
      <c r="AW1741" s="671"/>
      <c r="AX1741" s="671"/>
      <c r="AY1741" s="671"/>
      <c r="AZ1741" s="671"/>
      <c r="BA1741" s="671"/>
      <c r="BB1741" s="671"/>
      <c r="BC1741" s="671"/>
      <c r="BD1741" s="671"/>
      <c r="BE1741" s="671"/>
      <c r="BF1741" s="671"/>
      <c r="BG1741" s="515"/>
      <c r="BH1741" s="668"/>
      <c r="BI1741" s="668"/>
      <c r="BJ1741" s="668"/>
      <c r="BK1741" s="517"/>
      <c r="BL1741" s="350"/>
      <c r="BM1741" s="330"/>
      <c r="BN1741" s="330"/>
      <c r="BO1741" s="330"/>
      <c r="BP1741" s="330"/>
      <c r="BQ1741" s="330"/>
      <c r="BR1741" s="330"/>
      <c r="BS1741" s="330"/>
      <c r="BT1741" s="330"/>
      <c r="BU1741" s="330"/>
      <c r="BV1741" s="330"/>
      <c r="BW1741" s="330"/>
      <c r="BX1741" s="330"/>
      <c r="BY1741" s="330"/>
      <c r="BZ1741" s="330"/>
      <c r="CA1741" s="330"/>
      <c r="CB1741" s="330"/>
    </row>
    <row r="1742" spans="1:97" s="331" customFormat="1" ht="11.85" customHeight="1">
      <c r="B1742" s="511"/>
      <c r="C1742" s="512"/>
      <c r="D1742" s="513"/>
      <c r="E1742" s="514"/>
      <c r="F1742" s="482"/>
      <c r="G1742" s="482"/>
      <c r="H1742" s="482"/>
      <c r="I1742" s="482"/>
      <c r="J1742" s="482"/>
      <c r="K1742" s="482"/>
      <c r="L1742" s="482"/>
      <c r="M1742" s="482"/>
      <c r="N1742" s="482"/>
      <c r="O1742" s="482"/>
      <c r="P1742" s="482"/>
      <c r="Q1742" s="482"/>
      <c r="R1742" s="482"/>
      <c r="S1742" s="482"/>
      <c r="T1742" s="482"/>
      <c r="U1742" s="482"/>
      <c r="V1742" s="482"/>
      <c r="W1742" s="482"/>
      <c r="X1742" s="482"/>
      <c r="Y1742" s="482"/>
      <c r="Z1742" s="482"/>
      <c r="AA1742" s="482"/>
      <c r="AB1742" s="482"/>
      <c r="AC1742" s="482"/>
      <c r="AD1742" s="482"/>
      <c r="AE1742" s="482"/>
      <c r="AF1742" s="482"/>
      <c r="AG1742" s="482"/>
      <c r="AH1742" s="482"/>
      <c r="AI1742" s="482"/>
      <c r="AJ1742" s="482"/>
      <c r="AK1742" s="482"/>
      <c r="AL1742" s="482"/>
      <c r="AM1742" s="482"/>
      <c r="AN1742" s="482"/>
      <c r="AO1742" s="482"/>
      <c r="AP1742" s="482"/>
      <c r="AQ1742" s="482"/>
      <c r="AR1742" s="482"/>
      <c r="AS1742" s="482"/>
      <c r="AT1742" s="482"/>
      <c r="AU1742" s="482"/>
      <c r="AV1742" s="482"/>
      <c r="AW1742" s="482"/>
      <c r="AX1742" s="482"/>
      <c r="AY1742" s="482"/>
      <c r="AZ1742" s="482"/>
      <c r="BA1742" s="482"/>
      <c r="BB1742" s="482"/>
      <c r="BC1742" s="482"/>
      <c r="BD1742" s="482"/>
      <c r="BE1742" s="482"/>
      <c r="BF1742" s="482"/>
      <c r="BG1742" s="515"/>
      <c r="BH1742" s="516"/>
      <c r="BI1742" s="516"/>
      <c r="BJ1742" s="516"/>
      <c r="BK1742" s="517"/>
      <c r="BL1742" s="350"/>
      <c r="BM1742" s="330"/>
      <c r="BN1742" s="330"/>
      <c r="BO1742" s="330"/>
      <c r="BP1742" s="330"/>
      <c r="BQ1742" s="330"/>
      <c r="BR1742" s="330"/>
      <c r="BS1742" s="330"/>
      <c r="BT1742" s="330"/>
      <c r="BU1742" s="330"/>
      <c r="BV1742" s="330"/>
      <c r="BW1742" s="330"/>
      <c r="BX1742" s="330"/>
      <c r="BY1742" s="330"/>
      <c r="BZ1742" s="330"/>
      <c r="CA1742" s="330"/>
      <c r="CB1742" s="330"/>
    </row>
    <row r="1743" spans="1:97" ht="11.85" customHeight="1">
      <c r="A1743" s="342"/>
      <c r="B1743" s="495" t="s">
        <v>436</v>
      </c>
      <c r="C1743" s="496"/>
      <c r="D1743" s="497"/>
      <c r="E1743" s="501" t="s">
        <v>1214</v>
      </c>
      <c r="F1743" s="502"/>
      <c r="G1743" s="502"/>
      <c r="H1743" s="502"/>
      <c r="I1743" s="502"/>
      <c r="J1743" s="502"/>
      <c r="K1743" s="502"/>
      <c r="L1743" s="502"/>
      <c r="M1743" s="502"/>
      <c r="N1743" s="502"/>
      <c r="O1743" s="502"/>
      <c r="P1743" s="502"/>
      <c r="Q1743" s="502"/>
      <c r="R1743" s="502"/>
      <c r="S1743" s="502"/>
      <c r="T1743" s="502"/>
      <c r="U1743" s="502"/>
      <c r="V1743" s="502"/>
      <c r="W1743" s="502"/>
      <c r="X1743" s="502"/>
      <c r="Y1743" s="502"/>
      <c r="Z1743" s="502"/>
      <c r="AA1743" s="502"/>
      <c r="AB1743" s="502"/>
      <c r="AC1743" s="502"/>
      <c r="AD1743" s="502"/>
      <c r="AE1743" s="502"/>
      <c r="AF1743" s="502"/>
      <c r="AG1743" s="502"/>
      <c r="AH1743" s="502"/>
      <c r="AI1743" s="502"/>
      <c r="AJ1743" s="502"/>
      <c r="AK1743" s="502"/>
      <c r="AL1743" s="502"/>
      <c r="AM1743" s="502"/>
      <c r="AN1743" s="502"/>
      <c r="AO1743" s="502"/>
      <c r="AP1743" s="502"/>
      <c r="AQ1743" s="502"/>
      <c r="AR1743" s="502"/>
      <c r="AS1743" s="502"/>
      <c r="AT1743" s="502"/>
      <c r="AU1743" s="502"/>
      <c r="AV1743" s="502"/>
      <c r="AW1743" s="502"/>
      <c r="AX1743" s="502"/>
      <c r="AY1743" s="502"/>
      <c r="AZ1743" s="502"/>
      <c r="BA1743" s="502"/>
      <c r="BB1743" s="502"/>
      <c r="BC1743" s="502"/>
      <c r="BD1743" s="502"/>
      <c r="BE1743" s="502"/>
      <c r="BF1743" s="502"/>
      <c r="BG1743" s="505"/>
      <c r="BH1743" s="506"/>
      <c r="BI1743" s="506"/>
      <c r="BJ1743" s="506"/>
      <c r="BK1743" s="507"/>
      <c r="BL1743" s="350"/>
      <c r="CB1743" s="228"/>
    </row>
    <row r="1744" spans="1:97" ht="11.85" customHeight="1">
      <c r="A1744" s="342"/>
      <c r="B1744" s="511"/>
      <c r="C1744" s="512"/>
      <c r="D1744" s="513"/>
      <c r="E1744" s="514"/>
      <c r="F1744" s="482"/>
      <c r="G1744" s="482"/>
      <c r="H1744" s="482"/>
      <c r="I1744" s="482"/>
      <c r="J1744" s="482"/>
      <c r="K1744" s="482"/>
      <c r="L1744" s="482"/>
      <c r="M1744" s="482"/>
      <c r="N1744" s="482"/>
      <c r="O1744" s="482"/>
      <c r="P1744" s="482"/>
      <c r="Q1744" s="482"/>
      <c r="R1744" s="482"/>
      <c r="S1744" s="482"/>
      <c r="T1744" s="482"/>
      <c r="U1744" s="482"/>
      <c r="V1744" s="482"/>
      <c r="W1744" s="482"/>
      <c r="X1744" s="482"/>
      <c r="Y1744" s="482"/>
      <c r="Z1744" s="482"/>
      <c r="AA1744" s="482"/>
      <c r="AB1744" s="482"/>
      <c r="AC1744" s="482"/>
      <c r="AD1744" s="482"/>
      <c r="AE1744" s="482"/>
      <c r="AF1744" s="482"/>
      <c r="AG1744" s="482"/>
      <c r="AH1744" s="482"/>
      <c r="AI1744" s="482"/>
      <c r="AJ1744" s="482"/>
      <c r="AK1744" s="482"/>
      <c r="AL1744" s="482"/>
      <c r="AM1744" s="482"/>
      <c r="AN1744" s="482"/>
      <c r="AO1744" s="482"/>
      <c r="AP1744" s="482"/>
      <c r="AQ1744" s="482"/>
      <c r="AR1744" s="482"/>
      <c r="AS1744" s="482"/>
      <c r="AT1744" s="482"/>
      <c r="AU1744" s="482"/>
      <c r="AV1744" s="482"/>
      <c r="AW1744" s="482"/>
      <c r="AX1744" s="482"/>
      <c r="AY1744" s="482"/>
      <c r="AZ1744" s="482"/>
      <c r="BA1744" s="482"/>
      <c r="BB1744" s="482"/>
      <c r="BC1744" s="482"/>
      <c r="BD1744" s="482"/>
      <c r="BE1744" s="482"/>
      <c r="BF1744" s="482"/>
      <c r="BG1744" s="515"/>
      <c r="BH1744" s="516"/>
      <c r="BI1744" s="516"/>
      <c r="BJ1744" s="516"/>
      <c r="BK1744" s="517"/>
      <c r="BL1744" s="350"/>
      <c r="CB1744" s="228"/>
    </row>
    <row r="1745" spans="1:80" ht="11.85" customHeight="1">
      <c r="B1745" s="511"/>
      <c r="C1745" s="512"/>
      <c r="D1745" s="513"/>
      <c r="E1745" s="514"/>
      <c r="F1745" s="482"/>
      <c r="G1745" s="482"/>
      <c r="H1745" s="482"/>
      <c r="I1745" s="482"/>
      <c r="J1745" s="482"/>
      <c r="K1745" s="482"/>
      <c r="L1745" s="482"/>
      <c r="M1745" s="482"/>
      <c r="N1745" s="482"/>
      <c r="O1745" s="482"/>
      <c r="P1745" s="482"/>
      <c r="Q1745" s="482"/>
      <c r="R1745" s="482"/>
      <c r="S1745" s="482"/>
      <c r="T1745" s="482"/>
      <c r="U1745" s="482"/>
      <c r="V1745" s="482"/>
      <c r="W1745" s="482"/>
      <c r="X1745" s="482"/>
      <c r="Y1745" s="482"/>
      <c r="Z1745" s="482"/>
      <c r="AA1745" s="482"/>
      <c r="AB1745" s="482"/>
      <c r="AC1745" s="482"/>
      <c r="AD1745" s="482"/>
      <c r="AE1745" s="482"/>
      <c r="AF1745" s="482"/>
      <c r="AG1745" s="482"/>
      <c r="AH1745" s="482"/>
      <c r="AI1745" s="482"/>
      <c r="AJ1745" s="482"/>
      <c r="AK1745" s="482"/>
      <c r="AL1745" s="482"/>
      <c r="AM1745" s="482"/>
      <c r="AN1745" s="482"/>
      <c r="AO1745" s="482"/>
      <c r="AP1745" s="482"/>
      <c r="AQ1745" s="482"/>
      <c r="AR1745" s="482"/>
      <c r="AS1745" s="482"/>
      <c r="AT1745" s="482"/>
      <c r="AU1745" s="482"/>
      <c r="AV1745" s="482"/>
      <c r="AW1745" s="482"/>
      <c r="AX1745" s="482"/>
      <c r="AY1745" s="482"/>
      <c r="AZ1745" s="482"/>
      <c r="BA1745" s="482"/>
      <c r="BB1745" s="482"/>
      <c r="BC1745" s="482"/>
      <c r="BD1745" s="482"/>
      <c r="BE1745" s="482"/>
      <c r="BF1745" s="482"/>
      <c r="BG1745" s="515"/>
      <c r="BH1745" s="516"/>
      <c r="BI1745" s="516"/>
      <c r="BJ1745" s="516"/>
      <c r="BK1745" s="517"/>
      <c r="BL1745" s="350"/>
      <c r="CB1745" s="228"/>
    </row>
    <row r="1746" spans="1:80" s="331" customFormat="1" ht="11.85" customHeight="1">
      <c r="B1746" s="498"/>
      <c r="C1746" s="499"/>
      <c r="D1746" s="500"/>
      <c r="E1746" s="503"/>
      <c r="F1746" s="504"/>
      <c r="G1746" s="504"/>
      <c r="H1746" s="504"/>
      <c r="I1746" s="504"/>
      <c r="J1746" s="504"/>
      <c r="K1746" s="504"/>
      <c r="L1746" s="504"/>
      <c r="M1746" s="504"/>
      <c r="N1746" s="504"/>
      <c r="O1746" s="504"/>
      <c r="P1746" s="504"/>
      <c r="Q1746" s="504"/>
      <c r="R1746" s="504"/>
      <c r="S1746" s="504"/>
      <c r="T1746" s="504"/>
      <c r="U1746" s="504"/>
      <c r="V1746" s="504"/>
      <c r="W1746" s="504"/>
      <c r="X1746" s="504"/>
      <c r="Y1746" s="504"/>
      <c r="Z1746" s="504"/>
      <c r="AA1746" s="504"/>
      <c r="AB1746" s="504"/>
      <c r="AC1746" s="504"/>
      <c r="AD1746" s="504"/>
      <c r="AE1746" s="504"/>
      <c r="AF1746" s="504"/>
      <c r="AG1746" s="504"/>
      <c r="AH1746" s="504"/>
      <c r="AI1746" s="504"/>
      <c r="AJ1746" s="504"/>
      <c r="AK1746" s="504"/>
      <c r="AL1746" s="504"/>
      <c r="AM1746" s="504"/>
      <c r="AN1746" s="504"/>
      <c r="AO1746" s="504"/>
      <c r="AP1746" s="504"/>
      <c r="AQ1746" s="504"/>
      <c r="AR1746" s="504"/>
      <c r="AS1746" s="504"/>
      <c r="AT1746" s="504"/>
      <c r="AU1746" s="504"/>
      <c r="AV1746" s="504"/>
      <c r="AW1746" s="504"/>
      <c r="AX1746" s="504"/>
      <c r="AY1746" s="504"/>
      <c r="AZ1746" s="504"/>
      <c r="BA1746" s="504"/>
      <c r="BB1746" s="504"/>
      <c r="BC1746" s="504"/>
      <c r="BD1746" s="504"/>
      <c r="BE1746" s="504"/>
      <c r="BF1746" s="504"/>
      <c r="BG1746" s="508"/>
      <c r="BH1746" s="509"/>
      <c r="BI1746" s="509"/>
      <c r="BJ1746" s="509"/>
      <c r="BK1746" s="510"/>
      <c r="BL1746" s="350"/>
      <c r="BM1746" s="330"/>
      <c r="BN1746" s="330"/>
      <c r="BO1746" s="330"/>
      <c r="BP1746" s="330"/>
      <c r="BQ1746" s="330"/>
      <c r="BR1746" s="330"/>
      <c r="BS1746" s="330"/>
      <c r="BT1746" s="330"/>
      <c r="BU1746" s="330"/>
      <c r="BV1746" s="330"/>
      <c r="BW1746" s="330"/>
      <c r="BX1746" s="330"/>
      <c r="BY1746" s="330"/>
      <c r="BZ1746" s="330"/>
      <c r="CA1746" s="330"/>
      <c r="CB1746" s="330"/>
    </row>
    <row r="1747" spans="1:80" ht="12" customHeight="1">
      <c r="A1747" s="342"/>
      <c r="B1747" s="495" t="s">
        <v>450</v>
      </c>
      <c r="C1747" s="496"/>
      <c r="D1747" s="497"/>
      <c r="E1747" s="501" t="s">
        <v>973</v>
      </c>
      <c r="F1747" s="502"/>
      <c r="G1747" s="502"/>
      <c r="H1747" s="502"/>
      <c r="I1747" s="502"/>
      <c r="J1747" s="502"/>
      <c r="K1747" s="502"/>
      <c r="L1747" s="502"/>
      <c r="M1747" s="502"/>
      <c r="N1747" s="502"/>
      <c r="O1747" s="502"/>
      <c r="P1747" s="502"/>
      <c r="Q1747" s="502"/>
      <c r="R1747" s="502"/>
      <c r="S1747" s="502"/>
      <c r="T1747" s="502"/>
      <c r="U1747" s="502"/>
      <c r="V1747" s="502"/>
      <c r="W1747" s="502"/>
      <c r="X1747" s="502"/>
      <c r="Y1747" s="502"/>
      <c r="Z1747" s="502"/>
      <c r="AA1747" s="502"/>
      <c r="AB1747" s="502"/>
      <c r="AC1747" s="502"/>
      <c r="AD1747" s="502"/>
      <c r="AE1747" s="502"/>
      <c r="AF1747" s="502"/>
      <c r="AG1747" s="502"/>
      <c r="AH1747" s="502"/>
      <c r="AI1747" s="502"/>
      <c r="AJ1747" s="502"/>
      <c r="AK1747" s="502"/>
      <c r="AL1747" s="502"/>
      <c r="AM1747" s="502"/>
      <c r="AN1747" s="502"/>
      <c r="AO1747" s="502"/>
      <c r="AP1747" s="502"/>
      <c r="AQ1747" s="502"/>
      <c r="AR1747" s="502"/>
      <c r="AS1747" s="502"/>
      <c r="AT1747" s="502"/>
      <c r="AU1747" s="502"/>
      <c r="AV1747" s="502"/>
      <c r="AW1747" s="502"/>
      <c r="AX1747" s="502"/>
      <c r="AY1747" s="502"/>
      <c r="AZ1747" s="502"/>
      <c r="BA1747" s="502"/>
      <c r="BB1747" s="502"/>
      <c r="BC1747" s="502"/>
      <c r="BD1747" s="502"/>
      <c r="BE1747" s="502"/>
      <c r="BF1747" s="502"/>
      <c r="BG1747" s="505"/>
      <c r="BH1747" s="506"/>
      <c r="BI1747" s="506"/>
      <c r="BJ1747" s="506"/>
      <c r="BK1747" s="507"/>
      <c r="BL1747" s="350"/>
      <c r="CB1747" s="228"/>
    </row>
    <row r="1748" spans="1:80" s="331" customFormat="1" ht="11.85" customHeight="1">
      <c r="B1748" s="498"/>
      <c r="C1748" s="499"/>
      <c r="D1748" s="500"/>
      <c r="E1748" s="503"/>
      <c r="F1748" s="504"/>
      <c r="G1748" s="504"/>
      <c r="H1748" s="504"/>
      <c r="I1748" s="504"/>
      <c r="J1748" s="504"/>
      <c r="K1748" s="504"/>
      <c r="L1748" s="504"/>
      <c r="M1748" s="504"/>
      <c r="N1748" s="504"/>
      <c r="O1748" s="504"/>
      <c r="P1748" s="504"/>
      <c r="Q1748" s="504"/>
      <c r="R1748" s="504"/>
      <c r="S1748" s="504"/>
      <c r="T1748" s="504"/>
      <c r="U1748" s="504"/>
      <c r="V1748" s="504"/>
      <c r="W1748" s="504"/>
      <c r="X1748" s="504"/>
      <c r="Y1748" s="504"/>
      <c r="Z1748" s="504"/>
      <c r="AA1748" s="504"/>
      <c r="AB1748" s="504"/>
      <c r="AC1748" s="504"/>
      <c r="AD1748" s="504"/>
      <c r="AE1748" s="504"/>
      <c r="AF1748" s="504"/>
      <c r="AG1748" s="504"/>
      <c r="AH1748" s="504"/>
      <c r="AI1748" s="504"/>
      <c r="AJ1748" s="504"/>
      <c r="AK1748" s="504"/>
      <c r="AL1748" s="504"/>
      <c r="AM1748" s="504"/>
      <c r="AN1748" s="504"/>
      <c r="AO1748" s="504"/>
      <c r="AP1748" s="504"/>
      <c r="AQ1748" s="504"/>
      <c r="AR1748" s="504"/>
      <c r="AS1748" s="504"/>
      <c r="AT1748" s="504"/>
      <c r="AU1748" s="504"/>
      <c r="AV1748" s="504"/>
      <c r="AW1748" s="504"/>
      <c r="AX1748" s="504"/>
      <c r="AY1748" s="504"/>
      <c r="AZ1748" s="504"/>
      <c r="BA1748" s="504"/>
      <c r="BB1748" s="504"/>
      <c r="BC1748" s="504"/>
      <c r="BD1748" s="504"/>
      <c r="BE1748" s="504"/>
      <c r="BF1748" s="504"/>
      <c r="BG1748" s="508"/>
      <c r="BH1748" s="509"/>
      <c r="BI1748" s="509"/>
      <c r="BJ1748" s="509"/>
      <c r="BK1748" s="510"/>
      <c r="BL1748" s="350"/>
      <c r="BM1748" s="330"/>
      <c r="BN1748" s="330"/>
      <c r="BO1748" s="330"/>
      <c r="BP1748" s="330"/>
      <c r="BQ1748" s="330"/>
      <c r="BR1748" s="330"/>
      <c r="BS1748" s="330"/>
      <c r="BT1748" s="330"/>
      <c r="BU1748" s="330"/>
      <c r="BV1748" s="330"/>
      <c r="BW1748" s="330"/>
      <c r="BX1748" s="330"/>
      <c r="BY1748" s="330"/>
      <c r="BZ1748" s="330"/>
      <c r="CA1748" s="330"/>
      <c r="CB1748" s="330"/>
    </row>
    <row r="1749" spans="1:80" ht="11.85" customHeight="1">
      <c r="A1749" s="342"/>
      <c r="B1749" s="495" t="s">
        <v>457</v>
      </c>
      <c r="C1749" s="496"/>
      <c r="D1749" s="497"/>
      <c r="E1749" s="501" t="s">
        <v>974</v>
      </c>
      <c r="F1749" s="502"/>
      <c r="G1749" s="502"/>
      <c r="H1749" s="502"/>
      <c r="I1749" s="502"/>
      <c r="J1749" s="502"/>
      <c r="K1749" s="502"/>
      <c r="L1749" s="502"/>
      <c r="M1749" s="502"/>
      <c r="N1749" s="502"/>
      <c r="O1749" s="502"/>
      <c r="P1749" s="502"/>
      <c r="Q1749" s="502"/>
      <c r="R1749" s="502"/>
      <c r="S1749" s="502"/>
      <c r="T1749" s="502"/>
      <c r="U1749" s="502"/>
      <c r="V1749" s="502"/>
      <c r="W1749" s="502"/>
      <c r="X1749" s="502"/>
      <c r="Y1749" s="502"/>
      <c r="Z1749" s="502"/>
      <c r="AA1749" s="502"/>
      <c r="AB1749" s="502"/>
      <c r="AC1749" s="502"/>
      <c r="AD1749" s="502"/>
      <c r="AE1749" s="502"/>
      <c r="AF1749" s="502"/>
      <c r="AG1749" s="502"/>
      <c r="AH1749" s="502"/>
      <c r="AI1749" s="502"/>
      <c r="AJ1749" s="502"/>
      <c r="AK1749" s="502"/>
      <c r="AL1749" s="502"/>
      <c r="AM1749" s="502"/>
      <c r="AN1749" s="502"/>
      <c r="AO1749" s="502"/>
      <c r="AP1749" s="502"/>
      <c r="AQ1749" s="502"/>
      <c r="AR1749" s="502"/>
      <c r="AS1749" s="502"/>
      <c r="AT1749" s="502"/>
      <c r="AU1749" s="502"/>
      <c r="AV1749" s="502"/>
      <c r="AW1749" s="502"/>
      <c r="AX1749" s="502"/>
      <c r="AY1749" s="502"/>
      <c r="AZ1749" s="502"/>
      <c r="BA1749" s="502"/>
      <c r="BB1749" s="502"/>
      <c r="BC1749" s="502"/>
      <c r="BD1749" s="502"/>
      <c r="BE1749" s="502"/>
      <c r="BF1749" s="502"/>
      <c r="BG1749" s="505"/>
      <c r="BH1749" s="506"/>
      <c r="BI1749" s="506"/>
      <c r="BJ1749" s="506"/>
      <c r="BK1749" s="507"/>
      <c r="BL1749" s="350"/>
      <c r="CB1749" s="228"/>
    </row>
    <row r="1750" spans="1:80" s="331" customFormat="1" ht="11.85" customHeight="1">
      <c r="B1750" s="498"/>
      <c r="C1750" s="499"/>
      <c r="D1750" s="500"/>
      <c r="E1750" s="503"/>
      <c r="F1750" s="504"/>
      <c r="G1750" s="504"/>
      <c r="H1750" s="504"/>
      <c r="I1750" s="504"/>
      <c r="J1750" s="504"/>
      <c r="K1750" s="504"/>
      <c r="L1750" s="504"/>
      <c r="M1750" s="504"/>
      <c r="N1750" s="504"/>
      <c r="O1750" s="504"/>
      <c r="P1750" s="504"/>
      <c r="Q1750" s="504"/>
      <c r="R1750" s="504"/>
      <c r="S1750" s="504"/>
      <c r="T1750" s="504"/>
      <c r="U1750" s="504"/>
      <c r="V1750" s="504"/>
      <c r="W1750" s="504"/>
      <c r="X1750" s="504"/>
      <c r="Y1750" s="504"/>
      <c r="Z1750" s="504"/>
      <c r="AA1750" s="504"/>
      <c r="AB1750" s="504"/>
      <c r="AC1750" s="504"/>
      <c r="AD1750" s="504"/>
      <c r="AE1750" s="504"/>
      <c r="AF1750" s="504"/>
      <c r="AG1750" s="504"/>
      <c r="AH1750" s="504"/>
      <c r="AI1750" s="504"/>
      <c r="AJ1750" s="504"/>
      <c r="AK1750" s="504"/>
      <c r="AL1750" s="504"/>
      <c r="AM1750" s="504"/>
      <c r="AN1750" s="504"/>
      <c r="AO1750" s="504"/>
      <c r="AP1750" s="504"/>
      <c r="AQ1750" s="504"/>
      <c r="AR1750" s="504"/>
      <c r="AS1750" s="504"/>
      <c r="AT1750" s="504"/>
      <c r="AU1750" s="504"/>
      <c r="AV1750" s="504"/>
      <c r="AW1750" s="504"/>
      <c r="AX1750" s="504"/>
      <c r="AY1750" s="504"/>
      <c r="AZ1750" s="504"/>
      <c r="BA1750" s="504"/>
      <c r="BB1750" s="504"/>
      <c r="BC1750" s="504"/>
      <c r="BD1750" s="504"/>
      <c r="BE1750" s="504"/>
      <c r="BF1750" s="504"/>
      <c r="BG1750" s="508"/>
      <c r="BH1750" s="509"/>
      <c r="BI1750" s="509"/>
      <c r="BJ1750" s="509"/>
      <c r="BK1750" s="510"/>
      <c r="BL1750" s="350"/>
      <c r="BM1750" s="330"/>
      <c r="BN1750" s="330"/>
      <c r="BO1750" s="330"/>
      <c r="BP1750" s="330"/>
      <c r="BQ1750" s="330"/>
      <c r="BR1750" s="330"/>
      <c r="BS1750" s="330"/>
      <c r="BT1750" s="330"/>
      <c r="BU1750" s="330"/>
      <c r="BV1750" s="330"/>
      <c r="BW1750" s="330"/>
      <c r="BX1750" s="330"/>
      <c r="BY1750" s="330"/>
      <c r="BZ1750" s="330"/>
      <c r="CA1750" s="330"/>
      <c r="CB1750" s="330"/>
    </row>
    <row r="1751" spans="1:80" s="259" customFormat="1" ht="12.6" customHeight="1">
      <c r="B1751" s="495" t="s">
        <v>461</v>
      </c>
      <c r="C1751" s="496"/>
      <c r="D1751" s="497"/>
      <c r="E1751" s="501" t="s">
        <v>1215</v>
      </c>
      <c r="F1751" s="502"/>
      <c r="G1751" s="502"/>
      <c r="H1751" s="502"/>
      <c r="I1751" s="502"/>
      <c r="J1751" s="502"/>
      <c r="K1751" s="502"/>
      <c r="L1751" s="502"/>
      <c r="M1751" s="502"/>
      <c r="N1751" s="502"/>
      <c r="O1751" s="502"/>
      <c r="P1751" s="502"/>
      <c r="Q1751" s="502"/>
      <c r="R1751" s="502"/>
      <c r="S1751" s="502"/>
      <c r="T1751" s="502"/>
      <c r="U1751" s="502"/>
      <c r="V1751" s="502"/>
      <c r="W1751" s="502"/>
      <c r="X1751" s="502"/>
      <c r="Y1751" s="502"/>
      <c r="Z1751" s="502"/>
      <c r="AA1751" s="502"/>
      <c r="AB1751" s="502"/>
      <c r="AC1751" s="502"/>
      <c r="AD1751" s="502"/>
      <c r="AE1751" s="502"/>
      <c r="AF1751" s="502"/>
      <c r="AG1751" s="502"/>
      <c r="AH1751" s="502"/>
      <c r="AI1751" s="502"/>
      <c r="AJ1751" s="502"/>
      <c r="AK1751" s="502"/>
      <c r="AL1751" s="502"/>
      <c r="AM1751" s="502"/>
      <c r="AN1751" s="502"/>
      <c r="AO1751" s="502"/>
      <c r="AP1751" s="502"/>
      <c r="AQ1751" s="502"/>
      <c r="AR1751" s="502"/>
      <c r="AS1751" s="502"/>
      <c r="AT1751" s="502"/>
      <c r="AU1751" s="502"/>
      <c r="AV1751" s="502"/>
      <c r="AW1751" s="502"/>
      <c r="AX1751" s="502"/>
      <c r="AY1751" s="502"/>
      <c r="AZ1751" s="502"/>
      <c r="BA1751" s="502"/>
      <c r="BB1751" s="502"/>
      <c r="BC1751" s="502"/>
      <c r="BD1751" s="502"/>
      <c r="BE1751" s="502"/>
      <c r="BF1751" s="502"/>
      <c r="BG1751" s="505"/>
      <c r="BH1751" s="506"/>
      <c r="BI1751" s="506"/>
      <c r="BJ1751" s="506"/>
      <c r="BK1751" s="507"/>
      <c r="BL1751" s="350"/>
      <c r="BM1751" s="228"/>
      <c r="BN1751" s="228"/>
      <c r="BO1751" s="228"/>
      <c r="BP1751" s="228"/>
      <c r="BQ1751" s="228"/>
      <c r="BR1751" s="228"/>
      <c r="BS1751" s="228"/>
      <c r="BT1751" s="228"/>
      <c r="BU1751" s="228"/>
      <c r="BV1751" s="228"/>
      <c r="BW1751" s="228"/>
      <c r="BX1751" s="228"/>
      <c r="BY1751" s="228"/>
      <c r="BZ1751" s="228"/>
      <c r="CA1751" s="228"/>
      <c r="CB1751" s="228"/>
    </row>
    <row r="1752" spans="1:80" s="331" customFormat="1" ht="12.6" customHeight="1">
      <c r="B1752" s="498"/>
      <c r="C1752" s="499"/>
      <c r="D1752" s="500"/>
      <c r="E1752" s="503"/>
      <c r="F1752" s="504"/>
      <c r="G1752" s="504"/>
      <c r="H1752" s="504"/>
      <c r="I1752" s="504"/>
      <c r="J1752" s="504"/>
      <c r="K1752" s="504"/>
      <c r="L1752" s="504"/>
      <c r="M1752" s="504"/>
      <c r="N1752" s="504"/>
      <c r="O1752" s="504"/>
      <c r="P1752" s="504"/>
      <c r="Q1752" s="504"/>
      <c r="R1752" s="504"/>
      <c r="S1752" s="504"/>
      <c r="T1752" s="504"/>
      <c r="U1752" s="504"/>
      <c r="V1752" s="504"/>
      <c r="W1752" s="504"/>
      <c r="X1752" s="504"/>
      <c r="Y1752" s="504"/>
      <c r="Z1752" s="504"/>
      <c r="AA1752" s="504"/>
      <c r="AB1752" s="504"/>
      <c r="AC1752" s="504"/>
      <c r="AD1752" s="504"/>
      <c r="AE1752" s="504"/>
      <c r="AF1752" s="504"/>
      <c r="AG1752" s="504"/>
      <c r="AH1752" s="504"/>
      <c r="AI1752" s="504"/>
      <c r="AJ1752" s="504"/>
      <c r="AK1752" s="504"/>
      <c r="AL1752" s="504"/>
      <c r="AM1752" s="504"/>
      <c r="AN1752" s="504"/>
      <c r="AO1752" s="504"/>
      <c r="AP1752" s="504"/>
      <c r="AQ1752" s="504"/>
      <c r="AR1752" s="504"/>
      <c r="AS1752" s="504"/>
      <c r="AT1752" s="504"/>
      <c r="AU1752" s="504"/>
      <c r="AV1752" s="504"/>
      <c r="AW1752" s="504"/>
      <c r="AX1752" s="504"/>
      <c r="AY1752" s="504"/>
      <c r="AZ1752" s="504"/>
      <c r="BA1752" s="504"/>
      <c r="BB1752" s="504"/>
      <c r="BC1752" s="504"/>
      <c r="BD1752" s="504"/>
      <c r="BE1752" s="504"/>
      <c r="BF1752" s="504"/>
      <c r="BG1752" s="508"/>
      <c r="BH1752" s="509"/>
      <c r="BI1752" s="509"/>
      <c r="BJ1752" s="509"/>
      <c r="BK1752" s="510"/>
      <c r="BL1752" s="350"/>
      <c r="BM1752" s="330"/>
      <c r="BN1752" s="330"/>
      <c r="BO1752" s="330"/>
      <c r="BP1752" s="330"/>
      <c r="BQ1752" s="330"/>
      <c r="BR1752" s="330"/>
      <c r="BS1752" s="330"/>
      <c r="BT1752" s="330"/>
      <c r="BU1752" s="330"/>
      <c r="BV1752" s="330"/>
      <c r="BW1752" s="330"/>
      <c r="BX1752" s="330"/>
      <c r="BY1752" s="330"/>
      <c r="BZ1752" s="330"/>
      <c r="CA1752" s="330"/>
      <c r="CB1752" s="330"/>
    </row>
    <row r="1753" spans="1:80" s="331" customFormat="1" ht="11.85" customHeight="1">
      <c r="B1753" s="495" t="s">
        <v>463</v>
      </c>
      <c r="C1753" s="496"/>
      <c r="D1753" s="497"/>
      <c r="E1753" s="501" t="s">
        <v>975</v>
      </c>
      <c r="F1753" s="502"/>
      <c r="G1753" s="502"/>
      <c r="H1753" s="502"/>
      <c r="I1753" s="502"/>
      <c r="J1753" s="502"/>
      <c r="K1753" s="502"/>
      <c r="L1753" s="502"/>
      <c r="M1753" s="502"/>
      <c r="N1753" s="502"/>
      <c r="O1753" s="502"/>
      <c r="P1753" s="502"/>
      <c r="Q1753" s="502"/>
      <c r="R1753" s="502"/>
      <c r="S1753" s="502"/>
      <c r="T1753" s="502"/>
      <c r="U1753" s="502"/>
      <c r="V1753" s="502"/>
      <c r="W1753" s="502"/>
      <c r="X1753" s="502"/>
      <c r="Y1753" s="502"/>
      <c r="Z1753" s="502"/>
      <c r="AA1753" s="502"/>
      <c r="AB1753" s="502"/>
      <c r="AC1753" s="502"/>
      <c r="AD1753" s="502"/>
      <c r="AE1753" s="502"/>
      <c r="AF1753" s="502"/>
      <c r="AG1753" s="502"/>
      <c r="AH1753" s="502"/>
      <c r="AI1753" s="502"/>
      <c r="AJ1753" s="502"/>
      <c r="AK1753" s="502"/>
      <c r="AL1753" s="502"/>
      <c r="AM1753" s="502"/>
      <c r="AN1753" s="502"/>
      <c r="AO1753" s="502"/>
      <c r="AP1753" s="502"/>
      <c r="AQ1753" s="502"/>
      <c r="AR1753" s="502"/>
      <c r="AS1753" s="502"/>
      <c r="AT1753" s="502"/>
      <c r="AU1753" s="502"/>
      <c r="AV1753" s="502"/>
      <c r="AW1753" s="502"/>
      <c r="AX1753" s="502"/>
      <c r="AY1753" s="502"/>
      <c r="AZ1753" s="502"/>
      <c r="BA1753" s="502"/>
      <c r="BB1753" s="502"/>
      <c r="BC1753" s="502"/>
      <c r="BD1753" s="502"/>
      <c r="BE1753" s="502"/>
      <c r="BF1753" s="502"/>
      <c r="BG1753" s="505"/>
      <c r="BH1753" s="506"/>
      <c r="BI1753" s="506"/>
      <c r="BJ1753" s="506"/>
      <c r="BK1753" s="507"/>
      <c r="BL1753" s="350"/>
      <c r="BM1753" s="330"/>
      <c r="BN1753" s="330"/>
      <c r="BO1753" s="330"/>
      <c r="BP1753" s="330"/>
      <c r="BQ1753" s="330"/>
      <c r="BR1753" s="330"/>
      <c r="BS1753" s="330"/>
      <c r="BT1753" s="330"/>
      <c r="BU1753" s="330"/>
      <c r="BV1753" s="330"/>
      <c r="BW1753" s="330"/>
      <c r="BX1753" s="330"/>
      <c r="BY1753" s="330"/>
      <c r="BZ1753" s="330"/>
      <c r="CA1753" s="330"/>
      <c r="CB1753" s="330"/>
    </row>
    <row r="1754" spans="1:80" s="331" customFormat="1" ht="11.85" customHeight="1">
      <c r="B1754" s="498"/>
      <c r="C1754" s="499"/>
      <c r="D1754" s="500"/>
      <c r="E1754" s="503"/>
      <c r="F1754" s="504"/>
      <c r="G1754" s="504"/>
      <c r="H1754" s="504"/>
      <c r="I1754" s="504"/>
      <c r="J1754" s="504"/>
      <c r="K1754" s="504"/>
      <c r="L1754" s="504"/>
      <c r="M1754" s="504"/>
      <c r="N1754" s="504"/>
      <c r="O1754" s="504"/>
      <c r="P1754" s="504"/>
      <c r="Q1754" s="504"/>
      <c r="R1754" s="504"/>
      <c r="S1754" s="504"/>
      <c r="T1754" s="504"/>
      <c r="U1754" s="504"/>
      <c r="V1754" s="504"/>
      <c r="W1754" s="504"/>
      <c r="X1754" s="504"/>
      <c r="Y1754" s="504"/>
      <c r="Z1754" s="504"/>
      <c r="AA1754" s="504"/>
      <c r="AB1754" s="504"/>
      <c r="AC1754" s="504"/>
      <c r="AD1754" s="504"/>
      <c r="AE1754" s="504"/>
      <c r="AF1754" s="504"/>
      <c r="AG1754" s="504"/>
      <c r="AH1754" s="504"/>
      <c r="AI1754" s="504"/>
      <c r="AJ1754" s="504"/>
      <c r="AK1754" s="504"/>
      <c r="AL1754" s="504"/>
      <c r="AM1754" s="504"/>
      <c r="AN1754" s="504"/>
      <c r="AO1754" s="504"/>
      <c r="AP1754" s="504"/>
      <c r="AQ1754" s="504"/>
      <c r="AR1754" s="504"/>
      <c r="AS1754" s="504"/>
      <c r="AT1754" s="504"/>
      <c r="AU1754" s="504"/>
      <c r="AV1754" s="504"/>
      <c r="AW1754" s="504"/>
      <c r="AX1754" s="504"/>
      <c r="AY1754" s="504"/>
      <c r="AZ1754" s="504"/>
      <c r="BA1754" s="504"/>
      <c r="BB1754" s="504"/>
      <c r="BC1754" s="504"/>
      <c r="BD1754" s="504"/>
      <c r="BE1754" s="504"/>
      <c r="BF1754" s="504"/>
      <c r="BG1754" s="508"/>
      <c r="BH1754" s="509"/>
      <c r="BI1754" s="509"/>
      <c r="BJ1754" s="509"/>
      <c r="BK1754" s="510"/>
      <c r="BL1754" s="350"/>
      <c r="BM1754" s="330"/>
      <c r="BN1754" s="330"/>
      <c r="BO1754" s="330"/>
      <c r="BP1754" s="330"/>
      <c r="BQ1754" s="330"/>
      <c r="BR1754" s="330"/>
      <c r="BS1754" s="330"/>
      <c r="BT1754" s="330"/>
      <c r="BU1754" s="330"/>
      <c r="BV1754" s="330"/>
      <c r="BW1754" s="330"/>
      <c r="BX1754" s="330"/>
      <c r="BY1754" s="330"/>
      <c r="BZ1754" s="330"/>
      <c r="CA1754" s="330"/>
      <c r="CB1754" s="330"/>
    </row>
    <row r="1755" spans="1:80" s="331" customFormat="1" ht="11.85" customHeight="1">
      <c r="B1755" s="495" t="s">
        <v>465</v>
      </c>
      <c r="C1755" s="496"/>
      <c r="D1755" s="497"/>
      <c r="E1755" s="501" t="s">
        <v>976</v>
      </c>
      <c r="F1755" s="502"/>
      <c r="G1755" s="502"/>
      <c r="H1755" s="502"/>
      <c r="I1755" s="502"/>
      <c r="J1755" s="502"/>
      <c r="K1755" s="502"/>
      <c r="L1755" s="502"/>
      <c r="M1755" s="502"/>
      <c r="N1755" s="502"/>
      <c r="O1755" s="502"/>
      <c r="P1755" s="502"/>
      <c r="Q1755" s="502"/>
      <c r="R1755" s="502"/>
      <c r="S1755" s="502"/>
      <c r="T1755" s="502"/>
      <c r="U1755" s="502"/>
      <c r="V1755" s="502"/>
      <c r="W1755" s="502"/>
      <c r="X1755" s="502"/>
      <c r="Y1755" s="502"/>
      <c r="Z1755" s="502"/>
      <c r="AA1755" s="502"/>
      <c r="AB1755" s="502"/>
      <c r="AC1755" s="502"/>
      <c r="AD1755" s="502"/>
      <c r="AE1755" s="502"/>
      <c r="AF1755" s="502"/>
      <c r="AG1755" s="502"/>
      <c r="AH1755" s="502"/>
      <c r="AI1755" s="502"/>
      <c r="AJ1755" s="502"/>
      <c r="AK1755" s="502"/>
      <c r="AL1755" s="502"/>
      <c r="AM1755" s="502"/>
      <c r="AN1755" s="502"/>
      <c r="AO1755" s="502"/>
      <c r="AP1755" s="502"/>
      <c r="AQ1755" s="502"/>
      <c r="AR1755" s="502"/>
      <c r="AS1755" s="502"/>
      <c r="AT1755" s="502"/>
      <c r="AU1755" s="502"/>
      <c r="AV1755" s="502"/>
      <c r="AW1755" s="502"/>
      <c r="AX1755" s="502"/>
      <c r="AY1755" s="502"/>
      <c r="AZ1755" s="502"/>
      <c r="BA1755" s="502"/>
      <c r="BB1755" s="502"/>
      <c r="BC1755" s="502"/>
      <c r="BD1755" s="502"/>
      <c r="BE1755" s="502"/>
      <c r="BF1755" s="502"/>
      <c r="BG1755" s="505"/>
      <c r="BH1755" s="506"/>
      <c r="BI1755" s="506"/>
      <c r="BJ1755" s="506"/>
      <c r="BK1755" s="507"/>
      <c r="BL1755" s="350"/>
      <c r="BM1755" s="330"/>
      <c r="BN1755" s="330"/>
      <c r="BO1755" s="330"/>
      <c r="BP1755" s="330"/>
      <c r="BQ1755" s="330"/>
      <c r="BR1755" s="330"/>
      <c r="BS1755" s="330"/>
      <c r="BT1755" s="330"/>
      <c r="BU1755" s="330"/>
      <c r="BV1755" s="330"/>
      <c r="BW1755" s="330"/>
      <c r="BX1755" s="330"/>
      <c r="BY1755" s="330"/>
      <c r="BZ1755" s="330"/>
      <c r="CA1755" s="330"/>
      <c r="CB1755" s="330"/>
    </row>
    <row r="1756" spans="1:80" s="331" customFormat="1" ht="11.85" customHeight="1">
      <c r="B1756" s="498"/>
      <c r="C1756" s="499"/>
      <c r="D1756" s="500"/>
      <c r="E1756" s="503"/>
      <c r="F1756" s="504"/>
      <c r="G1756" s="504"/>
      <c r="H1756" s="504"/>
      <c r="I1756" s="504"/>
      <c r="J1756" s="504"/>
      <c r="K1756" s="504"/>
      <c r="L1756" s="504"/>
      <c r="M1756" s="504"/>
      <c r="N1756" s="504"/>
      <c r="O1756" s="504"/>
      <c r="P1756" s="504"/>
      <c r="Q1756" s="504"/>
      <c r="R1756" s="504"/>
      <c r="S1756" s="504"/>
      <c r="T1756" s="504"/>
      <c r="U1756" s="504"/>
      <c r="V1756" s="504"/>
      <c r="W1756" s="504"/>
      <c r="X1756" s="504"/>
      <c r="Y1756" s="504"/>
      <c r="Z1756" s="504"/>
      <c r="AA1756" s="504"/>
      <c r="AB1756" s="504"/>
      <c r="AC1756" s="504"/>
      <c r="AD1756" s="504"/>
      <c r="AE1756" s="504"/>
      <c r="AF1756" s="504"/>
      <c r="AG1756" s="504"/>
      <c r="AH1756" s="504"/>
      <c r="AI1756" s="504"/>
      <c r="AJ1756" s="504"/>
      <c r="AK1756" s="504"/>
      <c r="AL1756" s="504"/>
      <c r="AM1756" s="504"/>
      <c r="AN1756" s="504"/>
      <c r="AO1756" s="504"/>
      <c r="AP1756" s="504"/>
      <c r="AQ1756" s="504"/>
      <c r="AR1756" s="504"/>
      <c r="AS1756" s="504"/>
      <c r="AT1756" s="504"/>
      <c r="AU1756" s="504"/>
      <c r="AV1756" s="504"/>
      <c r="AW1756" s="504"/>
      <c r="AX1756" s="504"/>
      <c r="AY1756" s="504"/>
      <c r="AZ1756" s="504"/>
      <c r="BA1756" s="504"/>
      <c r="BB1756" s="504"/>
      <c r="BC1756" s="504"/>
      <c r="BD1756" s="504"/>
      <c r="BE1756" s="504"/>
      <c r="BF1756" s="504"/>
      <c r="BG1756" s="508"/>
      <c r="BH1756" s="509"/>
      <c r="BI1756" s="509"/>
      <c r="BJ1756" s="509"/>
      <c r="BK1756" s="510"/>
      <c r="BL1756" s="350"/>
      <c r="BM1756" s="330"/>
      <c r="BN1756" s="330"/>
      <c r="BO1756" s="330"/>
      <c r="BP1756" s="330"/>
      <c r="BQ1756" s="330"/>
      <c r="BR1756" s="330"/>
      <c r="BS1756" s="330"/>
      <c r="BT1756" s="330"/>
      <c r="BU1756" s="330"/>
      <c r="BV1756" s="330"/>
      <c r="BW1756" s="330"/>
      <c r="BX1756" s="330"/>
      <c r="BY1756" s="330"/>
      <c r="BZ1756" s="330"/>
      <c r="CA1756" s="330"/>
      <c r="CB1756" s="330"/>
    </row>
    <row r="1757" spans="1:80" s="331" customFormat="1" ht="11.85" customHeight="1">
      <c r="B1757" s="495" t="s">
        <v>500</v>
      </c>
      <c r="C1757" s="496"/>
      <c r="D1757" s="497"/>
      <c r="E1757" s="501" t="s">
        <v>1216</v>
      </c>
      <c r="F1757" s="502"/>
      <c r="G1757" s="502"/>
      <c r="H1757" s="502"/>
      <c r="I1757" s="502"/>
      <c r="J1757" s="502"/>
      <c r="K1757" s="502"/>
      <c r="L1757" s="502"/>
      <c r="M1757" s="502"/>
      <c r="N1757" s="502"/>
      <c r="O1757" s="502"/>
      <c r="P1757" s="502"/>
      <c r="Q1757" s="502"/>
      <c r="R1757" s="502"/>
      <c r="S1757" s="502"/>
      <c r="T1757" s="502"/>
      <c r="U1757" s="502"/>
      <c r="V1757" s="502"/>
      <c r="W1757" s="502"/>
      <c r="X1757" s="502"/>
      <c r="Y1757" s="502"/>
      <c r="Z1757" s="502"/>
      <c r="AA1757" s="502"/>
      <c r="AB1757" s="502"/>
      <c r="AC1757" s="502"/>
      <c r="AD1757" s="502"/>
      <c r="AE1757" s="502"/>
      <c r="AF1757" s="502"/>
      <c r="AG1757" s="502"/>
      <c r="AH1757" s="502"/>
      <c r="AI1757" s="502"/>
      <c r="AJ1757" s="502"/>
      <c r="AK1757" s="502"/>
      <c r="AL1757" s="502"/>
      <c r="AM1757" s="502"/>
      <c r="AN1757" s="502"/>
      <c r="AO1757" s="502"/>
      <c r="AP1757" s="502"/>
      <c r="AQ1757" s="502"/>
      <c r="AR1757" s="502"/>
      <c r="AS1757" s="502"/>
      <c r="AT1757" s="502"/>
      <c r="AU1757" s="502"/>
      <c r="AV1757" s="502"/>
      <c r="AW1757" s="502"/>
      <c r="AX1757" s="502"/>
      <c r="AY1757" s="502"/>
      <c r="AZ1757" s="502"/>
      <c r="BA1757" s="502"/>
      <c r="BB1757" s="502"/>
      <c r="BC1757" s="502"/>
      <c r="BD1757" s="502"/>
      <c r="BE1757" s="502"/>
      <c r="BF1757" s="502"/>
      <c r="BG1757" s="505"/>
      <c r="BH1757" s="506"/>
      <c r="BI1757" s="506"/>
      <c r="BJ1757" s="506"/>
      <c r="BK1757" s="507"/>
      <c r="BL1757" s="350"/>
      <c r="BM1757" s="330"/>
      <c r="BN1757" s="330"/>
      <c r="BO1757" s="330"/>
      <c r="BP1757" s="330"/>
      <c r="BQ1757" s="330"/>
      <c r="BR1757" s="330"/>
      <c r="BS1757" s="330"/>
      <c r="BT1757" s="330"/>
      <c r="BU1757" s="330"/>
      <c r="BV1757" s="330"/>
      <c r="BW1757" s="330"/>
      <c r="BX1757" s="330"/>
      <c r="BY1757" s="330"/>
      <c r="BZ1757" s="330"/>
      <c r="CA1757" s="330"/>
      <c r="CB1757" s="330"/>
    </row>
    <row r="1758" spans="1:80" s="331" customFormat="1" ht="11.85" customHeight="1">
      <c r="B1758" s="498"/>
      <c r="C1758" s="499"/>
      <c r="D1758" s="500"/>
      <c r="E1758" s="503"/>
      <c r="F1758" s="504"/>
      <c r="G1758" s="504"/>
      <c r="H1758" s="504"/>
      <c r="I1758" s="504"/>
      <c r="J1758" s="504"/>
      <c r="K1758" s="504"/>
      <c r="L1758" s="504"/>
      <c r="M1758" s="504"/>
      <c r="N1758" s="504"/>
      <c r="O1758" s="504"/>
      <c r="P1758" s="504"/>
      <c r="Q1758" s="504"/>
      <c r="R1758" s="504"/>
      <c r="S1758" s="504"/>
      <c r="T1758" s="504"/>
      <c r="U1758" s="504"/>
      <c r="V1758" s="504"/>
      <c r="W1758" s="504"/>
      <c r="X1758" s="504"/>
      <c r="Y1758" s="504"/>
      <c r="Z1758" s="504"/>
      <c r="AA1758" s="504"/>
      <c r="AB1758" s="504"/>
      <c r="AC1758" s="504"/>
      <c r="AD1758" s="504"/>
      <c r="AE1758" s="504"/>
      <c r="AF1758" s="504"/>
      <c r="AG1758" s="504"/>
      <c r="AH1758" s="504"/>
      <c r="AI1758" s="504"/>
      <c r="AJ1758" s="504"/>
      <c r="AK1758" s="504"/>
      <c r="AL1758" s="504"/>
      <c r="AM1758" s="504"/>
      <c r="AN1758" s="504"/>
      <c r="AO1758" s="504"/>
      <c r="AP1758" s="504"/>
      <c r="AQ1758" s="504"/>
      <c r="AR1758" s="504"/>
      <c r="AS1758" s="504"/>
      <c r="AT1758" s="504"/>
      <c r="AU1758" s="504"/>
      <c r="AV1758" s="504"/>
      <c r="AW1758" s="504"/>
      <c r="AX1758" s="504"/>
      <c r="AY1758" s="504"/>
      <c r="AZ1758" s="504"/>
      <c r="BA1758" s="504"/>
      <c r="BB1758" s="504"/>
      <c r="BC1758" s="504"/>
      <c r="BD1758" s="504"/>
      <c r="BE1758" s="504"/>
      <c r="BF1758" s="504"/>
      <c r="BG1758" s="508"/>
      <c r="BH1758" s="509"/>
      <c r="BI1758" s="509"/>
      <c r="BJ1758" s="509"/>
      <c r="BK1758" s="510"/>
      <c r="BL1758" s="350"/>
      <c r="BM1758" s="330"/>
      <c r="BN1758" s="330"/>
      <c r="BO1758" s="330"/>
      <c r="BP1758" s="330"/>
      <c r="BQ1758" s="330"/>
      <c r="BR1758" s="330"/>
      <c r="BS1758" s="330"/>
      <c r="BT1758" s="330"/>
      <c r="BU1758" s="330"/>
      <c r="BV1758" s="330"/>
      <c r="BW1758" s="330"/>
      <c r="BX1758" s="330"/>
      <c r="BY1758" s="330"/>
      <c r="BZ1758" s="330"/>
      <c r="CA1758" s="330"/>
      <c r="CB1758" s="330"/>
    </row>
    <row r="1759" spans="1:80" s="331" customFormat="1" ht="11.85" customHeight="1">
      <c r="B1759" s="495" t="s">
        <v>502</v>
      </c>
      <c r="C1759" s="496"/>
      <c r="D1759" s="497"/>
      <c r="E1759" s="501" t="s">
        <v>1218</v>
      </c>
      <c r="F1759" s="502"/>
      <c r="G1759" s="502"/>
      <c r="H1759" s="502"/>
      <c r="I1759" s="502"/>
      <c r="J1759" s="502"/>
      <c r="K1759" s="502"/>
      <c r="L1759" s="502"/>
      <c r="M1759" s="502"/>
      <c r="N1759" s="502"/>
      <c r="O1759" s="502"/>
      <c r="P1759" s="502"/>
      <c r="Q1759" s="502"/>
      <c r="R1759" s="502"/>
      <c r="S1759" s="502"/>
      <c r="T1759" s="502"/>
      <c r="U1759" s="502"/>
      <c r="V1759" s="502"/>
      <c r="W1759" s="502"/>
      <c r="X1759" s="502"/>
      <c r="Y1759" s="502"/>
      <c r="Z1759" s="502"/>
      <c r="AA1759" s="502"/>
      <c r="AB1759" s="502"/>
      <c r="AC1759" s="502"/>
      <c r="AD1759" s="502"/>
      <c r="AE1759" s="502"/>
      <c r="AF1759" s="502"/>
      <c r="AG1759" s="502"/>
      <c r="AH1759" s="502"/>
      <c r="AI1759" s="502"/>
      <c r="AJ1759" s="502"/>
      <c r="AK1759" s="502"/>
      <c r="AL1759" s="502"/>
      <c r="AM1759" s="502"/>
      <c r="AN1759" s="502"/>
      <c r="AO1759" s="502"/>
      <c r="AP1759" s="502"/>
      <c r="AQ1759" s="502"/>
      <c r="AR1759" s="502"/>
      <c r="AS1759" s="502"/>
      <c r="AT1759" s="502"/>
      <c r="AU1759" s="502"/>
      <c r="AV1759" s="502"/>
      <c r="AW1759" s="502"/>
      <c r="AX1759" s="502"/>
      <c r="AY1759" s="502"/>
      <c r="AZ1759" s="502"/>
      <c r="BA1759" s="502"/>
      <c r="BB1759" s="502"/>
      <c r="BC1759" s="502"/>
      <c r="BD1759" s="502"/>
      <c r="BE1759" s="502"/>
      <c r="BF1759" s="502"/>
      <c r="BG1759" s="505"/>
      <c r="BH1759" s="506"/>
      <c r="BI1759" s="506"/>
      <c r="BJ1759" s="506"/>
      <c r="BK1759" s="507"/>
      <c r="BL1759" s="350"/>
      <c r="BM1759" s="330"/>
      <c r="BN1759" s="330"/>
      <c r="BO1759" s="330"/>
      <c r="BP1759" s="330"/>
      <c r="BQ1759" s="330"/>
      <c r="BR1759" s="330"/>
      <c r="BS1759" s="330"/>
      <c r="BT1759" s="330"/>
      <c r="BU1759" s="330"/>
      <c r="BV1759" s="330"/>
      <c r="BW1759" s="330"/>
      <c r="BX1759" s="330"/>
      <c r="BY1759" s="330"/>
      <c r="BZ1759" s="330"/>
      <c r="CA1759" s="330"/>
      <c r="CB1759" s="330"/>
    </row>
    <row r="1760" spans="1:80" s="331" customFormat="1" ht="11.85" customHeight="1">
      <c r="B1760" s="511"/>
      <c r="C1760" s="512"/>
      <c r="D1760" s="513"/>
      <c r="E1760" s="514"/>
      <c r="F1760" s="482"/>
      <c r="G1760" s="482"/>
      <c r="H1760" s="482"/>
      <c r="I1760" s="482"/>
      <c r="J1760" s="482"/>
      <c r="K1760" s="482"/>
      <c r="L1760" s="482"/>
      <c r="M1760" s="482"/>
      <c r="N1760" s="482"/>
      <c r="O1760" s="482"/>
      <c r="P1760" s="482"/>
      <c r="Q1760" s="482"/>
      <c r="R1760" s="482"/>
      <c r="S1760" s="482"/>
      <c r="T1760" s="482"/>
      <c r="U1760" s="482"/>
      <c r="V1760" s="482"/>
      <c r="W1760" s="482"/>
      <c r="X1760" s="482"/>
      <c r="Y1760" s="482"/>
      <c r="Z1760" s="482"/>
      <c r="AA1760" s="482"/>
      <c r="AB1760" s="482"/>
      <c r="AC1760" s="482"/>
      <c r="AD1760" s="482"/>
      <c r="AE1760" s="482"/>
      <c r="AF1760" s="482"/>
      <c r="AG1760" s="482"/>
      <c r="AH1760" s="482"/>
      <c r="AI1760" s="482"/>
      <c r="AJ1760" s="482"/>
      <c r="AK1760" s="482"/>
      <c r="AL1760" s="482"/>
      <c r="AM1760" s="482"/>
      <c r="AN1760" s="482"/>
      <c r="AO1760" s="482"/>
      <c r="AP1760" s="482"/>
      <c r="AQ1760" s="482"/>
      <c r="AR1760" s="482"/>
      <c r="AS1760" s="482"/>
      <c r="AT1760" s="482"/>
      <c r="AU1760" s="482"/>
      <c r="AV1760" s="482"/>
      <c r="AW1760" s="482"/>
      <c r="AX1760" s="482"/>
      <c r="AY1760" s="482"/>
      <c r="AZ1760" s="482"/>
      <c r="BA1760" s="482"/>
      <c r="BB1760" s="482"/>
      <c r="BC1760" s="482"/>
      <c r="BD1760" s="482"/>
      <c r="BE1760" s="482"/>
      <c r="BF1760" s="482"/>
      <c r="BG1760" s="515"/>
      <c r="BH1760" s="516"/>
      <c r="BI1760" s="516"/>
      <c r="BJ1760" s="516"/>
      <c r="BK1760" s="517"/>
      <c r="BL1760" s="350"/>
      <c r="BM1760" s="330"/>
      <c r="BN1760" s="330"/>
      <c r="BO1760" s="330"/>
      <c r="BP1760" s="330"/>
      <c r="BQ1760" s="330"/>
      <c r="BR1760" s="330"/>
      <c r="BS1760" s="330"/>
      <c r="BT1760" s="330"/>
      <c r="BU1760" s="330"/>
      <c r="BV1760" s="330"/>
      <c r="BW1760" s="330"/>
      <c r="BX1760" s="330"/>
      <c r="BY1760" s="330"/>
      <c r="BZ1760" s="330"/>
      <c r="CA1760" s="330"/>
      <c r="CB1760" s="330"/>
    </row>
    <row r="1761" spans="1:80" s="331" customFormat="1" ht="11.85" customHeight="1">
      <c r="B1761" s="498"/>
      <c r="C1761" s="499"/>
      <c r="D1761" s="500"/>
      <c r="E1761" s="503"/>
      <c r="F1761" s="504"/>
      <c r="G1761" s="504"/>
      <c r="H1761" s="504"/>
      <c r="I1761" s="504"/>
      <c r="J1761" s="504"/>
      <c r="K1761" s="504"/>
      <c r="L1761" s="504"/>
      <c r="M1761" s="504"/>
      <c r="N1761" s="504"/>
      <c r="O1761" s="504"/>
      <c r="P1761" s="504"/>
      <c r="Q1761" s="504"/>
      <c r="R1761" s="504"/>
      <c r="S1761" s="504"/>
      <c r="T1761" s="504"/>
      <c r="U1761" s="504"/>
      <c r="V1761" s="504"/>
      <c r="W1761" s="504"/>
      <c r="X1761" s="504"/>
      <c r="Y1761" s="504"/>
      <c r="Z1761" s="504"/>
      <c r="AA1761" s="504"/>
      <c r="AB1761" s="504"/>
      <c r="AC1761" s="504"/>
      <c r="AD1761" s="504"/>
      <c r="AE1761" s="504"/>
      <c r="AF1761" s="504"/>
      <c r="AG1761" s="504"/>
      <c r="AH1761" s="504"/>
      <c r="AI1761" s="504"/>
      <c r="AJ1761" s="504"/>
      <c r="AK1761" s="504"/>
      <c r="AL1761" s="504"/>
      <c r="AM1761" s="504"/>
      <c r="AN1761" s="504"/>
      <c r="AO1761" s="504"/>
      <c r="AP1761" s="504"/>
      <c r="AQ1761" s="504"/>
      <c r="AR1761" s="504"/>
      <c r="AS1761" s="504"/>
      <c r="AT1761" s="504"/>
      <c r="AU1761" s="504"/>
      <c r="AV1761" s="504"/>
      <c r="AW1761" s="504"/>
      <c r="AX1761" s="504"/>
      <c r="AY1761" s="504"/>
      <c r="AZ1761" s="504"/>
      <c r="BA1761" s="504"/>
      <c r="BB1761" s="504"/>
      <c r="BC1761" s="504"/>
      <c r="BD1761" s="504"/>
      <c r="BE1761" s="504"/>
      <c r="BF1761" s="504"/>
      <c r="BG1761" s="508"/>
      <c r="BH1761" s="509"/>
      <c r="BI1761" s="509"/>
      <c r="BJ1761" s="509"/>
      <c r="BK1761" s="510"/>
      <c r="BL1761" s="350"/>
      <c r="BM1761" s="330"/>
      <c r="BN1761" s="330"/>
      <c r="BO1761" s="330"/>
      <c r="BP1761" s="330"/>
      <c r="BQ1761" s="330"/>
      <c r="BR1761" s="330"/>
      <c r="BS1761" s="330"/>
      <c r="BT1761" s="330"/>
      <c r="BU1761" s="330"/>
      <c r="BV1761" s="330"/>
      <c r="BW1761" s="330"/>
      <c r="BX1761" s="330"/>
      <c r="BY1761" s="330"/>
      <c r="BZ1761" s="330"/>
      <c r="CA1761" s="330"/>
      <c r="CB1761" s="330"/>
    </row>
    <row r="1762" spans="1:80" s="331" customFormat="1" ht="11.85" customHeight="1">
      <c r="B1762" s="495" t="s">
        <v>544</v>
      </c>
      <c r="C1762" s="496"/>
      <c r="D1762" s="497"/>
      <c r="E1762" s="502" t="s">
        <v>763</v>
      </c>
      <c r="F1762" s="502"/>
      <c r="G1762" s="502"/>
      <c r="H1762" s="502"/>
      <c r="I1762" s="502"/>
      <c r="J1762" s="502"/>
      <c r="K1762" s="502"/>
      <c r="L1762" s="502"/>
      <c r="M1762" s="502"/>
      <c r="N1762" s="502"/>
      <c r="O1762" s="502"/>
      <c r="P1762" s="502"/>
      <c r="Q1762" s="502"/>
      <c r="R1762" s="502"/>
      <c r="S1762" s="502"/>
      <c r="T1762" s="502"/>
      <c r="U1762" s="502"/>
      <c r="V1762" s="502"/>
      <c r="W1762" s="502"/>
      <c r="X1762" s="502"/>
      <c r="Y1762" s="502"/>
      <c r="Z1762" s="502"/>
      <c r="AA1762" s="502"/>
      <c r="AB1762" s="502"/>
      <c r="AC1762" s="502"/>
      <c r="AD1762" s="502"/>
      <c r="AE1762" s="502"/>
      <c r="AF1762" s="502"/>
      <c r="AG1762" s="502"/>
      <c r="AH1762" s="502"/>
      <c r="AI1762" s="502"/>
      <c r="AJ1762" s="502"/>
      <c r="AK1762" s="502"/>
      <c r="AL1762" s="502"/>
      <c r="AM1762" s="502"/>
      <c r="AN1762" s="502"/>
      <c r="AO1762" s="502"/>
      <c r="AP1762" s="502"/>
      <c r="AQ1762" s="502"/>
      <c r="AR1762" s="502"/>
      <c r="AS1762" s="502"/>
      <c r="AT1762" s="502"/>
      <c r="AU1762" s="502"/>
      <c r="AV1762" s="502"/>
      <c r="AW1762" s="502"/>
      <c r="AX1762" s="502"/>
      <c r="AY1762" s="502"/>
      <c r="AZ1762" s="502"/>
      <c r="BA1762" s="502"/>
      <c r="BB1762" s="502"/>
      <c r="BC1762" s="502"/>
      <c r="BD1762" s="502"/>
      <c r="BE1762" s="502"/>
      <c r="BF1762" s="502"/>
      <c r="BG1762" s="505"/>
      <c r="BH1762" s="506"/>
      <c r="BI1762" s="506"/>
      <c r="BJ1762" s="506"/>
      <c r="BK1762" s="507"/>
      <c r="BL1762" s="330"/>
      <c r="BM1762" s="330"/>
      <c r="BN1762" s="330"/>
      <c r="BO1762" s="330"/>
      <c r="BP1762" s="330"/>
      <c r="BQ1762" s="330"/>
      <c r="BR1762" s="330"/>
      <c r="BS1762" s="330"/>
      <c r="BT1762" s="330"/>
      <c r="BU1762" s="330"/>
      <c r="BV1762" s="330"/>
      <c r="BW1762" s="330"/>
      <c r="BX1762" s="330"/>
      <c r="BY1762" s="330"/>
      <c r="BZ1762" s="330"/>
      <c r="CA1762" s="330"/>
    </row>
    <row r="1763" spans="1:80" s="331" customFormat="1" ht="11.85" customHeight="1">
      <c r="B1763" s="511"/>
      <c r="C1763" s="512"/>
      <c r="D1763" s="513"/>
      <c r="E1763" s="482"/>
      <c r="F1763" s="482"/>
      <c r="G1763" s="482"/>
      <c r="H1763" s="482"/>
      <c r="I1763" s="482"/>
      <c r="J1763" s="482"/>
      <c r="K1763" s="482"/>
      <c r="L1763" s="482"/>
      <c r="M1763" s="482"/>
      <c r="N1763" s="482"/>
      <c r="O1763" s="482"/>
      <c r="P1763" s="482"/>
      <c r="Q1763" s="482"/>
      <c r="R1763" s="482"/>
      <c r="S1763" s="482"/>
      <c r="T1763" s="482"/>
      <c r="U1763" s="482"/>
      <c r="V1763" s="482"/>
      <c r="W1763" s="482"/>
      <c r="X1763" s="482"/>
      <c r="Y1763" s="482"/>
      <c r="Z1763" s="482"/>
      <c r="AA1763" s="482"/>
      <c r="AB1763" s="482"/>
      <c r="AC1763" s="482"/>
      <c r="AD1763" s="482"/>
      <c r="AE1763" s="482"/>
      <c r="AF1763" s="482"/>
      <c r="AG1763" s="482"/>
      <c r="AH1763" s="482"/>
      <c r="AI1763" s="482"/>
      <c r="AJ1763" s="482"/>
      <c r="AK1763" s="482"/>
      <c r="AL1763" s="482"/>
      <c r="AM1763" s="482"/>
      <c r="AN1763" s="482"/>
      <c r="AO1763" s="482"/>
      <c r="AP1763" s="482"/>
      <c r="AQ1763" s="482"/>
      <c r="AR1763" s="482"/>
      <c r="AS1763" s="482"/>
      <c r="AT1763" s="482"/>
      <c r="AU1763" s="482"/>
      <c r="AV1763" s="482"/>
      <c r="AW1763" s="482"/>
      <c r="AX1763" s="482"/>
      <c r="AY1763" s="482"/>
      <c r="AZ1763" s="482"/>
      <c r="BA1763" s="482"/>
      <c r="BB1763" s="482"/>
      <c r="BC1763" s="482"/>
      <c r="BD1763" s="482"/>
      <c r="BE1763" s="482"/>
      <c r="BF1763" s="482"/>
      <c r="BG1763" s="515"/>
      <c r="BH1763" s="516"/>
      <c r="BI1763" s="516"/>
      <c r="BJ1763" s="516"/>
      <c r="BK1763" s="517"/>
      <c r="BL1763" s="330"/>
      <c r="BM1763" s="330"/>
      <c r="BN1763" s="330"/>
      <c r="BO1763" s="330"/>
      <c r="BP1763" s="330"/>
      <c r="BQ1763" s="330"/>
      <c r="BR1763" s="330"/>
      <c r="BS1763" s="330"/>
      <c r="BT1763" s="330"/>
      <c r="BU1763" s="330"/>
      <c r="BV1763" s="330"/>
      <c r="BW1763" s="330"/>
      <c r="BX1763" s="330"/>
      <c r="BY1763" s="330"/>
      <c r="BZ1763" s="330"/>
      <c r="CA1763" s="330"/>
    </row>
    <row r="1764" spans="1:80" s="331" customFormat="1" ht="11.85" customHeight="1">
      <c r="B1764" s="511"/>
      <c r="C1764" s="512"/>
      <c r="D1764" s="513"/>
      <c r="E1764" s="482"/>
      <c r="F1764" s="482"/>
      <c r="G1764" s="482"/>
      <c r="H1764" s="482"/>
      <c r="I1764" s="482"/>
      <c r="J1764" s="482"/>
      <c r="K1764" s="482"/>
      <c r="L1764" s="482"/>
      <c r="M1764" s="482"/>
      <c r="N1764" s="482"/>
      <c r="O1764" s="482"/>
      <c r="P1764" s="482"/>
      <c r="Q1764" s="482"/>
      <c r="R1764" s="482"/>
      <c r="S1764" s="482"/>
      <c r="T1764" s="482"/>
      <c r="U1764" s="482"/>
      <c r="V1764" s="482"/>
      <c r="W1764" s="482"/>
      <c r="X1764" s="482"/>
      <c r="Y1764" s="482"/>
      <c r="Z1764" s="482"/>
      <c r="AA1764" s="482"/>
      <c r="AB1764" s="482"/>
      <c r="AC1764" s="482"/>
      <c r="AD1764" s="482"/>
      <c r="AE1764" s="482"/>
      <c r="AF1764" s="482"/>
      <c r="AG1764" s="482"/>
      <c r="AH1764" s="482"/>
      <c r="AI1764" s="482"/>
      <c r="AJ1764" s="482"/>
      <c r="AK1764" s="482"/>
      <c r="AL1764" s="482"/>
      <c r="AM1764" s="482"/>
      <c r="AN1764" s="482"/>
      <c r="AO1764" s="482"/>
      <c r="AP1764" s="482"/>
      <c r="AQ1764" s="482"/>
      <c r="AR1764" s="482"/>
      <c r="AS1764" s="482"/>
      <c r="AT1764" s="482"/>
      <c r="AU1764" s="482"/>
      <c r="AV1764" s="482"/>
      <c r="AW1764" s="482"/>
      <c r="AX1764" s="482"/>
      <c r="AY1764" s="482"/>
      <c r="AZ1764" s="482"/>
      <c r="BA1764" s="482"/>
      <c r="BB1764" s="482"/>
      <c r="BC1764" s="482"/>
      <c r="BD1764" s="482"/>
      <c r="BE1764" s="482"/>
      <c r="BF1764" s="482"/>
      <c r="BG1764" s="515"/>
      <c r="BH1764" s="516"/>
      <c r="BI1764" s="516"/>
      <c r="BJ1764" s="516"/>
      <c r="BK1764" s="517"/>
      <c r="BL1764" s="330"/>
      <c r="BM1764" s="330"/>
      <c r="BN1764" s="330"/>
      <c r="BO1764" s="330"/>
      <c r="BP1764" s="330"/>
      <c r="BQ1764" s="330"/>
      <c r="BR1764" s="330"/>
      <c r="BS1764" s="330"/>
      <c r="BT1764" s="330"/>
      <c r="BU1764" s="330"/>
      <c r="BV1764" s="330"/>
      <c r="BW1764" s="330"/>
      <c r="BX1764" s="330"/>
      <c r="BY1764" s="330"/>
      <c r="BZ1764" s="330"/>
      <c r="CA1764" s="330"/>
    </row>
    <row r="1765" spans="1:80" s="331" customFormat="1" ht="11.85" customHeight="1">
      <c r="B1765" s="511"/>
      <c r="C1765" s="512"/>
      <c r="D1765" s="513"/>
      <c r="E1765" s="698" t="s">
        <v>434</v>
      </c>
      <c r="F1765" s="699"/>
      <c r="G1765" s="635" t="s">
        <v>764</v>
      </c>
      <c r="H1765" s="635"/>
      <c r="I1765" s="635"/>
      <c r="J1765" s="635"/>
      <c r="K1765" s="635"/>
      <c r="L1765" s="635"/>
      <c r="M1765" s="635"/>
      <c r="N1765" s="635"/>
      <c r="O1765" s="635"/>
      <c r="P1765" s="635"/>
      <c r="Q1765" s="635"/>
      <c r="R1765" s="635"/>
      <c r="S1765" s="635"/>
      <c r="T1765" s="635"/>
      <c r="U1765" s="635"/>
      <c r="V1765" s="635"/>
      <c r="W1765" s="635"/>
      <c r="X1765" s="635"/>
      <c r="Y1765" s="635"/>
      <c r="Z1765" s="635"/>
      <c r="AA1765" s="635"/>
      <c r="AB1765" s="635"/>
      <c r="AC1765" s="635"/>
      <c r="AD1765" s="635"/>
      <c r="AE1765" s="635"/>
      <c r="AF1765" s="635"/>
      <c r="AG1765" s="635"/>
      <c r="AH1765" s="635"/>
      <c r="AI1765" s="635"/>
      <c r="AJ1765" s="635"/>
      <c r="AK1765" s="635"/>
      <c r="AL1765" s="635"/>
      <c r="AM1765" s="635"/>
      <c r="AN1765" s="635"/>
      <c r="AO1765" s="635"/>
      <c r="AP1765" s="635"/>
      <c r="AQ1765" s="635"/>
      <c r="AR1765" s="635"/>
      <c r="AS1765" s="635"/>
      <c r="AT1765" s="635"/>
      <c r="AU1765" s="635"/>
      <c r="AV1765" s="635"/>
      <c r="AW1765" s="635"/>
      <c r="AX1765" s="635"/>
      <c r="AY1765" s="635"/>
      <c r="AZ1765" s="635"/>
      <c r="BA1765" s="635"/>
      <c r="BB1765" s="635"/>
      <c r="BC1765" s="635"/>
      <c r="BD1765" s="635"/>
      <c r="BE1765" s="635"/>
      <c r="BF1765" s="635"/>
      <c r="BG1765" s="515"/>
      <c r="BH1765" s="516"/>
      <c r="BI1765" s="516"/>
      <c r="BJ1765" s="516"/>
      <c r="BK1765" s="517"/>
      <c r="BL1765" s="330"/>
      <c r="BM1765" s="330"/>
      <c r="BN1765" s="330"/>
      <c r="BO1765" s="330"/>
      <c r="BP1765" s="330"/>
      <c r="BQ1765" s="330"/>
      <c r="BR1765" s="330"/>
      <c r="BS1765" s="330"/>
      <c r="BT1765" s="330"/>
      <c r="BU1765" s="330"/>
      <c r="BV1765" s="330"/>
      <c r="BW1765" s="330"/>
      <c r="BX1765" s="330"/>
      <c r="BY1765" s="330"/>
      <c r="BZ1765" s="330"/>
      <c r="CA1765" s="330"/>
    </row>
    <row r="1766" spans="1:80" s="331" customFormat="1" ht="5.25" customHeight="1">
      <c r="B1766" s="498"/>
      <c r="C1766" s="499"/>
      <c r="D1766" s="500"/>
      <c r="E1766" s="778"/>
      <c r="F1766" s="778"/>
      <c r="G1766" s="504"/>
      <c r="H1766" s="504"/>
      <c r="I1766" s="504"/>
      <c r="J1766" s="504"/>
      <c r="K1766" s="504"/>
      <c r="L1766" s="504"/>
      <c r="M1766" s="504"/>
      <c r="N1766" s="504"/>
      <c r="O1766" s="504"/>
      <c r="P1766" s="504"/>
      <c r="Q1766" s="504"/>
      <c r="R1766" s="504"/>
      <c r="S1766" s="504"/>
      <c r="T1766" s="504"/>
      <c r="U1766" s="504"/>
      <c r="V1766" s="504"/>
      <c r="W1766" s="504"/>
      <c r="X1766" s="504"/>
      <c r="Y1766" s="504"/>
      <c r="Z1766" s="504"/>
      <c r="AA1766" s="504"/>
      <c r="AB1766" s="504"/>
      <c r="AC1766" s="504"/>
      <c r="AD1766" s="504"/>
      <c r="AE1766" s="504"/>
      <c r="AF1766" s="504"/>
      <c r="AG1766" s="504"/>
      <c r="AH1766" s="504"/>
      <c r="AI1766" s="504"/>
      <c r="AJ1766" s="504"/>
      <c r="AK1766" s="504"/>
      <c r="AL1766" s="504"/>
      <c r="AM1766" s="504"/>
      <c r="AN1766" s="504"/>
      <c r="AO1766" s="504"/>
      <c r="AP1766" s="504"/>
      <c r="AQ1766" s="504"/>
      <c r="AR1766" s="504"/>
      <c r="AS1766" s="504"/>
      <c r="AT1766" s="504"/>
      <c r="AU1766" s="504"/>
      <c r="AV1766" s="504"/>
      <c r="AW1766" s="504"/>
      <c r="AX1766" s="504"/>
      <c r="AY1766" s="504"/>
      <c r="AZ1766" s="504"/>
      <c r="BA1766" s="504"/>
      <c r="BB1766" s="504"/>
      <c r="BC1766" s="504"/>
      <c r="BD1766" s="504"/>
      <c r="BE1766" s="504"/>
      <c r="BF1766" s="504"/>
      <c r="BG1766" s="508"/>
      <c r="BH1766" s="509"/>
      <c r="BI1766" s="509"/>
      <c r="BJ1766" s="509"/>
      <c r="BK1766" s="510"/>
      <c r="BL1766" s="330"/>
      <c r="BM1766" s="330"/>
      <c r="BN1766" s="330"/>
      <c r="BO1766" s="330"/>
      <c r="BP1766" s="330"/>
      <c r="BQ1766" s="330"/>
      <c r="BR1766" s="330"/>
      <c r="BS1766" s="330"/>
      <c r="BT1766" s="330"/>
      <c r="BU1766" s="330"/>
      <c r="BV1766" s="330"/>
      <c r="BW1766" s="330"/>
      <c r="BX1766" s="330"/>
      <c r="BY1766" s="330"/>
      <c r="BZ1766" s="330"/>
      <c r="CA1766" s="330"/>
    </row>
    <row r="1767" spans="1:80" s="331" customFormat="1" ht="12.6" customHeight="1">
      <c r="A1767" s="252"/>
      <c r="B1767" s="495" t="s">
        <v>546</v>
      </c>
      <c r="C1767" s="496"/>
      <c r="D1767" s="497"/>
      <c r="E1767" s="501" t="s">
        <v>1213</v>
      </c>
      <c r="F1767" s="502"/>
      <c r="G1767" s="502"/>
      <c r="H1767" s="502"/>
      <c r="I1767" s="502"/>
      <c r="J1767" s="502"/>
      <c r="K1767" s="502"/>
      <c r="L1767" s="502"/>
      <c r="M1767" s="502"/>
      <c r="N1767" s="502"/>
      <c r="O1767" s="502"/>
      <c r="P1767" s="502"/>
      <c r="Q1767" s="502"/>
      <c r="R1767" s="502"/>
      <c r="S1767" s="502"/>
      <c r="T1767" s="502"/>
      <c r="U1767" s="502"/>
      <c r="V1767" s="502"/>
      <c r="W1767" s="502"/>
      <c r="X1767" s="502"/>
      <c r="Y1767" s="502"/>
      <c r="Z1767" s="502"/>
      <c r="AA1767" s="502"/>
      <c r="AB1767" s="502"/>
      <c r="AC1767" s="502"/>
      <c r="AD1767" s="502"/>
      <c r="AE1767" s="502"/>
      <c r="AF1767" s="502"/>
      <c r="AG1767" s="502"/>
      <c r="AH1767" s="502"/>
      <c r="AI1767" s="502"/>
      <c r="AJ1767" s="502"/>
      <c r="AK1767" s="502"/>
      <c r="AL1767" s="502"/>
      <c r="AM1767" s="502"/>
      <c r="AN1767" s="502"/>
      <c r="AO1767" s="502"/>
      <c r="AP1767" s="502"/>
      <c r="AQ1767" s="502"/>
      <c r="AR1767" s="502"/>
      <c r="AS1767" s="502"/>
      <c r="AT1767" s="502"/>
      <c r="AU1767" s="502"/>
      <c r="AV1767" s="502"/>
      <c r="AW1767" s="502"/>
      <c r="AX1767" s="502"/>
      <c r="AY1767" s="502"/>
      <c r="AZ1767" s="502"/>
      <c r="BA1767" s="502"/>
      <c r="BB1767" s="502"/>
      <c r="BC1767" s="502"/>
      <c r="BD1767" s="502"/>
      <c r="BE1767" s="502"/>
      <c r="BF1767" s="502"/>
      <c r="BG1767" s="505"/>
      <c r="BH1767" s="506"/>
      <c r="BI1767" s="506"/>
      <c r="BJ1767" s="506"/>
      <c r="BK1767" s="507"/>
      <c r="BL1767" s="330"/>
      <c r="BM1767" s="330"/>
      <c r="BN1767" s="330"/>
      <c r="BO1767" s="330"/>
      <c r="BP1767" s="330"/>
      <c r="BQ1767" s="330"/>
      <c r="BR1767" s="330"/>
      <c r="BS1767" s="330"/>
      <c r="BT1767" s="330"/>
      <c r="BU1767" s="330"/>
      <c r="BV1767" s="330"/>
      <c r="BW1767" s="330"/>
      <c r="BX1767" s="330"/>
      <c r="BY1767" s="330"/>
      <c r="BZ1767" s="330"/>
      <c r="CA1767" s="330"/>
    </row>
    <row r="1768" spans="1:80" s="331" customFormat="1" ht="12.6" customHeight="1">
      <c r="A1768" s="252"/>
      <c r="B1768" s="498"/>
      <c r="C1768" s="499"/>
      <c r="D1768" s="500"/>
      <c r="E1768" s="503"/>
      <c r="F1768" s="504"/>
      <c r="G1768" s="504"/>
      <c r="H1768" s="504"/>
      <c r="I1768" s="504"/>
      <c r="J1768" s="504"/>
      <c r="K1768" s="504"/>
      <c r="L1768" s="504"/>
      <c r="M1768" s="504"/>
      <c r="N1768" s="504"/>
      <c r="O1768" s="504"/>
      <c r="P1768" s="504"/>
      <c r="Q1768" s="504"/>
      <c r="R1768" s="504"/>
      <c r="S1768" s="504"/>
      <c r="T1768" s="504"/>
      <c r="U1768" s="504"/>
      <c r="V1768" s="504"/>
      <c r="W1768" s="504"/>
      <c r="X1768" s="504"/>
      <c r="Y1768" s="504"/>
      <c r="Z1768" s="504"/>
      <c r="AA1768" s="504"/>
      <c r="AB1768" s="504"/>
      <c r="AC1768" s="504"/>
      <c r="AD1768" s="504"/>
      <c r="AE1768" s="504"/>
      <c r="AF1768" s="504"/>
      <c r="AG1768" s="504"/>
      <c r="AH1768" s="504"/>
      <c r="AI1768" s="504"/>
      <c r="AJ1768" s="504"/>
      <c r="AK1768" s="504"/>
      <c r="AL1768" s="504"/>
      <c r="AM1768" s="504"/>
      <c r="AN1768" s="504"/>
      <c r="AO1768" s="504"/>
      <c r="AP1768" s="504"/>
      <c r="AQ1768" s="504"/>
      <c r="AR1768" s="504"/>
      <c r="AS1768" s="504"/>
      <c r="AT1768" s="504"/>
      <c r="AU1768" s="504"/>
      <c r="AV1768" s="504"/>
      <c r="AW1768" s="504"/>
      <c r="AX1768" s="504"/>
      <c r="AY1768" s="504"/>
      <c r="AZ1768" s="504"/>
      <c r="BA1768" s="504"/>
      <c r="BB1768" s="504"/>
      <c r="BC1768" s="504"/>
      <c r="BD1768" s="504"/>
      <c r="BE1768" s="504"/>
      <c r="BF1768" s="504"/>
      <c r="BG1768" s="508"/>
      <c r="BH1768" s="509"/>
      <c r="BI1768" s="509"/>
      <c r="BJ1768" s="509"/>
      <c r="BK1768" s="510"/>
      <c r="BL1768" s="330"/>
      <c r="BM1768" s="330"/>
      <c r="BN1768" s="330"/>
      <c r="BO1768" s="330"/>
      <c r="BP1768" s="330"/>
      <c r="BQ1768" s="330"/>
      <c r="BR1768" s="330"/>
      <c r="BS1768" s="330"/>
      <c r="BT1768" s="330"/>
      <c r="BU1768" s="330"/>
      <c r="BV1768" s="330"/>
      <c r="BW1768" s="330"/>
      <c r="BX1768" s="330"/>
      <c r="BY1768" s="330"/>
      <c r="BZ1768" s="330"/>
      <c r="CA1768" s="330"/>
    </row>
    <row r="1769" spans="1:80" s="331" customFormat="1" ht="18" customHeight="1">
      <c r="A1769" s="239"/>
      <c r="B1769" s="641" t="s">
        <v>977</v>
      </c>
      <c r="C1769" s="642"/>
      <c r="D1769" s="642"/>
      <c r="E1769" s="642"/>
      <c r="F1769" s="642"/>
      <c r="G1769" s="642"/>
      <c r="H1769" s="642"/>
      <c r="I1769" s="642"/>
      <c r="J1769" s="642"/>
      <c r="K1769" s="642"/>
      <c r="L1769" s="642"/>
      <c r="M1769" s="642"/>
      <c r="N1769" s="642"/>
      <c r="O1769" s="642"/>
      <c r="P1769" s="642"/>
      <c r="Q1769" s="642"/>
      <c r="R1769" s="642"/>
      <c r="S1769" s="642"/>
      <c r="T1769" s="642"/>
      <c r="U1769" s="642"/>
      <c r="V1769" s="642"/>
      <c r="W1769" s="642"/>
      <c r="X1769" s="642"/>
      <c r="Y1769" s="642"/>
      <c r="Z1769" s="642"/>
      <c r="AA1769" s="642"/>
      <c r="AB1769" s="642"/>
      <c r="AC1769" s="642"/>
      <c r="AD1769" s="642"/>
      <c r="AE1769" s="642"/>
      <c r="AF1769" s="642"/>
      <c r="AG1769" s="642"/>
      <c r="AH1769" s="642"/>
      <c r="AI1769" s="642"/>
      <c r="AJ1769" s="642"/>
      <c r="AK1769" s="642"/>
      <c r="AL1769" s="642"/>
      <c r="AM1769" s="642"/>
      <c r="AN1769" s="642"/>
      <c r="AO1769" s="642"/>
      <c r="AP1769" s="642"/>
      <c r="AQ1769" s="642"/>
      <c r="AR1769" s="642"/>
      <c r="AS1769" s="642"/>
      <c r="AT1769" s="642"/>
      <c r="AU1769" s="642"/>
      <c r="AV1769" s="642"/>
      <c r="AW1769" s="642"/>
      <c r="AX1769" s="642"/>
      <c r="AY1769" s="642"/>
      <c r="AZ1769" s="642"/>
      <c r="BA1769" s="642"/>
      <c r="BB1769" s="642"/>
      <c r="BC1769" s="642"/>
      <c r="BD1769" s="642"/>
      <c r="BE1769" s="642"/>
      <c r="BF1769" s="642"/>
      <c r="BG1769" s="642"/>
      <c r="BH1769" s="642"/>
      <c r="BI1769" s="642"/>
      <c r="BJ1769" s="642"/>
      <c r="BK1769" s="643"/>
      <c r="BL1769" s="330"/>
      <c r="BM1769" s="330"/>
      <c r="BN1769" s="330"/>
      <c r="BO1769" s="330"/>
      <c r="BP1769" s="330"/>
      <c r="BQ1769" s="330"/>
      <c r="BR1769" s="330"/>
      <c r="BS1769" s="330"/>
      <c r="BT1769" s="330"/>
    </row>
    <row r="1770" spans="1:80" s="331" customFormat="1" ht="11.85" customHeight="1">
      <c r="B1770" s="495" t="s">
        <v>978</v>
      </c>
      <c r="C1770" s="496"/>
      <c r="D1770" s="497"/>
      <c r="E1770" s="501" t="s">
        <v>695</v>
      </c>
      <c r="F1770" s="502"/>
      <c r="G1770" s="502"/>
      <c r="H1770" s="502"/>
      <c r="I1770" s="502"/>
      <c r="J1770" s="502"/>
      <c r="K1770" s="502"/>
      <c r="L1770" s="502"/>
      <c r="M1770" s="502"/>
      <c r="N1770" s="502"/>
      <c r="O1770" s="502"/>
      <c r="P1770" s="502"/>
      <c r="Q1770" s="502"/>
      <c r="R1770" s="502"/>
      <c r="S1770" s="502"/>
      <c r="T1770" s="502"/>
      <c r="U1770" s="502"/>
      <c r="V1770" s="502"/>
      <c r="W1770" s="502"/>
      <c r="X1770" s="502"/>
      <c r="Y1770" s="502"/>
      <c r="Z1770" s="502"/>
      <c r="AA1770" s="502"/>
      <c r="AB1770" s="502"/>
      <c r="AC1770" s="502"/>
      <c r="AD1770" s="502"/>
      <c r="AE1770" s="502"/>
      <c r="AF1770" s="502"/>
      <c r="AG1770" s="502"/>
      <c r="AH1770" s="502"/>
      <c r="AI1770" s="502"/>
      <c r="AJ1770" s="502"/>
      <c r="AK1770" s="502"/>
      <c r="AL1770" s="502"/>
      <c r="AM1770" s="502"/>
      <c r="AN1770" s="502"/>
      <c r="AO1770" s="502"/>
      <c r="AP1770" s="502"/>
      <c r="AQ1770" s="502"/>
      <c r="AR1770" s="502"/>
      <c r="AS1770" s="502"/>
      <c r="AT1770" s="502"/>
      <c r="AU1770" s="502"/>
      <c r="AV1770" s="502"/>
      <c r="AW1770" s="502"/>
      <c r="AX1770" s="502"/>
      <c r="AY1770" s="502"/>
      <c r="AZ1770" s="502"/>
      <c r="BA1770" s="502"/>
      <c r="BB1770" s="502"/>
      <c r="BC1770" s="502"/>
      <c r="BD1770" s="502"/>
      <c r="BE1770" s="502"/>
      <c r="BF1770" s="502"/>
      <c r="BG1770" s="505"/>
      <c r="BH1770" s="506"/>
      <c r="BI1770" s="506"/>
      <c r="BJ1770" s="506"/>
      <c r="BK1770" s="507"/>
      <c r="BL1770" s="350"/>
      <c r="BM1770" s="330"/>
      <c r="BN1770" s="330"/>
      <c r="BO1770" s="330"/>
      <c r="BP1770" s="330"/>
      <c r="BQ1770" s="330"/>
      <c r="BR1770" s="330"/>
      <c r="BS1770" s="330"/>
      <c r="BT1770" s="330"/>
      <c r="BU1770" s="330"/>
      <c r="BV1770" s="330"/>
      <c r="BW1770" s="330"/>
      <c r="BX1770" s="330"/>
      <c r="BY1770" s="330"/>
      <c r="BZ1770" s="330"/>
      <c r="CA1770" s="330"/>
      <c r="CB1770" s="330"/>
    </row>
    <row r="1771" spans="1:80" s="331" customFormat="1" ht="11.85" customHeight="1">
      <c r="B1771" s="498"/>
      <c r="C1771" s="499"/>
      <c r="D1771" s="500"/>
      <c r="E1771" s="503"/>
      <c r="F1771" s="504"/>
      <c r="G1771" s="504"/>
      <c r="H1771" s="504"/>
      <c r="I1771" s="504"/>
      <c r="J1771" s="504"/>
      <c r="K1771" s="504"/>
      <c r="L1771" s="504"/>
      <c r="M1771" s="504"/>
      <c r="N1771" s="504"/>
      <c r="O1771" s="504"/>
      <c r="P1771" s="504"/>
      <c r="Q1771" s="504"/>
      <c r="R1771" s="504"/>
      <c r="S1771" s="504"/>
      <c r="T1771" s="504"/>
      <c r="U1771" s="504"/>
      <c r="V1771" s="504"/>
      <c r="W1771" s="504"/>
      <c r="X1771" s="504"/>
      <c r="Y1771" s="504"/>
      <c r="Z1771" s="504"/>
      <c r="AA1771" s="504"/>
      <c r="AB1771" s="504"/>
      <c r="AC1771" s="504"/>
      <c r="AD1771" s="504"/>
      <c r="AE1771" s="504"/>
      <c r="AF1771" s="504"/>
      <c r="AG1771" s="504"/>
      <c r="AH1771" s="504"/>
      <c r="AI1771" s="504"/>
      <c r="AJ1771" s="504"/>
      <c r="AK1771" s="504"/>
      <c r="AL1771" s="504"/>
      <c r="AM1771" s="504"/>
      <c r="AN1771" s="504"/>
      <c r="AO1771" s="504"/>
      <c r="AP1771" s="504"/>
      <c r="AQ1771" s="504"/>
      <c r="AR1771" s="504"/>
      <c r="AS1771" s="504"/>
      <c r="AT1771" s="504"/>
      <c r="AU1771" s="504"/>
      <c r="AV1771" s="504"/>
      <c r="AW1771" s="504"/>
      <c r="AX1771" s="504"/>
      <c r="AY1771" s="504"/>
      <c r="AZ1771" s="504"/>
      <c r="BA1771" s="504"/>
      <c r="BB1771" s="504"/>
      <c r="BC1771" s="504"/>
      <c r="BD1771" s="504"/>
      <c r="BE1771" s="504"/>
      <c r="BF1771" s="504"/>
      <c r="BG1771" s="508"/>
      <c r="BH1771" s="509"/>
      <c r="BI1771" s="509"/>
      <c r="BJ1771" s="509"/>
      <c r="BK1771" s="510"/>
      <c r="BL1771" s="350"/>
      <c r="BM1771" s="330"/>
      <c r="BN1771" s="330"/>
      <c r="BO1771" s="330"/>
      <c r="BP1771" s="330"/>
      <c r="BQ1771" s="330"/>
      <c r="BR1771" s="330"/>
      <c r="BS1771" s="330"/>
      <c r="BT1771" s="330"/>
      <c r="BU1771" s="330"/>
      <c r="BV1771" s="330"/>
      <c r="BW1771" s="330"/>
      <c r="BX1771" s="330"/>
      <c r="BY1771" s="330"/>
      <c r="BZ1771" s="330"/>
      <c r="CA1771" s="330"/>
      <c r="CB1771" s="330"/>
    </row>
    <row r="1772" spans="1:80" s="331" customFormat="1" ht="11.85" customHeight="1">
      <c r="B1772" s="495" t="s">
        <v>979</v>
      </c>
      <c r="C1772" s="496"/>
      <c r="D1772" s="497"/>
      <c r="E1772" s="501" t="s">
        <v>1336</v>
      </c>
      <c r="F1772" s="502"/>
      <c r="G1772" s="502"/>
      <c r="H1772" s="502"/>
      <c r="I1772" s="502"/>
      <c r="J1772" s="502"/>
      <c r="K1772" s="502"/>
      <c r="L1772" s="502"/>
      <c r="M1772" s="502"/>
      <c r="N1772" s="502"/>
      <c r="O1772" s="502"/>
      <c r="P1772" s="502"/>
      <c r="Q1772" s="502"/>
      <c r="R1772" s="502"/>
      <c r="S1772" s="502"/>
      <c r="T1772" s="502"/>
      <c r="U1772" s="502"/>
      <c r="V1772" s="502"/>
      <c r="W1772" s="502"/>
      <c r="X1772" s="502"/>
      <c r="Y1772" s="502"/>
      <c r="Z1772" s="502"/>
      <c r="AA1772" s="502"/>
      <c r="AB1772" s="502"/>
      <c r="AC1772" s="502"/>
      <c r="AD1772" s="502"/>
      <c r="AE1772" s="502"/>
      <c r="AF1772" s="502"/>
      <c r="AG1772" s="502"/>
      <c r="AH1772" s="502"/>
      <c r="AI1772" s="502"/>
      <c r="AJ1772" s="502"/>
      <c r="AK1772" s="502"/>
      <c r="AL1772" s="502"/>
      <c r="AM1772" s="502"/>
      <c r="AN1772" s="502"/>
      <c r="AO1772" s="502"/>
      <c r="AP1772" s="502"/>
      <c r="AQ1772" s="502"/>
      <c r="AR1772" s="502"/>
      <c r="AS1772" s="502"/>
      <c r="AT1772" s="502"/>
      <c r="AU1772" s="502"/>
      <c r="AV1772" s="502"/>
      <c r="AW1772" s="502"/>
      <c r="AX1772" s="502"/>
      <c r="AY1772" s="502"/>
      <c r="AZ1772" s="502"/>
      <c r="BA1772" s="502"/>
      <c r="BB1772" s="502"/>
      <c r="BC1772" s="502"/>
      <c r="BD1772" s="502"/>
      <c r="BE1772" s="502"/>
      <c r="BF1772" s="502"/>
      <c r="BG1772" s="505"/>
      <c r="BH1772" s="506"/>
      <c r="BI1772" s="506"/>
      <c r="BJ1772" s="506"/>
      <c r="BK1772" s="507"/>
      <c r="BL1772" s="350"/>
      <c r="BM1772" s="330"/>
      <c r="BN1772" s="330"/>
      <c r="BO1772" s="330"/>
      <c r="BP1772" s="330"/>
      <c r="BQ1772" s="330"/>
      <c r="BR1772" s="330"/>
      <c r="BS1772" s="330"/>
      <c r="BT1772" s="330"/>
      <c r="BU1772" s="330"/>
      <c r="BV1772" s="330"/>
      <c r="BW1772" s="330"/>
      <c r="BX1772" s="330"/>
      <c r="BY1772" s="330"/>
      <c r="BZ1772" s="330"/>
      <c r="CA1772" s="330"/>
      <c r="CB1772" s="330"/>
    </row>
    <row r="1773" spans="1:80" s="331" customFormat="1" ht="11.85" customHeight="1">
      <c r="B1773" s="511"/>
      <c r="C1773" s="666"/>
      <c r="D1773" s="513"/>
      <c r="E1773" s="514"/>
      <c r="F1773" s="671"/>
      <c r="G1773" s="671"/>
      <c r="H1773" s="671"/>
      <c r="I1773" s="671"/>
      <c r="J1773" s="671"/>
      <c r="K1773" s="671"/>
      <c r="L1773" s="671"/>
      <c r="M1773" s="671"/>
      <c r="N1773" s="671"/>
      <c r="O1773" s="671"/>
      <c r="P1773" s="671"/>
      <c r="Q1773" s="671"/>
      <c r="R1773" s="671"/>
      <c r="S1773" s="671"/>
      <c r="T1773" s="671"/>
      <c r="U1773" s="671"/>
      <c r="V1773" s="671"/>
      <c r="W1773" s="671"/>
      <c r="X1773" s="671"/>
      <c r="Y1773" s="671"/>
      <c r="Z1773" s="671"/>
      <c r="AA1773" s="671"/>
      <c r="AB1773" s="671"/>
      <c r="AC1773" s="671"/>
      <c r="AD1773" s="671"/>
      <c r="AE1773" s="671"/>
      <c r="AF1773" s="671"/>
      <c r="AG1773" s="671"/>
      <c r="AH1773" s="671"/>
      <c r="AI1773" s="671"/>
      <c r="AJ1773" s="671"/>
      <c r="AK1773" s="671"/>
      <c r="AL1773" s="671"/>
      <c r="AM1773" s="671"/>
      <c r="AN1773" s="671"/>
      <c r="AO1773" s="671"/>
      <c r="AP1773" s="671"/>
      <c r="AQ1773" s="671"/>
      <c r="AR1773" s="671"/>
      <c r="AS1773" s="671"/>
      <c r="AT1773" s="671"/>
      <c r="AU1773" s="671"/>
      <c r="AV1773" s="671"/>
      <c r="AW1773" s="671"/>
      <c r="AX1773" s="671"/>
      <c r="AY1773" s="671"/>
      <c r="AZ1773" s="671"/>
      <c r="BA1773" s="671"/>
      <c r="BB1773" s="671"/>
      <c r="BC1773" s="671"/>
      <c r="BD1773" s="671"/>
      <c r="BE1773" s="671"/>
      <c r="BF1773" s="671"/>
      <c r="BG1773" s="515"/>
      <c r="BH1773" s="668"/>
      <c r="BI1773" s="668"/>
      <c r="BJ1773" s="668"/>
      <c r="BK1773" s="517"/>
      <c r="BL1773" s="350"/>
      <c r="BM1773" s="330"/>
      <c r="BN1773" s="330"/>
      <c r="BO1773" s="330"/>
      <c r="BP1773" s="330"/>
      <c r="BQ1773" s="330"/>
      <c r="BR1773" s="330"/>
      <c r="BS1773" s="330"/>
      <c r="BT1773" s="330"/>
      <c r="BU1773" s="330"/>
      <c r="BV1773" s="330"/>
      <c r="BW1773" s="330"/>
      <c r="BX1773" s="330"/>
      <c r="BY1773" s="330"/>
      <c r="BZ1773" s="330"/>
      <c r="CA1773" s="330"/>
      <c r="CB1773" s="330"/>
    </row>
    <row r="1774" spans="1:80" s="331" customFormat="1" ht="11.85" customHeight="1">
      <c r="B1774" s="498"/>
      <c r="C1774" s="499"/>
      <c r="D1774" s="500"/>
      <c r="E1774" s="503"/>
      <c r="F1774" s="504"/>
      <c r="G1774" s="504"/>
      <c r="H1774" s="504"/>
      <c r="I1774" s="504"/>
      <c r="J1774" s="504"/>
      <c r="K1774" s="504"/>
      <c r="L1774" s="504"/>
      <c r="M1774" s="504"/>
      <c r="N1774" s="504"/>
      <c r="O1774" s="504"/>
      <c r="P1774" s="504"/>
      <c r="Q1774" s="504"/>
      <c r="R1774" s="504"/>
      <c r="S1774" s="504"/>
      <c r="T1774" s="504"/>
      <c r="U1774" s="504"/>
      <c r="V1774" s="504"/>
      <c r="W1774" s="504"/>
      <c r="X1774" s="504"/>
      <c r="Y1774" s="504"/>
      <c r="Z1774" s="504"/>
      <c r="AA1774" s="504"/>
      <c r="AB1774" s="504"/>
      <c r="AC1774" s="504"/>
      <c r="AD1774" s="504"/>
      <c r="AE1774" s="504"/>
      <c r="AF1774" s="504"/>
      <c r="AG1774" s="504"/>
      <c r="AH1774" s="504"/>
      <c r="AI1774" s="504"/>
      <c r="AJ1774" s="504"/>
      <c r="AK1774" s="504"/>
      <c r="AL1774" s="504"/>
      <c r="AM1774" s="504"/>
      <c r="AN1774" s="504"/>
      <c r="AO1774" s="504"/>
      <c r="AP1774" s="504"/>
      <c r="AQ1774" s="504"/>
      <c r="AR1774" s="504"/>
      <c r="AS1774" s="504"/>
      <c r="AT1774" s="504"/>
      <c r="AU1774" s="504"/>
      <c r="AV1774" s="504"/>
      <c r="AW1774" s="504"/>
      <c r="AX1774" s="504"/>
      <c r="AY1774" s="504"/>
      <c r="AZ1774" s="504"/>
      <c r="BA1774" s="504"/>
      <c r="BB1774" s="504"/>
      <c r="BC1774" s="504"/>
      <c r="BD1774" s="504"/>
      <c r="BE1774" s="504"/>
      <c r="BF1774" s="504"/>
      <c r="BG1774" s="508"/>
      <c r="BH1774" s="509"/>
      <c r="BI1774" s="509"/>
      <c r="BJ1774" s="509"/>
      <c r="BK1774" s="510"/>
      <c r="BL1774" s="350"/>
      <c r="BM1774" s="330"/>
      <c r="BN1774" s="330"/>
      <c r="BO1774" s="330"/>
      <c r="BP1774" s="330"/>
      <c r="BQ1774" s="330"/>
      <c r="BR1774" s="330"/>
      <c r="BS1774" s="330"/>
      <c r="BT1774" s="330"/>
      <c r="BU1774" s="330"/>
      <c r="BV1774" s="330"/>
      <c r="BW1774" s="330"/>
      <c r="BX1774" s="330"/>
      <c r="BY1774" s="330"/>
      <c r="BZ1774" s="330"/>
      <c r="CA1774" s="330"/>
      <c r="CB1774" s="330"/>
    </row>
    <row r="1775" spans="1:80" s="331" customFormat="1" ht="11.85" customHeight="1">
      <c r="B1775" s="495" t="s">
        <v>1217</v>
      </c>
      <c r="C1775" s="496"/>
      <c r="D1775" s="497"/>
      <c r="E1775" s="501" t="s">
        <v>980</v>
      </c>
      <c r="F1775" s="502"/>
      <c r="G1775" s="502"/>
      <c r="H1775" s="502"/>
      <c r="I1775" s="502"/>
      <c r="J1775" s="502"/>
      <c r="K1775" s="502"/>
      <c r="L1775" s="502"/>
      <c r="M1775" s="502"/>
      <c r="N1775" s="502"/>
      <c r="O1775" s="502"/>
      <c r="P1775" s="502"/>
      <c r="Q1775" s="502"/>
      <c r="R1775" s="502"/>
      <c r="S1775" s="502"/>
      <c r="T1775" s="502"/>
      <c r="U1775" s="502"/>
      <c r="V1775" s="502"/>
      <c r="W1775" s="502"/>
      <c r="X1775" s="502"/>
      <c r="Y1775" s="502"/>
      <c r="Z1775" s="502"/>
      <c r="AA1775" s="502"/>
      <c r="AB1775" s="502"/>
      <c r="AC1775" s="502"/>
      <c r="AD1775" s="502"/>
      <c r="AE1775" s="502"/>
      <c r="AF1775" s="502"/>
      <c r="AG1775" s="502"/>
      <c r="AH1775" s="502"/>
      <c r="AI1775" s="502"/>
      <c r="AJ1775" s="502"/>
      <c r="AK1775" s="502"/>
      <c r="AL1775" s="502"/>
      <c r="AM1775" s="502"/>
      <c r="AN1775" s="502"/>
      <c r="AO1775" s="502"/>
      <c r="AP1775" s="502"/>
      <c r="AQ1775" s="502"/>
      <c r="AR1775" s="502"/>
      <c r="AS1775" s="502"/>
      <c r="AT1775" s="502"/>
      <c r="AU1775" s="502"/>
      <c r="AV1775" s="502"/>
      <c r="AW1775" s="502"/>
      <c r="AX1775" s="502"/>
      <c r="AY1775" s="502"/>
      <c r="AZ1775" s="502"/>
      <c r="BA1775" s="502"/>
      <c r="BB1775" s="502"/>
      <c r="BC1775" s="502"/>
      <c r="BD1775" s="502"/>
      <c r="BE1775" s="502"/>
      <c r="BF1775" s="502"/>
      <c r="BG1775" s="505"/>
      <c r="BH1775" s="506"/>
      <c r="BI1775" s="506"/>
      <c r="BJ1775" s="506"/>
      <c r="BK1775" s="507"/>
      <c r="BL1775" s="350"/>
      <c r="BM1775" s="330"/>
      <c r="BN1775" s="330"/>
      <c r="BO1775" s="330"/>
      <c r="BP1775" s="330"/>
      <c r="BQ1775" s="330"/>
      <c r="BR1775" s="330"/>
      <c r="BS1775" s="330"/>
      <c r="BT1775" s="330"/>
      <c r="BU1775" s="330"/>
      <c r="BV1775" s="330"/>
      <c r="BW1775" s="330"/>
      <c r="BX1775" s="330"/>
      <c r="BY1775" s="330"/>
      <c r="BZ1775" s="330"/>
      <c r="CA1775" s="330"/>
      <c r="CB1775" s="330"/>
    </row>
    <row r="1776" spans="1:80" s="331" customFormat="1" ht="11.85" customHeight="1">
      <c r="B1776" s="498"/>
      <c r="C1776" s="499"/>
      <c r="D1776" s="500"/>
      <c r="E1776" s="503"/>
      <c r="F1776" s="504"/>
      <c r="G1776" s="504"/>
      <c r="H1776" s="504"/>
      <c r="I1776" s="504"/>
      <c r="J1776" s="504"/>
      <c r="K1776" s="504"/>
      <c r="L1776" s="504"/>
      <c r="M1776" s="504"/>
      <c r="N1776" s="504"/>
      <c r="O1776" s="504"/>
      <c r="P1776" s="504"/>
      <c r="Q1776" s="504"/>
      <c r="R1776" s="504"/>
      <c r="S1776" s="504"/>
      <c r="T1776" s="504"/>
      <c r="U1776" s="504"/>
      <c r="V1776" s="504"/>
      <c r="W1776" s="504"/>
      <c r="X1776" s="504"/>
      <c r="Y1776" s="504"/>
      <c r="Z1776" s="504"/>
      <c r="AA1776" s="504"/>
      <c r="AB1776" s="504"/>
      <c r="AC1776" s="504"/>
      <c r="AD1776" s="504"/>
      <c r="AE1776" s="504"/>
      <c r="AF1776" s="504"/>
      <c r="AG1776" s="504"/>
      <c r="AH1776" s="504"/>
      <c r="AI1776" s="504"/>
      <c r="AJ1776" s="504"/>
      <c r="AK1776" s="504"/>
      <c r="AL1776" s="504"/>
      <c r="AM1776" s="504"/>
      <c r="AN1776" s="504"/>
      <c r="AO1776" s="504"/>
      <c r="AP1776" s="504"/>
      <c r="AQ1776" s="504"/>
      <c r="AR1776" s="504"/>
      <c r="AS1776" s="504"/>
      <c r="AT1776" s="504"/>
      <c r="AU1776" s="504"/>
      <c r="AV1776" s="504"/>
      <c r="AW1776" s="504"/>
      <c r="AX1776" s="504"/>
      <c r="AY1776" s="504"/>
      <c r="AZ1776" s="504"/>
      <c r="BA1776" s="504"/>
      <c r="BB1776" s="504"/>
      <c r="BC1776" s="504"/>
      <c r="BD1776" s="504"/>
      <c r="BE1776" s="504"/>
      <c r="BF1776" s="504"/>
      <c r="BG1776" s="508"/>
      <c r="BH1776" s="509"/>
      <c r="BI1776" s="509"/>
      <c r="BJ1776" s="509"/>
      <c r="BK1776" s="510"/>
      <c r="BL1776" s="350"/>
      <c r="BM1776" s="330"/>
      <c r="BN1776" s="330"/>
      <c r="BO1776" s="330"/>
      <c r="BP1776" s="330"/>
      <c r="BQ1776" s="330"/>
      <c r="BR1776" s="330"/>
      <c r="BS1776" s="330"/>
      <c r="BT1776" s="330"/>
      <c r="BU1776" s="330"/>
      <c r="BV1776" s="330"/>
      <c r="BW1776" s="330"/>
      <c r="BX1776" s="330"/>
      <c r="BY1776" s="330"/>
      <c r="BZ1776" s="330"/>
      <c r="CA1776" s="330"/>
      <c r="CB1776" s="330"/>
    </row>
    <row r="1777" spans="1:97" s="384" customFormat="1" ht="8.25" customHeight="1">
      <c r="BG1777" s="243"/>
      <c r="BH1777" s="243"/>
      <c r="BI1777" s="243"/>
      <c r="BJ1777" s="243"/>
      <c r="BK1777" s="243"/>
      <c r="BL1777" s="385"/>
      <c r="BM1777" s="385"/>
      <c r="BN1777" s="385"/>
      <c r="BO1777" s="385"/>
      <c r="BP1777" s="385"/>
      <c r="BQ1777" s="385"/>
      <c r="BR1777" s="385"/>
      <c r="BS1777" s="385"/>
      <c r="BT1777" s="385"/>
      <c r="BU1777" s="385"/>
      <c r="BV1777" s="385"/>
      <c r="BW1777" s="385"/>
      <c r="BX1777" s="385"/>
      <c r="BY1777" s="385"/>
      <c r="BZ1777" s="385"/>
      <c r="CA1777" s="385"/>
    </row>
    <row r="1778" spans="1:97" s="316" customFormat="1" ht="12.75" customHeight="1">
      <c r="B1778" s="386"/>
      <c r="C1778" s="386"/>
      <c r="D1778" s="386"/>
      <c r="E1778" s="599" t="s">
        <v>765</v>
      </c>
      <c r="F1778" s="600"/>
      <c r="G1778" s="600"/>
      <c r="H1778" s="600"/>
      <c r="I1778" s="600"/>
      <c r="J1778" s="600"/>
      <c r="K1778" s="600"/>
      <c r="L1778" s="600"/>
      <c r="M1778" s="600"/>
      <c r="N1778" s="600"/>
      <c r="O1778" s="600"/>
      <c r="P1778" s="600"/>
      <c r="Q1778" s="600"/>
      <c r="R1778" s="600"/>
      <c r="S1778" s="600"/>
      <c r="T1778" s="600"/>
      <c r="U1778" s="600"/>
      <c r="V1778" s="600"/>
      <c r="W1778" s="600"/>
      <c r="X1778" s="600"/>
      <c r="Y1778" s="600"/>
      <c r="Z1778" s="600"/>
      <c r="AA1778" s="600"/>
      <c r="AB1778" s="600"/>
      <c r="AC1778" s="600"/>
      <c r="AD1778" s="600"/>
      <c r="AE1778" s="601"/>
      <c r="AF1778" s="783"/>
      <c r="AG1778" s="784"/>
      <c r="AH1778" s="784"/>
      <c r="AI1778" s="784"/>
      <c r="AJ1778" s="784"/>
      <c r="AK1778" s="784"/>
      <c r="AL1778" s="784"/>
      <c r="AM1778" s="784"/>
      <c r="AN1778" s="784"/>
      <c r="AO1778" s="784"/>
      <c r="AP1778" s="785"/>
      <c r="AQ1778" s="482"/>
      <c r="AR1778" s="482"/>
      <c r="AS1778" s="482"/>
      <c r="AT1778" s="482"/>
      <c r="AU1778" s="482"/>
      <c r="AV1778" s="482"/>
      <c r="AW1778" s="482"/>
      <c r="AX1778" s="482"/>
      <c r="AY1778" s="482"/>
      <c r="AZ1778" s="482"/>
      <c r="BA1778" s="482"/>
      <c r="BB1778" s="482"/>
      <c r="BC1778" s="482"/>
      <c r="BD1778" s="482"/>
      <c r="BE1778" s="482"/>
      <c r="BF1778" s="482"/>
      <c r="BG1778" s="387"/>
      <c r="BH1778" s="387"/>
      <c r="BI1778" s="387"/>
      <c r="BJ1778" s="387"/>
      <c r="BK1778" s="387"/>
      <c r="BL1778" s="387"/>
      <c r="BM1778" s="777" t="s">
        <v>766</v>
      </c>
      <c r="BN1778" s="777"/>
      <c r="BO1778" s="777"/>
      <c r="BP1778" s="777"/>
      <c r="BQ1778" s="777"/>
      <c r="BR1778" s="777"/>
      <c r="BS1778" s="777"/>
      <c r="BT1778" s="777"/>
      <c r="BU1778" s="777"/>
      <c r="BV1778" s="777"/>
      <c r="BW1778" s="777"/>
      <c r="BX1778" s="387"/>
      <c r="BY1778" s="387"/>
      <c r="BZ1778" s="387"/>
      <c r="CA1778" s="387"/>
      <c r="CB1778" s="387"/>
      <c r="CC1778" s="387"/>
      <c r="CD1778" s="387"/>
      <c r="CE1778" s="387"/>
      <c r="CF1778" s="387"/>
      <c r="CG1778" s="387"/>
      <c r="CH1778" s="387"/>
      <c r="CK1778" s="258"/>
      <c r="CL1778" s="225"/>
      <c r="CM1778" s="225"/>
      <c r="CN1778" s="225"/>
      <c r="CO1778" s="225"/>
      <c r="CP1778" s="225"/>
      <c r="CQ1778" s="225"/>
      <c r="CR1778" s="225"/>
      <c r="CS1778" s="225"/>
    </row>
    <row r="1779" spans="1:97" s="316" customFormat="1" ht="12.75" customHeight="1">
      <c r="B1779" s="386"/>
      <c r="C1779" s="386"/>
      <c r="D1779" s="386"/>
      <c r="E1779" s="602"/>
      <c r="F1779" s="603"/>
      <c r="G1779" s="603"/>
      <c r="H1779" s="603"/>
      <c r="I1779" s="603"/>
      <c r="J1779" s="603"/>
      <c r="K1779" s="603"/>
      <c r="L1779" s="603"/>
      <c r="M1779" s="603"/>
      <c r="N1779" s="603"/>
      <c r="O1779" s="603"/>
      <c r="P1779" s="603"/>
      <c r="Q1779" s="603"/>
      <c r="R1779" s="603"/>
      <c r="S1779" s="603"/>
      <c r="T1779" s="603"/>
      <c r="U1779" s="603"/>
      <c r="V1779" s="603"/>
      <c r="W1779" s="603"/>
      <c r="X1779" s="603"/>
      <c r="Y1779" s="603"/>
      <c r="Z1779" s="603"/>
      <c r="AA1779" s="603"/>
      <c r="AB1779" s="603"/>
      <c r="AC1779" s="603"/>
      <c r="AD1779" s="603"/>
      <c r="AE1779" s="604"/>
      <c r="AF1779" s="786"/>
      <c r="AG1779" s="787"/>
      <c r="AH1779" s="787"/>
      <c r="AI1779" s="787"/>
      <c r="AJ1779" s="787"/>
      <c r="AK1779" s="787"/>
      <c r="AL1779" s="787"/>
      <c r="AM1779" s="787"/>
      <c r="AN1779" s="787"/>
      <c r="AO1779" s="787"/>
      <c r="AP1779" s="788"/>
      <c r="AQ1779" s="482"/>
      <c r="AR1779" s="482"/>
      <c r="AS1779" s="482"/>
      <c r="AT1779" s="482"/>
      <c r="AU1779" s="482"/>
      <c r="AV1779" s="482"/>
      <c r="AW1779" s="482"/>
      <c r="AX1779" s="482"/>
      <c r="AY1779" s="482"/>
      <c r="AZ1779" s="482"/>
      <c r="BA1779" s="482"/>
      <c r="BB1779" s="482"/>
      <c r="BC1779" s="482"/>
      <c r="BD1779" s="482"/>
      <c r="BE1779" s="482"/>
      <c r="BF1779" s="482"/>
      <c r="BG1779" s="387"/>
      <c r="BH1779" s="387"/>
      <c r="BI1779" s="387"/>
      <c r="BJ1779" s="387"/>
      <c r="BK1779" s="387"/>
      <c r="BL1779" s="387"/>
      <c r="BM1779" s="387"/>
      <c r="BN1779" s="387"/>
      <c r="BO1779" s="387"/>
      <c r="BP1779" s="387"/>
      <c r="BQ1779" s="387"/>
      <c r="BR1779" s="387"/>
      <c r="BS1779" s="387"/>
      <c r="BT1779" s="387"/>
      <c r="BU1779" s="387"/>
      <c r="BV1779" s="387"/>
      <c r="BW1779" s="387"/>
      <c r="BX1779" s="387"/>
      <c r="BY1779" s="387"/>
      <c r="BZ1779" s="387"/>
      <c r="CA1779" s="387"/>
      <c r="CB1779" s="387"/>
      <c r="CC1779" s="387"/>
      <c r="CD1779" s="387"/>
      <c r="CE1779" s="387"/>
      <c r="CF1779" s="387"/>
      <c r="CG1779" s="387"/>
      <c r="CH1779" s="387"/>
      <c r="CK1779" s="258"/>
      <c r="CL1779" s="258"/>
      <c r="CM1779" s="258"/>
      <c r="CN1779" s="258"/>
      <c r="CO1779" s="258"/>
      <c r="CP1779" s="225"/>
      <c r="CQ1779" s="225"/>
      <c r="CR1779" s="225"/>
      <c r="CS1779" s="225"/>
    </row>
    <row r="1780" spans="1:97" s="316" customFormat="1" ht="12.75" customHeight="1">
      <c r="B1780" s="386"/>
      <c r="C1780" s="386"/>
      <c r="D1780" s="386"/>
      <c r="E1780" s="388"/>
      <c r="F1780" s="388"/>
      <c r="G1780" s="388"/>
      <c r="H1780" s="388"/>
      <c r="I1780" s="388"/>
      <c r="J1780" s="388"/>
      <c r="K1780" s="388"/>
      <c r="L1780" s="388"/>
      <c r="M1780" s="388"/>
      <c r="N1780" s="388"/>
      <c r="O1780" s="388"/>
      <c r="P1780" s="388"/>
      <c r="Q1780" s="388"/>
      <c r="R1780" s="388"/>
      <c r="S1780" s="388"/>
      <c r="T1780" s="388"/>
      <c r="U1780" s="388"/>
      <c r="V1780" s="388"/>
      <c r="W1780" s="388"/>
      <c r="X1780" s="388"/>
      <c r="Y1780" s="388"/>
      <c r="Z1780" s="388"/>
      <c r="AA1780" s="388"/>
      <c r="AB1780" s="388"/>
      <c r="AC1780" s="388"/>
      <c r="AD1780" s="388"/>
      <c r="AE1780" s="388"/>
      <c r="AF1780" s="389"/>
      <c r="AG1780" s="389"/>
      <c r="AH1780" s="389"/>
      <c r="AI1780" s="389"/>
      <c r="AJ1780" s="389"/>
      <c r="AK1780" s="389"/>
      <c r="AL1780" s="389"/>
      <c r="AM1780" s="389"/>
      <c r="AN1780" s="389"/>
      <c r="AO1780" s="389"/>
      <c r="AP1780" s="389"/>
      <c r="AQ1780" s="355"/>
      <c r="AR1780" s="355"/>
      <c r="AS1780" s="355"/>
      <c r="AT1780" s="355"/>
      <c r="AU1780" s="355"/>
      <c r="AV1780" s="355"/>
      <c r="AW1780" s="355"/>
      <c r="AX1780" s="355"/>
      <c r="AY1780" s="355"/>
      <c r="AZ1780" s="355"/>
      <c r="BA1780" s="355"/>
      <c r="BB1780" s="355"/>
      <c r="BC1780" s="355"/>
      <c r="BD1780" s="355"/>
      <c r="BE1780" s="355"/>
      <c r="BF1780" s="355"/>
      <c r="BG1780" s="387"/>
      <c r="BH1780" s="387"/>
      <c r="BI1780" s="387"/>
      <c r="BJ1780" s="387"/>
      <c r="BK1780" s="387"/>
      <c r="BL1780" s="387"/>
      <c r="BM1780" s="387"/>
      <c r="BN1780" s="387"/>
      <c r="BO1780" s="387"/>
      <c r="BP1780" s="387"/>
      <c r="BQ1780" s="387"/>
      <c r="BR1780" s="387"/>
      <c r="BS1780" s="387"/>
      <c r="BT1780" s="387"/>
      <c r="BU1780" s="387"/>
      <c r="BV1780" s="387"/>
      <c r="BW1780" s="387"/>
      <c r="BX1780" s="387"/>
      <c r="BY1780" s="387"/>
      <c r="BZ1780" s="387"/>
      <c r="CA1780" s="387"/>
      <c r="CB1780" s="387"/>
      <c r="CC1780" s="387"/>
      <c r="CD1780" s="387"/>
      <c r="CE1780" s="387"/>
      <c r="CF1780" s="387"/>
      <c r="CG1780" s="387"/>
      <c r="CH1780" s="387"/>
      <c r="CK1780" s="258"/>
      <c r="CL1780" s="258"/>
      <c r="CM1780" s="258"/>
      <c r="CN1780" s="258"/>
      <c r="CO1780" s="258"/>
      <c r="CP1780" s="225"/>
      <c r="CQ1780" s="225"/>
      <c r="CR1780" s="225"/>
      <c r="CS1780" s="225"/>
    </row>
    <row r="1781" spans="1:97" s="384" customFormat="1" ht="20.100000000000001" customHeight="1">
      <c r="A1781" s="239" t="s">
        <v>981</v>
      </c>
      <c r="B1781" s="239"/>
      <c r="C1781" s="239"/>
      <c r="BG1781" s="243"/>
      <c r="BH1781" s="243"/>
      <c r="BI1781" s="243"/>
      <c r="BJ1781" s="243"/>
      <c r="BK1781" s="243"/>
      <c r="BL1781" s="385"/>
      <c r="BM1781" s="385"/>
      <c r="BN1781" s="385"/>
      <c r="BO1781" s="385"/>
      <c r="BP1781" s="385"/>
      <c r="BQ1781" s="385"/>
      <c r="BR1781" s="385"/>
      <c r="BS1781" s="385"/>
      <c r="BT1781" s="385"/>
      <c r="BU1781" s="385"/>
      <c r="BV1781" s="385"/>
      <c r="BW1781" s="385"/>
      <c r="BX1781" s="385"/>
      <c r="BY1781" s="385"/>
      <c r="BZ1781" s="385"/>
      <c r="CA1781" s="385"/>
    </row>
    <row r="1782" spans="1:97" s="331" customFormat="1" ht="18" customHeight="1">
      <c r="A1782" s="239"/>
      <c r="B1782" s="641" t="s">
        <v>982</v>
      </c>
      <c r="C1782" s="642"/>
      <c r="D1782" s="642"/>
      <c r="E1782" s="642"/>
      <c r="F1782" s="642"/>
      <c r="G1782" s="642"/>
      <c r="H1782" s="642"/>
      <c r="I1782" s="642"/>
      <c r="J1782" s="642"/>
      <c r="K1782" s="642"/>
      <c r="L1782" s="642"/>
      <c r="M1782" s="642"/>
      <c r="N1782" s="642"/>
      <c r="O1782" s="642"/>
      <c r="P1782" s="642"/>
      <c r="Q1782" s="642"/>
      <c r="R1782" s="642"/>
      <c r="S1782" s="642"/>
      <c r="T1782" s="642"/>
      <c r="U1782" s="642"/>
      <c r="V1782" s="642"/>
      <c r="W1782" s="642"/>
      <c r="X1782" s="642"/>
      <c r="Y1782" s="642"/>
      <c r="Z1782" s="642"/>
      <c r="AA1782" s="642"/>
      <c r="AB1782" s="642"/>
      <c r="AC1782" s="642"/>
      <c r="AD1782" s="642"/>
      <c r="AE1782" s="642"/>
      <c r="AF1782" s="642"/>
      <c r="AG1782" s="642"/>
      <c r="AH1782" s="642"/>
      <c r="AI1782" s="642"/>
      <c r="AJ1782" s="642"/>
      <c r="AK1782" s="642"/>
      <c r="AL1782" s="642"/>
      <c r="AM1782" s="642"/>
      <c r="AN1782" s="642"/>
      <c r="AO1782" s="642"/>
      <c r="AP1782" s="642"/>
      <c r="AQ1782" s="642"/>
      <c r="AR1782" s="642"/>
      <c r="AS1782" s="642"/>
      <c r="AT1782" s="642"/>
      <c r="AU1782" s="642"/>
      <c r="AV1782" s="642"/>
      <c r="AW1782" s="642"/>
      <c r="AX1782" s="642"/>
      <c r="AY1782" s="642"/>
      <c r="AZ1782" s="642"/>
      <c r="BA1782" s="642"/>
      <c r="BB1782" s="642"/>
      <c r="BC1782" s="642"/>
      <c r="BD1782" s="642"/>
      <c r="BE1782" s="642"/>
      <c r="BF1782" s="642"/>
      <c r="BG1782" s="642"/>
      <c r="BH1782" s="642"/>
      <c r="BI1782" s="642"/>
      <c r="BJ1782" s="642"/>
      <c r="BK1782" s="643"/>
      <c r="BL1782" s="330"/>
      <c r="BM1782" s="330"/>
      <c r="BN1782" s="330"/>
      <c r="BO1782" s="330"/>
      <c r="BP1782" s="330"/>
      <c r="BQ1782" s="330"/>
      <c r="BR1782" s="330"/>
      <c r="BS1782" s="330"/>
      <c r="BT1782" s="330"/>
    </row>
    <row r="1783" spans="1:97" s="331" customFormat="1" ht="12" customHeight="1">
      <c r="B1783" s="495" t="s">
        <v>431</v>
      </c>
      <c r="C1783" s="496"/>
      <c r="D1783" s="497"/>
      <c r="E1783" s="501" t="s">
        <v>1219</v>
      </c>
      <c r="F1783" s="502"/>
      <c r="G1783" s="502"/>
      <c r="H1783" s="502"/>
      <c r="I1783" s="502"/>
      <c r="J1783" s="502"/>
      <c r="K1783" s="502"/>
      <c r="L1783" s="502"/>
      <c r="M1783" s="502"/>
      <c r="N1783" s="502"/>
      <c r="O1783" s="502"/>
      <c r="P1783" s="502"/>
      <c r="Q1783" s="502"/>
      <c r="R1783" s="502"/>
      <c r="S1783" s="502"/>
      <c r="T1783" s="502"/>
      <c r="U1783" s="502"/>
      <c r="V1783" s="502"/>
      <c r="W1783" s="502"/>
      <c r="X1783" s="502"/>
      <c r="Y1783" s="502"/>
      <c r="Z1783" s="502"/>
      <c r="AA1783" s="502"/>
      <c r="AB1783" s="502"/>
      <c r="AC1783" s="502"/>
      <c r="AD1783" s="502"/>
      <c r="AE1783" s="502"/>
      <c r="AF1783" s="502"/>
      <c r="AG1783" s="502"/>
      <c r="AH1783" s="502"/>
      <c r="AI1783" s="502"/>
      <c r="AJ1783" s="502"/>
      <c r="AK1783" s="502"/>
      <c r="AL1783" s="502"/>
      <c r="AM1783" s="502"/>
      <c r="AN1783" s="502"/>
      <c r="AO1783" s="502"/>
      <c r="AP1783" s="502"/>
      <c r="AQ1783" s="502"/>
      <c r="AR1783" s="502"/>
      <c r="AS1783" s="502"/>
      <c r="AT1783" s="502"/>
      <c r="AU1783" s="502"/>
      <c r="AV1783" s="502"/>
      <c r="AW1783" s="502"/>
      <c r="AX1783" s="502"/>
      <c r="AY1783" s="502"/>
      <c r="AZ1783" s="502"/>
      <c r="BA1783" s="502"/>
      <c r="BB1783" s="502"/>
      <c r="BC1783" s="502"/>
      <c r="BD1783" s="502"/>
      <c r="BE1783" s="502"/>
      <c r="BF1783" s="502"/>
      <c r="BG1783" s="505"/>
      <c r="BH1783" s="506"/>
      <c r="BI1783" s="506"/>
      <c r="BJ1783" s="506"/>
      <c r="BK1783" s="507"/>
      <c r="BL1783" s="350"/>
      <c r="BM1783" s="330"/>
      <c r="BN1783" s="330"/>
      <c r="BO1783" s="330"/>
      <c r="BP1783" s="330"/>
      <c r="BQ1783" s="330"/>
      <c r="BR1783" s="330"/>
      <c r="BS1783" s="330"/>
      <c r="BT1783" s="330"/>
      <c r="BU1783" s="330"/>
      <c r="BV1783" s="330"/>
      <c r="BW1783" s="330"/>
      <c r="BX1783" s="330"/>
      <c r="BY1783" s="330"/>
      <c r="BZ1783" s="330"/>
      <c r="CA1783" s="330"/>
      <c r="CB1783" s="330"/>
    </row>
    <row r="1784" spans="1:97" s="331" customFormat="1" ht="12" customHeight="1">
      <c r="B1784" s="511"/>
      <c r="C1784" s="512"/>
      <c r="D1784" s="513"/>
      <c r="E1784" s="514"/>
      <c r="F1784" s="482"/>
      <c r="G1784" s="482"/>
      <c r="H1784" s="482"/>
      <c r="I1784" s="482"/>
      <c r="J1784" s="482"/>
      <c r="K1784" s="482"/>
      <c r="L1784" s="482"/>
      <c r="M1784" s="482"/>
      <c r="N1784" s="482"/>
      <c r="O1784" s="482"/>
      <c r="P1784" s="482"/>
      <c r="Q1784" s="482"/>
      <c r="R1784" s="482"/>
      <c r="S1784" s="482"/>
      <c r="T1784" s="482"/>
      <c r="U1784" s="482"/>
      <c r="V1784" s="482"/>
      <c r="W1784" s="482"/>
      <c r="X1784" s="482"/>
      <c r="Y1784" s="482"/>
      <c r="Z1784" s="482"/>
      <c r="AA1784" s="482"/>
      <c r="AB1784" s="482"/>
      <c r="AC1784" s="482"/>
      <c r="AD1784" s="482"/>
      <c r="AE1784" s="482"/>
      <c r="AF1784" s="482"/>
      <c r="AG1784" s="482"/>
      <c r="AH1784" s="482"/>
      <c r="AI1784" s="482"/>
      <c r="AJ1784" s="482"/>
      <c r="AK1784" s="482"/>
      <c r="AL1784" s="482"/>
      <c r="AM1784" s="482"/>
      <c r="AN1784" s="482"/>
      <c r="AO1784" s="482"/>
      <c r="AP1784" s="482"/>
      <c r="AQ1784" s="482"/>
      <c r="AR1784" s="482"/>
      <c r="AS1784" s="482"/>
      <c r="AT1784" s="482"/>
      <c r="AU1784" s="482"/>
      <c r="AV1784" s="482"/>
      <c r="AW1784" s="482"/>
      <c r="AX1784" s="482"/>
      <c r="AY1784" s="482"/>
      <c r="AZ1784" s="482"/>
      <c r="BA1784" s="482"/>
      <c r="BB1784" s="482"/>
      <c r="BC1784" s="482"/>
      <c r="BD1784" s="482"/>
      <c r="BE1784" s="482"/>
      <c r="BF1784" s="482"/>
      <c r="BG1784" s="515"/>
      <c r="BH1784" s="516"/>
      <c r="BI1784" s="516"/>
      <c r="BJ1784" s="516"/>
      <c r="BK1784" s="517"/>
      <c r="BL1784" s="350"/>
      <c r="BM1784" s="330"/>
      <c r="BN1784" s="330"/>
      <c r="BO1784" s="330"/>
      <c r="BP1784" s="330"/>
      <c r="BQ1784" s="330"/>
      <c r="BR1784" s="330"/>
      <c r="BS1784" s="330"/>
      <c r="BT1784" s="330"/>
      <c r="BU1784" s="330"/>
      <c r="BV1784" s="330"/>
      <c r="BW1784" s="330"/>
      <c r="BX1784" s="330"/>
      <c r="BY1784" s="330"/>
      <c r="BZ1784" s="330"/>
      <c r="CA1784" s="330"/>
      <c r="CB1784" s="330"/>
    </row>
    <row r="1785" spans="1:97" s="331" customFormat="1" ht="11.25" customHeight="1">
      <c r="B1785" s="498"/>
      <c r="C1785" s="499"/>
      <c r="D1785" s="500"/>
      <c r="E1785" s="514"/>
      <c r="F1785" s="482"/>
      <c r="G1785" s="482"/>
      <c r="H1785" s="482"/>
      <c r="I1785" s="482"/>
      <c r="J1785" s="482"/>
      <c r="K1785" s="482"/>
      <c r="L1785" s="482"/>
      <c r="M1785" s="482"/>
      <c r="N1785" s="482"/>
      <c r="O1785" s="482"/>
      <c r="P1785" s="482"/>
      <c r="Q1785" s="482"/>
      <c r="R1785" s="482"/>
      <c r="S1785" s="482"/>
      <c r="T1785" s="482"/>
      <c r="U1785" s="482"/>
      <c r="V1785" s="482"/>
      <c r="W1785" s="482"/>
      <c r="X1785" s="482"/>
      <c r="Y1785" s="482"/>
      <c r="Z1785" s="482"/>
      <c r="AA1785" s="482"/>
      <c r="AB1785" s="482"/>
      <c r="AC1785" s="482"/>
      <c r="AD1785" s="482"/>
      <c r="AE1785" s="482"/>
      <c r="AF1785" s="482"/>
      <c r="AG1785" s="482"/>
      <c r="AH1785" s="482"/>
      <c r="AI1785" s="482"/>
      <c r="AJ1785" s="482"/>
      <c r="AK1785" s="482"/>
      <c r="AL1785" s="482"/>
      <c r="AM1785" s="482"/>
      <c r="AN1785" s="482"/>
      <c r="AO1785" s="482"/>
      <c r="AP1785" s="482"/>
      <c r="AQ1785" s="482"/>
      <c r="AR1785" s="482"/>
      <c r="AS1785" s="482"/>
      <c r="AT1785" s="482"/>
      <c r="AU1785" s="482"/>
      <c r="AV1785" s="482"/>
      <c r="AW1785" s="482"/>
      <c r="AX1785" s="482"/>
      <c r="AY1785" s="482"/>
      <c r="AZ1785" s="482"/>
      <c r="BA1785" s="482"/>
      <c r="BB1785" s="482"/>
      <c r="BC1785" s="482"/>
      <c r="BD1785" s="482"/>
      <c r="BE1785" s="482"/>
      <c r="BF1785" s="482"/>
      <c r="BG1785" s="508"/>
      <c r="BH1785" s="509"/>
      <c r="BI1785" s="509"/>
      <c r="BJ1785" s="509"/>
      <c r="BK1785" s="510"/>
      <c r="BL1785" s="350"/>
      <c r="BM1785" s="330"/>
      <c r="BN1785" s="330"/>
      <c r="BO1785" s="330"/>
      <c r="BP1785" s="330"/>
      <c r="BQ1785" s="330"/>
      <c r="BR1785" s="330"/>
      <c r="BS1785" s="330"/>
      <c r="BT1785" s="330"/>
      <c r="BU1785" s="330"/>
      <c r="BV1785" s="330"/>
      <c r="BW1785" s="330"/>
      <c r="BX1785" s="330"/>
      <c r="BY1785" s="330"/>
      <c r="BZ1785" s="330"/>
      <c r="CA1785" s="330"/>
      <c r="CB1785" s="330"/>
    </row>
    <row r="1786" spans="1:97" s="331" customFormat="1" ht="11.85" customHeight="1">
      <c r="B1786" s="495" t="s">
        <v>436</v>
      </c>
      <c r="C1786" s="496"/>
      <c r="D1786" s="497"/>
      <c r="E1786" s="501" t="s">
        <v>983</v>
      </c>
      <c r="F1786" s="502"/>
      <c r="G1786" s="502"/>
      <c r="H1786" s="502"/>
      <c r="I1786" s="502"/>
      <c r="J1786" s="502"/>
      <c r="K1786" s="502"/>
      <c r="L1786" s="502"/>
      <c r="M1786" s="502"/>
      <c r="N1786" s="502"/>
      <c r="O1786" s="502"/>
      <c r="P1786" s="502"/>
      <c r="Q1786" s="502"/>
      <c r="R1786" s="502"/>
      <c r="S1786" s="502"/>
      <c r="T1786" s="502"/>
      <c r="U1786" s="502"/>
      <c r="V1786" s="502"/>
      <c r="W1786" s="502"/>
      <c r="X1786" s="502"/>
      <c r="Y1786" s="502"/>
      <c r="Z1786" s="502"/>
      <c r="AA1786" s="502"/>
      <c r="AB1786" s="502"/>
      <c r="AC1786" s="502"/>
      <c r="AD1786" s="502"/>
      <c r="AE1786" s="502"/>
      <c r="AF1786" s="502"/>
      <c r="AG1786" s="502"/>
      <c r="AH1786" s="502"/>
      <c r="AI1786" s="502"/>
      <c r="AJ1786" s="502"/>
      <c r="AK1786" s="502"/>
      <c r="AL1786" s="502"/>
      <c r="AM1786" s="502"/>
      <c r="AN1786" s="502"/>
      <c r="AO1786" s="502"/>
      <c r="AP1786" s="502"/>
      <c r="AQ1786" s="502"/>
      <c r="AR1786" s="502"/>
      <c r="AS1786" s="502"/>
      <c r="AT1786" s="502"/>
      <c r="AU1786" s="502"/>
      <c r="AV1786" s="502"/>
      <c r="AW1786" s="502"/>
      <c r="AX1786" s="502"/>
      <c r="AY1786" s="502"/>
      <c r="AZ1786" s="502"/>
      <c r="BA1786" s="502"/>
      <c r="BB1786" s="502"/>
      <c r="BC1786" s="502"/>
      <c r="BD1786" s="502"/>
      <c r="BE1786" s="502"/>
      <c r="BF1786" s="502"/>
      <c r="BG1786" s="505"/>
      <c r="BH1786" s="506"/>
      <c r="BI1786" s="506"/>
      <c r="BJ1786" s="506"/>
      <c r="BK1786" s="507"/>
      <c r="BL1786" s="350"/>
      <c r="BM1786" s="330"/>
      <c r="BN1786" s="330"/>
      <c r="BO1786" s="330"/>
      <c r="BP1786" s="330"/>
      <c r="BQ1786" s="330"/>
      <c r="BR1786" s="330"/>
      <c r="BS1786" s="330"/>
      <c r="BT1786" s="330"/>
      <c r="BU1786" s="330"/>
      <c r="BV1786" s="330"/>
      <c r="BW1786" s="330"/>
      <c r="BX1786" s="330"/>
      <c r="BY1786" s="330"/>
      <c r="BZ1786" s="330"/>
      <c r="CA1786" s="330"/>
      <c r="CB1786" s="330"/>
    </row>
    <row r="1787" spans="1:97" s="331" customFormat="1" ht="11.85" customHeight="1">
      <c r="B1787" s="498"/>
      <c r="C1787" s="499"/>
      <c r="D1787" s="500"/>
      <c r="E1787" s="514"/>
      <c r="F1787" s="482"/>
      <c r="G1787" s="482"/>
      <c r="H1787" s="482"/>
      <c r="I1787" s="482"/>
      <c r="J1787" s="482"/>
      <c r="K1787" s="482"/>
      <c r="L1787" s="482"/>
      <c r="M1787" s="482"/>
      <c r="N1787" s="482"/>
      <c r="O1787" s="482"/>
      <c r="P1787" s="482"/>
      <c r="Q1787" s="482"/>
      <c r="R1787" s="482"/>
      <c r="S1787" s="482"/>
      <c r="T1787" s="482"/>
      <c r="U1787" s="482"/>
      <c r="V1787" s="482"/>
      <c r="W1787" s="482"/>
      <c r="X1787" s="482"/>
      <c r="Y1787" s="482"/>
      <c r="Z1787" s="482"/>
      <c r="AA1787" s="482"/>
      <c r="AB1787" s="482"/>
      <c r="AC1787" s="482"/>
      <c r="AD1787" s="482"/>
      <c r="AE1787" s="482"/>
      <c r="AF1787" s="482"/>
      <c r="AG1787" s="482"/>
      <c r="AH1787" s="482"/>
      <c r="AI1787" s="482"/>
      <c r="AJ1787" s="482"/>
      <c r="AK1787" s="482"/>
      <c r="AL1787" s="482"/>
      <c r="AM1787" s="482"/>
      <c r="AN1787" s="482"/>
      <c r="AO1787" s="482"/>
      <c r="AP1787" s="482"/>
      <c r="AQ1787" s="482"/>
      <c r="AR1787" s="482"/>
      <c r="AS1787" s="482"/>
      <c r="AT1787" s="482"/>
      <c r="AU1787" s="482"/>
      <c r="AV1787" s="482"/>
      <c r="AW1787" s="482"/>
      <c r="AX1787" s="482"/>
      <c r="AY1787" s="482"/>
      <c r="AZ1787" s="482"/>
      <c r="BA1787" s="482"/>
      <c r="BB1787" s="482"/>
      <c r="BC1787" s="482"/>
      <c r="BD1787" s="482"/>
      <c r="BE1787" s="482"/>
      <c r="BF1787" s="482"/>
      <c r="BG1787" s="508"/>
      <c r="BH1787" s="509"/>
      <c r="BI1787" s="509"/>
      <c r="BJ1787" s="509"/>
      <c r="BK1787" s="510"/>
      <c r="BL1787" s="350"/>
      <c r="BM1787" s="330"/>
      <c r="BN1787" s="330"/>
      <c r="BO1787" s="330"/>
      <c r="BP1787" s="330"/>
      <c r="BQ1787" s="330"/>
      <c r="BR1787" s="330"/>
      <c r="BS1787" s="330"/>
      <c r="BT1787" s="330"/>
      <c r="BU1787" s="330"/>
      <c r="BV1787" s="330"/>
      <c r="BW1787" s="330"/>
      <c r="BX1787" s="330"/>
      <c r="BY1787" s="330"/>
      <c r="BZ1787" s="330"/>
      <c r="CA1787" s="330"/>
      <c r="CB1787" s="330"/>
    </row>
    <row r="1788" spans="1:97" s="331" customFormat="1" ht="11.85" customHeight="1">
      <c r="B1788" s="495" t="s">
        <v>450</v>
      </c>
      <c r="C1788" s="496"/>
      <c r="D1788" s="497"/>
      <c r="E1788" s="501" t="s">
        <v>1221</v>
      </c>
      <c r="F1788" s="502"/>
      <c r="G1788" s="502"/>
      <c r="H1788" s="502"/>
      <c r="I1788" s="502"/>
      <c r="J1788" s="502"/>
      <c r="K1788" s="502"/>
      <c r="L1788" s="502"/>
      <c r="M1788" s="502"/>
      <c r="N1788" s="502"/>
      <c r="O1788" s="502"/>
      <c r="P1788" s="502"/>
      <c r="Q1788" s="502"/>
      <c r="R1788" s="502"/>
      <c r="S1788" s="502"/>
      <c r="T1788" s="502"/>
      <c r="U1788" s="502"/>
      <c r="V1788" s="502"/>
      <c r="W1788" s="502"/>
      <c r="X1788" s="502"/>
      <c r="Y1788" s="502"/>
      <c r="Z1788" s="502"/>
      <c r="AA1788" s="502"/>
      <c r="AB1788" s="502"/>
      <c r="AC1788" s="502"/>
      <c r="AD1788" s="502"/>
      <c r="AE1788" s="502"/>
      <c r="AF1788" s="502"/>
      <c r="AG1788" s="502"/>
      <c r="AH1788" s="502"/>
      <c r="AI1788" s="502"/>
      <c r="AJ1788" s="502"/>
      <c r="AK1788" s="502"/>
      <c r="AL1788" s="502"/>
      <c r="AM1788" s="502"/>
      <c r="AN1788" s="502"/>
      <c r="AO1788" s="502"/>
      <c r="AP1788" s="502"/>
      <c r="AQ1788" s="502"/>
      <c r="AR1788" s="502"/>
      <c r="AS1788" s="502"/>
      <c r="AT1788" s="502"/>
      <c r="AU1788" s="502"/>
      <c r="AV1788" s="502"/>
      <c r="AW1788" s="502"/>
      <c r="AX1788" s="502"/>
      <c r="AY1788" s="502"/>
      <c r="AZ1788" s="502"/>
      <c r="BA1788" s="502"/>
      <c r="BB1788" s="502"/>
      <c r="BC1788" s="502"/>
      <c r="BD1788" s="502"/>
      <c r="BE1788" s="502"/>
      <c r="BF1788" s="502"/>
      <c r="BG1788" s="505"/>
      <c r="BH1788" s="506"/>
      <c r="BI1788" s="506"/>
      <c r="BJ1788" s="506"/>
      <c r="BK1788" s="507"/>
      <c r="BL1788" s="350"/>
      <c r="BM1788" s="330"/>
      <c r="BN1788" s="330"/>
      <c r="BO1788" s="330"/>
      <c r="BP1788" s="330"/>
      <c r="BQ1788" s="330"/>
      <c r="BR1788" s="330"/>
      <c r="BS1788" s="330"/>
      <c r="BT1788" s="330"/>
      <c r="BU1788" s="330"/>
      <c r="BV1788" s="330"/>
      <c r="BW1788" s="330"/>
      <c r="BX1788" s="330"/>
      <c r="BY1788" s="330"/>
      <c r="BZ1788" s="330"/>
      <c r="CA1788" s="330"/>
      <c r="CB1788" s="330"/>
    </row>
    <row r="1789" spans="1:97" s="331" customFormat="1" ht="11.85" customHeight="1">
      <c r="B1789" s="511"/>
      <c r="C1789" s="512"/>
      <c r="D1789" s="513"/>
      <c r="E1789" s="514"/>
      <c r="F1789" s="482"/>
      <c r="G1789" s="482"/>
      <c r="H1789" s="482"/>
      <c r="I1789" s="482"/>
      <c r="J1789" s="482"/>
      <c r="K1789" s="482"/>
      <c r="L1789" s="482"/>
      <c r="M1789" s="482"/>
      <c r="N1789" s="482"/>
      <c r="O1789" s="482"/>
      <c r="P1789" s="482"/>
      <c r="Q1789" s="482"/>
      <c r="R1789" s="482"/>
      <c r="S1789" s="482"/>
      <c r="T1789" s="482"/>
      <c r="U1789" s="482"/>
      <c r="V1789" s="482"/>
      <c r="W1789" s="482"/>
      <c r="X1789" s="482"/>
      <c r="Y1789" s="482"/>
      <c r="Z1789" s="482"/>
      <c r="AA1789" s="482"/>
      <c r="AB1789" s="482"/>
      <c r="AC1789" s="482"/>
      <c r="AD1789" s="482"/>
      <c r="AE1789" s="482"/>
      <c r="AF1789" s="482"/>
      <c r="AG1789" s="482"/>
      <c r="AH1789" s="482"/>
      <c r="AI1789" s="482"/>
      <c r="AJ1789" s="482"/>
      <c r="AK1789" s="482"/>
      <c r="AL1789" s="482"/>
      <c r="AM1789" s="482"/>
      <c r="AN1789" s="482"/>
      <c r="AO1789" s="482"/>
      <c r="AP1789" s="482"/>
      <c r="AQ1789" s="482"/>
      <c r="AR1789" s="482"/>
      <c r="AS1789" s="482"/>
      <c r="AT1789" s="482"/>
      <c r="AU1789" s="482"/>
      <c r="AV1789" s="482"/>
      <c r="AW1789" s="482"/>
      <c r="AX1789" s="482"/>
      <c r="AY1789" s="482"/>
      <c r="AZ1789" s="482"/>
      <c r="BA1789" s="482"/>
      <c r="BB1789" s="482"/>
      <c r="BC1789" s="482"/>
      <c r="BD1789" s="482"/>
      <c r="BE1789" s="482"/>
      <c r="BF1789" s="482"/>
      <c r="BG1789" s="515"/>
      <c r="BH1789" s="516"/>
      <c r="BI1789" s="516"/>
      <c r="BJ1789" s="516"/>
      <c r="BK1789" s="517"/>
      <c r="BL1789" s="350"/>
      <c r="BM1789" s="330"/>
      <c r="BN1789" s="330"/>
      <c r="BO1789" s="330"/>
      <c r="BP1789" s="330"/>
      <c r="BQ1789" s="330"/>
      <c r="BR1789" s="330"/>
      <c r="BS1789" s="330"/>
      <c r="BT1789" s="330"/>
      <c r="BU1789" s="330"/>
      <c r="BV1789" s="330"/>
      <c r="BW1789" s="330"/>
      <c r="BX1789" s="330"/>
      <c r="BY1789" s="330"/>
      <c r="BZ1789" s="330"/>
      <c r="CA1789" s="330"/>
      <c r="CB1789" s="330"/>
    </row>
    <row r="1790" spans="1:97" s="331" customFormat="1" ht="11.85" customHeight="1">
      <c r="B1790" s="498"/>
      <c r="C1790" s="499"/>
      <c r="D1790" s="500"/>
      <c r="E1790" s="514"/>
      <c r="F1790" s="482"/>
      <c r="G1790" s="482"/>
      <c r="H1790" s="482"/>
      <c r="I1790" s="482"/>
      <c r="J1790" s="482"/>
      <c r="K1790" s="482"/>
      <c r="L1790" s="482"/>
      <c r="M1790" s="482"/>
      <c r="N1790" s="482"/>
      <c r="O1790" s="482"/>
      <c r="P1790" s="482"/>
      <c r="Q1790" s="482"/>
      <c r="R1790" s="482"/>
      <c r="S1790" s="482"/>
      <c r="T1790" s="482"/>
      <c r="U1790" s="482"/>
      <c r="V1790" s="482"/>
      <c r="W1790" s="482"/>
      <c r="X1790" s="482"/>
      <c r="Y1790" s="482"/>
      <c r="Z1790" s="482"/>
      <c r="AA1790" s="482"/>
      <c r="AB1790" s="482"/>
      <c r="AC1790" s="482"/>
      <c r="AD1790" s="482"/>
      <c r="AE1790" s="482"/>
      <c r="AF1790" s="482"/>
      <c r="AG1790" s="482"/>
      <c r="AH1790" s="482"/>
      <c r="AI1790" s="482"/>
      <c r="AJ1790" s="482"/>
      <c r="AK1790" s="482"/>
      <c r="AL1790" s="482"/>
      <c r="AM1790" s="482"/>
      <c r="AN1790" s="482"/>
      <c r="AO1790" s="482"/>
      <c r="AP1790" s="482"/>
      <c r="AQ1790" s="482"/>
      <c r="AR1790" s="482"/>
      <c r="AS1790" s="482"/>
      <c r="AT1790" s="482"/>
      <c r="AU1790" s="482"/>
      <c r="AV1790" s="482"/>
      <c r="AW1790" s="482"/>
      <c r="AX1790" s="482"/>
      <c r="AY1790" s="482"/>
      <c r="AZ1790" s="482"/>
      <c r="BA1790" s="482"/>
      <c r="BB1790" s="482"/>
      <c r="BC1790" s="482"/>
      <c r="BD1790" s="482"/>
      <c r="BE1790" s="482"/>
      <c r="BF1790" s="482"/>
      <c r="BG1790" s="508"/>
      <c r="BH1790" s="509"/>
      <c r="BI1790" s="509"/>
      <c r="BJ1790" s="509"/>
      <c r="BK1790" s="510"/>
      <c r="BL1790" s="350"/>
      <c r="BM1790" s="330"/>
      <c r="BN1790" s="330"/>
      <c r="BO1790" s="330"/>
      <c r="BP1790" s="330"/>
      <c r="BQ1790" s="330"/>
      <c r="BR1790" s="330"/>
      <c r="BS1790" s="330"/>
      <c r="BT1790" s="330"/>
      <c r="BU1790" s="330"/>
      <c r="BV1790" s="330"/>
      <c r="BW1790" s="330"/>
      <c r="BX1790" s="330"/>
      <c r="BY1790" s="330"/>
      <c r="BZ1790" s="330"/>
      <c r="CA1790" s="330"/>
      <c r="CB1790" s="330"/>
    </row>
    <row r="1791" spans="1:97" s="331" customFormat="1" ht="12" customHeight="1">
      <c r="B1791" s="495" t="s">
        <v>457</v>
      </c>
      <c r="C1791" s="496"/>
      <c r="D1791" s="497"/>
      <c r="E1791" s="501" t="s">
        <v>1222</v>
      </c>
      <c r="F1791" s="502"/>
      <c r="G1791" s="502"/>
      <c r="H1791" s="502"/>
      <c r="I1791" s="502"/>
      <c r="J1791" s="502"/>
      <c r="K1791" s="502"/>
      <c r="L1791" s="502"/>
      <c r="M1791" s="502"/>
      <c r="N1791" s="502"/>
      <c r="O1791" s="502"/>
      <c r="P1791" s="502"/>
      <c r="Q1791" s="502"/>
      <c r="R1791" s="502"/>
      <c r="S1791" s="502"/>
      <c r="T1791" s="502"/>
      <c r="U1791" s="502"/>
      <c r="V1791" s="502"/>
      <c r="W1791" s="502"/>
      <c r="X1791" s="502"/>
      <c r="Y1791" s="502"/>
      <c r="Z1791" s="502"/>
      <c r="AA1791" s="502"/>
      <c r="AB1791" s="502"/>
      <c r="AC1791" s="502"/>
      <c r="AD1791" s="502"/>
      <c r="AE1791" s="502"/>
      <c r="AF1791" s="502"/>
      <c r="AG1791" s="502"/>
      <c r="AH1791" s="502"/>
      <c r="AI1791" s="502"/>
      <c r="AJ1791" s="502"/>
      <c r="AK1791" s="502"/>
      <c r="AL1791" s="502"/>
      <c r="AM1791" s="502"/>
      <c r="AN1791" s="502"/>
      <c r="AO1791" s="502"/>
      <c r="AP1791" s="502"/>
      <c r="AQ1791" s="502"/>
      <c r="AR1791" s="502"/>
      <c r="AS1791" s="502"/>
      <c r="AT1791" s="502"/>
      <c r="AU1791" s="502"/>
      <c r="AV1791" s="502"/>
      <c r="AW1791" s="502"/>
      <c r="AX1791" s="502"/>
      <c r="AY1791" s="502"/>
      <c r="AZ1791" s="502"/>
      <c r="BA1791" s="502"/>
      <c r="BB1791" s="502"/>
      <c r="BC1791" s="502"/>
      <c r="BD1791" s="502"/>
      <c r="BE1791" s="502"/>
      <c r="BF1791" s="502"/>
      <c r="BG1791" s="505"/>
      <c r="BH1791" s="506"/>
      <c r="BI1791" s="506"/>
      <c r="BJ1791" s="506"/>
      <c r="BK1791" s="507"/>
      <c r="BL1791" s="350"/>
      <c r="BM1791" s="330"/>
      <c r="BN1791" s="330"/>
      <c r="BO1791" s="330"/>
      <c r="BP1791" s="330"/>
      <c r="BQ1791" s="330"/>
      <c r="BR1791" s="330"/>
      <c r="BS1791" s="330"/>
      <c r="BT1791" s="330"/>
      <c r="BU1791" s="330"/>
      <c r="BV1791" s="330"/>
      <c r="BW1791" s="330"/>
      <c r="BX1791" s="330"/>
      <c r="BY1791" s="330"/>
      <c r="BZ1791" s="330"/>
      <c r="CA1791" s="330"/>
      <c r="CB1791" s="330"/>
    </row>
    <row r="1792" spans="1:97" s="331" customFormat="1" ht="11.25" customHeight="1">
      <c r="B1792" s="498"/>
      <c r="C1792" s="499"/>
      <c r="D1792" s="500"/>
      <c r="E1792" s="514"/>
      <c r="F1792" s="482"/>
      <c r="G1792" s="482"/>
      <c r="H1792" s="482"/>
      <c r="I1792" s="482"/>
      <c r="J1792" s="482"/>
      <c r="K1792" s="482"/>
      <c r="L1792" s="482"/>
      <c r="M1792" s="482"/>
      <c r="N1792" s="482"/>
      <c r="O1792" s="482"/>
      <c r="P1792" s="482"/>
      <c r="Q1792" s="482"/>
      <c r="R1792" s="482"/>
      <c r="S1792" s="482"/>
      <c r="T1792" s="482"/>
      <c r="U1792" s="482"/>
      <c r="V1792" s="482"/>
      <c r="W1792" s="482"/>
      <c r="X1792" s="482"/>
      <c r="Y1792" s="482"/>
      <c r="Z1792" s="482"/>
      <c r="AA1792" s="482"/>
      <c r="AB1792" s="482"/>
      <c r="AC1792" s="482"/>
      <c r="AD1792" s="482"/>
      <c r="AE1792" s="482"/>
      <c r="AF1792" s="482"/>
      <c r="AG1792" s="482"/>
      <c r="AH1792" s="482"/>
      <c r="AI1792" s="482"/>
      <c r="AJ1792" s="482"/>
      <c r="AK1792" s="482"/>
      <c r="AL1792" s="482"/>
      <c r="AM1792" s="482"/>
      <c r="AN1792" s="482"/>
      <c r="AO1792" s="482"/>
      <c r="AP1792" s="482"/>
      <c r="AQ1792" s="482"/>
      <c r="AR1792" s="482"/>
      <c r="AS1792" s="482"/>
      <c r="AT1792" s="482"/>
      <c r="AU1792" s="482"/>
      <c r="AV1792" s="482"/>
      <c r="AW1792" s="482"/>
      <c r="AX1792" s="482"/>
      <c r="AY1792" s="482"/>
      <c r="AZ1792" s="482"/>
      <c r="BA1792" s="482"/>
      <c r="BB1792" s="482"/>
      <c r="BC1792" s="482"/>
      <c r="BD1792" s="482"/>
      <c r="BE1792" s="482"/>
      <c r="BF1792" s="482"/>
      <c r="BG1792" s="508"/>
      <c r="BH1792" s="509"/>
      <c r="BI1792" s="509"/>
      <c r="BJ1792" s="509"/>
      <c r="BK1792" s="510"/>
      <c r="BL1792" s="350"/>
      <c r="BM1792" s="330"/>
      <c r="BN1792" s="330"/>
      <c r="BO1792" s="330"/>
      <c r="BP1792" s="330"/>
      <c r="BQ1792" s="330"/>
      <c r="BR1792" s="330"/>
      <c r="BS1792" s="330"/>
      <c r="BT1792" s="330"/>
      <c r="BU1792" s="330"/>
      <c r="BV1792" s="330"/>
      <c r="BW1792" s="330"/>
      <c r="BX1792" s="330"/>
      <c r="BY1792" s="330"/>
      <c r="BZ1792" s="330"/>
      <c r="CA1792" s="330"/>
      <c r="CB1792" s="330"/>
    </row>
    <row r="1793" spans="2:80" s="331" customFormat="1" ht="11.85" customHeight="1">
      <c r="B1793" s="495" t="s">
        <v>461</v>
      </c>
      <c r="C1793" s="496"/>
      <c r="D1793" s="497"/>
      <c r="E1793" s="501" t="s">
        <v>984</v>
      </c>
      <c r="F1793" s="502"/>
      <c r="G1793" s="502"/>
      <c r="H1793" s="502"/>
      <c r="I1793" s="502"/>
      <c r="J1793" s="502"/>
      <c r="K1793" s="502"/>
      <c r="L1793" s="502"/>
      <c r="M1793" s="502"/>
      <c r="N1793" s="502"/>
      <c r="O1793" s="502"/>
      <c r="P1793" s="502"/>
      <c r="Q1793" s="502"/>
      <c r="R1793" s="502"/>
      <c r="S1793" s="502"/>
      <c r="T1793" s="502"/>
      <c r="U1793" s="502"/>
      <c r="V1793" s="502"/>
      <c r="W1793" s="502"/>
      <c r="X1793" s="502"/>
      <c r="Y1793" s="502"/>
      <c r="Z1793" s="502"/>
      <c r="AA1793" s="502"/>
      <c r="AB1793" s="502"/>
      <c r="AC1793" s="502"/>
      <c r="AD1793" s="502"/>
      <c r="AE1793" s="502"/>
      <c r="AF1793" s="502"/>
      <c r="AG1793" s="502"/>
      <c r="AH1793" s="502"/>
      <c r="AI1793" s="502"/>
      <c r="AJ1793" s="502"/>
      <c r="AK1793" s="502"/>
      <c r="AL1793" s="502"/>
      <c r="AM1793" s="502"/>
      <c r="AN1793" s="502"/>
      <c r="AO1793" s="502"/>
      <c r="AP1793" s="502"/>
      <c r="AQ1793" s="502"/>
      <c r="AR1793" s="502"/>
      <c r="AS1793" s="502"/>
      <c r="AT1793" s="502"/>
      <c r="AU1793" s="502"/>
      <c r="AV1793" s="502"/>
      <c r="AW1793" s="502"/>
      <c r="AX1793" s="502"/>
      <c r="AY1793" s="502"/>
      <c r="AZ1793" s="502"/>
      <c r="BA1793" s="502"/>
      <c r="BB1793" s="502"/>
      <c r="BC1793" s="502"/>
      <c r="BD1793" s="502"/>
      <c r="BE1793" s="502"/>
      <c r="BF1793" s="502"/>
      <c r="BG1793" s="505"/>
      <c r="BH1793" s="506"/>
      <c r="BI1793" s="506"/>
      <c r="BJ1793" s="506"/>
      <c r="BK1793" s="507"/>
      <c r="BL1793" s="350"/>
      <c r="BM1793" s="330"/>
      <c r="BN1793" s="330"/>
      <c r="BO1793" s="330"/>
      <c r="BP1793" s="330"/>
      <c r="BQ1793" s="330"/>
      <c r="BR1793" s="330"/>
      <c r="BS1793" s="330"/>
      <c r="BT1793" s="330"/>
      <c r="BU1793" s="330"/>
      <c r="BV1793" s="330"/>
      <c r="BW1793" s="330"/>
      <c r="BX1793" s="330"/>
      <c r="BY1793" s="330"/>
      <c r="BZ1793" s="330"/>
      <c r="CA1793" s="330"/>
      <c r="CB1793" s="330"/>
    </row>
    <row r="1794" spans="2:80" s="331" customFormat="1" ht="11.85" customHeight="1">
      <c r="B1794" s="511"/>
      <c r="C1794" s="512"/>
      <c r="D1794" s="513"/>
      <c r="E1794" s="514"/>
      <c r="F1794" s="482"/>
      <c r="G1794" s="482"/>
      <c r="H1794" s="482"/>
      <c r="I1794" s="482"/>
      <c r="J1794" s="482"/>
      <c r="K1794" s="482"/>
      <c r="L1794" s="482"/>
      <c r="M1794" s="482"/>
      <c r="N1794" s="482"/>
      <c r="O1794" s="482"/>
      <c r="P1794" s="482"/>
      <c r="Q1794" s="482"/>
      <c r="R1794" s="482"/>
      <c r="S1794" s="482"/>
      <c r="T1794" s="482"/>
      <c r="U1794" s="482"/>
      <c r="V1794" s="482"/>
      <c r="W1794" s="482"/>
      <c r="X1794" s="482"/>
      <c r="Y1794" s="482"/>
      <c r="Z1794" s="482"/>
      <c r="AA1794" s="482"/>
      <c r="AB1794" s="482"/>
      <c r="AC1794" s="482"/>
      <c r="AD1794" s="482"/>
      <c r="AE1794" s="482"/>
      <c r="AF1794" s="482"/>
      <c r="AG1794" s="482"/>
      <c r="AH1794" s="482"/>
      <c r="AI1794" s="482"/>
      <c r="AJ1794" s="482"/>
      <c r="AK1794" s="482"/>
      <c r="AL1794" s="482"/>
      <c r="AM1794" s="482"/>
      <c r="AN1794" s="482"/>
      <c r="AO1794" s="482"/>
      <c r="AP1794" s="482"/>
      <c r="AQ1794" s="482"/>
      <c r="AR1794" s="482"/>
      <c r="AS1794" s="482"/>
      <c r="AT1794" s="482"/>
      <c r="AU1794" s="482"/>
      <c r="AV1794" s="482"/>
      <c r="AW1794" s="482"/>
      <c r="AX1794" s="482"/>
      <c r="AY1794" s="482"/>
      <c r="AZ1794" s="482"/>
      <c r="BA1794" s="482"/>
      <c r="BB1794" s="482"/>
      <c r="BC1794" s="482"/>
      <c r="BD1794" s="482"/>
      <c r="BE1794" s="482"/>
      <c r="BF1794" s="482"/>
      <c r="BG1794" s="515"/>
      <c r="BH1794" s="516"/>
      <c r="BI1794" s="516"/>
      <c r="BJ1794" s="516"/>
      <c r="BK1794" s="517"/>
      <c r="BL1794" s="350"/>
      <c r="BM1794" s="330"/>
      <c r="BN1794" s="330"/>
      <c r="BO1794" s="330"/>
      <c r="BP1794" s="330"/>
      <c r="BQ1794" s="330"/>
      <c r="BR1794" s="330"/>
      <c r="BS1794" s="330"/>
      <c r="BT1794" s="330"/>
      <c r="BU1794" s="330"/>
      <c r="BV1794" s="330"/>
      <c r="BW1794" s="330"/>
      <c r="BX1794" s="330"/>
      <c r="BY1794" s="330"/>
      <c r="BZ1794" s="330"/>
      <c r="CA1794" s="330"/>
      <c r="CB1794" s="330"/>
    </row>
    <row r="1795" spans="2:80" s="331" customFormat="1" ht="11.85" customHeight="1">
      <c r="B1795" s="511"/>
      <c r="C1795" s="512"/>
      <c r="D1795" s="513"/>
      <c r="E1795" s="514"/>
      <c r="F1795" s="482"/>
      <c r="G1795" s="482"/>
      <c r="H1795" s="482"/>
      <c r="I1795" s="482"/>
      <c r="J1795" s="482"/>
      <c r="K1795" s="482"/>
      <c r="L1795" s="482"/>
      <c r="M1795" s="482"/>
      <c r="N1795" s="482"/>
      <c r="O1795" s="482"/>
      <c r="P1795" s="482"/>
      <c r="Q1795" s="482"/>
      <c r="R1795" s="482"/>
      <c r="S1795" s="482"/>
      <c r="T1795" s="482"/>
      <c r="U1795" s="482"/>
      <c r="V1795" s="482"/>
      <c r="W1795" s="482"/>
      <c r="X1795" s="482"/>
      <c r="Y1795" s="482"/>
      <c r="Z1795" s="482"/>
      <c r="AA1795" s="482"/>
      <c r="AB1795" s="482"/>
      <c r="AC1795" s="482"/>
      <c r="AD1795" s="482"/>
      <c r="AE1795" s="482"/>
      <c r="AF1795" s="482"/>
      <c r="AG1795" s="482"/>
      <c r="AH1795" s="482"/>
      <c r="AI1795" s="482"/>
      <c r="AJ1795" s="482"/>
      <c r="AK1795" s="482"/>
      <c r="AL1795" s="482"/>
      <c r="AM1795" s="482"/>
      <c r="AN1795" s="482"/>
      <c r="AO1795" s="482"/>
      <c r="AP1795" s="482"/>
      <c r="AQ1795" s="482"/>
      <c r="AR1795" s="482"/>
      <c r="AS1795" s="482"/>
      <c r="AT1795" s="482"/>
      <c r="AU1795" s="482"/>
      <c r="AV1795" s="482"/>
      <c r="AW1795" s="482"/>
      <c r="AX1795" s="482"/>
      <c r="AY1795" s="482"/>
      <c r="AZ1795" s="482"/>
      <c r="BA1795" s="482"/>
      <c r="BB1795" s="482"/>
      <c r="BC1795" s="482"/>
      <c r="BD1795" s="482"/>
      <c r="BE1795" s="482"/>
      <c r="BF1795" s="482"/>
      <c r="BG1795" s="515"/>
      <c r="BH1795" s="516"/>
      <c r="BI1795" s="516"/>
      <c r="BJ1795" s="516"/>
      <c r="BK1795" s="517"/>
      <c r="BL1795" s="350"/>
      <c r="BM1795" s="330"/>
      <c r="BN1795" s="330"/>
      <c r="BO1795" s="330"/>
      <c r="BP1795" s="330"/>
      <c r="BQ1795" s="330"/>
      <c r="BR1795" s="330"/>
      <c r="BS1795" s="330"/>
      <c r="BT1795" s="330"/>
      <c r="BU1795" s="330"/>
      <c r="BV1795" s="330"/>
      <c r="BW1795" s="330"/>
      <c r="BX1795" s="330"/>
      <c r="BY1795" s="330"/>
      <c r="BZ1795" s="330"/>
      <c r="CA1795" s="330"/>
      <c r="CB1795" s="330"/>
    </row>
    <row r="1796" spans="2:80" s="331" customFormat="1" ht="11.85" customHeight="1">
      <c r="B1796" s="511"/>
      <c r="C1796" s="512"/>
      <c r="D1796" s="513"/>
      <c r="E1796" s="514"/>
      <c r="F1796" s="482"/>
      <c r="G1796" s="482"/>
      <c r="H1796" s="482"/>
      <c r="I1796" s="482"/>
      <c r="J1796" s="482"/>
      <c r="K1796" s="482"/>
      <c r="L1796" s="482"/>
      <c r="M1796" s="482"/>
      <c r="N1796" s="482"/>
      <c r="O1796" s="482"/>
      <c r="P1796" s="482"/>
      <c r="Q1796" s="482"/>
      <c r="R1796" s="482"/>
      <c r="S1796" s="482"/>
      <c r="T1796" s="482"/>
      <c r="U1796" s="482"/>
      <c r="V1796" s="482"/>
      <c r="W1796" s="482"/>
      <c r="X1796" s="482"/>
      <c r="Y1796" s="482"/>
      <c r="Z1796" s="482"/>
      <c r="AA1796" s="482"/>
      <c r="AB1796" s="482"/>
      <c r="AC1796" s="482"/>
      <c r="AD1796" s="482"/>
      <c r="AE1796" s="482"/>
      <c r="AF1796" s="482"/>
      <c r="AG1796" s="482"/>
      <c r="AH1796" s="482"/>
      <c r="AI1796" s="482"/>
      <c r="AJ1796" s="482"/>
      <c r="AK1796" s="482"/>
      <c r="AL1796" s="482"/>
      <c r="AM1796" s="482"/>
      <c r="AN1796" s="482"/>
      <c r="AO1796" s="482"/>
      <c r="AP1796" s="482"/>
      <c r="AQ1796" s="482"/>
      <c r="AR1796" s="482"/>
      <c r="AS1796" s="482"/>
      <c r="AT1796" s="482"/>
      <c r="AU1796" s="482"/>
      <c r="AV1796" s="482"/>
      <c r="AW1796" s="482"/>
      <c r="AX1796" s="482"/>
      <c r="AY1796" s="482"/>
      <c r="AZ1796" s="482"/>
      <c r="BA1796" s="482"/>
      <c r="BB1796" s="482"/>
      <c r="BC1796" s="482"/>
      <c r="BD1796" s="482"/>
      <c r="BE1796" s="482"/>
      <c r="BF1796" s="482"/>
      <c r="BG1796" s="515"/>
      <c r="BH1796" s="516"/>
      <c r="BI1796" s="516"/>
      <c r="BJ1796" s="516"/>
      <c r="BK1796" s="517"/>
      <c r="BL1796" s="350"/>
      <c r="BM1796" s="330"/>
      <c r="BN1796" s="330"/>
      <c r="BO1796" s="330"/>
      <c r="BP1796" s="330"/>
      <c r="BQ1796" s="330"/>
      <c r="BR1796" s="330"/>
      <c r="BS1796" s="330"/>
      <c r="BT1796" s="330"/>
      <c r="BU1796" s="330"/>
      <c r="BV1796" s="330"/>
      <c r="BW1796" s="330"/>
      <c r="BX1796" s="330"/>
      <c r="BY1796" s="330"/>
      <c r="BZ1796" s="330"/>
      <c r="CA1796" s="330"/>
      <c r="CB1796" s="330"/>
    </row>
    <row r="1797" spans="2:80" s="331" customFormat="1" ht="12" customHeight="1">
      <c r="B1797" s="495" t="s">
        <v>463</v>
      </c>
      <c r="C1797" s="496"/>
      <c r="D1797" s="497"/>
      <c r="E1797" s="501" t="s">
        <v>1224</v>
      </c>
      <c r="F1797" s="502"/>
      <c r="G1797" s="502"/>
      <c r="H1797" s="502"/>
      <c r="I1797" s="502"/>
      <c r="J1797" s="502"/>
      <c r="K1797" s="502"/>
      <c r="L1797" s="502"/>
      <c r="M1797" s="502"/>
      <c r="N1797" s="502"/>
      <c r="O1797" s="502"/>
      <c r="P1797" s="502"/>
      <c r="Q1797" s="502"/>
      <c r="R1797" s="502"/>
      <c r="S1797" s="502"/>
      <c r="T1797" s="502"/>
      <c r="U1797" s="502"/>
      <c r="V1797" s="502"/>
      <c r="W1797" s="502"/>
      <c r="X1797" s="502"/>
      <c r="Y1797" s="502"/>
      <c r="Z1797" s="502"/>
      <c r="AA1797" s="502"/>
      <c r="AB1797" s="502"/>
      <c r="AC1797" s="502"/>
      <c r="AD1797" s="502"/>
      <c r="AE1797" s="502"/>
      <c r="AF1797" s="502"/>
      <c r="AG1797" s="502"/>
      <c r="AH1797" s="502"/>
      <c r="AI1797" s="502"/>
      <c r="AJ1797" s="502"/>
      <c r="AK1797" s="502"/>
      <c r="AL1797" s="502"/>
      <c r="AM1797" s="502"/>
      <c r="AN1797" s="502"/>
      <c r="AO1797" s="502"/>
      <c r="AP1797" s="502"/>
      <c r="AQ1797" s="502"/>
      <c r="AR1797" s="502"/>
      <c r="AS1797" s="502"/>
      <c r="AT1797" s="502"/>
      <c r="AU1797" s="502"/>
      <c r="AV1797" s="502"/>
      <c r="AW1797" s="502"/>
      <c r="AX1797" s="502"/>
      <c r="AY1797" s="502"/>
      <c r="AZ1797" s="502"/>
      <c r="BA1797" s="502"/>
      <c r="BB1797" s="502"/>
      <c r="BC1797" s="502"/>
      <c r="BD1797" s="502"/>
      <c r="BE1797" s="502"/>
      <c r="BF1797" s="502"/>
      <c r="BG1797" s="505"/>
      <c r="BH1797" s="506"/>
      <c r="BI1797" s="506"/>
      <c r="BJ1797" s="506"/>
      <c r="BK1797" s="507"/>
      <c r="BL1797" s="350"/>
      <c r="BM1797" s="330"/>
      <c r="BN1797" s="330"/>
      <c r="BO1797" s="330"/>
      <c r="BP1797" s="330"/>
      <c r="BQ1797" s="330"/>
      <c r="BR1797" s="330"/>
      <c r="BS1797" s="330"/>
      <c r="BT1797" s="330"/>
      <c r="BU1797" s="330"/>
      <c r="BV1797" s="330"/>
      <c r="BW1797" s="330"/>
      <c r="BX1797" s="330"/>
      <c r="BY1797" s="330"/>
      <c r="BZ1797" s="330"/>
      <c r="CA1797" s="330"/>
      <c r="CB1797" s="330"/>
    </row>
    <row r="1798" spans="2:80" s="331" customFormat="1" ht="12" customHeight="1">
      <c r="B1798" s="511"/>
      <c r="C1798" s="512"/>
      <c r="D1798" s="513"/>
      <c r="E1798" s="514"/>
      <c r="F1798" s="482"/>
      <c r="G1798" s="482"/>
      <c r="H1798" s="482"/>
      <c r="I1798" s="482"/>
      <c r="J1798" s="482"/>
      <c r="K1798" s="482"/>
      <c r="L1798" s="482"/>
      <c r="M1798" s="482"/>
      <c r="N1798" s="482"/>
      <c r="O1798" s="482"/>
      <c r="P1798" s="482"/>
      <c r="Q1798" s="482"/>
      <c r="R1798" s="482"/>
      <c r="S1798" s="482"/>
      <c r="T1798" s="482"/>
      <c r="U1798" s="482"/>
      <c r="V1798" s="482"/>
      <c r="W1798" s="482"/>
      <c r="X1798" s="482"/>
      <c r="Y1798" s="482"/>
      <c r="Z1798" s="482"/>
      <c r="AA1798" s="482"/>
      <c r="AB1798" s="482"/>
      <c r="AC1798" s="482"/>
      <c r="AD1798" s="482"/>
      <c r="AE1798" s="482"/>
      <c r="AF1798" s="482"/>
      <c r="AG1798" s="482"/>
      <c r="AH1798" s="482"/>
      <c r="AI1798" s="482"/>
      <c r="AJ1798" s="482"/>
      <c r="AK1798" s="482"/>
      <c r="AL1798" s="482"/>
      <c r="AM1798" s="482"/>
      <c r="AN1798" s="482"/>
      <c r="AO1798" s="482"/>
      <c r="AP1798" s="482"/>
      <c r="AQ1798" s="482"/>
      <c r="AR1798" s="482"/>
      <c r="AS1798" s="482"/>
      <c r="AT1798" s="482"/>
      <c r="AU1798" s="482"/>
      <c r="AV1798" s="482"/>
      <c r="AW1798" s="482"/>
      <c r="AX1798" s="482"/>
      <c r="AY1798" s="482"/>
      <c r="AZ1798" s="482"/>
      <c r="BA1798" s="482"/>
      <c r="BB1798" s="482"/>
      <c r="BC1798" s="482"/>
      <c r="BD1798" s="482"/>
      <c r="BE1798" s="482"/>
      <c r="BF1798" s="482"/>
      <c r="BG1798" s="515"/>
      <c r="BH1798" s="516"/>
      <c r="BI1798" s="516"/>
      <c r="BJ1798" s="516"/>
      <c r="BK1798" s="517"/>
      <c r="BL1798" s="350"/>
      <c r="BM1798" s="330"/>
      <c r="BN1798" s="330"/>
      <c r="BO1798" s="330"/>
      <c r="BP1798" s="330"/>
      <c r="BQ1798" s="330"/>
      <c r="BR1798" s="330"/>
      <c r="BS1798" s="330"/>
      <c r="BT1798" s="330"/>
      <c r="BU1798" s="330"/>
      <c r="BV1798" s="330"/>
      <c r="BW1798" s="330"/>
      <c r="BX1798" s="330"/>
      <c r="BY1798" s="330"/>
      <c r="BZ1798" s="330"/>
      <c r="CA1798" s="330"/>
      <c r="CB1798" s="330"/>
    </row>
    <row r="1799" spans="2:80" s="331" customFormat="1" ht="12" customHeight="1">
      <c r="B1799" s="511"/>
      <c r="C1799" s="512"/>
      <c r="D1799" s="513"/>
      <c r="E1799" s="514"/>
      <c r="F1799" s="482"/>
      <c r="G1799" s="482"/>
      <c r="H1799" s="482"/>
      <c r="I1799" s="482"/>
      <c r="J1799" s="482"/>
      <c r="K1799" s="482"/>
      <c r="L1799" s="482"/>
      <c r="M1799" s="482"/>
      <c r="N1799" s="482"/>
      <c r="O1799" s="482"/>
      <c r="P1799" s="482"/>
      <c r="Q1799" s="482"/>
      <c r="R1799" s="482"/>
      <c r="S1799" s="482"/>
      <c r="T1799" s="482"/>
      <c r="U1799" s="482"/>
      <c r="V1799" s="482"/>
      <c r="W1799" s="482"/>
      <c r="X1799" s="482"/>
      <c r="Y1799" s="482"/>
      <c r="Z1799" s="482"/>
      <c r="AA1799" s="482"/>
      <c r="AB1799" s="482"/>
      <c r="AC1799" s="482"/>
      <c r="AD1799" s="482"/>
      <c r="AE1799" s="482"/>
      <c r="AF1799" s="482"/>
      <c r="AG1799" s="482"/>
      <c r="AH1799" s="482"/>
      <c r="AI1799" s="482"/>
      <c r="AJ1799" s="482"/>
      <c r="AK1799" s="482"/>
      <c r="AL1799" s="482"/>
      <c r="AM1799" s="482"/>
      <c r="AN1799" s="482"/>
      <c r="AO1799" s="482"/>
      <c r="AP1799" s="482"/>
      <c r="AQ1799" s="482"/>
      <c r="AR1799" s="482"/>
      <c r="AS1799" s="482"/>
      <c r="AT1799" s="482"/>
      <c r="AU1799" s="482"/>
      <c r="AV1799" s="482"/>
      <c r="AW1799" s="482"/>
      <c r="AX1799" s="482"/>
      <c r="AY1799" s="482"/>
      <c r="AZ1799" s="482"/>
      <c r="BA1799" s="482"/>
      <c r="BB1799" s="482"/>
      <c r="BC1799" s="482"/>
      <c r="BD1799" s="482"/>
      <c r="BE1799" s="482"/>
      <c r="BF1799" s="482"/>
      <c r="BG1799" s="515"/>
      <c r="BH1799" s="516"/>
      <c r="BI1799" s="516"/>
      <c r="BJ1799" s="516"/>
      <c r="BK1799" s="517"/>
      <c r="BL1799" s="350"/>
      <c r="BM1799" s="330"/>
      <c r="BN1799" s="330"/>
      <c r="BO1799" s="330"/>
      <c r="BP1799" s="330"/>
      <c r="BQ1799" s="330"/>
      <c r="BR1799" s="330"/>
      <c r="BS1799" s="330"/>
      <c r="BT1799" s="330"/>
      <c r="BU1799" s="330"/>
      <c r="BV1799" s="330"/>
      <c r="BW1799" s="330"/>
      <c r="BX1799" s="330"/>
      <c r="BY1799" s="330"/>
      <c r="BZ1799" s="330"/>
      <c r="CA1799" s="330"/>
      <c r="CB1799" s="330"/>
    </row>
    <row r="1800" spans="2:80" s="331" customFormat="1" ht="11.25" customHeight="1">
      <c r="B1800" s="498"/>
      <c r="C1800" s="499"/>
      <c r="D1800" s="500"/>
      <c r="E1800" s="514"/>
      <c r="F1800" s="482"/>
      <c r="G1800" s="482"/>
      <c r="H1800" s="482"/>
      <c r="I1800" s="482"/>
      <c r="J1800" s="482"/>
      <c r="K1800" s="482"/>
      <c r="L1800" s="482"/>
      <c r="M1800" s="482"/>
      <c r="N1800" s="482"/>
      <c r="O1800" s="482"/>
      <c r="P1800" s="482"/>
      <c r="Q1800" s="482"/>
      <c r="R1800" s="482"/>
      <c r="S1800" s="482"/>
      <c r="T1800" s="482"/>
      <c r="U1800" s="482"/>
      <c r="V1800" s="482"/>
      <c r="W1800" s="482"/>
      <c r="X1800" s="482"/>
      <c r="Y1800" s="482"/>
      <c r="Z1800" s="482"/>
      <c r="AA1800" s="482"/>
      <c r="AB1800" s="482"/>
      <c r="AC1800" s="482"/>
      <c r="AD1800" s="482"/>
      <c r="AE1800" s="482"/>
      <c r="AF1800" s="482"/>
      <c r="AG1800" s="482"/>
      <c r="AH1800" s="482"/>
      <c r="AI1800" s="482"/>
      <c r="AJ1800" s="482"/>
      <c r="AK1800" s="482"/>
      <c r="AL1800" s="482"/>
      <c r="AM1800" s="482"/>
      <c r="AN1800" s="482"/>
      <c r="AO1800" s="482"/>
      <c r="AP1800" s="482"/>
      <c r="AQ1800" s="482"/>
      <c r="AR1800" s="482"/>
      <c r="AS1800" s="482"/>
      <c r="AT1800" s="482"/>
      <c r="AU1800" s="482"/>
      <c r="AV1800" s="482"/>
      <c r="AW1800" s="482"/>
      <c r="AX1800" s="482"/>
      <c r="AY1800" s="482"/>
      <c r="AZ1800" s="482"/>
      <c r="BA1800" s="482"/>
      <c r="BB1800" s="482"/>
      <c r="BC1800" s="482"/>
      <c r="BD1800" s="482"/>
      <c r="BE1800" s="482"/>
      <c r="BF1800" s="482"/>
      <c r="BG1800" s="508"/>
      <c r="BH1800" s="509"/>
      <c r="BI1800" s="509"/>
      <c r="BJ1800" s="509"/>
      <c r="BK1800" s="510"/>
      <c r="BL1800" s="350"/>
      <c r="BM1800" s="330"/>
      <c r="BN1800" s="330"/>
      <c r="BO1800" s="330"/>
      <c r="BP1800" s="330"/>
      <c r="BQ1800" s="330"/>
      <c r="BR1800" s="330"/>
      <c r="BS1800" s="330"/>
      <c r="BT1800" s="330"/>
      <c r="BU1800" s="330"/>
      <c r="BV1800" s="330"/>
      <c r="BW1800" s="330"/>
      <c r="BX1800" s="330"/>
      <c r="BY1800" s="330"/>
      <c r="BZ1800" s="330"/>
      <c r="CA1800" s="330"/>
      <c r="CB1800" s="330"/>
    </row>
    <row r="1801" spans="2:80" s="331" customFormat="1" ht="11.85" customHeight="1">
      <c r="B1801" s="495" t="s">
        <v>465</v>
      </c>
      <c r="C1801" s="496"/>
      <c r="D1801" s="497"/>
      <c r="E1801" s="501" t="s">
        <v>1220</v>
      </c>
      <c r="F1801" s="502"/>
      <c r="G1801" s="502"/>
      <c r="H1801" s="502"/>
      <c r="I1801" s="502"/>
      <c r="J1801" s="502"/>
      <c r="K1801" s="502"/>
      <c r="L1801" s="502"/>
      <c r="M1801" s="502"/>
      <c r="N1801" s="502"/>
      <c r="O1801" s="502"/>
      <c r="P1801" s="502"/>
      <c r="Q1801" s="502"/>
      <c r="R1801" s="502"/>
      <c r="S1801" s="502"/>
      <c r="T1801" s="502"/>
      <c r="U1801" s="502"/>
      <c r="V1801" s="502"/>
      <c r="W1801" s="502"/>
      <c r="X1801" s="502"/>
      <c r="Y1801" s="502"/>
      <c r="Z1801" s="502"/>
      <c r="AA1801" s="502"/>
      <c r="AB1801" s="502"/>
      <c r="AC1801" s="502"/>
      <c r="AD1801" s="502"/>
      <c r="AE1801" s="502"/>
      <c r="AF1801" s="502"/>
      <c r="AG1801" s="502"/>
      <c r="AH1801" s="502"/>
      <c r="AI1801" s="502"/>
      <c r="AJ1801" s="502"/>
      <c r="AK1801" s="502"/>
      <c r="AL1801" s="502"/>
      <c r="AM1801" s="502"/>
      <c r="AN1801" s="502"/>
      <c r="AO1801" s="502"/>
      <c r="AP1801" s="502"/>
      <c r="AQ1801" s="502"/>
      <c r="AR1801" s="502"/>
      <c r="AS1801" s="502"/>
      <c r="AT1801" s="502"/>
      <c r="AU1801" s="502"/>
      <c r="AV1801" s="502"/>
      <c r="AW1801" s="502"/>
      <c r="AX1801" s="502"/>
      <c r="AY1801" s="502"/>
      <c r="AZ1801" s="502"/>
      <c r="BA1801" s="502"/>
      <c r="BB1801" s="502"/>
      <c r="BC1801" s="502"/>
      <c r="BD1801" s="502"/>
      <c r="BE1801" s="502"/>
      <c r="BF1801" s="502"/>
      <c r="BG1801" s="505"/>
      <c r="BH1801" s="506"/>
      <c r="BI1801" s="506"/>
      <c r="BJ1801" s="506"/>
      <c r="BK1801" s="507"/>
      <c r="BL1801" s="350"/>
      <c r="BM1801" s="330"/>
      <c r="BN1801" s="330"/>
      <c r="BO1801" s="330"/>
      <c r="BP1801" s="330"/>
      <c r="BQ1801" s="330"/>
      <c r="BR1801" s="330"/>
      <c r="BS1801" s="330"/>
      <c r="BT1801" s="330"/>
      <c r="BU1801" s="330"/>
      <c r="BV1801" s="330"/>
      <c r="BW1801" s="330"/>
      <c r="BX1801" s="330"/>
      <c r="BY1801" s="330"/>
      <c r="BZ1801" s="330"/>
      <c r="CA1801" s="330"/>
      <c r="CB1801" s="330"/>
    </row>
    <row r="1802" spans="2:80" s="331" customFormat="1" ht="11.85" customHeight="1">
      <c r="B1802" s="511"/>
      <c r="C1802" s="512"/>
      <c r="D1802" s="513"/>
      <c r="E1802" s="514"/>
      <c r="F1802" s="482"/>
      <c r="G1802" s="482"/>
      <c r="H1802" s="482"/>
      <c r="I1802" s="482"/>
      <c r="J1802" s="482"/>
      <c r="K1802" s="482"/>
      <c r="L1802" s="482"/>
      <c r="M1802" s="482"/>
      <c r="N1802" s="482"/>
      <c r="O1802" s="482"/>
      <c r="P1802" s="482"/>
      <c r="Q1802" s="482"/>
      <c r="R1802" s="482"/>
      <c r="S1802" s="482"/>
      <c r="T1802" s="482"/>
      <c r="U1802" s="482"/>
      <c r="V1802" s="482"/>
      <c r="W1802" s="482"/>
      <c r="X1802" s="482"/>
      <c r="Y1802" s="482"/>
      <c r="Z1802" s="482"/>
      <c r="AA1802" s="482"/>
      <c r="AB1802" s="482"/>
      <c r="AC1802" s="482"/>
      <c r="AD1802" s="482"/>
      <c r="AE1802" s="482"/>
      <c r="AF1802" s="482"/>
      <c r="AG1802" s="482"/>
      <c r="AH1802" s="482"/>
      <c r="AI1802" s="482"/>
      <c r="AJ1802" s="482"/>
      <c r="AK1802" s="482"/>
      <c r="AL1802" s="482"/>
      <c r="AM1802" s="482"/>
      <c r="AN1802" s="482"/>
      <c r="AO1802" s="482"/>
      <c r="AP1802" s="482"/>
      <c r="AQ1802" s="482"/>
      <c r="AR1802" s="482"/>
      <c r="AS1802" s="482"/>
      <c r="AT1802" s="482"/>
      <c r="AU1802" s="482"/>
      <c r="AV1802" s="482"/>
      <c r="AW1802" s="482"/>
      <c r="AX1802" s="482"/>
      <c r="AY1802" s="482"/>
      <c r="AZ1802" s="482"/>
      <c r="BA1802" s="482"/>
      <c r="BB1802" s="482"/>
      <c r="BC1802" s="482"/>
      <c r="BD1802" s="482"/>
      <c r="BE1802" s="482"/>
      <c r="BF1802" s="482"/>
      <c r="BG1802" s="515"/>
      <c r="BH1802" s="516"/>
      <c r="BI1802" s="516"/>
      <c r="BJ1802" s="516"/>
      <c r="BK1802" s="517"/>
      <c r="BL1802" s="350"/>
      <c r="BM1802" s="330"/>
      <c r="BN1802" s="330"/>
      <c r="BO1802" s="330"/>
      <c r="BP1802" s="330"/>
      <c r="BQ1802" s="330"/>
      <c r="BR1802" s="330"/>
      <c r="BS1802" s="330"/>
      <c r="BT1802" s="330"/>
      <c r="BU1802" s="330"/>
      <c r="BV1802" s="330"/>
      <c r="BW1802" s="330"/>
      <c r="BX1802" s="330"/>
      <c r="BY1802" s="330"/>
      <c r="BZ1802" s="330"/>
      <c r="CA1802" s="330"/>
      <c r="CB1802" s="330"/>
    </row>
    <row r="1803" spans="2:80" s="331" customFormat="1" ht="11.85" customHeight="1">
      <c r="B1803" s="498"/>
      <c r="C1803" s="499"/>
      <c r="D1803" s="500"/>
      <c r="E1803" s="503"/>
      <c r="F1803" s="504"/>
      <c r="G1803" s="504"/>
      <c r="H1803" s="504"/>
      <c r="I1803" s="504"/>
      <c r="J1803" s="504"/>
      <c r="K1803" s="504"/>
      <c r="L1803" s="504"/>
      <c r="M1803" s="504"/>
      <c r="N1803" s="504"/>
      <c r="O1803" s="504"/>
      <c r="P1803" s="504"/>
      <c r="Q1803" s="504"/>
      <c r="R1803" s="504"/>
      <c r="S1803" s="504"/>
      <c r="T1803" s="504"/>
      <c r="U1803" s="504"/>
      <c r="V1803" s="504"/>
      <c r="W1803" s="504"/>
      <c r="X1803" s="504"/>
      <c r="Y1803" s="504"/>
      <c r="Z1803" s="504"/>
      <c r="AA1803" s="504"/>
      <c r="AB1803" s="504"/>
      <c r="AC1803" s="504"/>
      <c r="AD1803" s="504"/>
      <c r="AE1803" s="504"/>
      <c r="AF1803" s="504"/>
      <c r="AG1803" s="504"/>
      <c r="AH1803" s="504"/>
      <c r="AI1803" s="504"/>
      <c r="AJ1803" s="504"/>
      <c r="AK1803" s="504"/>
      <c r="AL1803" s="504"/>
      <c r="AM1803" s="504"/>
      <c r="AN1803" s="504"/>
      <c r="AO1803" s="504"/>
      <c r="AP1803" s="504"/>
      <c r="AQ1803" s="504"/>
      <c r="AR1803" s="504"/>
      <c r="AS1803" s="504"/>
      <c r="AT1803" s="504"/>
      <c r="AU1803" s="504"/>
      <c r="AV1803" s="504"/>
      <c r="AW1803" s="504"/>
      <c r="AX1803" s="504"/>
      <c r="AY1803" s="504"/>
      <c r="AZ1803" s="504"/>
      <c r="BA1803" s="504"/>
      <c r="BB1803" s="504"/>
      <c r="BC1803" s="504"/>
      <c r="BD1803" s="504"/>
      <c r="BE1803" s="504"/>
      <c r="BF1803" s="504"/>
      <c r="BG1803" s="508"/>
      <c r="BH1803" s="509"/>
      <c r="BI1803" s="509"/>
      <c r="BJ1803" s="509"/>
      <c r="BK1803" s="510"/>
      <c r="BL1803" s="350"/>
      <c r="BM1803" s="330"/>
      <c r="BN1803" s="330"/>
      <c r="BO1803" s="330"/>
      <c r="BP1803" s="330"/>
      <c r="BQ1803" s="330"/>
      <c r="BR1803" s="330"/>
      <c r="BS1803" s="330"/>
      <c r="BT1803" s="330"/>
      <c r="BU1803" s="330"/>
      <c r="BV1803" s="330"/>
      <c r="BW1803" s="330"/>
      <c r="BX1803" s="330"/>
      <c r="BY1803" s="330"/>
      <c r="BZ1803" s="330"/>
      <c r="CA1803" s="330"/>
      <c r="CB1803" s="330"/>
    </row>
    <row r="1804" spans="2:80" s="331" customFormat="1" ht="12" customHeight="1">
      <c r="B1804" s="495" t="s">
        <v>500</v>
      </c>
      <c r="C1804" s="496"/>
      <c r="D1804" s="497"/>
      <c r="E1804" s="501" t="s">
        <v>1223</v>
      </c>
      <c r="F1804" s="502"/>
      <c r="G1804" s="502"/>
      <c r="H1804" s="502"/>
      <c r="I1804" s="502"/>
      <c r="J1804" s="502"/>
      <c r="K1804" s="502"/>
      <c r="L1804" s="502"/>
      <c r="M1804" s="502"/>
      <c r="N1804" s="502"/>
      <c r="O1804" s="502"/>
      <c r="P1804" s="502"/>
      <c r="Q1804" s="502"/>
      <c r="R1804" s="502"/>
      <c r="S1804" s="502"/>
      <c r="T1804" s="502"/>
      <c r="U1804" s="502"/>
      <c r="V1804" s="502"/>
      <c r="W1804" s="502"/>
      <c r="X1804" s="502"/>
      <c r="Y1804" s="502"/>
      <c r="Z1804" s="502"/>
      <c r="AA1804" s="502"/>
      <c r="AB1804" s="502"/>
      <c r="AC1804" s="502"/>
      <c r="AD1804" s="502"/>
      <c r="AE1804" s="502"/>
      <c r="AF1804" s="502"/>
      <c r="AG1804" s="502"/>
      <c r="AH1804" s="502"/>
      <c r="AI1804" s="502"/>
      <c r="AJ1804" s="502"/>
      <c r="AK1804" s="502"/>
      <c r="AL1804" s="502"/>
      <c r="AM1804" s="502"/>
      <c r="AN1804" s="502"/>
      <c r="AO1804" s="502"/>
      <c r="AP1804" s="502"/>
      <c r="AQ1804" s="502"/>
      <c r="AR1804" s="502"/>
      <c r="AS1804" s="502"/>
      <c r="AT1804" s="502"/>
      <c r="AU1804" s="502"/>
      <c r="AV1804" s="502"/>
      <c r="AW1804" s="502"/>
      <c r="AX1804" s="502"/>
      <c r="AY1804" s="502"/>
      <c r="AZ1804" s="502"/>
      <c r="BA1804" s="502"/>
      <c r="BB1804" s="502"/>
      <c r="BC1804" s="502"/>
      <c r="BD1804" s="502"/>
      <c r="BE1804" s="502"/>
      <c r="BF1804" s="502"/>
      <c r="BG1804" s="505"/>
      <c r="BH1804" s="506"/>
      <c r="BI1804" s="506"/>
      <c r="BJ1804" s="506"/>
      <c r="BK1804" s="507"/>
      <c r="BL1804" s="350"/>
      <c r="BM1804" s="330"/>
      <c r="BN1804" s="330"/>
      <c r="BO1804" s="330"/>
      <c r="BP1804" s="330"/>
      <c r="BQ1804" s="330"/>
      <c r="BR1804" s="330"/>
      <c r="BS1804" s="330"/>
      <c r="BT1804" s="330"/>
      <c r="BU1804" s="330"/>
      <c r="BV1804" s="330"/>
      <c r="BW1804" s="330"/>
      <c r="BX1804" s="330"/>
      <c r="BY1804" s="330"/>
      <c r="BZ1804" s="330"/>
      <c r="CA1804" s="330"/>
      <c r="CB1804" s="330"/>
    </row>
    <row r="1805" spans="2:80" s="331" customFormat="1" ht="12" customHeight="1">
      <c r="B1805" s="511"/>
      <c r="C1805" s="512"/>
      <c r="D1805" s="513"/>
      <c r="E1805" s="514"/>
      <c r="F1805" s="482"/>
      <c r="G1805" s="482"/>
      <c r="H1805" s="482"/>
      <c r="I1805" s="482"/>
      <c r="J1805" s="482"/>
      <c r="K1805" s="482"/>
      <c r="L1805" s="482"/>
      <c r="M1805" s="482"/>
      <c r="N1805" s="482"/>
      <c r="O1805" s="482"/>
      <c r="P1805" s="482"/>
      <c r="Q1805" s="482"/>
      <c r="R1805" s="482"/>
      <c r="S1805" s="482"/>
      <c r="T1805" s="482"/>
      <c r="U1805" s="482"/>
      <c r="V1805" s="482"/>
      <c r="W1805" s="482"/>
      <c r="X1805" s="482"/>
      <c r="Y1805" s="482"/>
      <c r="Z1805" s="482"/>
      <c r="AA1805" s="482"/>
      <c r="AB1805" s="482"/>
      <c r="AC1805" s="482"/>
      <c r="AD1805" s="482"/>
      <c r="AE1805" s="482"/>
      <c r="AF1805" s="482"/>
      <c r="AG1805" s="482"/>
      <c r="AH1805" s="482"/>
      <c r="AI1805" s="482"/>
      <c r="AJ1805" s="482"/>
      <c r="AK1805" s="482"/>
      <c r="AL1805" s="482"/>
      <c r="AM1805" s="482"/>
      <c r="AN1805" s="482"/>
      <c r="AO1805" s="482"/>
      <c r="AP1805" s="482"/>
      <c r="AQ1805" s="482"/>
      <c r="AR1805" s="482"/>
      <c r="AS1805" s="482"/>
      <c r="AT1805" s="482"/>
      <c r="AU1805" s="482"/>
      <c r="AV1805" s="482"/>
      <c r="AW1805" s="482"/>
      <c r="AX1805" s="482"/>
      <c r="AY1805" s="482"/>
      <c r="AZ1805" s="482"/>
      <c r="BA1805" s="482"/>
      <c r="BB1805" s="482"/>
      <c r="BC1805" s="482"/>
      <c r="BD1805" s="482"/>
      <c r="BE1805" s="482"/>
      <c r="BF1805" s="482"/>
      <c r="BG1805" s="515"/>
      <c r="BH1805" s="516"/>
      <c r="BI1805" s="516"/>
      <c r="BJ1805" s="516"/>
      <c r="BK1805" s="517"/>
      <c r="BL1805" s="350"/>
      <c r="BM1805" s="330"/>
      <c r="BN1805" s="330"/>
      <c r="BO1805" s="330"/>
      <c r="BP1805" s="330"/>
      <c r="BQ1805" s="330"/>
      <c r="BR1805" s="330"/>
      <c r="BS1805" s="330"/>
      <c r="BT1805" s="330"/>
      <c r="BU1805" s="330"/>
      <c r="BV1805" s="330"/>
      <c r="BW1805" s="330"/>
      <c r="BX1805" s="330"/>
      <c r="BY1805" s="330"/>
      <c r="BZ1805" s="330"/>
      <c r="CA1805" s="330"/>
      <c r="CB1805" s="330"/>
    </row>
    <row r="1806" spans="2:80" s="331" customFormat="1" ht="11.25" customHeight="1">
      <c r="B1806" s="498"/>
      <c r="C1806" s="499"/>
      <c r="D1806" s="500"/>
      <c r="E1806" s="514"/>
      <c r="F1806" s="482"/>
      <c r="G1806" s="482"/>
      <c r="H1806" s="482"/>
      <c r="I1806" s="482"/>
      <c r="J1806" s="482"/>
      <c r="K1806" s="482"/>
      <c r="L1806" s="482"/>
      <c r="M1806" s="482"/>
      <c r="N1806" s="482"/>
      <c r="O1806" s="482"/>
      <c r="P1806" s="482"/>
      <c r="Q1806" s="482"/>
      <c r="R1806" s="482"/>
      <c r="S1806" s="482"/>
      <c r="T1806" s="482"/>
      <c r="U1806" s="482"/>
      <c r="V1806" s="482"/>
      <c r="W1806" s="482"/>
      <c r="X1806" s="482"/>
      <c r="Y1806" s="482"/>
      <c r="Z1806" s="482"/>
      <c r="AA1806" s="482"/>
      <c r="AB1806" s="482"/>
      <c r="AC1806" s="482"/>
      <c r="AD1806" s="482"/>
      <c r="AE1806" s="482"/>
      <c r="AF1806" s="482"/>
      <c r="AG1806" s="482"/>
      <c r="AH1806" s="482"/>
      <c r="AI1806" s="482"/>
      <c r="AJ1806" s="482"/>
      <c r="AK1806" s="482"/>
      <c r="AL1806" s="482"/>
      <c r="AM1806" s="482"/>
      <c r="AN1806" s="482"/>
      <c r="AO1806" s="482"/>
      <c r="AP1806" s="482"/>
      <c r="AQ1806" s="482"/>
      <c r="AR1806" s="482"/>
      <c r="AS1806" s="482"/>
      <c r="AT1806" s="482"/>
      <c r="AU1806" s="482"/>
      <c r="AV1806" s="482"/>
      <c r="AW1806" s="482"/>
      <c r="AX1806" s="482"/>
      <c r="AY1806" s="482"/>
      <c r="AZ1806" s="482"/>
      <c r="BA1806" s="482"/>
      <c r="BB1806" s="482"/>
      <c r="BC1806" s="482"/>
      <c r="BD1806" s="482"/>
      <c r="BE1806" s="482"/>
      <c r="BF1806" s="482"/>
      <c r="BG1806" s="508"/>
      <c r="BH1806" s="509"/>
      <c r="BI1806" s="509"/>
      <c r="BJ1806" s="509"/>
      <c r="BK1806" s="510"/>
      <c r="BL1806" s="350"/>
      <c r="BM1806" s="330"/>
      <c r="BN1806" s="330"/>
      <c r="BO1806" s="330"/>
      <c r="BP1806" s="330"/>
      <c r="BQ1806" s="330"/>
      <c r="BR1806" s="330"/>
      <c r="BS1806" s="330"/>
      <c r="BT1806" s="330"/>
      <c r="BU1806" s="330"/>
      <c r="BV1806" s="330"/>
      <c r="BW1806" s="330"/>
      <c r="BX1806" s="330"/>
      <c r="BY1806" s="330"/>
      <c r="BZ1806" s="330"/>
      <c r="CA1806" s="330"/>
      <c r="CB1806" s="330"/>
    </row>
    <row r="1807" spans="2:80" s="331" customFormat="1" ht="11.85" customHeight="1">
      <c r="B1807" s="495" t="s">
        <v>502</v>
      </c>
      <c r="C1807" s="496"/>
      <c r="D1807" s="497"/>
      <c r="E1807" s="502" t="s">
        <v>763</v>
      </c>
      <c r="F1807" s="502"/>
      <c r="G1807" s="502"/>
      <c r="H1807" s="502"/>
      <c r="I1807" s="502"/>
      <c r="J1807" s="502"/>
      <c r="K1807" s="502"/>
      <c r="L1807" s="502"/>
      <c r="M1807" s="502"/>
      <c r="N1807" s="502"/>
      <c r="O1807" s="502"/>
      <c r="P1807" s="502"/>
      <c r="Q1807" s="502"/>
      <c r="R1807" s="502"/>
      <c r="S1807" s="502"/>
      <c r="T1807" s="502"/>
      <c r="U1807" s="502"/>
      <c r="V1807" s="502"/>
      <c r="W1807" s="502"/>
      <c r="X1807" s="502"/>
      <c r="Y1807" s="502"/>
      <c r="Z1807" s="502"/>
      <c r="AA1807" s="502"/>
      <c r="AB1807" s="502"/>
      <c r="AC1807" s="502"/>
      <c r="AD1807" s="502"/>
      <c r="AE1807" s="502"/>
      <c r="AF1807" s="502"/>
      <c r="AG1807" s="502"/>
      <c r="AH1807" s="502"/>
      <c r="AI1807" s="502"/>
      <c r="AJ1807" s="502"/>
      <c r="AK1807" s="502"/>
      <c r="AL1807" s="502"/>
      <c r="AM1807" s="502"/>
      <c r="AN1807" s="502"/>
      <c r="AO1807" s="502"/>
      <c r="AP1807" s="502"/>
      <c r="AQ1807" s="502"/>
      <c r="AR1807" s="502"/>
      <c r="AS1807" s="502"/>
      <c r="AT1807" s="502"/>
      <c r="AU1807" s="502"/>
      <c r="AV1807" s="502"/>
      <c r="AW1807" s="502"/>
      <c r="AX1807" s="502"/>
      <c r="AY1807" s="502"/>
      <c r="AZ1807" s="502"/>
      <c r="BA1807" s="502"/>
      <c r="BB1807" s="502"/>
      <c r="BC1807" s="502"/>
      <c r="BD1807" s="502"/>
      <c r="BE1807" s="502"/>
      <c r="BF1807" s="502"/>
      <c r="BG1807" s="505"/>
      <c r="BH1807" s="506"/>
      <c r="BI1807" s="506"/>
      <c r="BJ1807" s="506"/>
      <c r="BK1807" s="507"/>
      <c r="BL1807" s="330"/>
      <c r="BM1807" s="330"/>
      <c r="BN1807" s="330"/>
      <c r="BO1807" s="330"/>
      <c r="BP1807" s="330"/>
      <c r="BQ1807" s="330"/>
      <c r="BR1807" s="330"/>
      <c r="BS1807" s="330"/>
      <c r="BT1807" s="330"/>
      <c r="BU1807" s="330"/>
      <c r="BV1807" s="330"/>
      <c r="BW1807" s="330"/>
      <c r="BX1807" s="330"/>
      <c r="BY1807" s="330"/>
      <c r="BZ1807" s="330"/>
      <c r="CA1807" s="330"/>
    </row>
    <row r="1808" spans="2:80" s="331" customFormat="1" ht="11.85" customHeight="1">
      <c r="B1808" s="511"/>
      <c r="C1808" s="512"/>
      <c r="D1808" s="513"/>
      <c r="E1808" s="482"/>
      <c r="F1808" s="482"/>
      <c r="G1808" s="482"/>
      <c r="H1808" s="482"/>
      <c r="I1808" s="482"/>
      <c r="J1808" s="482"/>
      <c r="K1808" s="482"/>
      <c r="L1808" s="482"/>
      <c r="M1808" s="482"/>
      <c r="N1808" s="482"/>
      <c r="O1808" s="482"/>
      <c r="P1808" s="482"/>
      <c r="Q1808" s="482"/>
      <c r="R1808" s="482"/>
      <c r="S1808" s="482"/>
      <c r="T1808" s="482"/>
      <c r="U1808" s="482"/>
      <c r="V1808" s="482"/>
      <c r="W1808" s="482"/>
      <c r="X1808" s="482"/>
      <c r="Y1808" s="482"/>
      <c r="Z1808" s="482"/>
      <c r="AA1808" s="482"/>
      <c r="AB1808" s="482"/>
      <c r="AC1808" s="482"/>
      <c r="AD1808" s="482"/>
      <c r="AE1808" s="482"/>
      <c r="AF1808" s="482"/>
      <c r="AG1808" s="482"/>
      <c r="AH1808" s="482"/>
      <c r="AI1808" s="482"/>
      <c r="AJ1808" s="482"/>
      <c r="AK1808" s="482"/>
      <c r="AL1808" s="482"/>
      <c r="AM1808" s="482"/>
      <c r="AN1808" s="482"/>
      <c r="AO1808" s="482"/>
      <c r="AP1808" s="482"/>
      <c r="AQ1808" s="482"/>
      <c r="AR1808" s="482"/>
      <c r="AS1808" s="482"/>
      <c r="AT1808" s="482"/>
      <c r="AU1808" s="482"/>
      <c r="AV1808" s="482"/>
      <c r="AW1808" s="482"/>
      <c r="AX1808" s="482"/>
      <c r="AY1808" s="482"/>
      <c r="AZ1808" s="482"/>
      <c r="BA1808" s="482"/>
      <c r="BB1808" s="482"/>
      <c r="BC1808" s="482"/>
      <c r="BD1808" s="482"/>
      <c r="BE1808" s="482"/>
      <c r="BF1808" s="482"/>
      <c r="BG1808" s="515"/>
      <c r="BH1808" s="516"/>
      <c r="BI1808" s="516"/>
      <c r="BJ1808" s="516"/>
      <c r="BK1808" s="517"/>
      <c r="BL1808" s="330"/>
      <c r="BM1808" s="330"/>
      <c r="BN1808" s="330"/>
      <c r="BO1808" s="330"/>
      <c r="BP1808" s="330"/>
      <c r="BQ1808" s="330"/>
      <c r="BR1808" s="330"/>
      <c r="BS1808" s="330"/>
      <c r="BT1808" s="330"/>
      <c r="BU1808" s="330"/>
      <c r="BV1808" s="330"/>
      <c r="BW1808" s="330"/>
      <c r="BX1808" s="330"/>
      <c r="BY1808" s="330"/>
      <c r="BZ1808" s="330"/>
      <c r="CA1808" s="330"/>
    </row>
    <row r="1809" spans="1:97" s="331" customFormat="1" ht="11.85" customHeight="1">
      <c r="B1809" s="511"/>
      <c r="C1809" s="512"/>
      <c r="D1809" s="513"/>
      <c r="E1809" s="482"/>
      <c r="F1809" s="482"/>
      <c r="G1809" s="482"/>
      <c r="H1809" s="482"/>
      <c r="I1809" s="482"/>
      <c r="J1809" s="482"/>
      <c r="K1809" s="482"/>
      <c r="L1809" s="482"/>
      <c r="M1809" s="482"/>
      <c r="N1809" s="482"/>
      <c r="O1809" s="482"/>
      <c r="P1809" s="482"/>
      <c r="Q1809" s="482"/>
      <c r="R1809" s="482"/>
      <c r="S1809" s="482"/>
      <c r="T1809" s="482"/>
      <c r="U1809" s="482"/>
      <c r="V1809" s="482"/>
      <c r="W1809" s="482"/>
      <c r="X1809" s="482"/>
      <c r="Y1809" s="482"/>
      <c r="Z1809" s="482"/>
      <c r="AA1809" s="482"/>
      <c r="AB1809" s="482"/>
      <c r="AC1809" s="482"/>
      <c r="AD1809" s="482"/>
      <c r="AE1809" s="482"/>
      <c r="AF1809" s="482"/>
      <c r="AG1809" s="482"/>
      <c r="AH1809" s="482"/>
      <c r="AI1809" s="482"/>
      <c r="AJ1809" s="482"/>
      <c r="AK1809" s="482"/>
      <c r="AL1809" s="482"/>
      <c r="AM1809" s="482"/>
      <c r="AN1809" s="482"/>
      <c r="AO1809" s="482"/>
      <c r="AP1809" s="482"/>
      <c r="AQ1809" s="482"/>
      <c r="AR1809" s="482"/>
      <c r="AS1809" s="482"/>
      <c r="AT1809" s="482"/>
      <c r="AU1809" s="482"/>
      <c r="AV1809" s="482"/>
      <c r="AW1809" s="482"/>
      <c r="AX1809" s="482"/>
      <c r="AY1809" s="482"/>
      <c r="AZ1809" s="482"/>
      <c r="BA1809" s="482"/>
      <c r="BB1809" s="482"/>
      <c r="BC1809" s="482"/>
      <c r="BD1809" s="482"/>
      <c r="BE1809" s="482"/>
      <c r="BF1809" s="482"/>
      <c r="BG1809" s="515"/>
      <c r="BH1809" s="516"/>
      <c r="BI1809" s="516"/>
      <c r="BJ1809" s="516"/>
      <c r="BK1809" s="517"/>
      <c r="BL1809" s="330"/>
      <c r="BM1809" s="330"/>
      <c r="BN1809" s="330"/>
      <c r="BO1809" s="330"/>
      <c r="BP1809" s="330"/>
      <c r="BQ1809" s="330"/>
      <c r="BR1809" s="330"/>
      <c r="BS1809" s="330"/>
      <c r="BT1809" s="330"/>
      <c r="BU1809" s="330"/>
      <c r="BV1809" s="330"/>
      <c r="BW1809" s="330"/>
      <c r="BX1809" s="330"/>
      <c r="BY1809" s="330"/>
      <c r="BZ1809" s="330"/>
      <c r="CA1809" s="330"/>
    </row>
    <row r="1810" spans="1:97" s="331" customFormat="1" ht="11.85" customHeight="1">
      <c r="B1810" s="511"/>
      <c r="C1810" s="512"/>
      <c r="D1810" s="513"/>
      <c r="E1810" s="698" t="s">
        <v>434</v>
      </c>
      <c r="F1810" s="699"/>
      <c r="G1810" s="635" t="s">
        <v>764</v>
      </c>
      <c r="H1810" s="635"/>
      <c r="I1810" s="635"/>
      <c r="J1810" s="635"/>
      <c r="K1810" s="635"/>
      <c r="L1810" s="635"/>
      <c r="M1810" s="635"/>
      <c r="N1810" s="635"/>
      <c r="O1810" s="635"/>
      <c r="P1810" s="635"/>
      <c r="Q1810" s="635"/>
      <c r="R1810" s="635"/>
      <c r="S1810" s="635"/>
      <c r="T1810" s="635"/>
      <c r="U1810" s="635"/>
      <c r="V1810" s="635"/>
      <c r="W1810" s="635"/>
      <c r="X1810" s="635"/>
      <c r="Y1810" s="635"/>
      <c r="Z1810" s="635"/>
      <c r="AA1810" s="635"/>
      <c r="AB1810" s="635"/>
      <c r="AC1810" s="635"/>
      <c r="AD1810" s="635"/>
      <c r="AE1810" s="635"/>
      <c r="AF1810" s="635"/>
      <c r="AG1810" s="635"/>
      <c r="AH1810" s="635"/>
      <c r="AI1810" s="635"/>
      <c r="AJ1810" s="635"/>
      <c r="AK1810" s="635"/>
      <c r="AL1810" s="635"/>
      <c r="AM1810" s="635"/>
      <c r="AN1810" s="635"/>
      <c r="AO1810" s="635"/>
      <c r="AP1810" s="635"/>
      <c r="AQ1810" s="635"/>
      <c r="AR1810" s="635"/>
      <c r="AS1810" s="635"/>
      <c r="AT1810" s="635"/>
      <c r="AU1810" s="635"/>
      <c r="AV1810" s="635"/>
      <c r="AW1810" s="635"/>
      <c r="AX1810" s="635"/>
      <c r="AY1810" s="635"/>
      <c r="AZ1810" s="635"/>
      <c r="BA1810" s="635"/>
      <c r="BB1810" s="635"/>
      <c r="BC1810" s="635"/>
      <c r="BD1810" s="635"/>
      <c r="BE1810" s="635"/>
      <c r="BF1810" s="635"/>
      <c r="BG1810" s="515"/>
      <c r="BH1810" s="516"/>
      <c r="BI1810" s="516"/>
      <c r="BJ1810" s="516"/>
      <c r="BK1810" s="517"/>
      <c r="BL1810" s="330"/>
      <c r="BM1810" s="330"/>
      <c r="BN1810" s="330"/>
      <c r="BO1810" s="330"/>
      <c r="BP1810" s="330"/>
      <c r="BQ1810" s="330"/>
      <c r="BR1810" s="330"/>
      <c r="BS1810" s="330"/>
      <c r="BT1810" s="330"/>
      <c r="BU1810" s="330"/>
      <c r="BV1810" s="330"/>
      <c r="BW1810" s="330"/>
      <c r="BX1810" s="330"/>
      <c r="BY1810" s="330"/>
      <c r="BZ1810" s="330"/>
      <c r="CA1810" s="330"/>
    </row>
    <row r="1811" spans="1:97" s="331" customFormat="1" ht="5.25" customHeight="1">
      <c r="B1811" s="498"/>
      <c r="C1811" s="499"/>
      <c r="D1811" s="500"/>
      <c r="E1811" s="778"/>
      <c r="F1811" s="778"/>
      <c r="G1811" s="504"/>
      <c r="H1811" s="504"/>
      <c r="I1811" s="504"/>
      <c r="J1811" s="504"/>
      <c r="K1811" s="504"/>
      <c r="L1811" s="504"/>
      <c r="M1811" s="504"/>
      <c r="N1811" s="504"/>
      <c r="O1811" s="504"/>
      <c r="P1811" s="504"/>
      <c r="Q1811" s="504"/>
      <c r="R1811" s="504"/>
      <c r="S1811" s="504"/>
      <c r="T1811" s="504"/>
      <c r="U1811" s="504"/>
      <c r="V1811" s="504"/>
      <c r="W1811" s="504"/>
      <c r="X1811" s="504"/>
      <c r="Y1811" s="504"/>
      <c r="Z1811" s="504"/>
      <c r="AA1811" s="504"/>
      <c r="AB1811" s="504"/>
      <c r="AC1811" s="504"/>
      <c r="AD1811" s="504"/>
      <c r="AE1811" s="504"/>
      <c r="AF1811" s="504"/>
      <c r="AG1811" s="504"/>
      <c r="AH1811" s="504"/>
      <c r="AI1811" s="504"/>
      <c r="AJ1811" s="504"/>
      <c r="AK1811" s="504"/>
      <c r="AL1811" s="504"/>
      <c r="AM1811" s="504"/>
      <c r="AN1811" s="504"/>
      <c r="AO1811" s="504"/>
      <c r="AP1811" s="504"/>
      <c r="AQ1811" s="504"/>
      <c r="AR1811" s="504"/>
      <c r="AS1811" s="504"/>
      <c r="AT1811" s="504"/>
      <c r="AU1811" s="504"/>
      <c r="AV1811" s="504"/>
      <c r="AW1811" s="504"/>
      <c r="AX1811" s="504"/>
      <c r="AY1811" s="504"/>
      <c r="AZ1811" s="504"/>
      <c r="BA1811" s="504"/>
      <c r="BB1811" s="504"/>
      <c r="BC1811" s="504"/>
      <c r="BD1811" s="504"/>
      <c r="BE1811" s="504"/>
      <c r="BF1811" s="504"/>
      <c r="BG1811" s="508"/>
      <c r="BH1811" s="509"/>
      <c r="BI1811" s="509"/>
      <c r="BJ1811" s="509"/>
      <c r="BK1811" s="510"/>
      <c r="BL1811" s="330"/>
      <c r="BM1811" s="330"/>
      <c r="BN1811" s="330"/>
      <c r="BO1811" s="330"/>
      <c r="BP1811" s="330"/>
      <c r="BQ1811" s="330"/>
      <c r="BR1811" s="330"/>
      <c r="BS1811" s="330"/>
      <c r="BT1811" s="330"/>
      <c r="BU1811" s="330"/>
      <c r="BV1811" s="330"/>
      <c r="BW1811" s="330"/>
      <c r="BX1811" s="330"/>
      <c r="BY1811" s="330"/>
      <c r="BZ1811" s="330"/>
      <c r="CA1811" s="330"/>
    </row>
    <row r="1812" spans="1:97" s="331" customFormat="1" ht="18" customHeight="1">
      <c r="A1812" s="239"/>
      <c r="B1812" s="641" t="s">
        <v>985</v>
      </c>
      <c r="C1812" s="642"/>
      <c r="D1812" s="642"/>
      <c r="E1812" s="642"/>
      <c r="F1812" s="642"/>
      <c r="G1812" s="642"/>
      <c r="H1812" s="642"/>
      <c r="I1812" s="642"/>
      <c r="J1812" s="642"/>
      <c r="K1812" s="642"/>
      <c r="L1812" s="642"/>
      <c r="M1812" s="642"/>
      <c r="N1812" s="642"/>
      <c r="O1812" s="642"/>
      <c r="P1812" s="642"/>
      <c r="Q1812" s="642"/>
      <c r="R1812" s="642"/>
      <c r="S1812" s="642"/>
      <c r="T1812" s="642"/>
      <c r="U1812" s="642"/>
      <c r="V1812" s="642"/>
      <c r="W1812" s="642"/>
      <c r="X1812" s="642"/>
      <c r="Y1812" s="642"/>
      <c r="Z1812" s="642"/>
      <c r="AA1812" s="642"/>
      <c r="AB1812" s="642"/>
      <c r="AC1812" s="642"/>
      <c r="AD1812" s="642"/>
      <c r="AE1812" s="642"/>
      <c r="AF1812" s="642"/>
      <c r="AG1812" s="642"/>
      <c r="AH1812" s="642"/>
      <c r="AI1812" s="642"/>
      <c r="AJ1812" s="642"/>
      <c r="AK1812" s="642"/>
      <c r="AL1812" s="642"/>
      <c r="AM1812" s="642"/>
      <c r="AN1812" s="642"/>
      <c r="AO1812" s="642"/>
      <c r="AP1812" s="642"/>
      <c r="AQ1812" s="642"/>
      <c r="AR1812" s="642"/>
      <c r="AS1812" s="642"/>
      <c r="AT1812" s="642"/>
      <c r="AU1812" s="642"/>
      <c r="AV1812" s="642"/>
      <c r="AW1812" s="642"/>
      <c r="AX1812" s="642"/>
      <c r="AY1812" s="642"/>
      <c r="AZ1812" s="642"/>
      <c r="BA1812" s="642"/>
      <c r="BB1812" s="642"/>
      <c r="BC1812" s="642"/>
      <c r="BD1812" s="642"/>
      <c r="BE1812" s="642"/>
      <c r="BF1812" s="642"/>
      <c r="BG1812" s="642"/>
      <c r="BH1812" s="642"/>
      <c r="BI1812" s="642"/>
      <c r="BJ1812" s="642"/>
      <c r="BK1812" s="643"/>
      <c r="BL1812" s="330"/>
      <c r="BM1812" s="330"/>
      <c r="BN1812" s="330"/>
      <c r="BO1812" s="330"/>
      <c r="BP1812" s="330"/>
      <c r="BQ1812" s="330"/>
      <c r="BR1812" s="330"/>
      <c r="BS1812" s="330"/>
      <c r="BT1812" s="330"/>
    </row>
    <row r="1813" spans="1:97" s="331" customFormat="1" ht="11.85" customHeight="1">
      <c r="B1813" s="495" t="s">
        <v>544</v>
      </c>
      <c r="C1813" s="496"/>
      <c r="D1813" s="497"/>
      <c r="E1813" s="501" t="s">
        <v>1241</v>
      </c>
      <c r="F1813" s="502"/>
      <c r="G1813" s="502"/>
      <c r="H1813" s="502"/>
      <c r="I1813" s="502"/>
      <c r="J1813" s="502"/>
      <c r="K1813" s="502"/>
      <c r="L1813" s="502"/>
      <c r="M1813" s="502"/>
      <c r="N1813" s="502"/>
      <c r="O1813" s="502"/>
      <c r="P1813" s="502"/>
      <c r="Q1813" s="502"/>
      <c r="R1813" s="502"/>
      <c r="S1813" s="502"/>
      <c r="T1813" s="502"/>
      <c r="U1813" s="502"/>
      <c r="V1813" s="502"/>
      <c r="W1813" s="502"/>
      <c r="X1813" s="502"/>
      <c r="Y1813" s="502"/>
      <c r="Z1813" s="502"/>
      <c r="AA1813" s="502"/>
      <c r="AB1813" s="502"/>
      <c r="AC1813" s="502"/>
      <c r="AD1813" s="502"/>
      <c r="AE1813" s="502"/>
      <c r="AF1813" s="502"/>
      <c r="AG1813" s="502"/>
      <c r="AH1813" s="502"/>
      <c r="AI1813" s="502"/>
      <c r="AJ1813" s="502"/>
      <c r="AK1813" s="502"/>
      <c r="AL1813" s="502"/>
      <c r="AM1813" s="502"/>
      <c r="AN1813" s="502"/>
      <c r="AO1813" s="502"/>
      <c r="AP1813" s="502"/>
      <c r="AQ1813" s="502"/>
      <c r="AR1813" s="502"/>
      <c r="AS1813" s="502"/>
      <c r="AT1813" s="502"/>
      <c r="AU1813" s="502"/>
      <c r="AV1813" s="502"/>
      <c r="AW1813" s="502"/>
      <c r="AX1813" s="502"/>
      <c r="AY1813" s="502"/>
      <c r="AZ1813" s="502"/>
      <c r="BA1813" s="502"/>
      <c r="BB1813" s="502"/>
      <c r="BC1813" s="502"/>
      <c r="BD1813" s="502"/>
      <c r="BE1813" s="502"/>
      <c r="BF1813" s="502"/>
      <c r="BG1813" s="505"/>
      <c r="BH1813" s="506"/>
      <c r="BI1813" s="506"/>
      <c r="BJ1813" s="506"/>
      <c r="BK1813" s="507"/>
      <c r="BL1813" s="350"/>
      <c r="BM1813" s="330"/>
      <c r="BN1813" s="330"/>
      <c r="BO1813" s="330"/>
      <c r="BP1813" s="330"/>
      <c r="BQ1813" s="330"/>
      <c r="BR1813" s="330"/>
      <c r="BS1813" s="330"/>
      <c r="BT1813" s="330"/>
      <c r="BU1813" s="330"/>
      <c r="BV1813" s="330"/>
      <c r="BW1813" s="330"/>
      <c r="BX1813" s="330"/>
      <c r="BY1813" s="330"/>
      <c r="BZ1813" s="330"/>
      <c r="CA1813" s="330"/>
      <c r="CB1813" s="330"/>
    </row>
    <row r="1814" spans="1:97" s="331" customFormat="1" ht="11.85" customHeight="1">
      <c r="B1814" s="498"/>
      <c r="C1814" s="499"/>
      <c r="D1814" s="500"/>
      <c r="E1814" s="503"/>
      <c r="F1814" s="504"/>
      <c r="G1814" s="504"/>
      <c r="H1814" s="504"/>
      <c r="I1814" s="504"/>
      <c r="J1814" s="504"/>
      <c r="K1814" s="504"/>
      <c r="L1814" s="504"/>
      <c r="M1814" s="504"/>
      <c r="N1814" s="504"/>
      <c r="O1814" s="504"/>
      <c r="P1814" s="504"/>
      <c r="Q1814" s="504"/>
      <c r="R1814" s="504"/>
      <c r="S1814" s="504"/>
      <c r="T1814" s="504"/>
      <c r="U1814" s="504"/>
      <c r="V1814" s="504"/>
      <c r="W1814" s="504"/>
      <c r="X1814" s="504"/>
      <c r="Y1814" s="504"/>
      <c r="Z1814" s="504"/>
      <c r="AA1814" s="504"/>
      <c r="AB1814" s="504"/>
      <c r="AC1814" s="504"/>
      <c r="AD1814" s="504"/>
      <c r="AE1814" s="504"/>
      <c r="AF1814" s="504"/>
      <c r="AG1814" s="504"/>
      <c r="AH1814" s="504"/>
      <c r="AI1814" s="504"/>
      <c r="AJ1814" s="504"/>
      <c r="AK1814" s="504"/>
      <c r="AL1814" s="504"/>
      <c r="AM1814" s="504"/>
      <c r="AN1814" s="504"/>
      <c r="AO1814" s="504"/>
      <c r="AP1814" s="504"/>
      <c r="AQ1814" s="504"/>
      <c r="AR1814" s="504"/>
      <c r="AS1814" s="504"/>
      <c r="AT1814" s="504"/>
      <c r="AU1814" s="504"/>
      <c r="AV1814" s="504"/>
      <c r="AW1814" s="504"/>
      <c r="AX1814" s="504"/>
      <c r="AY1814" s="504"/>
      <c r="AZ1814" s="504"/>
      <c r="BA1814" s="504"/>
      <c r="BB1814" s="504"/>
      <c r="BC1814" s="504"/>
      <c r="BD1814" s="504"/>
      <c r="BE1814" s="504"/>
      <c r="BF1814" s="504"/>
      <c r="BG1814" s="508"/>
      <c r="BH1814" s="509"/>
      <c r="BI1814" s="509"/>
      <c r="BJ1814" s="509"/>
      <c r="BK1814" s="510"/>
      <c r="BL1814" s="350"/>
      <c r="BM1814" s="330"/>
      <c r="BN1814" s="330"/>
      <c r="BO1814" s="330"/>
      <c r="BP1814" s="330"/>
      <c r="BQ1814" s="330"/>
      <c r="BR1814" s="330"/>
      <c r="BS1814" s="330"/>
      <c r="BT1814" s="330"/>
      <c r="BU1814" s="330"/>
      <c r="BV1814" s="330"/>
      <c r="BW1814" s="330"/>
      <c r="BX1814" s="330"/>
      <c r="BY1814" s="330"/>
      <c r="BZ1814" s="330"/>
      <c r="CA1814" s="330"/>
      <c r="CB1814" s="330"/>
    </row>
    <row r="1815" spans="1:97" s="384" customFormat="1" ht="8.25" customHeight="1">
      <c r="BG1815" s="243"/>
      <c r="BH1815" s="243"/>
      <c r="BI1815" s="243"/>
      <c r="BJ1815" s="243"/>
      <c r="BK1815" s="243"/>
      <c r="BL1815" s="385"/>
      <c r="BM1815" s="385"/>
      <c r="BN1815" s="385"/>
      <c r="BO1815" s="385"/>
      <c r="BP1815" s="385"/>
      <c r="BQ1815" s="385"/>
      <c r="BR1815" s="385"/>
      <c r="BS1815" s="385"/>
      <c r="BT1815" s="385"/>
      <c r="BU1815" s="385"/>
      <c r="BV1815" s="385"/>
      <c r="BW1815" s="385"/>
      <c r="BX1815" s="385"/>
      <c r="BY1815" s="385"/>
      <c r="BZ1815" s="385"/>
      <c r="CA1815" s="385"/>
    </row>
    <row r="1816" spans="1:97" s="316" customFormat="1" ht="12.75" customHeight="1">
      <c r="B1816" s="386"/>
      <c r="C1816" s="386"/>
      <c r="D1816" s="386"/>
      <c r="E1816" s="599" t="s">
        <v>765</v>
      </c>
      <c r="F1816" s="600"/>
      <c r="G1816" s="600"/>
      <c r="H1816" s="600"/>
      <c r="I1816" s="600"/>
      <c r="J1816" s="600"/>
      <c r="K1816" s="600"/>
      <c r="L1816" s="600"/>
      <c r="M1816" s="600"/>
      <c r="N1816" s="600"/>
      <c r="O1816" s="600"/>
      <c r="P1816" s="600"/>
      <c r="Q1816" s="600"/>
      <c r="R1816" s="600"/>
      <c r="S1816" s="600"/>
      <c r="T1816" s="600"/>
      <c r="U1816" s="600"/>
      <c r="V1816" s="600"/>
      <c r="W1816" s="600"/>
      <c r="X1816" s="600"/>
      <c r="Y1816" s="600"/>
      <c r="Z1816" s="600"/>
      <c r="AA1816" s="600"/>
      <c r="AB1816" s="600"/>
      <c r="AC1816" s="600"/>
      <c r="AD1816" s="600"/>
      <c r="AE1816" s="601"/>
      <c r="AF1816" s="783"/>
      <c r="AG1816" s="784"/>
      <c r="AH1816" s="784"/>
      <c r="AI1816" s="784"/>
      <c r="AJ1816" s="784"/>
      <c r="AK1816" s="784"/>
      <c r="AL1816" s="784"/>
      <c r="AM1816" s="784"/>
      <c r="AN1816" s="784"/>
      <c r="AO1816" s="784"/>
      <c r="AP1816" s="785"/>
      <c r="AQ1816" s="482"/>
      <c r="AR1816" s="482"/>
      <c r="AS1816" s="482"/>
      <c r="AT1816" s="482"/>
      <c r="AU1816" s="482"/>
      <c r="AV1816" s="482"/>
      <c r="AW1816" s="482"/>
      <c r="AX1816" s="482"/>
      <c r="AY1816" s="482"/>
      <c r="AZ1816" s="482"/>
      <c r="BA1816" s="482"/>
      <c r="BB1816" s="482"/>
      <c r="BC1816" s="482"/>
      <c r="BD1816" s="482"/>
      <c r="BE1816" s="482"/>
      <c r="BF1816" s="482"/>
      <c r="BG1816" s="387"/>
      <c r="BH1816" s="387"/>
      <c r="BI1816" s="387"/>
      <c r="BJ1816" s="387"/>
      <c r="BK1816" s="387"/>
      <c r="BL1816" s="387"/>
      <c r="BM1816" s="777" t="s">
        <v>766</v>
      </c>
      <c r="BN1816" s="777"/>
      <c r="BO1816" s="777"/>
      <c r="BP1816" s="777"/>
      <c r="BQ1816" s="777"/>
      <c r="BR1816" s="777"/>
      <c r="BS1816" s="777"/>
      <c r="BT1816" s="777"/>
      <c r="BU1816" s="777"/>
      <c r="BV1816" s="777"/>
      <c r="BW1816" s="777"/>
      <c r="BX1816" s="387"/>
      <c r="BY1816" s="387"/>
      <c r="BZ1816" s="387"/>
      <c r="CA1816" s="387"/>
      <c r="CB1816" s="387"/>
      <c r="CC1816" s="387"/>
      <c r="CD1816" s="387"/>
      <c r="CE1816" s="387"/>
      <c r="CF1816" s="387"/>
      <c r="CG1816" s="387"/>
      <c r="CH1816" s="387"/>
      <c r="CK1816" s="258"/>
      <c r="CL1816" s="225"/>
      <c r="CM1816" s="225"/>
      <c r="CN1816" s="225"/>
      <c r="CO1816" s="225"/>
      <c r="CP1816" s="225"/>
      <c r="CQ1816" s="225"/>
      <c r="CR1816" s="225"/>
      <c r="CS1816" s="225"/>
    </row>
    <row r="1817" spans="1:97" s="316" customFormat="1" ht="12.75" customHeight="1">
      <c r="B1817" s="386"/>
      <c r="C1817" s="386"/>
      <c r="D1817" s="386"/>
      <c r="E1817" s="602"/>
      <c r="F1817" s="603"/>
      <c r="G1817" s="603"/>
      <c r="H1817" s="603"/>
      <c r="I1817" s="603"/>
      <c r="J1817" s="603"/>
      <c r="K1817" s="603"/>
      <c r="L1817" s="603"/>
      <c r="M1817" s="603"/>
      <c r="N1817" s="603"/>
      <c r="O1817" s="603"/>
      <c r="P1817" s="603"/>
      <c r="Q1817" s="603"/>
      <c r="R1817" s="603"/>
      <c r="S1817" s="603"/>
      <c r="T1817" s="603"/>
      <c r="U1817" s="603"/>
      <c r="V1817" s="603"/>
      <c r="W1817" s="603"/>
      <c r="X1817" s="603"/>
      <c r="Y1817" s="603"/>
      <c r="Z1817" s="603"/>
      <c r="AA1817" s="603"/>
      <c r="AB1817" s="603"/>
      <c r="AC1817" s="603"/>
      <c r="AD1817" s="603"/>
      <c r="AE1817" s="604"/>
      <c r="AF1817" s="786"/>
      <c r="AG1817" s="787"/>
      <c r="AH1817" s="787"/>
      <c r="AI1817" s="787"/>
      <c r="AJ1817" s="787"/>
      <c r="AK1817" s="787"/>
      <c r="AL1817" s="787"/>
      <c r="AM1817" s="787"/>
      <c r="AN1817" s="787"/>
      <c r="AO1817" s="787"/>
      <c r="AP1817" s="788"/>
      <c r="AQ1817" s="482"/>
      <c r="AR1817" s="482"/>
      <c r="AS1817" s="482"/>
      <c r="AT1817" s="482"/>
      <c r="AU1817" s="482"/>
      <c r="AV1817" s="482"/>
      <c r="AW1817" s="482"/>
      <c r="AX1817" s="482"/>
      <c r="AY1817" s="482"/>
      <c r="AZ1817" s="482"/>
      <c r="BA1817" s="482"/>
      <c r="BB1817" s="482"/>
      <c r="BC1817" s="482"/>
      <c r="BD1817" s="482"/>
      <c r="BE1817" s="482"/>
      <c r="BF1817" s="482"/>
      <c r="BG1817" s="387"/>
      <c r="BH1817" s="387"/>
      <c r="BI1817" s="387"/>
      <c r="BJ1817" s="387"/>
      <c r="BK1817" s="387"/>
      <c r="BL1817" s="387"/>
      <c r="BM1817" s="387"/>
      <c r="BN1817" s="387"/>
      <c r="BO1817" s="387"/>
      <c r="BP1817" s="387"/>
      <c r="BQ1817" s="387"/>
      <c r="BR1817" s="387"/>
      <c r="BS1817" s="387"/>
      <c r="BT1817" s="387"/>
      <c r="BU1817" s="387"/>
      <c r="BV1817" s="387"/>
      <c r="BW1817" s="387"/>
      <c r="BX1817" s="387"/>
      <c r="BY1817" s="387"/>
      <c r="BZ1817" s="387"/>
      <c r="CA1817" s="387"/>
      <c r="CB1817" s="387"/>
      <c r="CC1817" s="387"/>
      <c r="CD1817" s="387"/>
      <c r="CE1817" s="387"/>
      <c r="CF1817" s="387"/>
      <c r="CG1817" s="387"/>
      <c r="CH1817" s="387"/>
      <c r="CK1817" s="258"/>
      <c r="CL1817" s="258"/>
      <c r="CM1817" s="258"/>
      <c r="CN1817" s="258"/>
      <c r="CO1817" s="258"/>
      <c r="CP1817" s="225"/>
      <c r="CQ1817" s="225"/>
      <c r="CR1817" s="225"/>
      <c r="CS1817" s="225"/>
    </row>
    <row r="1818" spans="1:97" s="316" customFormat="1" ht="12.75" customHeight="1">
      <c r="B1818" s="386"/>
      <c r="C1818" s="386"/>
      <c r="D1818" s="386"/>
      <c r="E1818" s="388"/>
      <c r="F1818" s="388"/>
      <c r="G1818" s="388"/>
      <c r="H1818" s="388"/>
      <c r="I1818" s="388"/>
      <c r="J1818" s="388"/>
      <c r="K1818" s="388"/>
      <c r="L1818" s="388"/>
      <c r="M1818" s="388"/>
      <c r="N1818" s="388"/>
      <c r="O1818" s="388"/>
      <c r="P1818" s="388"/>
      <c r="Q1818" s="388"/>
      <c r="R1818" s="388"/>
      <c r="S1818" s="388"/>
      <c r="T1818" s="388"/>
      <c r="U1818" s="388"/>
      <c r="V1818" s="388"/>
      <c r="W1818" s="388"/>
      <c r="X1818" s="388"/>
      <c r="Y1818" s="388"/>
      <c r="Z1818" s="388"/>
      <c r="AA1818" s="388"/>
      <c r="AB1818" s="388"/>
      <c r="AC1818" s="388"/>
      <c r="AD1818" s="388"/>
      <c r="AE1818" s="388"/>
      <c r="AF1818" s="389"/>
      <c r="AG1818" s="389"/>
      <c r="AH1818" s="389"/>
      <c r="AI1818" s="389"/>
      <c r="AJ1818" s="389"/>
      <c r="AK1818" s="389"/>
      <c r="AL1818" s="389"/>
      <c r="AM1818" s="389"/>
      <c r="AN1818" s="389"/>
      <c r="AO1818" s="389"/>
      <c r="AP1818" s="389"/>
      <c r="AQ1818" s="355"/>
      <c r="AR1818" s="355"/>
      <c r="AS1818" s="355"/>
      <c r="AT1818" s="355"/>
      <c r="AU1818" s="355"/>
      <c r="AV1818" s="355"/>
      <c r="AW1818" s="355"/>
      <c r="AX1818" s="355"/>
      <c r="AY1818" s="355"/>
      <c r="AZ1818" s="355"/>
      <c r="BA1818" s="355"/>
      <c r="BB1818" s="355"/>
      <c r="BC1818" s="355"/>
      <c r="BD1818" s="355"/>
      <c r="BE1818" s="355"/>
      <c r="BF1818" s="355"/>
      <c r="BG1818" s="387"/>
      <c r="BH1818" s="387"/>
      <c r="BI1818" s="387"/>
      <c r="BJ1818" s="387"/>
      <c r="BK1818" s="387"/>
      <c r="BL1818" s="387"/>
      <c r="BM1818" s="387"/>
      <c r="BN1818" s="387"/>
      <c r="BO1818" s="387"/>
      <c r="BP1818" s="387"/>
      <c r="BQ1818" s="387"/>
      <c r="BR1818" s="387"/>
      <c r="BS1818" s="387"/>
      <c r="BT1818" s="387"/>
      <c r="BU1818" s="387"/>
      <c r="BV1818" s="387"/>
      <c r="BW1818" s="387"/>
      <c r="BX1818" s="387"/>
      <c r="BY1818" s="387"/>
      <c r="BZ1818" s="387"/>
      <c r="CA1818" s="387"/>
      <c r="CB1818" s="387"/>
      <c r="CC1818" s="387"/>
      <c r="CD1818" s="387"/>
      <c r="CE1818" s="387"/>
      <c r="CF1818" s="387"/>
      <c r="CG1818" s="387"/>
      <c r="CH1818" s="387"/>
      <c r="CK1818" s="258"/>
      <c r="CL1818" s="258"/>
      <c r="CM1818" s="258"/>
      <c r="CN1818" s="258"/>
      <c r="CO1818" s="258"/>
      <c r="CP1818" s="225"/>
      <c r="CQ1818" s="225"/>
      <c r="CR1818" s="225"/>
      <c r="CS1818" s="225"/>
    </row>
    <row r="1819" spans="1:97" s="316" customFormat="1" ht="20.100000000000001" customHeight="1">
      <c r="A1819" s="239" t="s">
        <v>986</v>
      </c>
      <c r="B1819" s="239"/>
      <c r="C1819" s="239"/>
      <c r="D1819" s="298"/>
      <c r="E1819" s="291"/>
      <c r="F1819" s="291"/>
      <c r="G1819" s="291"/>
      <c r="H1819" s="291"/>
      <c r="I1819" s="291"/>
      <c r="J1819" s="291"/>
      <c r="K1819" s="291"/>
      <c r="L1819" s="291"/>
      <c r="M1819" s="291"/>
      <c r="N1819" s="291"/>
      <c r="O1819" s="291"/>
      <c r="P1819" s="291"/>
      <c r="Q1819" s="291"/>
      <c r="R1819" s="291"/>
      <c r="S1819" s="291"/>
      <c r="T1819" s="291"/>
      <c r="U1819" s="291"/>
      <c r="V1819" s="291"/>
      <c r="AN1819" s="773"/>
      <c r="AO1819" s="774"/>
      <c r="AP1819" s="774"/>
      <c r="AQ1819" s="774"/>
      <c r="AR1819" s="774"/>
      <c r="AS1819" s="774"/>
      <c r="AT1819" s="774"/>
      <c r="AU1819" s="774"/>
      <c r="AV1819" s="774"/>
      <c r="AW1819" s="774"/>
      <c r="AX1819" s="774"/>
      <c r="AY1819" s="774"/>
      <c r="AZ1819" s="774"/>
      <c r="BA1819" s="774"/>
      <c r="BB1819" s="774"/>
      <c r="BC1819" s="774"/>
      <c r="BD1819" s="774"/>
      <c r="BE1819" s="774"/>
      <c r="BF1819" s="774"/>
      <c r="BG1819" s="243"/>
      <c r="BH1819" s="243"/>
      <c r="BI1819" s="243"/>
      <c r="BJ1819" s="243"/>
      <c r="BK1819" s="243"/>
      <c r="BL1819" s="345"/>
      <c r="BM1819" s="345"/>
      <c r="BN1819" s="345"/>
      <c r="BO1819" s="345"/>
      <c r="BP1819" s="345"/>
      <c r="BQ1819" s="345"/>
      <c r="BR1819" s="345"/>
      <c r="BS1819" s="345"/>
      <c r="BT1819" s="345"/>
      <c r="BU1819" s="345"/>
      <c r="BV1819" s="345"/>
      <c r="BW1819" s="345"/>
      <c r="BX1819" s="345"/>
      <c r="BY1819" s="345"/>
      <c r="BZ1819" s="345"/>
      <c r="CA1819" s="345"/>
    </row>
    <row r="1820" spans="1:97" s="331" customFormat="1" ht="12.6" customHeight="1">
      <c r="B1820" s="495" t="s">
        <v>431</v>
      </c>
      <c r="C1820" s="496"/>
      <c r="D1820" s="497"/>
      <c r="E1820" s="501" t="s">
        <v>987</v>
      </c>
      <c r="F1820" s="502"/>
      <c r="G1820" s="502"/>
      <c r="H1820" s="502"/>
      <c r="I1820" s="502"/>
      <c r="J1820" s="502"/>
      <c r="K1820" s="502"/>
      <c r="L1820" s="502"/>
      <c r="M1820" s="502"/>
      <c r="N1820" s="502"/>
      <c r="O1820" s="502"/>
      <c r="P1820" s="502"/>
      <c r="Q1820" s="502"/>
      <c r="R1820" s="502"/>
      <c r="S1820" s="502"/>
      <c r="T1820" s="502"/>
      <c r="U1820" s="502"/>
      <c r="V1820" s="502"/>
      <c r="W1820" s="502"/>
      <c r="X1820" s="502"/>
      <c r="Y1820" s="502"/>
      <c r="Z1820" s="502"/>
      <c r="AA1820" s="502"/>
      <c r="AB1820" s="502"/>
      <c r="AC1820" s="502"/>
      <c r="AD1820" s="502"/>
      <c r="AE1820" s="502"/>
      <c r="AF1820" s="502"/>
      <c r="AG1820" s="502"/>
      <c r="AH1820" s="502"/>
      <c r="AI1820" s="502"/>
      <c r="AJ1820" s="502"/>
      <c r="AK1820" s="502"/>
      <c r="AL1820" s="502"/>
      <c r="AM1820" s="502"/>
      <c r="AN1820" s="502"/>
      <c r="AO1820" s="502"/>
      <c r="AP1820" s="502"/>
      <c r="AQ1820" s="502"/>
      <c r="AR1820" s="502"/>
      <c r="AS1820" s="502"/>
      <c r="AT1820" s="502"/>
      <c r="AU1820" s="502"/>
      <c r="AV1820" s="502"/>
      <c r="AW1820" s="502"/>
      <c r="AX1820" s="502"/>
      <c r="AY1820" s="502"/>
      <c r="AZ1820" s="502"/>
      <c r="BA1820" s="502"/>
      <c r="BB1820" s="502"/>
      <c r="BC1820" s="502"/>
      <c r="BD1820" s="502"/>
      <c r="BE1820" s="502"/>
      <c r="BF1820" s="502"/>
      <c r="BG1820" s="505"/>
      <c r="BH1820" s="506"/>
      <c r="BI1820" s="506"/>
      <c r="BJ1820" s="506"/>
      <c r="BK1820" s="507"/>
      <c r="BL1820" s="350"/>
      <c r="BM1820" s="330"/>
      <c r="BN1820" s="330"/>
      <c r="BO1820" s="330"/>
      <c r="BP1820" s="330"/>
      <c r="BQ1820" s="330"/>
      <c r="BR1820" s="330"/>
      <c r="BS1820" s="330"/>
      <c r="BT1820" s="330"/>
      <c r="BU1820" s="330"/>
      <c r="BV1820" s="330"/>
      <c r="BW1820" s="330"/>
      <c r="BX1820" s="330"/>
      <c r="BY1820" s="330"/>
      <c r="BZ1820" s="330"/>
      <c r="CA1820" s="330"/>
      <c r="CB1820" s="330"/>
    </row>
    <row r="1821" spans="1:97" s="331" customFormat="1" ht="12.6" customHeight="1">
      <c r="B1821" s="511"/>
      <c r="C1821" s="512"/>
      <c r="D1821" s="513"/>
      <c r="E1821" s="514"/>
      <c r="F1821" s="482"/>
      <c r="G1821" s="482"/>
      <c r="H1821" s="482"/>
      <c r="I1821" s="482"/>
      <c r="J1821" s="482"/>
      <c r="K1821" s="482"/>
      <c r="L1821" s="482"/>
      <c r="M1821" s="482"/>
      <c r="N1821" s="482"/>
      <c r="O1821" s="482"/>
      <c r="P1821" s="482"/>
      <c r="Q1821" s="482"/>
      <c r="R1821" s="482"/>
      <c r="S1821" s="482"/>
      <c r="T1821" s="482"/>
      <c r="U1821" s="482"/>
      <c r="V1821" s="482"/>
      <c r="W1821" s="482"/>
      <c r="X1821" s="482"/>
      <c r="Y1821" s="482"/>
      <c r="Z1821" s="482"/>
      <c r="AA1821" s="482"/>
      <c r="AB1821" s="482"/>
      <c r="AC1821" s="482"/>
      <c r="AD1821" s="482"/>
      <c r="AE1821" s="482"/>
      <c r="AF1821" s="482"/>
      <c r="AG1821" s="482"/>
      <c r="AH1821" s="482"/>
      <c r="AI1821" s="482"/>
      <c r="AJ1821" s="482"/>
      <c r="AK1821" s="482"/>
      <c r="AL1821" s="482"/>
      <c r="AM1821" s="482"/>
      <c r="AN1821" s="482"/>
      <c r="AO1821" s="482"/>
      <c r="AP1821" s="482"/>
      <c r="AQ1821" s="482"/>
      <c r="AR1821" s="482"/>
      <c r="AS1821" s="482"/>
      <c r="AT1821" s="482"/>
      <c r="AU1821" s="482"/>
      <c r="AV1821" s="482"/>
      <c r="AW1821" s="482"/>
      <c r="AX1821" s="482"/>
      <c r="AY1821" s="482"/>
      <c r="AZ1821" s="482"/>
      <c r="BA1821" s="482"/>
      <c r="BB1821" s="482"/>
      <c r="BC1821" s="482"/>
      <c r="BD1821" s="482"/>
      <c r="BE1821" s="482"/>
      <c r="BF1821" s="482"/>
      <c r="BG1821" s="515"/>
      <c r="BH1821" s="516"/>
      <c r="BI1821" s="516"/>
      <c r="BJ1821" s="516"/>
      <c r="BK1821" s="517"/>
      <c r="BL1821" s="350"/>
      <c r="BM1821" s="330"/>
      <c r="BN1821" s="330"/>
      <c r="BO1821" s="330"/>
      <c r="BP1821" s="330"/>
      <c r="BQ1821" s="330"/>
      <c r="BR1821" s="330"/>
      <c r="BS1821" s="330"/>
      <c r="BT1821" s="330"/>
      <c r="BU1821" s="330"/>
      <c r="BV1821" s="330"/>
      <c r="BW1821" s="330"/>
      <c r="BX1821" s="330"/>
      <c r="BY1821" s="330"/>
      <c r="BZ1821" s="330"/>
      <c r="CA1821" s="330"/>
      <c r="CB1821" s="330"/>
    </row>
    <row r="1822" spans="1:97" s="331" customFormat="1" ht="12.6" customHeight="1">
      <c r="B1822" s="511"/>
      <c r="C1822" s="512"/>
      <c r="D1822" s="513"/>
      <c r="E1822" s="514"/>
      <c r="F1822" s="482"/>
      <c r="G1822" s="482"/>
      <c r="H1822" s="482"/>
      <c r="I1822" s="482"/>
      <c r="J1822" s="482"/>
      <c r="K1822" s="482"/>
      <c r="L1822" s="482"/>
      <c r="M1822" s="482"/>
      <c r="N1822" s="482"/>
      <c r="O1822" s="482"/>
      <c r="P1822" s="482"/>
      <c r="Q1822" s="482"/>
      <c r="R1822" s="482"/>
      <c r="S1822" s="482"/>
      <c r="T1822" s="482"/>
      <c r="U1822" s="482"/>
      <c r="V1822" s="482"/>
      <c r="W1822" s="482"/>
      <c r="X1822" s="482"/>
      <c r="Y1822" s="482"/>
      <c r="Z1822" s="482"/>
      <c r="AA1822" s="482"/>
      <c r="AB1822" s="482"/>
      <c r="AC1822" s="482"/>
      <c r="AD1822" s="482"/>
      <c r="AE1822" s="482"/>
      <c r="AF1822" s="482"/>
      <c r="AG1822" s="482"/>
      <c r="AH1822" s="482"/>
      <c r="AI1822" s="482"/>
      <c r="AJ1822" s="482"/>
      <c r="AK1822" s="482"/>
      <c r="AL1822" s="482"/>
      <c r="AM1822" s="482"/>
      <c r="AN1822" s="482"/>
      <c r="AO1822" s="482"/>
      <c r="AP1822" s="482"/>
      <c r="AQ1822" s="482"/>
      <c r="AR1822" s="482"/>
      <c r="AS1822" s="482"/>
      <c r="AT1822" s="482"/>
      <c r="AU1822" s="482"/>
      <c r="AV1822" s="482"/>
      <c r="AW1822" s="482"/>
      <c r="AX1822" s="482"/>
      <c r="AY1822" s="482"/>
      <c r="AZ1822" s="482"/>
      <c r="BA1822" s="482"/>
      <c r="BB1822" s="482"/>
      <c r="BC1822" s="482"/>
      <c r="BD1822" s="482"/>
      <c r="BE1822" s="482"/>
      <c r="BF1822" s="482"/>
      <c r="BG1822" s="515"/>
      <c r="BH1822" s="516"/>
      <c r="BI1822" s="516"/>
      <c r="BJ1822" s="516"/>
      <c r="BK1822" s="517"/>
      <c r="BL1822" s="350"/>
      <c r="BM1822" s="330"/>
      <c r="BN1822" s="330"/>
      <c r="BO1822" s="330"/>
      <c r="BP1822" s="330"/>
      <c r="BQ1822" s="330"/>
      <c r="BR1822" s="330"/>
      <c r="BS1822" s="330"/>
      <c r="BT1822" s="330"/>
      <c r="BU1822" s="330"/>
      <c r="BV1822" s="330"/>
      <c r="BW1822" s="330"/>
      <c r="BX1822" s="330"/>
      <c r="BY1822" s="330"/>
      <c r="BZ1822" s="330"/>
      <c r="CA1822" s="330"/>
      <c r="CB1822" s="330"/>
    </row>
    <row r="1823" spans="1:97" s="331" customFormat="1" ht="12.6" customHeight="1">
      <c r="B1823" s="498"/>
      <c r="C1823" s="499"/>
      <c r="D1823" s="500"/>
      <c r="E1823" s="503"/>
      <c r="F1823" s="504"/>
      <c r="G1823" s="504"/>
      <c r="H1823" s="504"/>
      <c r="I1823" s="504"/>
      <c r="J1823" s="504"/>
      <c r="K1823" s="504"/>
      <c r="L1823" s="504"/>
      <c r="M1823" s="504"/>
      <c r="N1823" s="504"/>
      <c r="O1823" s="504"/>
      <c r="P1823" s="504"/>
      <c r="Q1823" s="504"/>
      <c r="R1823" s="504"/>
      <c r="S1823" s="504"/>
      <c r="T1823" s="504"/>
      <c r="U1823" s="504"/>
      <c r="V1823" s="504"/>
      <c r="W1823" s="504"/>
      <c r="X1823" s="504"/>
      <c r="Y1823" s="504"/>
      <c r="Z1823" s="504"/>
      <c r="AA1823" s="504"/>
      <c r="AB1823" s="504"/>
      <c r="AC1823" s="504"/>
      <c r="AD1823" s="504"/>
      <c r="AE1823" s="504"/>
      <c r="AF1823" s="504"/>
      <c r="AG1823" s="504"/>
      <c r="AH1823" s="504"/>
      <c r="AI1823" s="504"/>
      <c r="AJ1823" s="504"/>
      <c r="AK1823" s="504"/>
      <c r="AL1823" s="504"/>
      <c r="AM1823" s="504"/>
      <c r="AN1823" s="504"/>
      <c r="AO1823" s="504"/>
      <c r="AP1823" s="504"/>
      <c r="AQ1823" s="504"/>
      <c r="AR1823" s="504"/>
      <c r="AS1823" s="504"/>
      <c r="AT1823" s="504"/>
      <c r="AU1823" s="504"/>
      <c r="AV1823" s="504"/>
      <c r="AW1823" s="504"/>
      <c r="AX1823" s="504"/>
      <c r="AY1823" s="504"/>
      <c r="AZ1823" s="504"/>
      <c r="BA1823" s="504"/>
      <c r="BB1823" s="504"/>
      <c r="BC1823" s="504"/>
      <c r="BD1823" s="504"/>
      <c r="BE1823" s="504"/>
      <c r="BF1823" s="504"/>
      <c r="BG1823" s="508"/>
      <c r="BH1823" s="509"/>
      <c r="BI1823" s="509"/>
      <c r="BJ1823" s="509"/>
      <c r="BK1823" s="510"/>
      <c r="BL1823" s="350"/>
      <c r="BM1823" s="330"/>
      <c r="BN1823" s="330"/>
      <c r="BO1823" s="330"/>
      <c r="BP1823" s="330"/>
      <c r="BQ1823" s="330"/>
      <c r="BR1823" s="330"/>
      <c r="BS1823" s="330"/>
      <c r="BT1823" s="330"/>
      <c r="BU1823" s="330"/>
      <c r="BV1823" s="330"/>
      <c r="BW1823" s="330"/>
      <c r="BX1823" s="330"/>
      <c r="BY1823" s="330"/>
      <c r="BZ1823" s="330"/>
      <c r="CA1823" s="330"/>
      <c r="CB1823" s="330"/>
    </row>
    <row r="1824" spans="1:97" s="331" customFormat="1" ht="12.6" customHeight="1">
      <c r="B1824" s="495" t="s">
        <v>436</v>
      </c>
      <c r="C1824" s="496"/>
      <c r="D1824" s="497"/>
      <c r="E1824" s="501" t="s">
        <v>1347</v>
      </c>
      <c r="F1824" s="502"/>
      <c r="G1824" s="502"/>
      <c r="H1824" s="502"/>
      <c r="I1824" s="502"/>
      <c r="J1824" s="502"/>
      <c r="K1824" s="502"/>
      <c r="L1824" s="502"/>
      <c r="M1824" s="502"/>
      <c r="N1824" s="502"/>
      <c r="O1824" s="502"/>
      <c r="P1824" s="502"/>
      <c r="Q1824" s="502"/>
      <c r="R1824" s="502"/>
      <c r="S1824" s="502"/>
      <c r="T1824" s="502"/>
      <c r="U1824" s="502"/>
      <c r="V1824" s="502"/>
      <c r="W1824" s="502"/>
      <c r="X1824" s="502"/>
      <c r="Y1824" s="502"/>
      <c r="Z1824" s="502"/>
      <c r="AA1824" s="502"/>
      <c r="AB1824" s="502"/>
      <c r="AC1824" s="502"/>
      <c r="AD1824" s="502"/>
      <c r="AE1824" s="502"/>
      <c r="AF1824" s="502"/>
      <c r="AG1824" s="502"/>
      <c r="AH1824" s="502"/>
      <c r="AI1824" s="502"/>
      <c r="AJ1824" s="502"/>
      <c r="AK1824" s="502"/>
      <c r="AL1824" s="502"/>
      <c r="AM1824" s="502"/>
      <c r="AN1824" s="502"/>
      <c r="AO1824" s="502"/>
      <c r="AP1824" s="502"/>
      <c r="AQ1824" s="502"/>
      <c r="AR1824" s="502"/>
      <c r="AS1824" s="502"/>
      <c r="AT1824" s="502"/>
      <c r="AU1824" s="502"/>
      <c r="AV1824" s="502"/>
      <c r="AW1824" s="502"/>
      <c r="AX1824" s="502"/>
      <c r="AY1824" s="502"/>
      <c r="AZ1824" s="502"/>
      <c r="BA1824" s="502"/>
      <c r="BB1824" s="502"/>
      <c r="BC1824" s="502"/>
      <c r="BD1824" s="502"/>
      <c r="BE1824" s="502"/>
      <c r="BF1824" s="502"/>
      <c r="BG1824" s="505"/>
      <c r="BH1824" s="506"/>
      <c r="BI1824" s="506"/>
      <c r="BJ1824" s="506"/>
      <c r="BK1824" s="507"/>
      <c r="BL1824" s="350"/>
      <c r="BM1824" s="330"/>
      <c r="BN1824" s="330"/>
      <c r="BO1824" s="330"/>
      <c r="BP1824" s="330"/>
      <c r="BQ1824" s="330"/>
      <c r="BR1824" s="330"/>
      <c r="BS1824" s="330"/>
      <c r="BT1824" s="330"/>
      <c r="BU1824" s="330"/>
      <c r="BV1824" s="330"/>
      <c r="BW1824" s="330"/>
      <c r="BX1824" s="330"/>
      <c r="BY1824" s="330"/>
      <c r="BZ1824" s="330"/>
      <c r="CA1824" s="330"/>
      <c r="CB1824" s="330"/>
    </row>
    <row r="1825" spans="2:97" s="331" customFormat="1" ht="12.6" customHeight="1">
      <c r="B1825" s="511"/>
      <c r="C1825" s="512"/>
      <c r="D1825" s="513"/>
      <c r="E1825" s="514"/>
      <c r="F1825" s="482"/>
      <c r="G1825" s="482"/>
      <c r="H1825" s="482"/>
      <c r="I1825" s="482"/>
      <c r="J1825" s="482"/>
      <c r="K1825" s="482"/>
      <c r="L1825" s="482"/>
      <c r="M1825" s="482"/>
      <c r="N1825" s="482"/>
      <c r="O1825" s="482"/>
      <c r="P1825" s="482"/>
      <c r="Q1825" s="482"/>
      <c r="R1825" s="482"/>
      <c r="S1825" s="482"/>
      <c r="T1825" s="482"/>
      <c r="U1825" s="482"/>
      <c r="V1825" s="482"/>
      <c r="W1825" s="482"/>
      <c r="X1825" s="482"/>
      <c r="Y1825" s="482"/>
      <c r="Z1825" s="482"/>
      <c r="AA1825" s="482"/>
      <c r="AB1825" s="482"/>
      <c r="AC1825" s="482"/>
      <c r="AD1825" s="482"/>
      <c r="AE1825" s="482"/>
      <c r="AF1825" s="482"/>
      <c r="AG1825" s="482"/>
      <c r="AH1825" s="482"/>
      <c r="AI1825" s="482"/>
      <c r="AJ1825" s="482"/>
      <c r="AK1825" s="482"/>
      <c r="AL1825" s="482"/>
      <c r="AM1825" s="482"/>
      <c r="AN1825" s="482"/>
      <c r="AO1825" s="482"/>
      <c r="AP1825" s="482"/>
      <c r="AQ1825" s="482"/>
      <c r="AR1825" s="482"/>
      <c r="AS1825" s="482"/>
      <c r="AT1825" s="482"/>
      <c r="AU1825" s="482"/>
      <c r="AV1825" s="482"/>
      <c r="AW1825" s="482"/>
      <c r="AX1825" s="482"/>
      <c r="AY1825" s="482"/>
      <c r="AZ1825" s="482"/>
      <c r="BA1825" s="482"/>
      <c r="BB1825" s="482"/>
      <c r="BC1825" s="482"/>
      <c r="BD1825" s="482"/>
      <c r="BE1825" s="482"/>
      <c r="BF1825" s="482"/>
      <c r="BG1825" s="515"/>
      <c r="BH1825" s="516"/>
      <c r="BI1825" s="516"/>
      <c r="BJ1825" s="516"/>
      <c r="BK1825" s="517"/>
      <c r="BL1825" s="350"/>
      <c r="BM1825" s="330"/>
      <c r="BN1825" s="330"/>
      <c r="BO1825" s="330"/>
      <c r="BP1825" s="330"/>
      <c r="BQ1825" s="330"/>
      <c r="BR1825" s="330"/>
      <c r="BS1825" s="330"/>
      <c r="BT1825" s="330"/>
      <c r="BU1825" s="330"/>
      <c r="BV1825" s="330"/>
      <c r="BW1825" s="330"/>
      <c r="BX1825" s="330"/>
      <c r="BY1825" s="330"/>
      <c r="BZ1825" s="330"/>
      <c r="CA1825" s="330"/>
      <c r="CB1825" s="330"/>
    </row>
    <row r="1826" spans="2:97" s="331" customFormat="1" ht="12.6" customHeight="1">
      <c r="B1826" s="498"/>
      <c r="C1826" s="499"/>
      <c r="D1826" s="500"/>
      <c r="E1826" s="503"/>
      <c r="F1826" s="504"/>
      <c r="G1826" s="504"/>
      <c r="H1826" s="504"/>
      <c r="I1826" s="504"/>
      <c r="J1826" s="504"/>
      <c r="K1826" s="504"/>
      <c r="L1826" s="504"/>
      <c r="M1826" s="504"/>
      <c r="N1826" s="504"/>
      <c r="O1826" s="504"/>
      <c r="P1826" s="504"/>
      <c r="Q1826" s="504"/>
      <c r="R1826" s="504"/>
      <c r="S1826" s="504"/>
      <c r="T1826" s="504"/>
      <c r="U1826" s="504"/>
      <c r="V1826" s="504"/>
      <c r="W1826" s="504"/>
      <c r="X1826" s="504"/>
      <c r="Y1826" s="504"/>
      <c r="Z1826" s="504"/>
      <c r="AA1826" s="504"/>
      <c r="AB1826" s="504"/>
      <c r="AC1826" s="504"/>
      <c r="AD1826" s="504"/>
      <c r="AE1826" s="504"/>
      <c r="AF1826" s="504"/>
      <c r="AG1826" s="504"/>
      <c r="AH1826" s="504"/>
      <c r="AI1826" s="504"/>
      <c r="AJ1826" s="504"/>
      <c r="AK1826" s="504"/>
      <c r="AL1826" s="504"/>
      <c r="AM1826" s="504"/>
      <c r="AN1826" s="504"/>
      <c r="AO1826" s="504"/>
      <c r="AP1826" s="504"/>
      <c r="AQ1826" s="504"/>
      <c r="AR1826" s="504"/>
      <c r="AS1826" s="504"/>
      <c r="AT1826" s="504"/>
      <c r="AU1826" s="504"/>
      <c r="AV1826" s="504"/>
      <c r="AW1826" s="504"/>
      <c r="AX1826" s="504"/>
      <c r="AY1826" s="504"/>
      <c r="AZ1826" s="504"/>
      <c r="BA1826" s="504"/>
      <c r="BB1826" s="504"/>
      <c r="BC1826" s="504"/>
      <c r="BD1826" s="504"/>
      <c r="BE1826" s="504"/>
      <c r="BF1826" s="504"/>
      <c r="BG1826" s="508"/>
      <c r="BH1826" s="509"/>
      <c r="BI1826" s="509"/>
      <c r="BJ1826" s="509"/>
      <c r="BK1826" s="510"/>
      <c r="BL1826" s="350"/>
      <c r="BM1826" s="330"/>
      <c r="BN1826" s="330"/>
      <c r="BO1826" s="330"/>
      <c r="BP1826" s="330"/>
      <c r="BQ1826" s="330"/>
      <c r="BR1826" s="330"/>
      <c r="BS1826" s="330"/>
      <c r="BT1826" s="330"/>
      <c r="BU1826" s="330"/>
      <c r="BV1826" s="330"/>
      <c r="BW1826" s="330"/>
      <c r="BX1826" s="330"/>
      <c r="BY1826" s="330"/>
      <c r="BZ1826" s="330"/>
      <c r="CA1826" s="330"/>
      <c r="CB1826" s="330"/>
    </row>
    <row r="1827" spans="2:97" s="331" customFormat="1" ht="12.6" customHeight="1">
      <c r="B1827" s="495" t="s">
        <v>450</v>
      </c>
      <c r="C1827" s="496"/>
      <c r="D1827" s="497"/>
      <c r="E1827" s="501" t="s">
        <v>988</v>
      </c>
      <c r="F1827" s="502"/>
      <c r="G1827" s="502"/>
      <c r="H1827" s="502"/>
      <c r="I1827" s="502"/>
      <c r="J1827" s="502"/>
      <c r="K1827" s="502"/>
      <c r="L1827" s="502"/>
      <c r="M1827" s="502"/>
      <c r="N1827" s="502"/>
      <c r="O1827" s="502"/>
      <c r="P1827" s="502"/>
      <c r="Q1827" s="502"/>
      <c r="R1827" s="502"/>
      <c r="S1827" s="502"/>
      <c r="T1827" s="502"/>
      <c r="U1827" s="502"/>
      <c r="V1827" s="502"/>
      <c r="W1827" s="502"/>
      <c r="X1827" s="502"/>
      <c r="Y1827" s="502"/>
      <c r="Z1827" s="502"/>
      <c r="AA1827" s="502"/>
      <c r="AB1827" s="502"/>
      <c r="AC1827" s="502"/>
      <c r="AD1827" s="502"/>
      <c r="AE1827" s="502"/>
      <c r="AF1827" s="502"/>
      <c r="AG1827" s="502"/>
      <c r="AH1827" s="502"/>
      <c r="AI1827" s="502"/>
      <c r="AJ1827" s="502"/>
      <c r="AK1827" s="502"/>
      <c r="AL1827" s="502"/>
      <c r="AM1827" s="502"/>
      <c r="AN1827" s="502"/>
      <c r="AO1827" s="502"/>
      <c r="AP1827" s="502"/>
      <c r="AQ1827" s="502"/>
      <c r="AR1827" s="502"/>
      <c r="AS1827" s="502"/>
      <c r="AT1827" s="502"/>
      <c r="AU1827" s="502"/>
      <c r="AV1827" s="502"/>
      <c r="AW1827" s="502"/>
      <c r="AX1827" s="502"/>
      <c r="AY1827" s="502"/>
      <c r="AZ1827" s="502"/>
      <c r="BA1827" s="502"/>
      <c r="BB1827" s="502"/>
      <c r="BC1827" s="502"/>
      <c r="BD1827" s="502"/>
      <c r="BE1827" s="502"/>
      <c r="BF1827" s="502"/>
      <c r="BG1827" s="505"/>
      <c r="BH1827" s="506"/>
      <c r="BI1827" s="506"/>
      <c r="BJ1827" s="506"/>
      <c r="BK1827" s="507"/>
      <c r="BL1827" s="350"/>
      <c r="BM1827" s="330"/>
      <c r="BN1827" s="330"/>
      <c r="BO1827" s="330"/>
      <c r="BP1827" s="330"/>
      <c r="BQ1827" s="330"/>
      <c r="BR1827" s="330"/>
      <c r="BS1827" s="330"/>
      <c r="BT1827" s="330"/>
      <c r="BU1827" s="330"/>
      <c r="BV1827" s="330"/>
      <c r="BW1827" s="330"/>
      <c r="BX1827" s="330"/>
      <c r="BY1827" s="330"/>
      <c r="BZ1827" s="330"/>
      <c r="CA1827" s="330"/>
      <c r="CB1827" s="330"/>
    </row>
    <row r="1828" spans="2:97" s="331" customFormat="1" ht="12.6" customHeight="1">
      <c r="B1828" s="498"/>
      <c r="C1828" s="499"/>
      <c r="D1828" s="500"/>
      <c r="E1828" s="503"/>
      <c r="F1828" s="504"/>
      <c r="G1828" s="504"/>
      <c r="H1828" s="504"/>
      <c r="I1828" s="504"/>
      <c r="J1828" s="504"/>
      <c r="K1828" s="504"/>
      <c r="L1828" s="504"/>
      <c r="M1828" s="504"/>
      <c r="N1828" s="504"/>
      <c r="O1828" s="504"/>
      <c r="P1828" s="504"/>
      <c r="Q1828" s="504"/>
      <c r="R1828" s="504"/>
      <c r="S1828" s="504"/>
      <c r="T1828" s="504"/>
      <c r="U1828" s="504"/>
      <c r="V1828" s="504"/>
      <c r="W1828" s="504"/>
      <c r="X1828" s="504"/>
      <c r="Y1828" s="504"/>
      <c r="Z1828" s="504"/>
      <c r="AA1828" s="504"/>
      <c r="AB1828" s="504"/>
      <c r="AC1828" s="504"/>
      <c r="AD1828" s="504"/>
      <c r="AE1828" s="504"/>
      <c r="AF1828" s="504"/>
      <c r="AG1828" s="504"/>
      <c r="AH1828" s="504"/>
      <c r="AI1828" s="504"/>
      <c r="AJ1828" s="504"/>
      <c r="AK1828" s="504"/>
      <c r="AL1828" s="504"/>
      <c r="AM1828" s="504"/>
      <c r="AN1828" s="504"/>
      <c r="AO1828" s="504"/>
      <c r="AP1828" s="504"/>
      <c r="AQ1828" s="504"/>
      <c r="AR1828" s="504"/>
      <c r="AS1828" s="504"/>
      <c r="AT1828" s="504"/>
      <c r="AU1828" s="504"/>
      <c r="AV1828" s="504"/>
      <c r="AW1828" s="504"/>
      <c r="AX1828" s="504"/>
      <c r="AY1828" s="504"/>
      <c r="AZ1828" s="504"/>
      <c r="BA1828" s="504"/>
      <c r="BB1828" s="504"/>
      <c r="BC1828" s="504"/>
      <c r="BD1828" s="504"/>
      <c r="BE1828" s="504"/>
      <c r="BF1828" s="504"/>
      <c r="BG1828" s="508"/>
      <c r="BH1828" s="509"/>
      <c r="BI1828" s="509"/>
      <c r="BJ1828" s="509"/>
      <c r="BK1828" s="510"/>
      <c r="BL1828" s="350"/>
      <c r="BM1828" s="330"/>
      <c r="BN1828" s="330"/>
      <c r="BO1828" s="330"/>
      <c r="BP1828" s="330"/>
      <c r="BQ1828" s="330"/>
      <c r="BR1828" s="330"/>
      <c r="BS1828" s="330"/>
      <c r="BT1828" s="330"/>
      <c r="BU1828" s="330"/>
      <c r="BV1828" s="330"/>
      <c r="BW1828" s="330"/>
      <c r="BX1828" s="330"/>
      <c r="BY1828" s="330"/>
      <c r="BZ1828" s="330"/>
      <c r="CA1828" s="330"/>
      <c r="CB1828" s="330"/>
    </row>
    <row r="1829" spans="2:97" s="331" customFormat="1" ht="12.6" customHeight="1">
      <c r="B1829" s="495" t="s">
        <v>457</v>
      </c>
      <c r="C1829" s="496"/>
      <c r="D1829" s="497"/>
      <c r="E1829" s="501" t="s">
        <v>353</v>
      </c>
      <c r="F1829" s="502"/>
      <c r="G1829" s="502"/>
      <c r="H1829" s="502"/>
      <c r="I1829" s="502"/>
      <c r="J1829" s="502"/>
      <c r="K1829" s="502"/>
      <c r="L1829" s="502"/>
      <c r="M1829" s="502"/>
      <c r="N1829" s="502"/>
      <c r="O1829" s="502"/>
      <c r="P1829" s="502"/>
      <c r="Q1829" s="502"/>
      <c r="R1829" s="502"/>
      <c r="S1829" s="502"/>
      <c r="T1829" s="502"/>
      <c r="U1829" s="502"/>
      <c r="V1829" s="502"/>
      <c r="W1829" s="502"/>
      <c r="X1829" s="502"/>
      <c r="Y1829" s="502"/>
      <c r="Z1829" s="502"/>
      <c r="AA1829" s="502"/>
      <c r="AB1829" s="502"/>
      <c r="AC1829" s="502"/>
      <c r="AD1829" s="502"/>
      <c r="AE1829" s="502"/>
      <c r="AF1829" s="502"/>
      <c r="AG1829" s="502"/>
      <c r="AH1829" s="502"/>
      <c r="AI1829" s="502"/>
      <c r="AJ1829" s="502"/>
      <c r="AK1829" s="502"/>
      <c r="AL1829" s="502"/>
      <c r="AM1829" s="502"/>
      <c r="AN1829" s="502"/>
      <c r="AO1829" s="502"/>
      <c r="AP1829" s="502"/>
      <c r="AQ1829" s="502"/>
      <c r="AR1829" s="502"/>
      <c r="AS1829" s="502"/>
      <c r="AT1829" s="502"/>
      <c r="AU1829" s="502"/>
      <c r="AV1829" s="502"/>
      <c r="AW1829" s="502"/>
      <c r="AX1829" s="502"/>
      <c r="AY1829" s="502"/>
      <c r="AZ1829" s="502"/>
      <c r="BA1829" s="502"/>
      <c r="BB1829" s="502"/>
      <c r="BC1829" s="502"/>
      <c r="BD1829" s="502"/>
      <c r="BE1829" s="502"/>
      <c r="BF1829" s="502"/>
      <c r="BG1829" s="505"/>
      <c r="BH1829" s="506"/>
      <c r="BI1829" s="506"/>
      <c r="BJ1829" s="506"/>
      <c r="BK1829" s="507"/>
      <c r="BL1829" s="350"/>
      <c r="BM1829" s="330"/>
      <c r="BN1829" s="330"/>
      <c r="BO1829" s="330"/>
      <c r="BP1829" s="330"/>
      <c r="BQ1829" s="330"/>
      <c r="BR1829" s="330"/>
      <c r="BS1829" s="330"/>
      <c r="BT1829" s="330"/>
      <c r="BU1829" s="330"/>
      <c r="BV1829" s="330"/>
      <c r="BW1829" s="330"/>
      <c r="BX1829" s="330"/>
      <c r="BY1829" s="330"/>
      <c r="BZ1829" s="330"/>
      <c r="CA1829" s="330"/>
      <c r="CB1829" s="330"/>
    </row>
    <row r="1830" spans="2:97" s="331" customFormat="1" ht="12.6" customHeight="1">
      <c r="B1830" s="498"/>
      <c r="C1830" s="499"/>
      <c r="D1830" s="500"/>
      <c r="E1830" s="503"/>
      <c r="F1830" s="504"/>
      <c r="G1830" s="504"/>
      <c r="H1830" s="504"/>
      <c r="I1830" s="504"/>
      <c r="J1830" s="504"/>
      <c r="K1830" s="504"/>
      <c r="L1830" s="504"/>
      <c r="M1830" s="504"/>
      <c r="N1830" s="504"/>
      <c r="O1830" s="504"/>
      <c r="P1830" s="504"/>
      <c r="Q1830" s="504"/>
      <c r="R1830" s="504"/>
      <c r="S1830" s="504"/>
      <c r="T1830" s="504"/>
      <c r="U1830" s="504"/>
      <c r="V1830" s="504"/>
      <c r="W1830" s="504"/>
      <c r="X1830" s="504"/>
      <c r="Y1830" s="504"/>
      <c r="Z1830" s="504"/>
      <c r="AA1830" s="504"/>
      <c r="AB1830" s="504"/>
      <c r="AC1830" s="504"/>
      <c r="AD1830" s="504"/>
      <c r="AE1830" s="504"/>
      <c r="AF1830" s="504"/>
      <c r="AG1830" s="504"/>
      <c r="AH1830" s="504"/>
      <c r="AI1830" s="504"/>
      <c r="AJ1830" s="504"/>
      <c r="AK1830" s="504"/>
      <c r="AL1830" s="504"/>
      <c r="AM1830" s="504"/>
      <c r="AN1830" s="504"/>
      <c r="AO1830" s="504"/>
      <c r="AP1830" s="504"/>
      <c r="AQ1830" s="504"/>
      <c r="AR1830" s="504"/>
      <c r="AS1830" s="504"/>
      <c r="AT1830" s="504"/>
      <c r="AU1830" s="504"/>
      <c r="AV1830" s="504"/>
      <c r="AW1830" s="504"/>
      <c r="AX1830" s="504"/>
      <c r="AY1830" s="504"/>
      <c r="AZ1830" s="504"/>
      <c r="BA1830" s="504"/>
      <c r="BB1830" s="504"/>
      <c r="BC1830" s="504"/>
      <c r="BD1830" s="504"/>
      <c r="BE1830" s="504"/>
      <c r="BF1830" s="504"/>
      <c r="BG1830" s="508"/>
      <c r="BH1830" s="509"/>
      <c r="BI1830" s="509"/>
      <c r="BJ1830" s="509"/>
      <c r="BK1830" s="510"/>
      <c r="BL1830" s="350"/>
      <c r="BM1830" s="330"/>
      <c r="BN1830" s="330"/>
      <c r="BO1830" s="330"/>
      <c r="BP1830" s="330"/>
      <c r="BQ1830" s="330"/>
      <c r="BR1830" s="330"/>
      <c r="BS1830" s="330"/>
      <c r="BT1830" s="330"/>
      <c r="BU1830" s="330"/>
      <c r="BV1830" s="330"/>
      <c r="BW1830" s="330"/>
      <c r="BX1830" s="330"/>
      <c r="BY1830" s="330"/>
      <c r="BZ1830" s="330"/>
      <c r="CA1830" s="330"/>
      <c r="CB1830" s="330"/>
    </row>
    <row r="1831" spans="2:97" s="331" customFormat="1" ht="12.6" customHeight="1">
      <c r="B1831" s="495" t="s">
        <v>461</v>
      </c>
      <c r="C1831" s="496"/>
      <c r="D1831" s="497"/>
      <c r="E1831" s="501" t="s">
        <v>989</v>
      </c>
      <c r="F1831" s="502"/>
      <c r="G1831" s="502"/>
      <c r="H1831" s="502"/>
      <c r="I1831" s="502"/>
      <c r="J1831" s="502"/>
      <c r="K1831" s="502"/>
      <c r="L1831" s="502"/>
      <c r="M1831" s="502"/>
      <c r="N1831" s="502"/>
      <c r="O1831" s="502"/>
      <c r="P1831" s="502"/>
      <c r="Q1831" s="502"/>
      <c r="R1831" s="502"/>
      <c r="S1831" s="502"/>
      <c r="T1831" s="502"/>
      <c r="U1831" s="502"/>
      <c r="V1831" s="502"/>
      <c r="W1831" s="502"/>
      <c r="X1831" s="502"/>
      <c r="Y1831" s="502"/>
      <c r="Z1831" s="502"/>
      <c r="AA1831" s="502"/>
      <c r="AB1831" s="502"/>
      <c r="AC1831" s="502"/>
      <c r="AD1831" s="502"/>
      <c r="AE1831" s="502"/>
      <c r="AF1831" s="502"/>
      <c r="AG1831" s="502"/>
      <c r="AH1831" s="502"/>
      <c r="AI1831" s="502"/>
      <c r="AJ1831" s="502"/>
      <c r="AK1831" s="502"/>
      <c r="AL1831" s="502"/>
      <c r="AM1831" s="502"/>
      <c r="AN1831" s="502"/>
      <c r="AO1831" s="502"/>
      <c r="AP1831" s="502"/>
      <c r="AQ1831" s="502"/>
      <c r="AR1831" s="502"/>
      <c r="AS1831" s="502"/>
      <c r="AT1831" s="502"/>
      <c r="AU1831" s="502"/>
      <c r="AV1831" s="502"/>
      <c r="AW1831" s="502"/>
      <c r="AX1831" s="502"/>
      <c r="AY1831" s="502"/>
      <c r="AZ1831" s="502"/>
      <c r="BA1831" s="502"/>
      <c r="BB1831" s="502"/>
      <c r="BC1831" s="502"/>
      <c r="BD1831" s="502"/>
      <c r="BE1831" s="502"/>
      <c r="BF1831" s="502"/>
      <c r="BG1831" s="505"/>
      <c r="BH1831" s="506"/>
      <c r="BI1831" s="506"/>
      <c r="BJ1831" s="506"/>
      <c r="BK1831" s="507"/>
      <c r="BL1831" s="350"/>
      <c r="BM1831" s="330"/>
      <c r="BN1831" s="330"/>
      <c r="BO1831" s="330"/>
      <c r="BP1831" s="330"/>
      <c r="BQ1831" s="330"/>
      <c r="BR1831" s="330"/>
      <c r="BS1831" s="330"/>
      <c r="BT1831" s="330"/>
      <c r="BU1831" s="330"/>
      <c r="BV1831" s="330"/>
      <c r="BW1831" s="330"/>
      <c r="BX1831" s="330"/>
      <c r="BY1831" s="330"/>
      <c r="BZ1831" s="330"/>
      <c r="CA1831" s="330"/>
      <c r="CB1831" s="330"/>
    </row>
    <row r="1832" spans="2:97" s="331" customFormat="1" ht="12" customHeight="1">
      <c r="B1832" s="511"/>
      <c r="C1832" s="512"/>
      <c r="D1832" s="513"/>
      <c r="E1832" s="514"/>
      <c r="F1832" s="482"/>
      <c r="G1832" s="482"/>
      <c r="H1832" s="482"/>
      <c r="I1832" s="482"/>
      <c r="J1832" s="482"/>
      <c r="K1832" s="482"/>
      <c r="L1832" s="482"/>
      <c r="M1832" s="482"/>
      <c r="N1832" s="482"/>
      <c r="O1832" s="482"/>
      <c r="P1832" s="482"/>
      <c r="Q1832" s="482"/>
      <c r="R1832" s="482"/>
      <c r="S1832" s="482"/>
      <c r="T1832" s="482"/>
      <c r="U1832" s="482"/>
      <c r="V1832" s="482"/>
      <c r="W1832" s="482"/>
      <c r="X1832" s="482"/>
      <c r="Y1832" s="482"/>
      <c r="Z1832" s="482"/>
      <c r="AA1832" s="482"/>
      <c r="AB1832" s="482"/>
      <c r="AC1832" s="482"/>
      <c r="AD1832" s="482"/>
      <c r="AE1832" s="482"/>
      <c r="AF1832" s="482"/>
      <c r="AG1832" s="482"/>
      <c r="AH1832" s="482"/>
      <c r="AI1832" s="482"/>
      <c r="AJ1832" s="482"/>
      <c r="AK1832" s="482"/>
      <c r="AL1832" s="482"/>
      <c r="AM1832" s="482"/>
      <c r="AN1832" s="482"/>
      <c r="AO1832" s="482"/>
      <c r="AP1832" s="482"/>
      <c r="AQ1832" s="482"/>
      <c r="AR1832" s="482"/>
      <c r="AS1832" s="482"/>
      <c r="AT1832" s="482"/>
      <c r="AU1832" s="482"/>
      <c r="AV1832" s="482"/>
      <c r="AW1832" s="482"/>
      <c r="AX1832" s="482"/>
      <c r="AY1832" s="482"/>
      <c r="AZ1832" s="482"/>
      <c r="BA1832" s="482"/>
      <c r="BB1832" s="482"/>
      <c r="BC1832" s="482"/>
      <c r="BD1832" s="482"/>
      <c r="BE1832" s="482"/>
      <c r="BF1832" s="482"/>
      <c r="BG1832" s="515"/>
      <c r="BH1832" s="516"/>
      <c r="BI1832" s="516"/>
      <c r="BJ1832" s="516"/>
      <c r="BK1832" s="517"/>
      <c r="BL1832" s="350"/>
      <c r="BM1832" s="330"/>
      <c r="BN1832" s="330"/>
      <c r="BO1832" s="330"/>
      <c r="BP1832" s="330"/>
      <c r="BQ1832" s="330"/>
      <c r="BR1832" s="330"/>
      <c r="BS1832" s="330"/>
      <c r="BT1832" s="330"/>
      <c r="BU1832" s="330"/>
      <c r="BV1832" s="330"/>
      <c r="BW1832" s="330"/>
      <c r="BX1832" s="330"/>
      <c r="BY1832" s="330"/>
      <c r="BZ1832" s="330"/>
      <c r="CA1832" s="330"/>
      <c r="CB1832" s="330"/>
    </row>
    <row r="1833" spans="2:97" s="331" customFormat="1" ht="12.6" customHeight="1">
      <c r="B1833" s="495" t="s">
        <v>463</v>
      </c>
      <c r="C1833" s="496"/>
      <c r="D1833" s="497"/>
      <c r="E1833" s="502" t="s">
        <v>990</v>
      </c>
      <c r="F1833" s="502"/>
      <c r="G1833" s="502"/>
      <c r="H1833" s="502"/>
      <c r="I1833" s="502"/>
      <c r="J1833" s="502"/>
      <c r="K1833" s="502"/>
      <c r="L1833" s="502"/>
      <c r="M1833" s="502"/>
      <c r="N1833" s="502"/>
      <c r="O1833" s="502"/>
      <c r="P1833" s="502"/>
      <c r="Q1833" s="502"/>
      <c r="R1833" s="502"/>
      <c r="S1833" s="502"/>
      <c r="T1833" s="502"/>
      <c r="U1833" s="502"/>
      <c r="V1833" s="502"/>
      <c r="W1833" s="502"/>
      <c r="X1833" s="502"/>
      <c r="Y1833" s="502"/>
      <c r="Z1833" s="502"/>
      <c r="AA1833" s="502"/>
      <c r="AB1833" s="502"/>
      <c r="AC1833" s="502"/>
      <c r="AD1833" s="502"/>
      <c r="AE1833" s="502"/>
      <c r="AF1833" s="502"/>
      <c r="AG1833" s="502"/>
      <c r="AH1833" s="502"/>
      <c r="AI1833" s="502"/>
      <c r="AJ1833" s="502"/>
      <c r="AK1833" s="502"/>
      <c r="AL1833" s="502"/>
      <c r="AM1833" s="502"/>
      <c r="AN1833" s="502"/>
      <c r="AO1833" s="502"/>
      <c r="AP1833" s="502"/>
      <c r="AQ1833" s="502"/>
      <c r="AR1833" s="502"/>
      <c r="AS1833" s="502"/>
      <c r="AT1833" s="502"/>
      <c r="AU1833" s="502"/>
      <c r="AV1833" s="502"/>
      <c r="AW1833" s="502"/>
      <c r="AX1833" s="502"/>
      <c r="AY1833" s="502"/>
      <c r="AZ1833" s="502"/>
      <c r="BA1833" s="502"/>
      <c r="BB1833" s="502"/>
      <c r="BC1833" s="502"/>
      <c r="BD1833" s="502"/>
      <c r="BE1833" s="502"/>
      <c r="BF1833" s="502"/>
      <c r="BG1833" s="505"/>
      <c r="BH1833" s="506"/>
      <c r="BI1833" s="506"/>
      <c r="BJ1833" s="506"/>
      <c r="BK1833" s="507"/>
      <c r="BL1833" s="330"/>
      <c r="BM1833" s="330"/>
      <c r="BN1833" s="330"/>
      <c r="BO1833" s="330"/>
      <c r="BP1833" s="330"/>
      <c r="BQ1833" s="330"/>
      <c r="BR1833" s="330"/>
      <c r="BS1833" s="330"/>
      <c r="BT1833" s="330"/>
      <c r="BU1833" s="330"/>
      <c r="BV1833" s="330"/>
      <c r="BW1833" s="330"/>
      <c r="BX1833" s="330"/>
      <c r="BY1833" s="330"/>
      <c r="BZ1833" s="330"/>
      <c r="CA1833" s="330"/>
    </row>
    <row r="1834" spans="2:97" s="331" customFormat="1" ht="12.6" customHeight="1">
      <c r="B1834" s="511"/>
      <c r="C1834" s="512"/>
      <c r="D1834" s="513"/>
      <c r="E1834" s="482"/>
      <c r="F1834" s="482"/>
      <c r="G1834" s="482"/>
      <c r="H1834" s="482"/>
      <c r="I1834" s="482"/>
      <c r="J1834" s="482"/>
      <c r="K1834" s="482"/>
      <c r="L1834" s="482"/>
      <c r="M1834" s="482"/>
      <c r="N1834" s="482"/>
      <c r="O1834" s="482"/>
      <c r="P1834" s="482"/>
      <c r="Q1834" s="482"/>
      <c r="R1834" s="482"/>
      <c r="S1834" s="482"/>
      <c r="T1834" s="482"/>
      <c r="U1834" s="482"/>
      <c r="V1834" s="482"/>
      <c r="W1834" s="482"/>
      <c r="X1834" s="482"/>
      <c r="Y1834" s="482"/>
      <c r="Z1834" s="482"/>
      <c r="AA1834" s="482"/>
      <c r="AB1834" s="482"/>
      <c r="AC1834" s="482"/>
      <c r="AD1834" s="482"/>
      <c r="AE1834" s="482"/>
      <c r="AF1834" s="482"/>
      <c r="AG1834" s="482"/>
      <c r="AH1834" s="482"/>
      <c r="AI1834" s="482"/>
      <c r="AJ1834" s="482"/>
      <c r="AK1834" s="482"/>
      <c r="AL1834" s="482"/>
      <c r="AM1834" s="482"/>
      <c r="AN1834" s="482"/>
      <c r="AO1834" s="482"/>
      <c r="AP1834" s="482"/>
      <c r="AQ1834" s="482"/>
      <c r="AR1834" s="482"/>
      <c r="AS1834" s="482"/>
      <c r="AT1834" s="482"/>
      <c r="AU1834" s="482"/>
      <c r="AV1834" s="482"/>
      <c r="AW1834" s="482"/>
      <c r="AX1834" s="482"/>
      <c r="AY1834" s="482"/>
      <c r="AZ1834" s="482"/>
      <c r="BA1834" s="482"/>
      <c r="BB1834" s="482"/>
      <c r="BC1834" s="482"/>
      <c r="BD1834" s="482"/>
      <c r="BE1834" s="482"/>
      <c r="BF1834" s="482"/>
      <c r="BG1834" s="515"/>
      <c r="BH1834" s="516"/>
      <c r="BI1834" s="516"/>
      <c r="BJ1834" s="516"/>
      <c r="BK1834" s="517"/>
      <c r="BL1834" s="330"/>
      <c r="BM1834" s="330"/>
      <c r="BN1834" s="330"/>
      <c r="BO1834" s="330"/>
      <c r="BP1834" s="330"/>
      <c r="BQ1834" s="330"/>
      <c r="BR1834" s="330"/>
      <c r="BS1834" s="330"/>
      <c r="BT1834" s="330"/>
      <c r="BU1834" s="330"/>
      <c r="BV1834" s="330"/>
      <c r="BW1834" s="330"/>
      <c r="BX1834" s="330"/>
      <c r="BY1834" s="330"/>
      <c r="BZ1834" s="330"/>
      <c r="CA1834" s="330"/>
    </row>
    <row r="1835" spans="2:97" s="331" customFormat="1" ht="12.6" customHeight="1">
      <c r="B1835" s="511"/>
      <c r="C1835" s="512"/>
      <c r="D1835" s="513"/>
      <c r="E1835" s="482"/>
      <c r="F1835" s="482"/>
      <c r="G1835" s="482"/>
      <c r="H1835" s="482"/>
      <c r="I1835" s="482"/>
      <c r="J1835" s="482"/>
      <c r="K1835" s="482"/>
      <c r="L1835" s="482"/>
      <c r="M1835" s="482"/>
      <c r="N1835" s="482"/>
      <c r="O1835" s="482"/>
      <c r="P1835" s="482"/>
      <c r="Q1835" s="482"/>
      <c r="R1835" s="482"/>
      <c r="S1835" s="482"/>
      <c r="T1835" s="482"/>
      <c r="U1835" s="482"/>
      <c r="V1835" s="482"/>
      <c r="W1835" s="482"/>
      <c r="X1835" s="482"/>
      <c r="Y1835" s="482"/>
      <c r="Z1835" s="482"/>
      <c r="AA1835" s="482"/>
      <c r="AB1835" s="482"/>
      <c r="AC1835" s="482"/>
      <c r="AD1835" s="482"/>
      <c r="AE1835" s="482"/>
      <c r="AF1835" s="482"/>
      <c r="AG1835" s="482"/>
      <c r="AH1835" s="482"/>
      <c r="AI1835" s="482"/>
      <c r="AJ1835" s="482"/>
      <c r="AK1835" s="482"/>
      <c r="AL1835" s="482"/>
      <c r="AM1835" s="482"/>
      <c r="AN1835" s="482"/>
      <c r="AO1835" s="482"/>
      <c r="AP1835" s="482"/>
      <c r="AQ1835" s="482"/>
      <c r="AR1835" s="482"/>
      <c r="AS1835" s="482"/>
      <c r="AT1835" s="482"/>
      <c r="AU1835" s="482"/>
      <c r="AV1835" s="482"/>
      <c r="AW1835" s="482"/>
      <c r="AX1835" s="482"/>
      <c r="AY1835" s="482"/>
      <c r="AZ1835" s="482"/>
      <c r="BA1835" s="482"/>
      <c r="BB1835" s="482"/>
      <c r="BC1835" s="482"/>
      <c r="BD1835" s="482"/>
      <c r="BE1835" s="482"/>
      <c r="BF1835" s="482"/>
      <c r="BG1835" s="515"/>
      <c r="BH1835" s="516"/>
      <c r="BI1835" s="516"/>
      <c r="BJ1835" s="516"/>
      <c r="BK1835" s="517"/>
      <c r="BL1835" s="330"/>
      <c r="BM1835" s="330"/>
      <c r="BN1835" s="330"/>
      <c r="BO1835" s="330"/>
      <c r="BP1835" s="330"/>
      <c r="BQ1835" s="330"/>
      <c r="BR1835" s="330"/>
      <c r="BS1835" s="330"/>
      <c r="BT1835" s="330"/>
      <c r="BU1835" s="330"/>
      <c r="BV1835" s="330"/>
      <c r="BW1835" s="330"/>
      <c r="BX1835" s="330"/>
      <c r="BY1835" s="330"/>
      <c r="BZ1835" s="330"/>
      <c r="CA1835" s="330"/>
    </row>
    <row r="1836" spans="2:97" s="331" customFormat="1" ht="12.6" customHeight="1">
      <c r="B1836" s="511"/>
      <c r="C1836" s="512"/>
      <c r="D1836" s="513"/>
      <c r="E1836" s="698" t="s">
        <v>434</v>
      </c>
      <c r="F1836" s="699"/>
      <c r="G1836" s="635" t="s">
        <v>764</v>
      </c>
      <c r="H1836" s="635"/>
      <c r="I1836" s="635"/>
      <c r="J1836" s="635"/>
      <c r="K1836" s="635"/>
      <c r="L1836" s="635"/>
      <c r="M1836" s="635"/>
      <c r="N1836" s="635"/>
      <c r="O1836" s="635"/>
      <c r="P1836" s="635"/>
      <c r="Q1836" s="635"/>
      <c r="R1836" s="635"/>
      <c r="S1836" s="635"/>
      <c r="T1836" s="635"/>
      <c r="U1836" s="635"/>
      <c r="V1836" s="635"/>
      <c r="W1836" s="635"/>
      <c r="X1836" s="635"/>
      <c r="Y1836" s="635"/>
      <c r="Z1836" s="635"/>
      <c r="AA1836" s="635"/>
      <c r="AB1836" s="635"/>
      <c r="AC1836" s="635"/>
      <c r="AD1836" s="635"/>
      <c r="AE1836" s="635"/>
      <c r="AF1836" s="635"/>
      <c r="AG1836" s="635"/>
      <c r="AH1836" s="635"/>
      <c r="AI1836" s="635"/>
      <c r="AJ1836" s="635"/>
      <c r="AK1836" s="635"/>
      <c r="AL1836" s="635"/>
      <c r="AM1836" s="635"/>
      <c r="AN1836" s="635"/>
      <c r="AO1836" s="635"/>
      <c r="AP1836" s="635"/>
      <c r="AQ1836" s="635"/>
      <c r="AR1836" s="635"/>
      <c r="AS1836" s="635"/>
      <c r="AT1836" s="635"/>
      <c r="AU1836" s="635"/>
      <c r="AV1836" s="635"/>
      <c r="AW1836" s="635"/>
      <c r="AX1836" s="635"/>
      <c r="AY1836" s="635"/>
      <c r="AZ1836" s="635"/>
      <c r="BA1836" s="635"/>
      <c r="BB1836" s="635"/>
      <c r="BC1836" s="635"/>
      <c r="BD1836" s="635"/>
      <c r="BE1836" s="635"/>
      <c r="BF1836" s="635"/>
      <c r="BG1836" s="515"/>
      <c r="BH1836" s="516"/>
      <c r="BI1836" s="516"/>
      <c r="BJ1836" s="516"/>
      <c r="BK1836" s="517"/>
      <c r="BL1836" s="330"/>
      <c r="BM1836" s="330"/>
      <c r="BN1836" s="330"/>
      <c r="BO1836" s="330"/>
      <c r="BP1836" s="330"/>
      <c r="BQ1836" s="330"/>
      <c r="BR1836" s="330"/>
      <c r="BS1836" s="330"/>
      <c r="BT1836" s="330"/>
      <c r="BU1836" s="330"/>
      <c r="BV1836" s="330"/>
      <c r="BW1836" s="330"/>
      <c r="BX1836" s="330"/>
      <c r="BY1836" s="330"/>
      <c r="BZ1836" s="330"/>
      <c r="CA1836" s="330"/>
    </row>
    <row r="1837" spans="2:97" s="331" customFormat="1" ht="5.25" customHeight="1">
      <c r="B1837" s="498"/>
      <c r="C1837" s="499"/>
      <c r="D1837" s="500"/>
      <c r="E1837" s="778"/>
      <c r="F1837" s="778"/>
      <c r="G1837" s="504"/>
      <c r="H1837" s="504"/>
      <c r="I1837" s="504"/>
      <c r="J1837" s="504"/>
      <c r="K1837" s="504"/>
      <c r="L1837" s="504"/>
      <c r="M1837" s="504"/>
      <c r="N1837" s="504"/>
      <c r="O1837" s="504"/>
      <c r="P1837" s="504"/>
      <c r="Q1837" s="504"/>
      <c r="R1837" s="504"/>
      <c r="S1837" s="504"/>
      <c r="T1837" s="504"/>
      <c r="U1837" s="504"/>
      <c r="V1837" s="504"/>
      <c r="W1837" s="504"/>
      <c r="X1837" s="504"/>
      <c r="Y1837" s="504"/>
      <c r="Z1837" s="504"/>
      <c r="AA1837" s="504"/>
      <c r="AB1837" s="504"/>
      <c r="AC1837" s="504"/>
      <c r="AD1837" s="504"/>
      <c r="AE1837" s="504"/>
      <c r="AF1837" s="504"/>
      <c r="AG1837" s="504"/>
      <c r="AH1837" s="504"/>
      <c r="AI1837" s="504"/>
      <c r="AJ1837" s="504"/>
      <c r="AK1837" s="504"/>
      <c r="AL1837" s="504"/>
      <c r="AM1837" s="504"/>
      <c r="AN1837" s="504"/>
      <c r="AO1837" s="504"/>
      <c r="AP1837" s="504"/>
      <c r="AQ1837" s="504"/>
      <c r="AR1837" s="504"/>
      <c r="AS1837" s="504"/>
      <c r="AT1837" s="504"/>
      <c r="AU1837" s="504"/>
      <c r="AV1837" s="504"/>
      <c r="AW1837" s="504"/>
      <c r="AX1837" s="504"/>
      <c r="AY1837" s="504"/>
      <c r="AZ1837" s="504"/>
      <c r="BA1837" s="504"/>
      <c r="BB1837" s="504"/>
      <c r="BC1837" s="504"/>
      <c r="BD1837" s="504"/>
      <c r="BE1837" s="504"/>
      <c r="BF1837" s="504"/>
      <c r="BG1837" s="508"/>
      <c r="BH1837" s="509"/>
      <c r="BI1837" s="509"/>
      <c r="BJ1837" s="509"/>
      <c r="BK1837" s="510"/>
      <c r="BL1837" s="330"/>
      <c r="BM1837" s="330"/>
      <c r="BN1837" s="330"/>
      <c r="BO1837" s="330"/>
      <c r="BP1837" s="330"/>
      <c r="BQ1837" s="330"/>
      <c r="BR1837" s="330"/>
      <c r="BS1837" s="330"/>
      <c r="BT1837" s="330"/>
      <c r="BU1837" s="330"/>
      <c r="BV1837" s="330"/>
      <c r="BW1837" s="330"/>
      <c r="BX1837" s="330"/>
      <c r="BY1837" s="330"/>
      <c r="BZ1837" s="330"/>
      <c r="CA1837" s="330"/>
    </row>
    <row r="1838" spans="2:97" s="384" customFormat="1" ht="9" customHeight="1">
      <c r="BG1838" s="243"/>
      <c r="BH1838" s="243"/>
      <c r="BI1838" s="243"/>
      <c r="BJ1838" s="243"/>
      <c r="BK1838" s="243"/>
      <c r="BL1838" s="385"/>
      <c r="BM1838" s="385"/>
      <c r="BN1838" s="385"/>
      <c r="BO1838" s="385"/>
      <c r="BP1838" s="385"/>
      <c r="BQ1838" s="385"/>
      <c r="BR1838" s="385"/>
      <c r="BS1838" s="385"/>
      <c r="BT1838" s="385"/>
      <c r="BU1838" s="385"/>
      <c r="BV1838" s="385"/>
      <c r="BW1838" s="385"/>
      <c r="BX1838" s="385"/>
      <c r="BY1838" s="385"/>
      <c r="BZ1838" s="385"/>
      <c r="CA1838" s="385"/>
    </row>
    <row r="1839" spans="2:97" s="316" customFormat="1" ht="12.75" customHeight="1">
      <c r="B1839" s="386"/>
      <c r="C1839" s="386"/>
      <c r="D1839" s="386"/>
      <c r="E1839" s="599" t="s">
        <v>765</v>
      </c>
      <c r="F1839" s="600"/>
      <c r="G1839" s="600"/>
      <c r="H1839" s="600"/>
      <c r="I1839" s="600"/>
      <c r="J1839" s="600"/>
      <c r="K1839" s="600"/>
      <c r="L1839" s="600"/>
      <c r="M1839" s="600"/>
      <c r="N1839" s="600"/>
      <c r="O1839" s="600"/>
      <c r="P1839" s="600"/>
      <c r="Q1839" s="600"/>
      <c r="R1839" s="600"/>
      <c r="S1839" s="600"/>
      <c r="T1839" s="600"/>
      <c r="U1839" s="600"/>
      <c r="V1839" s="600"/>
      <c r="W1839" s="600"/>
      <c r="X1839" s="600"/>
      <c r="Y1839" s="600"/>
      <c r="Z1839" s="600"/>
      <c r="AA1839" s="600"/>
      <c r="AB1839" s="600"/>
      <c r="AC1839" s="600"/>
      <c r="AD1839" s="600"/>
      <c r="AE1839" s="601"/>
      <c r="AF1839" s="783"/>
      <c r="AG1839" s="784"/>
      <c r="AH1839" s="784"/>
      <c r="AI1839" s="784"/>
      <c r="AJ1839" s="784"/>
      <c r="AK1839" s="784"/>
      <c r="AL1839" s="784"/>
      <c r="AM1839" s="784"/>
      <c r="AN1839" s="784"/>
      <c r="AO1839" s="784"/>
      <c r="AP1839" s="785"/>
      <c r="AQ1839" s="482" t="s">
        <v>1339</v>
      </c>
      <c r="AR1839" s="482"/>
      <c r="AS1839" s="482"/>
      <c r="AT1839" s="482"/>
      <c r="AU1839" s="482"/>
      <c r="AV1839" s="482"/>
      <c r="AW1839" s="482"/>
      <c r="AX1839" s="482"/>
      <c r="AY1839" s="482"/>
      <c r="AZ1839" s="482"/>
      <c r="BA1839" s="482"/>
      <c r="BB1839" s="482"/>
      <c r="BC1839" s="482"/>
      <c r="BD1839" s="482"/>
      <c r="BE1839" s="482"/>
      <c r="BF1839" s="482"/>
      <c r="BG1839" s="387"/>
      <c r="BH1839" s="387"/>
      <c r="BI1839" s="387"/>
      <c r="BJ1839" s="387"/>
      <c r="BK1839" s="387"/>
      <c r="BL1839" s="387"/>
      <c r="BM1839" s="777" t="s">
        <v>766</v>
      </c>
      <c r="BN1839" s="777"/>
      <c r="BO1839" s="777"/>
      <c r="BP1839" s="777"/>
      <c r="BQ1839" s="777"/>
      <c r="BR1839" s="777"/>
      <c r="BS1839" s="777"/>
      <c r="BT1839" s="777"/>
      <c r="BU1839" s="777"/>
      <c r="BV1839" s="777"/>
      <c r="BW1839" s="777"/>
      <c r="BX1839" s="387"/>
      <c r="BY1839" s="387"/>
      <c r="BZ1839" s="387"/>
      <c r="CA1839" s="387"/>
      <c r="CB1839" s="387"/>
      <c r="CC1839" s="387"/>
      <c r="CD1839" s="387"/>
      <c r="CE1839" s="387"/>
      <c r="CF1839" s="387"/>
      <c r="CG1839" s="387"/>
      <c r="CH1839" s="387"/>
      <c r="CK1839" s="258"/>
      <c r="CL1839" s="225"/>
      <c r="CM1839" s="225"/>
      <c r="CN1839" s="225"/>
      <c r="CO1839" s="225"/>
      <c r="CP1839" s="225"/>
      <c r="CQ1839" s="225"/>
      <c r="CR1839" s="225"/>
      <c r="CS1839" s="225"/>
    </row>
    <row r="1840" spans="2:97" s="316" customFormat="1" ht="12.75" customHeight="1">
      <c r="B1840" s="386"/>
      <c r="C1840" s="386"/>
      <c r="D1840" s="386"/>
      <c r="E1840" s="602"/>
      <c r="F1840" s="603"/>
      <c r="G1840" s="603"/>
      <c r="H1840" s="603"/>
      <c r="I1840" s="603"/>
      <c r="J1840" s="603"/>
      <c r="K1840" s="603"/>
      <c r="L1840" s="603"/>
      <c r="M1840" s="603"/>
      <c r="N1840" s="603"/>
      <c r="O1840" s="603"/>
      <c r="P1840" s="603"/>
      <c r="Q1840" s="603"/>
      <c r="R1840" s="603"/>
      <c r="S1840" s="603"/>
      <c r="T1840" s="603"/>
      <c r="U1840" s="603"/>
      <c r="V1840" s="603"/>
      <c r="W1840" s="603"/>
      <c r="X1840" s="603"/>
      <c r="Y1840" s="603"/>
      <c r="Z1840" s="603"/>
      <c r="AA1840" s="603"/>
      <c r="AB1840" s="603"/>
      <c r="AC1840" s="603"/>
      <c r="AD1840" s="603"/>
      <c r="AE1840" s="604"/>
      <c r="AF1840" s="786"/>
      <c r="AG1840" s="787"/>
      <c r="AH1840" s="787"/>
      <c r="AI1840" s="787"/>
      <c r="AJ1840" s="787"/>
      <c r="AK1840" s="787"/>
      <c r="AL1840" s="787"/>
      <c r="AM1840" s="787"/>
      <c r="AN1840" s="787"/>
      <c r="AO1840" s="787"/>
      <c r="AP1840" s="788"/>
      <c r="AQ1840" s="482"/>
      <c r="AR1840" s="482"/>
      <c r="AS1840" s="482"/>
      <c r="AT1840" s="482"/>
      <c r="AU1840" s="482"/>
      <c r="AV1840" s="482"/>
      <c r="AW1840" s="482"/>
      <c r="AX1840" s="482"/>
      <c r="AY1840" s="482"/>
      <c r="AZ1840" s="482"/>
      <c r="BA1840" s="482"/>
      <c r="BB1840" s="482"/>
      <c r="BC1840" s="482"/>
      <c r="BD1840" s="482"/>
      <c r="BE1840" s="482"/>
      <c r="BF1840" s="482"/>
      <c r="BG1840" s="387"/>
      <c r="BH1840" s="387"/>
      <c r="BI1840" s="387"/>
      <c r="BJ1840" s="387"/>
      <c r="BK1840" s="387"/>
      <c r="BL1840" s="387"/>
      <c r="BM1840" s="387"/>
      <c r="BN1840" s="387"/>
      <c r="BO1840" s="387"/>
      <c r="BP1840" s="387"/>
      <c r="BQ1840" s="387"/>
      <c r="BR1840" s="387"/>
      <c r="BS1840" s="387"/>
      <c r="BT1840" s="387"/>
      <c r="BU1840" s="387"/>
      <c r="BV1840" s="387"/>
      <c r="BW1840" s="387"/>
      <c r="BX1840" s="387"/>
      <c r="BY1840" s="387"/>
      <c r="BZ1840" s="387"/>
      <c r="CA1840" s="387"/>
      <c r="CB1840" s="387"/>
      <c r="CC1840" s="387"/>
      <c r="CD1840" s="387"/>
      <c r="CE1840" s="387"/>
      <c r="CF1840" s="387"/>
      <c r="CG1840" s="387"/>
      <c r="CH1840" s="387"/>
      <c r="CK1840" s="258"/>
      <c r="CL1840" s="258"/>
      <c r="CM1840" s="258"/>
      <c r="CN1840" s="258"/>
      <c r="CO1840" s="258"/>
      <c r="CP1840" s="225"/>
      <c r="CQ1840" s="225"/>
      <c r="CR1840" s="225"/>
      <c r="CS1840" s="225"/>
    </row>
    <row r="1841" spans="1:97" s="316" customFormat="1" ht="16.5" customHeight="1">
      <c r="B1841" s="386"/>
      <c r="C1841" s="386"/>
      <c r="D1841" s="386"/>
      <c r="E1841" s="388"/>
      <c r="F1841" s="388"/>
      <c r="G1841" s="388"/>
      <c r="H1841" s="388"/>
      <c r="I1841" s="388"/>
      <c r="J1841" s="388"/>
      <c r="K1841" s="388"/>
      <c r="L1841" s="388"/>
      <c r="M1841" s="388"/>
      <c r="N1841" s="388"/>
      <c r="O1841" s="388"/>
      <c r="P1841" s="388"/>
      <c r="Q1841" s="388"/>
      <c r="R1841" s="388"/>
      <c r="S1841" s="388"/>
      <c r="T1841" s="388"/>
      <c r="U1841" s="388"/>
      <c r="V1841" s="388"/>
      <c r="W1841" s="388"/>
      <c r="X1841" s="388"/>
      <c r="Y1841" s="388"/>
      <c r="Z1841" s="388"/>
      <c r="AA1841" s="388"/>
      <c r="AB1841" s="388"/>
      <c r="AC1841" s="388"/>
      <c r="AD1841" s="388"/>
      <c r="AE1841" s="388"/>
      <c r="AF1841" s="389"/>
      <c r="AG1841" s="389"/>
      <c r="AH1841" s="389"/>
      <c r="AI1841" s="389"/>
      <c r="AJ1841" s="389"/>
      <c r="AK1841" s="389"/>
      <c r="AL1841" s="389"/>
      <c r="AM1841" s="389"/>
      <c r="AN1841" s="389"/>
      <c r="AO1841" s="389"/>
      <c r="AP1841" s="389"/>
      <c r="AQ1841" s="355"/>
      <c r="AR1841" s="355"/>
      <c r="AS1841" s="355"/>
      <c r="AT1841" s="355"/>
      <c r="AU1841" s="355"/>
      <c r="AV1841" s="355"/>
      <c r="AW1841" s="355"/>
      <c r="AX1841" s="355"/>
      <c r="AY1841" s="355"/>
      <c r="AZ1841" s="355"/>
      <c r="BA1841" s="355"/>
      <c r="BB1841" s="355"/>
      <c r="BC1841" s="355"/>
      <c r="BD1841" s="355"/>
      <c r="BE1841" s="355"/>
      <c r="BF1841" s="355"/>
      <c r="BG1841" s="387"/>
      <c r="BH1841" s="387"/>
      <c r="BI1841" s="387"/>
      <c r="BJ1841" s="387"/>
      <c r="BK1841" s="387"/>
      <c r="BL1841" s="387"/>
      <c r="BM1841" s="387"/>
      <c r="BN1841" s="387"/>
      <c r="BO1841" s="387"/>
      <c r="BP1841" s="387"/>
      <c r="BQ1841" s="387"/>
      <c r="BR1841" s="387"/>
      <c r="BS1841" s="387"/>
      <c r="BT1841" s="387"/>
      <c r="BU1841" s="387"/>
      <c r="BV1841" s="387"/>
      <c r="BW1841" s="387"/>
      <c r="BX1841" s="387"/>
      <c r="BY1841" s="387"/>
      <c r="BZ1841" s="387"/>
      <c r="CA1841" s="387"/>
      <c r="CB1841" s="387"/>
      <c r="CC1841" s="387"/>
      <c r="CD1841" s="387"/>
      <c r="CE1841" s="387"/>
      <c r="CF1841" s="387"/>
      <c r="CG1841" s="387"/>
      <c r="CH1841" s="387"/>
      <c r="CK1841" s="258"/>
      <c r="CL1841" s="258"/>
      <c r="CM1841" s="258"/>
      <c r="CN1841" s="258"/>
      <c r="CO1841" s="258"/>
      <c r="CP1841" s="225"/>
      <c r="CQ1841" s="225"/>
      <c r="CR1841" s="225"/>
      <c r="CS1841" s="225"/>
    </row>
    <row r="1842" spans="1:97" s="316" customFormat="1" ht="20.100000000000001" customHeight="1">
      <c r="A1842" s="239" t="s">
        <v>991</v>
      </c>
      <c r="B1842" s="239"/>
      <c r="C1842" s="239"/>
      <c r="D1842" s="298"/>
      <c r="E1842" s="291"/>
      <c r="F1842" s="291"/>
      <c r="G1842" s="291"/>
      <c r="H1842" s="291"/>
      <c r="I1842" s="291"/>
      <c r="J1842" s="291"/>
      <c r="K1842" s="291"/>
      <c r="L1842" s="291"/>
      <c r="M1842" s="291"/>
      <c r="N1842" s="291"/>
      <c r="O1842" s="291"/>
      <c r="P1842" s="291"/>
      <c r="Q1842" s="291"/>
      <c r="R1842" s="291"/>
      <c r="S1842" s="291"/>
      <c r="T1842" s="291"/>
      <c r="U1842" s="291"/>
      <c r="V1842" s="291"/>
      <c r="BG1842" s="243"/>
      <c r="BH1842" s="243"/>
      <c r="BI1842" s="243"/>
      <c r="BJ1842" s="243"/>
      <c r="BK1842" s="243"/>
      <c r="BL1842" s="345"/>
      <c r="BM1842" s="345"/>
      <c r="BN1842" s="345"/>
      <c r="BO1842" s="345"/>
      <c r="BP1842" s="345"/>
      <c r="BQ1842" s="345"/>
      <c r="BR1842" s="345"/>
      <c r="BS1842" s="345"/>
      <c r="BT1842" s="345"/>
      <c r="BU1842" s="345"/>
      <c r="BV1842" s="345"/>
      <c r="BW1842" s="345"/>
      <c r="BX1842" s="345"/>
      <c r="BY1842" s="345"/>
      <c r="BZ1842" s="345"/>
      <c r="CA1842" s="345"/>
    </row>
    <row r="1843" spans="1:97" s="331" customFormat="1" ht="12.6" customHeight="1">
      <c r="B1843" s="495" t="s">
        <v>431</v>
      </c>
      <c r="C1843" s="496"/>
      <c r="D1843" s="497"/>
      <c r="E1843" s="502" t="s">
        <v>992</v>
      </c>
      <c r="F1843" s="502"/>
      <c r="G1843" s="502"/>
      <c r="H1843" s="502"/>
      <c r="I1843" s="502"/>
      <c r="J1843" s="502"/>
      <c r="K1843" s="502"/>
      <c r="L1843" s="502"/>
      <c r="M1843" s="502"/>
      <c r="N1843" s="502"/>
      <c r="O1843" s="502"/>
      <c r="P1843" s="502"/>
      <c r="Q1843" s="502"/>
      <c r="R1843" s="502"/>
      <c r="S1843" s="502"/>
      <c r="T1843" s="502"/>
      <c r="U1843" s="502"/>
      <c r="V1843" s="502"/>
      <c r="W1843" s="502"/>
      <c r="X1843" s="502"/>
      <c r="Y1843" s="502"/>
      <c r="Z1843" s="502"/>
      <c r="AA1843" s="502"/>
      <c r="AB1843" s="502"/>
      <c r="AC1843" s="502"/>
      <c r="AD1843" s="502"/>
      <c r="AE1843" s="502"/>
      <c r="AF1843" s="502"/>
      <c r="AG1843" s="502"/>
      <c r="AH1843" s="502"/>
      <c r="AI1843" s="502"/>
      <c r="AJ1843" s="502"/>
      <c r="AK1843" s="502"/>
      <c r="AL1843" s="502"/>
      <c r="AM1843" s="502"/>
      <c r="AN1843" s="502"/>
      <c r="AO1843" s="502"/>
      <c r="AP1843" s="502"/>
      <c r="AQ1843" s="502"/>
      <c r="AR1843" s="502"/>
      <c r="AS1843" s="502"/>
      <c r="AT1843" s="502"/>
      <c r="AU1843" s="502"/>
      <c r="AV1843" s="502"/>
      <c r="AW1843" s="502"/>
      <c r="AX1843" s="502"/>
      <c r="AY1843" s="502"/>
      <c r="AZ1843" s="502"/>
      <c r="BA1843" s="502"/>
      <c r="BB1843" s="502"/>
      <c r="BC1843" s="502"/>
      <c r="BD1843" s="502"/>
      <c r="BE1843" s="502"/>
      <c r="BF1843" s="502"/>
      <c r="BG1843" s="505"/>
      <c r="BH1843" s="506"/>
      <c r="BI1843" s="506"/>
      <c r="BJ1843" s="506"/>
      <c r="BK1843" s="507"/>
      <c r="BL1843" s="330"/>
      <c r="BM1843" s="330"/>
      <c r="BN1843" s="330"/>
      <c r="BO1843" s="330"/>
      <c r="BP1843" s="330"/>
      <c r="BQ1843" s="330"/>
      <c r="BR1843" s="330"/>
      <c r="BS1843" s="330"/>
      <c r="BT1843" s="330"/>
      <c r="BU1843" s="330"/>
      <c r="BV1843" s="330"/>
      <c r="BW1843" s="330"/>
      <c r="BX1843" s="330"/>
      <c r="BY1843" s="330"/>
      <c r="BZ1843" s="330"/>
      <c r="CA1843" s="330"/>
    </row>
    <row r="1844" spans="1:97" s="331" customFormat="1" ht="12.6" customHeight="1">
      <c r="B1844" s="511"/>
      <c r="C1844" s="512"/>
      <c r="D1844" s="513"/>
      <c r="E1844" s="482"/>
      <c r="F1844" s="482"/>
      <c r="G1844" s="482"/>
      <c r="H1844" s="482"/>
      <c r="I1844" s="482"/>
      <c r="J1844" s="482"/>
      <c r="K1844" s="482"/>
      <c r="L1844" s="482"/>
      <c r="M1844" s="482"/>
      <c r="N1844" s="482"/>
      <c r="O1844" s="482"/>
      <c r="P1844" s="482"/>
      <c r="Q1844" s="482"/>
      <c r="R1844" s="482"/>
      <c r="S1844" s="482"/>
      <c r="T1844" s="482"/>
      <c r="U1844" s="482"/>
      <c r="V1844" s="482"/>
      <c r="W1844" s="482"/>
      <c r="X1844" s="482"/>
      <c r="Y1844" s="482"/>
      <c r="Z1844" s="482"/>
      <c r="AA1844" s="482"/>
      <c r="AB1844" s="482"/>
      <c r="AC1844" s="482"/>
      <c r="AD1844" s="482"/>
      <c r="AE1844" s="482"/>
      <c r="AF1844" s="482"/>
      <c r="AG1844" s="482"/>
      <c r="AH1844" s="482"/>
      <c r="AI1844" s="482"/>
      <c r="AJ1844" s="482"/>
      <c r="AK1844" s="482"/>
      <c r="AL1844" s="482"/>
      <c r="AM1844" s="482"/>
      <c r="AN1844" s="482"/>
      <c r="AO1844" s="482"/>
      <c r="AP1844" s="482"/>
      <c r="AQ1844" s="482"/>
      <c r="AR1844" s="482"/>
      <c r="AS1844" s="482"/>
      <c r="AT1844" s="482"/>
      <c r="AU1844" s="482"/>
      <c r="AV1844" s="482"/>
      <c r="AW1844" s="482"/>
      <c r="AX1844" s="482"/>
      <c r="AY1844" s="482"/>
      <c r="AZ1844" s="482"/>
      <c r="BA1844" s="482"/>
      <c r="BB1844" s="482"/>
      <c r="BC1844" s="482"/>
      <c r="BD1844" s="482"/>
      <c r="BE1844" s="482"/>
      <c r="BF1844" s="482"/>
      <c r="BG1844" s="515"/>
      <c r="BH1844" s="516"/>
      <c r="BI1844" s="516"/>
      <c r="BJ1844" s="516"/>
      <c r="BK1844" s="517"/>
      <c r="BL1844" s="330"/>
      <c r="BM1844" s="330"/>
      <c r="BN1844" s="330"/>
      <c r="BO1844" s="330"/>
      <c r="BP1844" s="330"/>
      <c r="BQ1844" s="330"/>
      <c r="BR1844" s="330"/>
      <c r="BS1844" s="330"/>
      <c r="BT1844" s="330"/>
      <c r="BU1844" s="330"/>
      <c r="BV1844" s="330"/>
      <c r="BW1844" s="330"/>
      <c r="BX1844" s="330"/>
      <c r="BY1844" s="330"/>
      <c r="BZ1844" s="330"/>
      <c r="CA1844" s="330"/>
    </row>
    <row r="1845" spans="1:97" s="331" customFormat="1" ht="12.6" customHeight="1">
      <c r="B1845" s="511"/>
      <c r="C1845" s="512"/>
      <c r="D1845" s="513"/>
      <c r="E1845" s="482"/>
      <c r="F1845" s="482"/>
      <c r="G1845" s="482"/>
      <c r="H1845" s="482"/>
      <c r="I1845" s="482"/>
      <c r="J1845" s="482"/>
      <c r="K1845" s="482"/>
      <c r="L1845" s="482"/>
      <c r="M1845" s="482"/>
      <c r="N1845" s="482"/>
      <c r="O1845" s="482"/>
      <c r="P1845" s="482"/>
      <c r="Q1845" s="482"/>
      <c r="R1845" s="482"/>
      <c r="S1845" s="482"/>
      <c r="T1845" s="482"/>
      <c r="U1845" s="482"/>
      <c r="V1845" s="482"/>
      <c r="W1845" s="482"/>
      <c r="X1845" s="482"/>
      <c r="Y1845" s="482"/>
      <c r="Z1845" s="482"/>
      <c r="AA1845" s="482"/>
      <c r="AB1845" s="482"/>
      <c r="AC1845" s="482"/>
      <c r="AD1845" s="482"/>
      <c r="AE1845" s="482"/>
      <c r="AF1845" s="482"/>
      <c r="AG1845" s="482"/>
      <c r="AH1845" s="482"/>
      <c r="AI1845" s="482"/>
      <c r="AJ1845" s="482"/>
      <c r="AK1845" s="482"/>
      <c r="AL1845" s="482"/>
      <c r="AM1845" s="482"/>
      <c r="AN1845" s="482"/>
      <c r="AO1845" s="482"/>
      <c r="AP1845" s="482"/>
      <c r="AQ1845" s="482"/>
      <c r="AR1845" s="482"/>
      <c r="AS1845" s="482"/>
      <c r="AT1845" s="482"/>
      <c r="AU1845" s="482"/>
      <c r="AV1845" s="482"/>
      <c r="AW1845" s="482"/>
      <c r="AX1845" s="482"/>
      <c r="AY1845" s="482"/>
      <c r="AZ1845" s="482"/>
      <c r="BA1845" s="482"/>
      <c r="BB1845" s="482"/>
      <c r="BC1845" s="482"/>
      <c r="BD1845" s="482"/>
      <c r="BE1845" s="482"/>
      <c r="BF1845" s="482"/>
      <c r="BG1845" s="515"/>
      <c r="BH1845" s="516"/>
      <c r="BI1845" s="516"/>
      <c r="BJ1845" s="516"/>
      <c r="BK1845" s="517"/>
      <c r="BL1845" s="330"/>
      <c r="BM1845" s="330"/>
      <c r="BN1845" s="330"/>
      <c r="BO1845" s="330"/>
      <c r="BP1845" s="330"/>
      <c r="BQ1845" s="330"/>
      <c r="BR1845" s="330"/>
      <c r="BS1845" s="330"/>
      <c r="BT1845" s="330"/>
      <c r="BU1845" s="330"/>
      <c r="BV1845" s="330"/>
      <c r="BW1845" s="330"/>
      <c r="BX1845" s="330"/>
      <c r="BY1845" s="330"/>
      <c r="BZ1845" s="330"/>
      <c r="CA1845" s="330"/>
    </row>
    <row r="1846" spans="1:97" s="331" customFormat="1" ht="12.6" customHeight="1">
      <c r="B1846" s="511"/>
      <c r="C1846" s="512"/>
      <c r="D1846" s="513"/>
      <c r="E1846" s="698" t="s">
        <v>434</v>
      </c>
      <c r="F1846" s="699"/>
      <c r="G1846" s="635" t="s">
        <v>993</v>
      </c>
      <c r="H1846" s="635"/>
      <c r="I1846" s="635"/>
      <c r="J1846" s="635"/>
      <c r="K1846" s="635"/>
      <c r="L1846" s="635"/>
      <c r="M1846" s="635"/>
      <c r="N1846" s="635"/>
      <c r="O1846" s="635"/>
      <c r="P1846" s="635"/>
      <c r="Q1846" s="635"/>
      <c r="R1846" s="635"/>
      <c r="S1846" s="635"/>
      <c r="T1846" s="635"/>
      <c r="U1846" s="635"/>
      <c r="V1846" s="635"/>
      <c r="W1846" s="635"/>
      <c r="X1846" s="635"/>
      <c r="Y1846" s="635"/>
      <c r="Z1846" s="635"/>
      <c r="AA1846" s="635"/>
      <c r="AB1846" s="635"/>
      <c r="AC1846" s="635"/>
      <c r="AD1846" s="635"/>
      <c r="AE1846" s="635"/>
      <c r="AF1846" s="635"/>
      <c r="AG1846" s="635"/>
      <c r="AH1846" s="635"/>
      <c r="AI1846" s="635"/>
      <c r="AJ1846" s="635"/>
      <c r="AK1846" s="635"/>
      <c r="AL1846" s="635"/>
      <c r="AM1846" s="635"/>
      <c r="AN1846" s="635"/>
      <c r="AO1846" s="635"/>
      <c r="AP1846" s="635"/>
      <c r="AQ1846" s="635"/>
      <c r="AR1846" s="635"/>
      <c r="AS1846" s="635"/>
      <c r="AT1846" s="635"/>
      <c r="AU1846" s="635"/>
      <c r="AV1846" s="635"/>
      <c r="AW1846" s="635"/>
      <c r="AX1846" s="635"/>
      <c r="AY1846" s="635"/>
      <c r="AZ1846" s="635"/>
      <c r="BA1846" s="635"/>
      <c r="BB1846" s="635"/>
      <c r="BC1846" s="635"/>
      <c r="BD1846" s="635"/>
      <c r="BE1846" s="635"/>
      <c r="BF1846" s="635"/>
      <c r="BG1846" s="515"/>
      <c r="BH1846" s="516"/>
      <c r="BI1846" s="516"/>
      <c r="BJ1846" s="516"/>
      <c r="BK1846" s="517"/>
      <c r="BL1846" s="330"/>
      <c r="BM1846" s="330"/>
      <c r="BN1846" s="330"/>
      <c r="BO1846" s="330"/>
      <c r="BP1846" s="330"/>
      <c r="BQ1846" s="330"/>
      <c r="BR1846" s="330"/>
      <c r="BS1846" s="330"/>
      <c r="BT1846" s="330"/>
      <c r="BU1846" s="330"/>
      <c r="BV1846" s="330"/>
      <c r="BW1846" s="330"/>
      <c r="BX1846" s="330"/>
      <c r="BY1846" s="330"/>
      <c r="BZ1846" s="330"/>
      <c r="CA1846" s="330"/>
    </row>
    <row r="1847" spans="1:97" s="331" customFormat="1" ht="5.25" customHeight="1">
      <c r="B1847" s="498"/>
      <c r="C1847" s="499"/>
      <c r="D1847" s="500"/>
      <c r="E1847" s="840"/>
      <c r="F1847" s="840"/>
      <c r="G1847" s="839"/>
      <c r="H1847" s="839"/>
      <c r="I1847" s="839"/>
      <c r="J1847" s="839"/>
      <c r="K1847" s="839"/>
      <c r="L1847" s="839"/>
      <c r="M1847" s="839"/>
      <c r="N1847" s="839"/>
      <c r="O1847" s="839"/>
      <c r="P1847" s="839"/>
      <c r="Q1847" s="839"/>
      <c r="R1847" s="839"/>
      <c r="S1847" s="839"/>
      <c r="T1847" s="839"/>
      <c r="U1847" s="839"/>
      <c r="V1847" s="839"/>
      <c r="W1847" s="839"/>
      <c r="X1847" s="839"/>
      <c r="Y1847" s="839"/>
      <c r="Z1847" s="839"/>
      <c r="AA1847" s="839"/>
      <c r="AB1847" s="839"/>
      <c r="AC1847" s="839"/>
      <c r="AD1847" s="839"/>
      <c r="AE1847" s="839"/>
      <c r="AF1847" s="839"/>
      <c r="AG1847" s="839"/>
      <c r="AH1847" s="839"/>
      <c r="AI1847" s="839"/>
      <c r="AJ1847" s="839"/>
      <c r="AK1847" s="839"/>
      <c r="AL1847" s="839"/>
      <c r="AM1847" s="839"/>
      <c r="AN1847" s="839"/>
      <c r="AO1847" s="839"/>
      <c r="AP1847" s="839"/>
      <c r="AQ1847" s="839"/>
      <c r="AR1847" s="839"/>
      <c r="AS1847" s="839"/>
      <c r="AT1847" s="839"/>
      <c r="AU1847" s="839"/>
      <c r="AV1847" s="839"/>
      <c r="AW1847" s="839"/>
      <c r="AX1847" s="839"/>
      <c r="AY1847" s="839"/>
      <c r="AZ1847" s="839"/>
      <c r="BA1847" s="839"/>
      <c r="BB1847" s="839"/>
      <c r="BC1847" s="839"/>
      <c r="BD1847" s="839"/>
      <c r="BE1847" s="839"/>
      <c r="BF1847" s="839"/>
      <c r="BG1847" s="508"/>
      <c r="BH1847" s="509"/>
      <c r="BI1847" s="509"/>
      <c r="BJ1847" s="509"/>
      <c r="BK1847" s="510"/>
      <c r="BL1847" s="330"/>
      <c r="BM1847" s="330"/>
      <c r="BN1847" s="330"/>
      <c r="BO1847" s="330"/>
      <c r="BP1847" s="330"/>
      <c r="BQ1847" s="330"/>
      <c r="BR1847" s="330"/>
      <c r="BS1847" s="330"/>
      <c r="BT1847" s="330"/>
      <c r="BU1847" s="330"/>
      <c r="BV1847" s="330"/>
      <c r="BW1847" s="330"/>
      <c r="BX1847" s="330"/>
      <c r="BY1847" s="330"/>
      <c r="BZ1847" s="330"/>
      <c r="CA1847" s="330"/>
    </row>
    <row r="1848" spans="1:97" s="384" customFormat="1" ht="8.25" customHeight="1">
      <c r="BG1848" s="243"/>
      <c r="BH1848" s="243"/>
      <c r="BI1848" s="243"/>
      <c r="BJ1848" s="243"/>
      <c r="BK1848" s="243"/>
      <c r="BL1848" s="385"/>
      <c r="BM1848" s="385"/>
      <c r="BN1848" s="385"/>
      <c r="BO1848" s="385"/>
      <c r="BP1848" s="385"/>
      <c r="BQ1848" s="385"/>
      <c r="BR1848" s="385"/>
      <c r="BS1848" s="385"/>
      <c r="BT1848" s="385"/>
      <c r="BU1848" s="385"/>
      <c r="BV1848" s="385"/>
      <c r="BW1848" s="385"/>
      <c r="BX1848" s="385"/>
      <c r="BY1848" s="385"/>
      <c r="BZ1848" s="385"/>
      <c r="CA1848" s="385"/>
    </row>
    <row r="1849" spans="1:97" s="316" customFormat="1" ht="12.75" customHeight="1">
      <c r="B1849" s="386"/>
      <c r="C1849" s="386"/>
      <c r="D1849" s="386"/>
      <c r="E1849" s="599" t="s">
        <v>765</v>
      </c>
      <c r="F1849" s="600"/>
      <c r="G1849" s="600"/>
      <c r="H1849" s="600"/>
      <c r="I1849" s="600"/>
      <c r="J1849" s="600"/>
      <c r="K1849" s="600"/>
      <c r="L1849" s="600"/>
      <c r="M1849" s="600"/>
      <c r="N1849" s="600"/>
      <c r="O1849" s="600"/>
      <c r="P1849" s="600"/>
      <c r="Q1849" s="600"/>
      <c r="R1849" s="600"/>
      <c r="S1849" s="600"/>
      <c r="T1849" s="600"/>
      <c r="U1849" s="600"/>
      <c r="V1849" s="600"/>
      <c r="W1849" s="600"/>
      <c r="X1849" s="600"/>
      <c r="Y1849" s="600"/>
      <c r="Z1849" s="600"/>
      <c r="AA1849" s="600"/>
      <c r="AB1849" s="600"/>
      <c r="AC1849" s="600"/>
      <c r="AD1849" s="600"/>
      <c r="AE1849" s="601"/>
      <c r="AF1849" s="783"/>
      <c r="AG1849" s="784"/>
      <c r="AH1849" s="784"/>
      <c r="AI1849" s="784"/>
      <c r="AJ1849" s="784"/>
      <c r="AK1849" s="784"/>
      <c r="AL1849" s="784"/>
      <c r="AM1849" s="784"/>
      <c r="AN1849" s="784"/>
      <c r="AO1849" s="784"/>
      <c r="AP1849" s="785"/>
      <c r="AQ1849" s="482"/>
      <c r="AR1849" s="482"/>
      <c r="AS1849" s="482"/>
      <c r="AT1849" s="482"/>
      <c r="AU1849" s="482"/>
      <c r="AV1849" s="482"/>
      <c r="AW1849" s="482"/>
      <c r="AX1849" s="482"/>
      <c r="AY1849" s="482"/>
      <c r="AZ1849" s="482"/>
      <c r="BA1849" s="482"/>
      <c r="BB1849" s="482"/>
      <c r="BC1849" s="482"/>
      <c r="BD1849" s="482"/>
      <c r="BE1849" s="482"/>
      <c r="BF1849" s="482"/>
      <c r="BG1849" s="387"/>
      <c r="BH1849" s="387"/>
      <c r="BI1849" s="387"/>
      <c r="BJ1849" s="387"/>
      <c r="BK1849" s="387"/>
      <c r="BL1849" s="387"/>
      <c r="BM1849" s="777" t="s">
        <v>766</v>
      </c>
      <c r="BN1849" s="777"/>
      <c r="BO1849" s="777"/>
      <c r="BP1849" s="777"/>
      <c r="BQ1849" s="777"/>
      <c r="BR1849" s="777"/>
      <c r="BS1849" s="777"/>
      <c r="BT1849" s="777"/>
      <c r="BU1849" s="777"/>
      <c r="BV1849" s="777"/>
      <c r="BW1849" s="777"/>
      <c r="BX1849" s="387"/>
      <c r="BY1849" s="387"/>
      <c r="BZ1849" s="387"/>
      <c r="CA1849" s="387"/>
      <c r="CB1849" s="387"/>
      <c r="CC1849" s="387"/>
      <c r="CD1849" s="387"/>
      <c r="CE1849" s="387"/>
      <c r="CF1849" s="387"/>
      <c r="CG1849" s="387"/>
      <c r="CH1849" s="387"/>
      <c r="CK1849" s="258"/>
      <c r="CL1849" s="225"/>
      <c r="CM1849" s="225"/>
      <c r="CN1849" s="225"/>
      <c r="CO1849" s="225"/>
      <c r="CP1849" s="225"/>
      <c r="CQ1849" s="225"/>
      <c r="CR1849" s="225"/>
      <c r="CS1849" s="225"/>
    </row>
    <row r="1850" spans="1:97" s="316" customFormat="1" ht="12.75" customHeight="1">
      <c r="B1850" s="386"/>
      <c r="C1850" s="386"/>
      <c r="D1850" s="386"/>
      <c r="E1850" s="602"/>
      <c r="F1850" s="603"/>
      <c r="G1850" s="603"/>
      <c r="H1850" s="603"/>
      <c r="I1850" s="603"/>
      <c r="J1850" s="603"/>
      <c r="K1850" s="603"/>
      <c r="L1850" s="603"/>
      <c r="M1850" s="603"/>
      <c r="N1850" s="603"/>
      <c r="O1850" s="603"/>
      <c r="P1850" s="603"/>
      <c r="Q1850" s="603"/>
      <c r="R1850" s="603"/>
      <c r="S1850" s="603"/>
      <c r="T1850" s="603"/>
      <c r="U1850" s="603"/>
      <c r="V1850" s="603"/>
      <c r="W1850" s="603"/>
      <c r="X1850" s="603"/>
      <c r="Y1850" s="603"/>
      <c r="Z1850" s="603"/>
      <c r="AA1850" s="603"/>
      <c r="AB1850" s="603"/>
      <c r="AC1850" s="603"/>
      <c r="AD1850" s="603"/>
      <c r="AE1850" s="604"/>
      <c r="AF1850" s="786"/>
      <c r="AG1850" s="787"/>
      <c r="AH1850" s="787"/>
      <c r="AI1850" s="787"/>
      <c r="AJ1850" s="787"/>
      <c r="AK1850" s="787"/>
      <c r="AL1850" s="787"/>
      <c r="AM1850" s="787"/>
      <c r="AN1850" s="787"/>
      <c r="AO1850" s="787"/>
      <c r="AP1850" s="788"/>
      <c r="AQ1850" s="482"/>
      <c r="AR1850" s="482"/>
      <c r="AS1850" s="482"/>
      <c r="AT1850" s="482"/>
      <c r="AU1850" s="482"/>
      <c r="AV1850" s="482"/>
      <c r="AW1850" s="482"/>
      <c r="AX1850" s="482"/>
      <c r="AY1850" s="482"/>
      <c r="AZ1850" s="482"/>
      <c r="BA1850" s="482"/>
      <c r="BB1850" s="482"/>
      <c r="BC1850" s="482"/>
      <c r="BD1850" s="482"/>
      <c r="BE1850" s="482"/>
      <c r="BF1850" s="482"/>
      <c r="BG1850" s="387"/>
      <c r="BH1850" s="387"/>
      <c r="BI1850" s="387"/>
      <c r="BJ1850" s="387"/>
      <c r="BK1850" s="387"/>
      <c r="BL1850" s="387"/>
      <c r="BM1850" s="387"/>
      <c r="BN1850" s="387"/>
      <c r="BO1850" s="387"/>
      <c r="BP1850" s="387"/>
      <c r="BQ1850" s="387"/>
      <c r="BR1850" s="387"/>
      <c r="BS1850" s="387"/>
      <c r="BT1850" s="387"/>
      <c r="BU1850" s="387"/>
      <c r="BV1850" s="387"/>
      <c r="BW1850" s="387"/>
      <c r="BX1850" s="387"/>
      <c r="BY1850" s="387"/>
      <c r="BZ1850" s="387"/>
      <c r="CA1850" s="387"/>
      <c r="CB1850" s="387"/>
      <c r="CC1850" s="387"/>
      <c r="CD1850" s="387"/>
      <c r="CE1850" s="387"/>
      <c r="CF1850" s="387"/>
      <c r="CG1850" s="387"/>
      <c r="CH1850" s="387"/>
      <c r="CK1850" s="258"/>
      <c r="CL1850" s="258"/>
      <c r="CM1850" s="258"/>
      <c r="CN1850" s="258"/>
      <c r="CO1850" s="258"/>
      <c r="CP1850" s="225"/>
      <c r="CQ1850" s="225"/>
      <c r="CR1850" s="225"/>
      <c r="CS1850" s="225"/>
    </row>
    <row r="1851" spans="1:97" s="316" customFormat="1" ht="12.75" customHeight="1">
      <c r="B1851" s="386"/>
      <c r="C1851" s="386"/>
      <c r="D1851" s="386"/>
      <c r="E1851" s="388"/>
      <c r="F1851" s="388"/>
      <c r="G1851" s="388"/>
      <c r="H1851" s="388"/>
      <c r="I1851" s="388"/>
      <c r="J1851" s="388"/>
      <c r="K1851" s="388"/>
      <c r="L1851" s="388"/>
      <c r="M1851" s="388"/>
      <c r="N1851" s="388"/>
      <c r="O1851" s="388"/>
      <c r="P1851" s="388"/>
      <c r="Q1851" s="388"/>
      <c r="R1851" s="388"/>
      <c r="S1851" s="388"/>
      <c r="T1851" s="388"/>
      <c r="U1851" s="388"/>
      <c r="V1851" s="388"/>
      <c r="W1851" s="388"/>
      <c r="X1851" s="388"/>
      <c r="Y1851" s="388"/>
      <c r="Z1851" s="388"/>
      <c r="AA1851" s="388"/>
      <c r="AB1851" s="388"/>
      <c r="AC1851" s="388"/>
      <c r="AD1851" s="388"/>
      <c r="AE1851" s="388"/>
      <c r="AF1851" s="389"/>
      <c r="AG1851" s="389"/>
      <c r="AH1851" s="389"/>
      <c r="AI1851" s="389"/>
      <c r="AJ1851" s="389"/>
      <c r="AK1851" s="389"/>
      <c r="AL1851" s="389"/>
      <c r="AM1851" s="389"/>
      <c r="AN1851" s="389"/>
      <c r="AO1851" s="389"/>
      <c r="AP1851" s="389"/>
      <c r="AQ1851" s="355"/>
      <c r="AR1851" s="355"/>
      <c r="AS1851" s="355"/>
      <c r="AT1851" s="355"/>
      <c r="AU1851" s="355"/>
      <c r="AV1851" s="355"/>
      <c r="AW1851" s="355"/>
      <c r="AX1851" s="355"/>
      <c r="AY1851" s="355"/>
      <c r="AZ1851" s="355"/>
      <c r="BA1851" s="355"/>
      <c r="BB1851" s="355"/>
      <c r="BC1851" s="355"/>
      <c r="BD1851" s="355"/>
      <c r="BE1851" s="355"/>
      <c r="BF1851" s="355"/>
      <c r="BG1851" s="387"/>
      <c r="BH1851" s="387"/>
      <c r="BI1851" s="387"/>
      <c r="BJ1851" s="387"/>
      <c r="BK1851" s="387"/>
      <c r="BL1851" s="387"/>
      <c r="BM1851" s="387"/>
      <c r="BN1851" s="387"/>
      <c r="BO1851" s="387"/>
      <c r="BP1851" s="387"/>
      <c r="BQ1851" s="387"/>
      <c r="BR1851" s="387"/>
      <c r="BS1851" s="387"/>
      <c r="BT1851" s="387"/>
      <c r="BU1851" s="387"/>
      <c r="BV1851" s="387"/>
      <c r="BW1851" s="387"/>
      <c r="BX1851" s="387"/>
      <c r="BY1851" s="387"/>
      <c r="BZ1851" s="387"/>
      <c r="CA1851" s="387"/>
      <c r="CB1851" s="387"/>
      <c r="CC1851" s="387"/>
      <c r="CD1851" s="387"/>
      <c r="CE1851" s="387"/>
      <c r="CF1851" s="387"/>
      <c r="CG1851" s="387"/>
      <c r="CH1851" s="387"/>
      <c r="CK1851" s="258"/>
      <c r="CL1851" s="258"/>
      <c r="CM1851" s="258"/>
      <c r="CN1851" s="258"/>
      <c r="CO1851" s="258"/>
      <c r="CP1851" s="225"/>
      <c r="CQ1851" s="225"/>
      <c r="CR1851" s="225"/>
      <c r="CS1851" s="225"/>
    </row>
    <row r="1852" spans="1:97" s="316" customFormat="1" ht="20.100000000000001" customHeight="1">
      <c r="A1852" s="239" t="s">
        <v>994</v>
      </c>
      <c r="B1852" s="239"/>
      <c r="C1852" s="239"/>
      <c r="D1852" s="298"/>
      <c r="E1852" s="291"/>
      <c r="F1852" s="291"/>
      <c r="G1852" s="291"/>
      <c r="H1852" s="291"/>
      <c r="I1852" s="291"/>
      <c r="J1852" s="291"/>
      <c r="K1852" s="291"/>
      <c r="L1852" s="291"/>
      <c r="M1852" s="291"/>
      <c r="N1852" s="291"/>
      <c r="O1852" s="291"/>
      <c r="P1852" s="291"/>
      <c r="Q1852" s="291"/>
      <c r="R1852" s="291"/>
      <c r="S1852" s="291"/>
      <c r="T1852" s="291"/>
      <c r="U1852" s="291"/>
      <c r="V1852" s="291"/>
      <c r="AN1852" s="773"/>
      <c r="AO1852" s="774"/>
      <c r="AP1852" s="774"/>
      <c r="AQ1852" s="774"/>
      <c r="AR1852" s="774"/>
      <c r="AS1852" s="774"/>
      <c r="AT1852" s="774"/>
      <c r="AU1852" s="774"/>
      <c r="AV1852" s="774"/>
      <c r="AW1852" s="774"/>
      <c r="AX1852" s="774"/>
      <c r="AY1852" s="774"/>
      <c r="AZ1852" s="774"/>
      <c r="BA1852" s="774"/>
      <c r="BB1852" s="774"/>
      <c r="BC1852" s="774"/>
      <c r="BD1852" s="774"/>
      <c r="BE1852" s="774"/>
      <c r="BF1852" s="774"/>
      <c r="BG1852" s="243"/>
      <c r="BH1852" s="243"/>
      <c r="BI1852" s="243"/>
      <c r="BJ1852" s="243"/>
      <c r="BK1852" s="243"/>
      <c r="BL1852" s="345"/>
      <c r="BM1852" s="345"/>
      <c r="BN1852" s="345"/>
      <c r="BO1852" s="345"/>
      <c r="BP1852" s="345"/>
      <c r="BQ1852" s="345"/>
      <c r="BR1852" s="345"/>
      <c r="BS1852" s="345"/>
      <c r="BT1852" s="345"/>
      <c r="BU1852" s="345"/>
      <c r="BV1852" s="345"/>
      <c r="BW1852" s="345"/>
      <c r="BX1852" s="345"/>
      <c r="BY1852" s="345"/>
      <c r="BZ1852" s="345"/>
      <c r="CA1852" s="345"/>
    </row>
    <row r="1853" spans="1:97" s="331" customFormat="1" ht="12.6" customHeight="1">
      <c r="B1853" s="495" t="s">
        <v>431</v>
      </c>
      <c r="C1853" s="496"/>
      <c r="D1853" s="497"/>
      <c r="E1853" s="501" t="s">
        <v>995</v>
      </c>
      <c r="F1853" s="502"/>
      <c r="G1853" s="502"/>
      <c r="H1853" s="502"/>
      <c r="I1853" s="502"/>
      <c r="J1853" s="502"/>
      <c r="K1853" s="502"/>
      <c r="L1853" s="502"/>
      <c r="M1853" s="502"/>
      <c r="N1853" s="502"/>
      <c r="O1853" s="502"/>
      <c r="P1853" s="502"/>
      <c r="Q1853" s="502"/>
      <c r="R1853" s="502"/>
      <c r="S1853" s="502"/>
      <c r="T1853" s="502"/>
      <c r="U1853" s="502"/>
      <c r="V1853" s="502"/>
      <c r="W1853" s="502"/>
      <c r="X1853" s="502"/>
      <c r="Y1853" s="502"/>
      <c r="Z1853" s="502"/>
      <c r="AA1853" s="502"/>
      <c r="AB1853" s="502"/>
      <c r="AC1853" s="502"/>
      <c r="AD1853" s="502"/>
      <c r="AE1853" s="502"/>
      <c r="AF1853" s="502"/>
      <c r="AG1853" s="502"/>
      <c r="AH1853" s="502"/>
      <c r="AI1853" s="502"/>
      <c r="AJ1853" s="502"/>
      <c r="AK1853" s="502"/>
      <c r="AL1853" s="502"/>
      <c r="AM1853" s="502"/>
      <c r="AN1853" s="502"/>
      <c r="AO1853" s="502"/>
      <c r="AP1853" s="502"/>
      <c r="AQ1853" s="502"/>
      <c r="AR1853" s="502"/>
      <c r="AS1853" s="502"/>
      <c r="AT1853" s="502"/>
      <c r="AU1853" s="502"/>
      <c r="AV1853" s="502"/>
      <c r="AW1853" s="502"/>
      <c r="AX1853" s="502"/>
      <c r="AY1853" s="502"/>
      <c r="AZ1853" s="502"/>
      <c r="BA1853" s="502"/>
      <c r="BB1853" s="502"/>
      <c r="BC1853" s="502"/>
      <c r="BD1853" s="502"/>
      <c r="BE1853" s="502"/>
      <c r="BF1853" s="502"/>
      <c r="BG1853" s="505"/>
      <c r="BH1853" s="506"/>
      <c r="BI1853" s="506"/>
      <c r="BJ1853" s="506"/>
      <c r="BK1853" s="507"/>
      <c r="BL1853" s="350"/>
      <c r="BM1853" s="330"/>
      <c r="BN1853" s="330"/>
      <c r="BO1853" s="330"/>
      <c r="BP1853" s="330"/>
      <c r="BQ1853" s="330"/>
      <c r="BR1853" s="330"/>
      <c r="BS1853" s="330"/>
      <c r="BT1853" s="330"/>
      <c r="BU1853" s="330"/>
      <c r="BV1853" s="330"/>
      <c r="BW1853" s="330"/>
      <c r="BX1853" s="330"/>
      <c r="BY1853" s="330"/>
      <c r="BZ1853" s="330"/>
      <c r="CA1853" s="330"/>
      <c r="CB1853" s="330"/>
    </row>
    <row r="1854" spans="1:97" s="331" customFormat="1" ht="12.6" customHeight="1">
      <c r="B1854" s="511"/>
      <c r="C1854" s="512"/>
      <c r="D1854" s="513"/>
      <c r="E1854" s="514"/>
      <c r="F1854" s="482"/>
      <c r="G1854" s="482"/>
      <c r="H1854" s="482"/>
      <c r="I1854" s="482"/>
      <c r="J1854" s="482"/>
      <c r="K1854" s="482"/>
      <c r="L1854" s="482"/>
      <c r="M1854" s="482"/>
      <c r="N1854" s="482"/>
      <c r="O1854" s="482"/>
      <c r="P1854" s="482"/>
      <c r="Q1854" s="482"/>
      <c r="R1854" s="482"/>
      <c r="S1854" s="482"/>
      <c r="T1854" s="482"/>
      <c r="U1854" s="482"/>
      <c r="V1854" s="482"/>
      <c r="W1854" s="482"/>
      <c r="X1854" s="482"/>
      <c r="Y1854" s="482"/>
      <c r="Z1854" s="482"/>
      <c r="AA1854" s="482"/>
      <c r="AB1854" s="482"/>
      <c r="AC1854" s="482"/>
      <c r="AD1854" s="482"/>
      <c r="AE1854" s="482"/>
      <c r="AF1854" s="482"/>
      <c r="AG1854" s="482"/>
      <c r="AH1854" s="482"/>
      <c r="AI1854" s="482"/>
      <c r="AJ1854" s="482"/>
      <c r="AK1854" s="482"/>
      <c r="AL1854" s="482"/>
      <c r="AM1854" s="482"/>
      <c r="AN1854" s="482"/>
      <c r="AO1854" s="482"/>
      <c r="AP1854" s="482"/>
      <c r="AQ1854" s="482"/>
      <c r="AR1854" s="482"/>
      <c r="AS1854" s="482"/>
      <c r="AT1854" s="482"/>
      <c r="AU1854" s="482"/>
      <c r="AV1854" s="482"/>
      <c r="AW1854" s="482"/>
      <c r="AX1854" s="482"/>
      <c r="AY1854" s="482"/>
      <c r="AZ1854" s="482"/>
      <c r="BA1854" s="482"/>
      <c r="BB1854" s="482"/>
      <c r="BC1854" s="482"/>
      <c r="BD1854" s="482"/>
      <c r="BE1854" s="482"/>
      <c r="BF1854" s="482"/>
      <c r="BG1854" s="515"/>
      <c r="BH1854" s="516"/>
      <c r="BI1854" s="516"/>
      <c r="BJ1854" s="516"/>
      <c r="BK1854" s="517"/>
      <c r="BL1854" s="350"/>
      <c r="BM1854" s="330"/>
      <c r="BN1854" s="330"/>
      <c r="BO1854" s="330"/>
      <c r="BP1854" s="330"/>
      <c r="BQ1854" s="330"/>
      <c r="BR1854" s="330"/>
      <c r="BS1854" s="330"/>
      <c r="BT1854" s="330"/>
      <c r="BU1854" s="330"/>
      <c r="BV1854" s="330"/>
      <c r="BW1854" s="330"/>
      <c r="BX1854" s="330"/>
      <c r="BY1854" s="330"/>
      <c r="BZ1854" s="330"/>
      <c r="CA1854" s="330"/>
      <c r="CB1854" s="330"/>
    </row>
    <row r="1855" spans="1:97" s="331" customFormat="1" ht="12.6" customHeight="1">
      <c r="B1855" s="511"/>
      <c r="C1855" s="512"/>
      <c r="D1855" s="513"/>
      <c r="E1855" s="514"/>
      <c r="F1855" s="482"/>
      <c r="G1855" s="482"/>
      <c r="H1855" s="482"/>
      <c r="I1855" s="482"/>
      <c r="J1855" s="482"/>
      <c r="K1855" s="482"/>
      <c r="L1855" s="482"/>
      <c r="M1855" s="482"/>
      <c r="N1855" s="482"/>
      <c r="O1855" s="482"/>
      <c r="P1855" s="482"/>
      <c r="Q1855" s="482"/>
      <c r="R1855" s="482"/>
      <c r="S1855" s="482"/>
      <c r="T1855" s="482"/>
      <c r="U1855" s="482"/>
      <c r="V1855" s="482"/>
      <c r="W1855" s="482"/>
      <c r="X1855" s="482"/>
      <c r="Y1855" s="482"/>
      <c r="Z1855" s="482"/>
      <c r="AA1855" s="482"/>
      <c r="AB1855" s="482"/>
      <c r="AC1855" s="482"/>
      <c r="AD1855" s="482"/>
      <c r="AE1855" s="482"/>
      <c r="AF1855" s="482"/>
      <c r="AG1855" s="482"/>
      <c r="AH1855" s="482"/>
      <c r="AI1855" s="482"/>
      <c r="AJ1855" s="482"/>
      <c r="AK1855" s="482"/>
      <c r="AL1855" s="482"/>
      <c r="AM1855" s="482"/>
      <c r="AN1855" s="482"/>
      <c r="AO1855" s="482"/>
      <c r="AP1855" s="482"/>
      <c r="AQ1855" s="482"/>
      <c r="AR1855" s="482"/>
      <c r="AS1855" s="482"/>
      <c r="AT1855" s="482"/>
      <c r="AU1855" s="482"/>
      <c r="AV1855" s="482"/>
      <c r="AW1855" s="482"/>
      <c r="AX1855" s="482"/>
      <c r="AY1855" s="482"/>
      <c r="AZ1855" s="482"/>
      <c r="BA1855" s="482"/>
      <c r="BB1855" s="482"/>
      <c r="BC1855" s="482"/>
      <c r="BD1855" s="482"/>
      <c r="BE1855" s="482"/>
      <c r="BF1855" s="482"/>
      <c r="BG1855" s="515"/>
      <c r="BH1855" s="516"/>
      <c r="BI1855" s="516"/>
      <c r="BJ1855" s="516"/>
      <c r="BK1855" s="517"/>
      <c r="BL1855" s="350"/>
      <c r="BM1855" s="330"/>
      <c r="BN1855" s="330"/>
      <c r="BO1855" s="330"/>
      <c r="BP1855" s="330"/>
      <c r="BQ1855" s="330"/>
      <c r="BR1855" s="330"/>
      <c r="BS1855" s="330"/>
      <c r="BT1855" s="330"/>
      <c r="BU1855" s="330"/>
      <c r="BV1855" s="330"/>
      <c r="BW1855" s="330"/>
      <c r="BX1855" s="330"/>
      <c r="BY1855" s="330"/>
      <c r="BZ1855" s="330"/>
      <c r="CA1855" s="330"/>
      <c r="CB1855" s="330"/>
    </row>
    <row r="1856" spans="1:97" s="331" customFormat="1" ht="12.6" customHeight="1">
      <c r="B1856" s="498"/>
      <c r="C1856" s="499"/>
      <c r="D1856" s="500"/>
      <c r="E1856" s="503"/>
      <c r="F1856" s="504"/>
      <c r="G1856" s="504"/>
      <c r="H1856" s="504"/>
      <c r="I1856" s="504"/>
      <c r="J1856" s="504"/>
      <c r="K1856" s="504"/>
      <c r="L1856" s="504"/>
      <c r="M1856" s="504"/>
      <c r="N1856" s="504"/>
      <c r="O1856" s="504"/>
      <c r="P1856" s="504"/>
      <c r="Q1856" s="504"/>
      <c r="R1856" s="504"/>
      <c r="S1856" s="504"/>
      <c r="T1856" s="504"/>
      <c r="U1856" s="504"/>
      <c r="V1856" s="504"/>
      <c r="W1856" s="504"/>
      <c r="X1856" s="504"/>
      <c r="Y1856" s="504"/>
      <c r="Z1856" s="504"/>
      <c r="AA1856" s="504"/>
      <c r="AB1856" s="504"/>
      <c r="AC1856" s="504"/>
      <c r="AD1856" s="504"/>
      <c r="AE1856" s="504"/>
      <c r="AF1856" s="504"/>
      <c r="AG1856" s="504"/>
      <c r="AH1856" s="504"/>
      <c r="AI1856" s="504"/>
      <c r="AJ1856" s="504"/>
      <c r="AK1856" s="504"/>
      <c r="AL1856" s="504"/>
      <c r="AM1856" s="504"/>
      <c r="AN1856" s="504"/>
      <c r="AO1856" s="504"/>
      <c r="AP1856" s="504"/>
      <c r="AQ1856" s="504"/>
      <c r="AR1856" s="504"/>
      <c r="AS1856" s="504"/>
      <c r="AT1856" s="504"/>
      <c r="AU1856" s="504"/>
      <c r="AV1856" s="504"/>
      <c r="AW1856" s="504"/>
      <c r="AX1856" s="504"/>
      <c r="AY1856" s="504"/>
      <c r="AZ1856" s="504"/>
      <c r="BA1856" s="504"/>
      <c r="BB1856" s="504"/>
      <c r="BC1856" s="504"/>
      <c r="BD1856" s="504"/>
      <c r="BE1856" s="504"/>
      <c r="BF1856" s="504"/>
      <c r="BG1856" s="508"/>
      <c r="BH1856" s="509"/>
      <c r="BI1856" s="509"/>
      <c r="BJ1856" s="509"/>
      <c r="BK1856" s="510"/>
      <c r="BL1856" s="350"/>
      <c r="BM1856" s="330"/>
      <c r="BN1856" s="330"/>
      <c r="BO1856" s="330"/>
      <c r="BP1856" s="330"/>
      <c r="BQ1856" s="330"/>
      <c r="BR1856" s="330"/>
      <c r="BS1856" s="330"/>
      <c r="BT1856" s="330"/>
      <c r="BU1856" s="330"/>
      <c r="BV1856" s="330"/>
      <c r="BW1856" s="330"/>
      <c r="BX1856" s="330"/>
      <c r="BY1856" s="330"/>
      <c r="BZ1856" s="330"/>
      <c r="CA1856" s="330"/>
      <c r="CB1856" s="330"/>
    </row>
    <row r="1857" spans="2:80" s="331" customFormat="1" ht="12.6" customHeight="1">
      <c r="B1857" s="495" t="s">
        <v>436</v>
      </c>
      <c r="C1857" s="496"/>
      <c r="D1857" s="497"/>
      <c r="E1857" s="501" t="s">
        <v>996</v>
      </c>
      <c r="F1857" s="502"/>
      <c r="G1857" s="502"/>
      <c r="H1857" s="502"/>
      <c r="I1857" s="502"/>
      <c r="J1857" s="502"/>
      <c r="K1857" s="502"/>
      <c r="L1857" s="502"/>
      <c r="M1857" s="502"/>
      <c r="N1857" s="502"/>
      <c r="O1857" s="502"/>
      <c r="P1857" s="502"/>
      <c r="Q1857" s="502"/>
      <c r="R1857" s="502"/>
      <c r="S1857" s="502"/>
      <c r="T1857" s="502"/>
      <c r="U1857" s="502"/>
      <c r="V1857" s="502"/>
      <c r="W1857" s="502"/>
      <c r="X1857" s="502"/>
      <c r="Y1857" s="502"/>
      <c r="Z1857" s="502"/>
      <c r="AA1857" s="502"/>
      <c r="AB1857" s="502"/>
      <c r="AC1857" s="502"/>
      <c r="AD1857" s="502"/>
      <c r="AE1857" s="502"/>
      <c r="AF1857" s="502"/>
      <c r="AG1857" s="502"/>
      <c r="AH1857" s="502"/>
      <c r="AI1857" s="502"/>
      <c r="AJ1857" s="502"/>
      <c r="AK1857" s="502"/>
      <c r="AL1857" s="502"/>
      <c r="AM1857" s="502"/>
      <c r="AN1857" s="502"/>
      <c r="AO1857" s="502"/>
      <c r="AP1857" s="502"/>
      <c r="AQ1857" s="502"/>
      <c r="AR1857" s="502"/>
      <c r="AS1857" s="502"/>
      <c r="AT1857" s="502"/>
      <c r="AU1857" s="502"/>
      <c r="AV1857" s="502"/>
      <c r="AW1857" s="502"/>
      <c r="AX1857" s="502"/>
      <c r="AY1857" s="502"/>
      <c r="AZ1857" s="502"/>
      <c r="BA1857" s="502"/>
      <c r="BB1857" s="502"/>
      <c r="BC1857" s="502"/>
      <c r="BD1857" s="502"/>
      <c r="BE1857" s="502"/>
      <c r="BF1857" s="502"/>
      <c r="BG1857" s="505"/>
      <c r="BH1857" s="506"/>
      <c r="BI1857" s="506"/>
      <c r="BJ1857" s="506"/>
      <c r="BK1857" s="507"/>
      <c r="BL1857" s="350"/>
      <c r="BM1857" s="330"/>
      <c r="BN1857" s="330"/>
      <c r="BO1857" s="330"/>
      <c r="BP1857" s="330"/>
      <c r="BQ1857" s="330"/>
      <c r="BR1857" s="330"/>
      <c r="BS1857" s="330"/>
      <c r="BT1857" s="330"/>
      <c r="BU1857" s="330"/>
      <c r="BV1857" s="330"/>
      <c r="BW1857" s="330"/>
      <c r="BX1857" s="330"/>
      <c r="BY1857" s="330"/>
      <c r="BZ1857" s="330"/>
      <c r="CA1857" s="330"/>
      <c r="CB1857" s="330"/>
    </row>
    <row r="1858" spans="2:80" s="331" customFormat="1" ht="12.6" customHeight="1">
      <c r="B1858" s="498"/>
      <c r="C1858" s="499"/>
      <c r="D1858" s="500"/>
      <c r="E1858" s="503"/>
      <c r="F1858" s="504"/>
      <c r="G1858" s="504"/>
      <c r="H1858" s="504"/>
      <c r="I1858" s="504"/>
      <c r="J1858" s="504"/>
      <c r="K1858" s="504"/>
      <c r="L1858" s="504"/>
      <c r="M1858" s="504"/>
      <c r="N1858" s="504"/>
      <c r="O1858" s="504"/>
      <c r="P1858" s="504"/>
      <c r="Q1858" s="504"/>
      <c r="R1858" s="504"/>
      <c r="S1858" s="504"/>
      <c r="T1858" s="504"/>
      <c r="U1858" s="504"/>
      <c r="V1858" s="504"/>
      <c r="W1858" s="504"/>
      <c r="X1858" s="504"/>
      <c r="Y1858" s="504"/>
      <c r="Z1858" s="504"/>
      <c r="AA1858" s="504"/>
      <c r="AB1858" s="504"/>
      <c r="AC1858" s="504"/>
      <c r="AD1858" s="504"/>
      <c r="AE1858" s="504"/>
      <c r="AF1858" s="504"/>
      <c r="AG1858" s="504"/>
      <c r="AH1858" s="504"/>
      <c r="AI1858" s="504"/>
      <c r="AJ1858" s="504"/>
      <c r="AK1858" s="504"/>
      <c r="AL1858" s="504"/>
      <c r="AM1858" s="504"/>
      <c r="AN1858" s="504"/>
      <c r="AO1858" s="504"/>
      <c r="AP1858" s="504"/>
      <c r="AQ1858" s="504"/>
      <c r="AR1858" s="504"/>
      <c r="AS1858" s="504"/>
      <c r="AT1858" s="504"/>
      <c r="AU1858" s="504"/>
      <c r="AV1858" s="504"/>
      <c r="AW1858" s="504"/>
      <c r="AX1858" s="504"/>
      <c r="AY1858" s="504"/>
      <c r="AZ1858" s="504"/>
      <c r="BA1858" s="504"/>
      <c r="BB1858" s="504"/>
      <c r="BC1858" s="504"/>
      <c r="BD1858" s="504"/>
      <c r="BE1858" s="504"/>
      <c r="BF1858" s="504"/>
      <c r="BG1858" s="508"/>
      <c r="BH1858" s="509"/>
      <c r="BI1858" s="509"/>
      <c r="BJ1858" s="509"/>
      <c r="BK1858" s="510"/>
      <c r="BL1858" s="350"/>
      <c r="BM1858" s="330"/>
      <c r="BN1858" s="330"/>
      <c r="BO1858" s="330"/>
      <c r="BP1858" s="330"/>
      <c r="BQ1858" s="330"/>
      <c r="BR1858" s="330"/>
      <c r="BS1858" s="330"/>
      <c r="BT1858" s="330"/>
      <c r="BU1858" s="330"/>
      <c r="BV1858" s="330"/>
      <c r="BW1858" s="330"/>
      <c r="BX1858" s="330"/>
      <c r="BY1858" s="330"/>
      <c r="BZ1858" s="330"/>
      <c r="CA1858" s="330"/>
      <c r="CB1858" s="330"/>
    </row>
    <row r="1859" spans="2:80" s="331" customFormat="1" ht="12.6" customHeight="1">
      <c r="B1859" s="495" t="s">
        <v>450</v>
      </c>
      <c r="C1859" s="496"/>
      <c r="D1859" s="497"/>
      <c r="E1859" s="501" t="s">
        <v>997</v>
      </c>
      <c r="F1859" s="502"/>
      <c r="G1859" s="502"/>
      <c r="H1859" s="502"/>
      <c r="I1859" s="502"/>
      <c r="J1859" s="502"/>
      <c r="K1859" s="502"/>
      <c r="L1859" s="502"/>
      <c r="M1859" s="502"/>
      <c r="N1859" s="502"/>
      <c r="O1859" s="502"/>
      <c r="P1859" s="502"/>
      <c r="Q1859" s="502"/>
      <c r="R1859" s="502"/>
      <c r="S1859" s="502"/>
      <c r="T1859" s="502"/>
      <c r="U1859" s="502"/>
      <c r="V1859" s="502"/>
      <c r="W1859" s="502"/>
      <c r="X1859" s="502"/>
      <c r="Y1859" s="502"/>
      <c r="Z1859" s="502"/>
      <c r="AA1859" s="502"/>
      <c r="AB1859" s="502"/>
      <c r="AC1859" s="502"/>
      <c r="AD1859" s="502"/>
      <c r="AE1859" s="502"/>
      <c r="AF1859" s="502"/>
      <c r="AG1859" s="502"/>
      <c r="AH1859" s="502"/>
      <c r="AI1859" s="502"/>
      <c r="AJ1859" s="502"/>
      <c r="AK1859" s="502"/>
      <c r="AL1859" s="502"/>
      <c r="AM1859" s="502"/>
      <c r="AN1859" s="502"/>
      <c r="AO1859" s="502"/>
      <c r="AP1859" s="502"/>
      <c r="AQ1859" s="502"/>
      <c r="AR1859" s="502"/>
      <c r="AS1859" s="502"/>
      <c r="AT1859" s="502"/>
      <c r="AU1859" s="502"/>
      <c r="AV1859" s="502"/>
      <c r="AW1859" s="502"/>
      <c r="AX1859" s="502"/>
      <c r="AY1859" s="502"/>
      <c r="AZ1859" s="502"/>
      <c r="BA1859" s="502"/>
      <c r="BB1859" s="502"/>
      <c r="BC1859" s="502"/>
      <c r="BD1859" s="502"/>
      <c r="BE1859" s="502"/>
      <c r="BF1859" s="502"/>
      <c r="BG1859" s="505"/>
      <c r="BH1859" s="506"/>
      <c r="BI1859" s="506"/>
      <c r="BJ1859" s="506"/>
      <c r="BK1859" s="507"/>
      <c r="BL1859" s="350"/>
      <c r="BM1859" s="330"/>
      <c r="BN1859" s="330"/>
      <c r="BO1859" s="330"/>
      <c r="BP1859" s="330"/>
      <c r="BQ1859" s="330"/>
      <c r="BR1859" s="330"/>
      <c r="BS1859" s="330"/>
      <c r="BT1859" s="330"/>
      <c r="BU1859" s="330"/>
      <c r="BV1859" s="330"/>
      <c r="BW1859" s="330"/>
      <c r="BX1859" s="330"/>
      <c r="BY1859" s="330"/>
      <c r="BZ1859" s="330"/>
      <c r="CA1859" s="330"/>
      <c r="CB1859" s="330"/>
    </row>
    <row r="1860" spans="2:80" s="331" customFormat="1" ht="12.6" customHeight="1">
      <c r="B1860" s="511"/>
      <c r="C1860" s="666"/>
      <c r="D1860" s="513"/>
      <c r="E1860" s="514"/>
      <c r="F1860" s="671"/>
      <c r="G1860" s="671"/>
      <c r="H1860" s="671"/>
      <c r="I1860" s="671"/>
      <c r="J1860" s="671"/>
      <c r="K1860" s="671"/>
      <c r="L1860" s="671"/>
      <c r="M1860" s="671"/>
      <c r="N1860" s="671"/>
      <c r="O1860" s="671"/>
      <c r="P1860" s="671"/>
      <c r="Q1860" s="671"/>
      <c r="R1860" s="671"/>
      <c r="S1860" s="671"/>
      <c r="T1860" s="671"/>
      <c r="U1860" s="671"/>
      <c r="V1860" s="671"/>
      <c r="W1860" s="671"/>
      <c r="X1860" s="671"/>
      <c r="Y1860" s="671"/>
      <c r="Z1860" s="671"/>
      <c r="AA1860" s="671"/>
      <c r="AB1860" s="671"/>
      <c r="AC1860" s="671"/>
      <c r="AD1860" s="671"/>
      <c r="AE1860" s="671"/>
      <c r="AF1860" s="671"/>
      <c r="AG1860" s="671"/>
      <c r="AH1860" s="671"/>
      <c r="AI1860" s="671"/>
      <c r="AJ1860" s="671"/>
      <c r="AK1860" s="671"/>
      <c r="AL1860" s="671"/>
      <c r="AM1860" s="671"/>
      <c r="AN1860" s="671"/>
      <c r="AO1860" s="671"/>
      <c r="AP1860" s="671"/>
      <c r="AQ1860" s="671"/>
      <c r="AR1860" s="671"/>
      <c r="AS1860" s="671"/>
      <c r="AT1860" s="671"/>
      <c r="AU1860" s="671"/>
      <c r="AV1860" s="671"/>
      <c r="AW1860" s="671"/>
      <c r="AX1860" s="671"/>
      <c r="AY1860" s="671"/>
      <c r="AZ1860" s="671"/>
      <c r="BA1860" s="671"/>
      <c r="BB1860" s="671"/>
      <c r="BC1860" s="671"/>
      <c r="BD1860" s="671"/>
      <c r="BE1860" s="671"/>
      <c r="BF1860" s="671"/>
      <c r="BG1860" s="515"/>
      <c r="BH1860" s="668"/>
      <c r="BI1860" s="668"/>
      <c r="BJ1860" s="668"/>
      <c r="BK1860" s="517"/>
      <c r="BL1860" s="350"/>
      <c r="BM1860" s="330"/>
      <c r="BN1860" s="330"/>
      <c r="BO1860" s="330"/>
      <c r="BP1860" s="330"/>
      <c r="BQ1860" s="330"/>
      <c r="BR1860" s="330"/>
      <c r="BS1860" s="330"/>
      <c r="BT1860" s="330"/>
      <c r="BU1860" s="330"/>
      <c r="BV1860" s="330"/>
      <c r="BW1860" s="330"/>
      <c r="BX1860" s="330"/>
      <c r="BY1860" s="330"/>
      <c r="BZ1860" s="330"/>
      <c r="CA1860" s="330"/>
      <c r="CB1860" s="330"/>
    </row>
    <row r="1861" spans="2:80" s="331" customFormat="1" ht="12.6" customHeight="1">
      <c r="B1861" s="511"/>
      <c r="C1861" s="512"/>
      <c r="D1861" s="513"/>
      <c r="E1861" s="514"/>
      <c r="F1861" s="482"/>
      <c r="G1861" s="482"/>
      <c r="H1861" s="482"/>
      <c r="I1861" s="482"/>
      <c r="J1861" s="482"/>
      <c r="K1861" s="482"/>
      <c r="L1861" s="482"/>
      <c r="M1861" s="482"/>
      <c r="N1861" s="482"/>
      <c r="O1861" s="482"/>
      <c r="P1861" s="482"/>
      <c r="Q1861" s="482"/>
      <c r="R1861" s="482"/>
      <c r="S1861" s="482"/>
      <c r="T1861" s="482"/>
      <c r="U1861" s="482"/>
      <c r="V1861" s="482"/>
      <c r="W1861" s="482"/>
      <c r="X1861" s="482"/>
      <c r="Y1861" s="482"/>
      <c r="Z1861" s="482"/>
      <c r="AA1861" s="482"/>
      <c r="AB1861" s="482"/>
      <c r="AC1861" s="482"/>
      <c r="AD1861" s="482"/>
      <c r="AE1861" s="482"/>
      <c r="AF1861" s="482"/>
      <c r="AG1861" s="482"/>
      <c r="AH1861" s="482"/>
      <c r="AI1861" s="482"/>
      <c r="AJ1861" s="482"/>
      <c r="AK1861" s="482"/>
      <c r="AL1861" s="482"/>
      <c r="AM1861" s="482"/>
      <c r="AN1861" s="482"/>
      <c r="AO1861" s="482"/>
      <c r="AP1861" s="482"/>
      <c r="AQ1861" s="482"/>
      <c r="AR1861" s="482"/>
      <c r="AS1861" s="482"/>
      <c r="AT1861" s="482"/>
      <c r="AU1861" s="482"/>
      <c r="AV1861" s="482"/>
      <c r="AW1861" s="482"/>
      <c r="AX1861" s="482"/>
      <c r="AY1861" s="482"/>
      <c r="AZ1861" s="482"/>
      <c r="BA1861" s="482"/>
      <c r="BB1861" s="482"/>
      <c r="BC1861" s="482"/>
      <c r="BD1861" s="482"/>
      <c r="BE1861" s="482"/>
      <c r="BF1861" s="482"/>
      <c r="BG1861" s="515"/>
      <c r="BH1861" s="516"/>
      <c r="BI1861" s="516"/>
      <c r="BJ1861" s="516"/>
      <c r="BK1861" s="517"/>
      <c r="BL1861" s="350"/>
      <c r="BM1861" s="330"/>
      <c r="BN1861" s="330"/>
      <c r="BO1861" s="330"/>
      <c r="BP1861" s="330"/>
      <c r="BQ1861" s="330"/>
      <c r="BR1861" s="330"/>
      <c r="BS1861" s="330"/>
      <c r="BT1861" s="330"/>
      <c r="BU1861" s="330"/>
      <c r="BV1861" s="330"/>
      <c r="BW1861" s="330"/>
      <c r="BX1861" s="330"/>
      <c r="BY1861" s="330"/>
      <c r="BZ1861" s="330"/>
      <c r="CA1861" s="330"/>
      <c r="CB1861" s="330"/>
    </row>
    <row r="1862" spans="2:80" s="331" customFormat="1" ht="12.6" customHeight="1">
      <c r="B1862" s="498"/>
      <c r="C1862" s="499"/>
      <c r="D1862" s="500"/>
      <c r="E1862" s="503"/>
      <c r="F1862" s="504"/>
      <c r="G1862" s="504"/>
      <c r="H1862" s="504"/>
      <c r="I1862" s="504"/>
      <c r="J1862" s="504"/>
      <c r="K1862" s="504"/>
      <c r="L1862" s="504"/>
      <c r="M1862" s="504"/>
      <c r="N1862" s="504"/>
      <c r="O1862" s="504"/>
      <c r="P1862" s="504"/>
      <c r="Q1862" s="504"/>
      <c r="R1862" s="504"/>
      <c r="S1862" s="504"/>
      <c r="T1862" s="504"/>
      <c r="U1862" s="504"/>
      <c r="V1862" s="504"/>
      <c r="W1862" s="504"/>
      <c r="X1862" s="504"/>
      <c r="Y1862" s="504"/>
      <c r="Z1862" s="504"/>
      <c r="AA1862" s="504"/>
      <c r="AB1862" s="504"/>
      <c r="AC1862" s="504"/>
      <c r="AD1862" s="504"/>
      <c r="AE1862" s="504"/>
      <c r="AF1862" s="504"/>
      <c r="AG1862" s="504"/>
      <c r="AH1862" s="504"/>
      <c r="AI1862" s="504"/>
      <c r="AJ1862" s="504"/>
      <c r="AK1862" s="504"/>
      <c r="AL1862" s="504"/>
      <c r="AM1862" s="504"/>
      <c r="AN1862" s="504"/>
      <c r="AO1862" s="504"/>
      <c r="AP1862" s="504"/>
      <c r="AQ1862" s="504"/>
      <c r="AR1862" s="504"/>
      <c r="AS1862" s="504"/>
      <c r="AT1862" s="504"/>
      <c r="AU1862" s="504"/>
      <c r="AV1862" s="504"/>
      <c r="AW1862" s="504"/>
      <c r="AX1862" s="504"/>
      <c r="AY1862" s="504"/>
      <c r="AZ1862" s="504"/>
      <c r="BA1862" s="504"/>
      <c r="BB1862" s="504"/>
      <c r="BC1862" s="504"/>
      <c r="BD1862" s="504"/>
      <c r="BE1862" s="504"/>
      <c r="BF1862" s="504"/>
      <c r="BG1862" s="508"/>
      <c r="BH1862" s="509"/>
      <c r="BI1862" s="509"/>
      <c r="BJ1862" s="509"/>
      <c r="BK1862" s="510"/>
      <c r="BL1862" s="350"/>
      <c r="BM1862" s="330"/>
      <c r="BN1862" s="330"/>
      <c r="BO1862" s="330"/>
      <c r="BP1862" s="330"/>
      <c r="BQ1862" s="330"/>
      <c r="BR1862" s="330"/>
      <c r="BS1862" s="330"/>
      <c r="BT1862" s="330"/>
      <c r="BU1862" s="330"/>
      <c r="BV1862" s="330"/>
      <c r="BW1862" s="330"/>
      <c r="BX1862" s="330"/>
      <c r="BY1862" s="330"/>
      <c r="BZ1862" s="330"/>
      <c r="CA1862" s="330"/>
      <c r="CB1862" s="330"/>
    </row>
    <row r="1863" spans="2:80" s="331" customFormat="1" ht="12.6" customHeight="1">
      <c r="B1863" s="495" t="s">
        <v>457</v>
      </c>
      <c r="C1863" s="496"/>
      <c r="D1863" s="497"/>
      <c r="E1863" s="501" t="s">
        <v>998</v>
      </c>
      <c r="F1863" s="502"/>
      <c r="G1863" s="502"/>
      <c r="H1863" s="502"/>
      <c r="I1863" s="502"/>
      <c r="J1863" s="502"/>
      <c r="K1863" s="502"/>
      <c r="L1863" s="502"/>
      <c r="M1863" s="502"/>
      <c r="N1863" s="502"/>
      <c r="O1863" s="502"/>
      <c r="P1863" s="502"/>
      <c r="Q1863" s="502"/>
      <c r="R1863" s="502"/>
      <c r="S1863" s="502"/>
      <c r="T1863" s="502"/>
      <c r="U1863" s="502"/>
      <c r="V1863" s="502"/>
      <c r="W1863" s="502"/>
      <c r="X1863" s="502"/>
      <c r="Y1863" s="502"/>
      <c r="Z1863" s="502"/>
      <c r="AA1863" s="502"/>
      <c r="AB1863" s="502"/>
      <c r="AC1863" s="502"/>
      <c r="AD1863" s="502"/>
      <c r="AE1863" s="502"/>
      <c r="AF1863" s="502"/>
      <c r="AG1863" s="502"/>
      <c r="AH1863" s="502"/>
      <c r="AI1863" s="502"/>
      <c r="AJ1863" s="502"/>
      <c r="AK1863" s="502"/>
      <c r="AL1863" s="502"/>
      <c r="AM1863" s="502"/>
      <c r="AN1863" s="502"/>
      <c r="AO1863" s="502"/>
      <c r="AP1863" s="502"/>
      <c r="AQ1863" s="502"/>
      <c r="AR1863" s="502"/>
      <c r="AS1863" s="502"/>
      <c r="AT1863" s="502"/>
      <c r="AU1863" s="502"/>
      <c r="AV1863" s="502"/>
      <c r="AW1863" s="502"/>
      <c r="AX1863" s="502"/>
      <c r="AY1863" s="502"/>
      <c r="AZ1863" s="502"/>
      <c r="BA1863" s="502"/>
      <c r="BB1863" s="502"/>
      <c r="BC1863" s="502"/>
      <c r="BD1863" s="502"/>
      <c r="BE1863" s="502"/>
      <c r="BF1863" s="502"/>
      <c r="BG1863" s="505"/>
      <c r="BH1863" s="506"/>
      <c r="BI1863" s="506"/>
      <c r="BJ1863" s="506"/>
      <c r="BK1863" s="507"/>
      <c r="BL1863" s="350"/>
      <c r="BM1863" s="330"/>
      <c r="BN1863" s="330"/>
      <c r="BO1863" s="330"/>
      <c r="BP1863" s="330"/>
      <c r="BQ1863" s="330"/>
      <c r="BR1863" s="330"/>
      <c r="BS1863" s="330"/>
      <c r="BT1863" s="330"/>
      <c r="BU1863" s="330"/>
      <c r="BV1863" s="330"/>
      <c r="BW1863" s="330"/>
      <c r="BX1863" s="330"/>
      <c r="BY1863" s="330"/>
      <c r="BZ1863" s="330"/>
      <c r="CA1863" s="330"/>
      <c r="CB1863" s="330"/>
    </row>
    <row r="1864" spans="2:80" s="331" customFormat="1" ht="12.6" customHeight="1">
      <c r="B1864" s="511"/>
      <c r="C1864" s="512"/>
      <c r="D1864" s="513"/>
      <c r="E1864" s="514"/>
      <c r="F1864" s="482"/>
      <c r="G1864" s="482"/>
      <c r="H1864" s="482"/>
      <c r="I1864" s="482"/>
      <c r="J1864" s="482"/>
      <c r="K1864" s="482"/>
      <c r="L1864" s="482"/>
      <c r="M1864" s="482"/>
      <c r="N1864" s="482"/>
      <c r="O1864" s="482"/>
      <c r="P1864" s="482"/>
      <c r="Q1864" s="482"/>
      <c r="R1864" s="482"/>
      <c r="S1864" s="482"/>
      <c r="T1864" s="482"/>
      <c r="U1864" s="482"/>
      <c r="V1864" s="482"/>
      <c r="W1864" s="482"/>
      <c r="X1864" s="482"/>
      <c r="Y1864" s="482"/>
      <c r="Z1864" s="482"/>
      <c r="AA1864" s="482"/>
      <c r="AB1864" s="482"/>
      <c r="AC1864" s="482"/>
      <c r="AD1864" s="482"/>
      <c r="AE1864" s="482"/>
      <c r="AF1864" s="482"/>
      <c r="AG1864" s="482"/>
      <c r="AH1864" s="482"/>
      <c r="AI1864" s="482"/>
      <c r="AJ1864" s="482"/>
      <c r="AK1864" s="482"/>
      <c r="AL1864" s="482"/>
      <c r="AM1864" s="482"/>
      <c r="AN1864" s="482"/>
      <c r="AO1864" s="482"/>
      <c r="AP1864" s="482"/>
      <c r="AQ1864" s="482"/>
      <c r="AR1864" s="482"/>
      <c r="AS1864" s="482"/>
      <c r="AT1864" s="482"/>
      <c r="AU1864" s="482"/>
      <c r="AV1864" s="482"/>
      <c r="AW1864" s="482"/>
      <c r="AX1864" s="482"/>
      <c r="AY1864" s="482"/>
      <c r="AZ1864" s="482"/>
      <c r="BA1864" s="482"/>
      <c r="BB1864" s="482"/>
      <c r="BC1864" s="482"/>
      <c r="BD1864" s="482"/>
      <c r="BE1864" s="482"/>
      <c r="BF1864" s="482"/>
      <c r="BG1864" s="515"/>
      <c r="BH1864" s="516"/>
      <c r="BI1864" s="516"/>
      <c r="BJ1864" s="516"/>
      <c r="BK1864" s="517"/>
      <c r="BL1864" s="350"/>
      <c r="BM1864" s="330"/>
      <c r="BN1864" s="330"/>
      <c r="BO1864" s="330"/>
      <c r="BP1864" s="330"/>
      <c r="BQ1864" s="330"/>
      <c r="BR1864" s="330"/>
      <c r="BS1864" s="330"/>
      <c r="BT1864" s="330"/>
      <c r="BU1864" s="330"/>
      <c r="BV1864" s="330"/>
      <c r="BW1864" s="330"/>
      <c r="BX1864" s="330"/>
      <c r="BY1864" s="330"/>
      <c r="BZ1864" s="330"/>
      <c r="CA1864" s="330"/>
      <c r="CB1864" s="330"/>
    </row>
    <row r="1865" spans="2:80" s="331" customFormat="1" ht="12.6" customHeight="1">
      <c r="B1865" s="511"/>
      <c r="C1865" s="512"/>
      <c r="D1865" s="513"/>
      <c r="E1865" s="514"/>
      <c r="F1865" s="482"/>
      <c r="G1865" s="482"/>
      <c r="H1865" s="482"/>
      <c r="I1865" s="482"/>
      <c r="J1865" s="482"/>
      <c r="K1865" s="482"/>
      <c r="L1865" s="482"/>
      <c r="M1865" s="482"/>
      <c r="N1865" s="482"/>
      <c r="O1865" s="482"/>
      <c r="P1865" s="482"/>
      <c r="Q1865" s="482"/>
      <c r="R1865" s="482"/>
      <c r="S1865" s="482"/>
      <c r="T1865" s="482"/>
      <c r="U1865" s="482"/>
      <c r="V1865" s="482"/>
      <c r="W1865" s="482"/>
      <c r="X1865" s="482"/>
      <c r="Y1865" s="482"/>
      <c r="Z1865" s="482"/>
      <c r="AA1865" s="482"/>
      <c r="AB1865" s="482"/>
      <c r="AC1865" s="482"/>
      <c r="AD1865" s="482"/>
      <c r="AE1865" s="482"/>
      <c r="AF1865" s="482"/>
      <c r="AG1865" s="482"/>
      <c r="AH1865" s="482"/>
      <c r="AI1865" s="482"/>
      <c r="AJ1865" s="482"/>
      <c r="AK1865" s="482"/>
      <c r="AL1865" s="482"/>
      <c r="AM1865" s="482"/>
      <c r="AN1865" s="482"/>
      <c r="AO1865" s="482"/>
      <c r="AP1865" s="482"/>
      <c r="AQ1865" s="482"/>
      <c r="AR1865" s="482"/>
      <c r="AS1865" s="482"/>
      <c r="AT1865" s="482"/>
      <c r="AU1865" s="482"/>
      <c r="AV1865" s="482"/>
      <c r="AW1865" s="482"/>
      <c r="AX1865" s="482"/>
      <c r="AY1865" s="482"/>
      <c r="AZ1865" s="482"/>
      <c r="BA1865" s="482"/>
      <c r="BB1865" s="482"/>
      <c r="BC1865" s="482"/>
      <c r="BD1865" s="482"/>
      <c r="BE1865" s="482"/>
      <c r="BF1865" s="482"/>
      <c r="BG1865" s="515"/>
      <c r="BH1865" s="516"/>
      <c r="BI1865" s="516"/>
      <c r="BJ1865" s="516"/>
      <c r="BK1865" s="517"/>
      <c r="BL1865" s="350"/>
      <c r="BM1865" s="330"/>
      <c r="BN1865" s="330"/>
      <c r="BO1865" s="330"/>
      <c r="BP1865" s="330"/>
      <c r="BQ1865" s="330"/>
      <c r="BR1865" s="330"/>
      <c r="BS1865" s="330"/>
      <c r="BT1865" s="330"/>
      <c r="BU1865" s="330"/>
      <c r="BV1865" s="330"/>
      <c r="BW1865" s="330"/>
      <c r="BX1865" s="330"/>
      <c r="BY1865" s="330"/>
      <c r="BZ1865" s="330"/>
      <c r="CA1865" s="330"/>
      <c r="CB1865" s="330"/>
    </row>
    <row r="1866" spans="2:80" s="331" customFormat="1" ht="12.6" customHeight="1">
      <c r="B1866" s="498"/>
      <c r="C1866" s="499"/>
      <c r="D1866" s="500"/>
      <c r="E1866" s="503"/>
      <c r="F1866" s="504"/>
      <c r="G1866" s="504"/>
      <c r="H1866" s="504"/>
      <c r="I1866" s="504"/>
      <c r="J1866" s="504"/>
      <c r="K1866" s="504"/>
      <c r="L1866" s="504"/>
      <c r="M1866" s="504"/>
      <c r="N1866" s="504"/>
      <c r="O1866" s="504"/>
      <c r="P1866" s="504"/>
      <c r="Q1866" s="504"/>
      <c r="R1866" s="504"/>
      <c r="S1866" s="504"/>
      <c r="T1866" s="504"/>
      <c r="U1866" s="504"/>
      <c r="V1866" s="504"/>
      <c r="W1866" s="504"/>
      <c r="X1866" s="504"/>
      <c r="Y1866" s="504"/>
      <c r="Z1866" s="504"/>
      <c r="AA1866" s="504"/>
      <c r="AB1866" s="504"/>
      <c r="AC1866" s="504"/>
      <c r="AD1866" s="504"/>
      <c r="AE1866" s="504"/>
      <c r="AF1866" s="504"/>
      <c r="AG1866" s="504"/>
      <c r="AH1866" s="504"/>
      <c r="AI1866" s="504"/>
      <c r="AJ1866" s="504"/>
      <c r="AK1866" s="504"/>
      <c r="AL1866" s="504"/>
      <c r="AM1866" s="504"/>
      <c r="AN1866" s="504"/>
      <c r="AO1866" s="504"/>
      <c r="AP1866" s="504"/>
      <c r="AQ1866" s="504"/>
      <c r="AR1866" s="504"/>
      <c r="AS1866" s="504"/>
      <c r="AT1866" s="504"/>
      <c r="AU1866" s="504"/>
      <c r="AV1866" s="504"/>
      <c r="AW1866" s="504"/>
      <c r="AX1866" s="504"/>
      <c r="AY1866" s="504"/>
      <c r="AZ1866" s="504"/>
      <c r="BA1866" s="504"/>
      <c r="BB1866" s="504"/>
      <c r="BC1866" s="504"/>
      <c r="BD1866" s="504"/>
      <c r="BE1866" s="504"/>
      <c r="BF1866" s="504"/>
      <c r="BG1866" s="508"/>
      <c r="BH1866" s="509"/>
      <c r="BI1866" s="509"/>
      <c r="BJ1866" s="509"/>
      <c r="BK1866" s="510"/>
      <c r="BL1866" s="350"/>
      <c r="BM1866" s="330"/>
      <c r="BN1866" s="330"/>
      <c r="BO1866" s="330"/>
      <c r="BP1866" s="330"/>
      <c r="BQ1866" s="330"/>
      <c r="BR1866" s="330"/>
      <c r="BS1866" s="330"/>
      <c r="BT1866" s="330"/>
      <c r="BU1866" s="330"/>
      <c r="BV1866" s="330"/>
      <c r="BW1866" s="330"/>
      <c r="BX1866" s="330"/>
      <c r="BY1866" s="330"/>
      <c r="BZ1866" s="330"/>
      <c r="CA1866" s="330"/>
      <c r="CB1866" s="330"/>
    </row>
    <row r="1867" spans="2:80" s="331" customFormat="1" ht="12.6" customHeight="1">
      <c r="B1867" s="495" t="s">
        <v>461</v>
      </c>
      <c r="C1867" s="496"/>
      <c r="D1867" s="497"/>
      <c r="E1867" s="501" t="s">
        <v>999</v>
      </c>
      <c r="F1867" s="502"/>
      <c r="G1867" s="502"/>
      <c r="H1867" s="502"/>
      <c r="I1867" s="502"/>
      <c r="J1867" s="502"/>
      <c r="K1867" s="502"/>
      <c r="L1867" s="502"/>
      <c r="M1867" s="502"/>
      <c r="N1867" s="502"/>
      <c r="O1867" s="502"/>
      <c r="P1867" s="502"/>
      <c r="Q1867" s="502"/>
      <c r="R1867" s="502"/>
      <c r="S1867" s="502"/>
      <c r="T1867" s="502"/>
      <c r="U1867" s="502"/>
      <c r="V1867" s="502"/>
      <c r="W1867" s="502"/>
      <c r="X1867" s="502"/>
      <c r="Y1867" s="502"/>
      <c r="Z1867" s="502"/>
      <c r="AA1867" s="502"/>
      <c r="AB1867" s="502"/>
      <c r="AC1867" s="502"/>
      <c r="AD1867" s="502"/>
      <c r="AE1867" s="502"/>
      <c r="AF1867" s="502"/>
      <c r="AG1867" s="502"/>
      <c r="AH1867" s="502"/>
      <c r="AI1867" s="502"/>
      <c r="AJ1867" s="502"/>
      <c r="AK1867" s="502"/>
      <c r="AL1867" s="502"/>
      <c r="AM1867" s="502"/>
      <c r="AN1867" s="502"/>
      <c r="AO1867" s="502"/>
      <c r="AP1867" s="502"/>
      <c r="AQ1867" s="502"/>
      <c r="AR1867" s="502"/>
      <c r="AS1867" s="502"/>
      <c r="AT1867" s="502"/>
      <c r="AU1867" s="502"/>
      <c r="AV1867" s="502"/>
      <c r="AW1867" s="502"/>
      <c r="AX1867" s="502"/>
      <c r="AY1867" s="502"/>
      <c r="AZ1867" s="502"/>
      <c r="BA1867" s="502"/>
      <c r="BB1867" s="502"/>
      <c r="BC1867" s="502"/>
      <c r="BD1867" s="502"/>
      <c r="BE1867" s="502"/>
      <c r="BF1867" s="502"/>
      <c r="BG1867" s="505"/>
      <c r="BH1867" s="506"/>
      <c r="BI1867" s="506"/>
      <c r="BJ1867" s="506"/>
      <c r="BK1867" s="507"/>
      <c r="BL1867" s="350"/>
      <c r="BM1867" s="330"/>
      <c r="BN1867" s="330"/>
      <c r="BO1867" s="330"/>
      <c r="BP1867" s="330"/>
      <c r="BQ1867" s="330"/>
      <c r="BR1867" s="330"/>
      <c r="BS1867" s="330"/>
      <c r="BT1867" s="330"/>
      <c r="BU1867" s="330"/>
      <c r="BV1867" s="330"/>
      <c r="BW1867" s="330"/>
      <c r="BX1867" s="330"/>
      <c r="BY1867" s="330"/>
      <c r="BZ1867" s="330"/>
      <c r="CA1867" s="330"/>
      <c r="CB1867" s="330"/>
    </row>
    <row r="1868" spans="2:80" s="331" customFormat="1" ht="12.6" customHeight="1">
      <c r="B1868" s="498"/>
      <c r="C1868" s="499"/>
      <c r="D1868" s="500"/>
      <c r="E1868" s="503"/>
      <c r="F1868" s="504"/>
      <c r="G1868" s="504"/>
      <c r="H1868" s="504"/>
      <c r="I1868" s="504"/>
      <c r="J1868" s="504"/>
      <c r="K1868" s="504"/>
      <c r="L1868" s="504"/>
      <c r="M1868" s="504"/>
      <c r="N1868" s="504"/>
      <c r="O1868" s="504"/>
      <c r="P1868" s="504"/>
      <c r="Q1868" s="504"/>
      <c r="R1868" s="504"/>
      <c r="S1868" s="504"/>
      <c r="T1868" s="504"/>
      <c r="U1868" s="504"/>
      <c r="V1868" s="504"/>
      <c r="W1868" s="504"/>
      <c r="X1868" s="504"/>
      <c r="Y1868" s="504"/>
      <c r="Z1868" s="504"/>
      <c r="AA1868" s="504"/>
      <c r="AB1868" s="504"/>
      <c r="AC1868" s="504"/>
      <c r="AD1868" s="504"/>
      <c r="AE1868" s="504"/>
      <c r="AF1868" s="504"/>
      <c r="AG1868" s="504"/>
      <c r="AH1868" s="504"/>
      <c r="AI1868" s="504"/>
      <c r="AJ1868" s="504"/>
      <c r="AK1868" s="504"/>
      <c r="AL1868" s="504"/>
      <c r="AM1868" s="504"/>
      <c r="AN1868" s="504"/>
      <c r="AO1868" s="504"/>
      <c r="AP1868" s="504"/>
      <c r="AQ1868" s="504"/>
      <c r="AR1868" s="504"/>
      <c r="AS1868" s="504"/>
      <c r="AT1868" s="504"/>
      <c r="AU1868" s="504"/>
      <c r="AV1868" s="504"/>
      <c r="AW1868" s="504"/>
      <c r="AX1868" s="504"/>
      <c r="AY1868" s="504"/>
      <c r="AZ1868" s="504"/>
      <c r="BA1868" s="504"/>
      <c r="BB1868" s="504"/>
      <c r="BC1868" s="504"/>
      <c r="BD1868" s="504"/>
      <c r="BE1868" s="504"/>
      <c r="BF1868" s="504"/>
      <c r="BG1868" s="508"/>
      <c r="BH1868" s="509"/>
      <c r="BI1868" s="509"/>
      <c r="BJ1868" s="509"/>
      <c r="BK1868" s="510"/>
      <c r="BL1868" s="350"/>
      <c r="BM1868" s="330"/>
      <c r="BN1868" s="330"/>
      <c r="BO1868" s="330"/>
      <c r="BP1868" s="330"/>
      <c r="BQ1868" s="330"/>
      <c r="BR1868" s="330"/>
      <c r="BS1868" s="330"/>
      <c r="BT1868" s="330"/>
      <c r="BU1868" s="330"/>
      <c r="BV1868" s="330"/>
      <c r="BW1868" s="330"/>
      <c r="BX1868" s="330"/>
      <c r="BY1868" s="330"/>
      <c r="BZ1868" s="330"/>
      <c r="CA1868" s="330"/>
      <c r="CB1868" s="330"/>
    </row>
    <row r="1869" spans="2:80" s="331" customFormat="1" ht="12.6" customHeight="1">
      <c r="B1869" s="495" t="s">
        <v>463</v>
      </c>
      <c r="C1869" s="496"/>
      <c r="D1869" s="497"/>
      <c r="E1869" s="501" t="s">
        <v>1000</v>
      </c>
      <c r="F1869" s="502"/>
      <c r="G1869" s="502"/>
      <c r="H1869" s="502"/>
      <c r="I1869" s="502"/>
      <c r="J1869" s="502"/>
      <c r="K1869" s="502"/>
      <c r="L1869" s="502"/>
      <c r="M1869" s="502"/>
      <c r="N1869" s="502"/>
      <c r="O1869" s="502"/>
      <c r="P1869" s="502"/>
      <c r="Q1869" s="502"/>
      <c r="R1869" s="502"/>
      <c r="S1869" s="502"/>
      <c r="T1869" s="502"/>
      <c r="U1869" s="502"/>
      <c r="V1869" s="502"/>
      <c r="W1869" s="502"/>
      <c r="X1869" s="502"/>
      <c r="Y1869" s="502"/>
      <c r="Z1869" s="502"/>
      <c r="AA1869" s="502"/>
      <c r="AB1869" s="502"/>
      <c r="AC1869" s="502"/>
      <c r="AD1869" s="502"/>
      <c r="AE1869" s="502"/>
      <c r="AF1869" s="502"/>
      <c r="AG1869" s="502"/>
      <c r="AH1869" s="502"/>
      <c r="AI1869" s="502"/>
      <c r="AJ1869" s="502"/>
      <c r="AK1869" s="502"/>
      <c r="AL1869" s="502"/>
      <c r="AM1869" s="502"/>
      <c r="AN1869" s="502"/>
      <c r="AO1869" s="502"/>
      <c r="AP1869" s="502"/>
      <c r="AQ1869" s="502"/>
      <c r="AR1869" s="502"/>
      <c r="AS1869" s="502"/>
      <c r="AT1869" s="502"/>
      <c r="AU1869" s="502"/>
      <c r="AV1869" s="502"/>
      <c r="AW1869" s="502"/>
      <c r="AX1869" s="502"/>
      <c r="AY1869" s="502"/>
      <c r="AZ1869" s="502"/>
      <c r="BA1869" s="502"/>
      <c r="BB1869" s="502"/>
      <c r="BC1869" s="502"/>
      <c r="BD1869" s="502"/>
      <c r="BE1869" s="502"/>
      <c r="BF1869" s="502"/>
      <c r="BG1869" s="505"/>
      <c r="BH1869" s="506"/>
      <c r="BI1869" s="506"/>
      <c r="BJ1869" s="506"/>
      <c r="BK1869" s="507"/>
      <c r="BL1869" s="350"/>
      <c r="BM1869" s="330"/>
      <c r="BN1869" s="330"/>
      <c r="BO1869" s="330"/>
      <c r="BP1869" s="330"/>
      <c r="BQ1869" s="330"/>
      <c r="BR1869" s="330"/>
      <c r="BS1869" s="330"/>
      <c r="BT1869" s="330"/>
      <c r="BU1869" s="330"/>
      <c r="BV1869" s="330"/>
      <c r="BW1869" s="330"/>
      <c r="BX1869" s="330"/>
      <c r="BY1869" s="330"/>
      <c r="BZ1869" s="330"/>
      <c r="CA1869" s="330"/>
      <c r="CB1869" s="330"/>
    </row>
    <row r="1870" spans="2:80" s="331" customFormat="1" ht="12.6" customHeight="1">
      <c r="B1870" s="498"/>
      <c r="C1870" s="499"/>
      <c r="D1870" s="500"/>
      <c r="E1870" s="503"/>
      <c r="F1870" s="504"/>
      <c r="G1870" s="504"/>
      <c r="H1870" s="504"/>
      <c r="I1870" s="504"/>
      <c r="J1870" s="504"/>
      <c r="K1870" s="504"/>
      <c r="L1870" s="504"/>
      <c r="M1870" s="504"/>
      <c r="N1870" s="504"/>
      <c r="O1870" s="504"/>
      <c r="P1870" s="504"/>
      <c r="Q1870" s="504"/>
      <c r="R1870" s="504"/>
      <c r="S1870" s="504"/>
      <c r="T1870" s="504"/>
      <c r="U1870" s="504"/>
      <c r="V1870" s="504"/>
      <c r="W1870" s="504"/>
      <c r="X1870" s="504"/>
      <c r="Y1870" s="504"/>
      <c r="Z1870" s="504"/>
      <c r="AA1870" s="504"/>
      <c r="AB1870" s="504"/>
      <c r="AC1870" s="504"/>
      <c r="AD1870" s="504"/>
      <c r="AE1870" s="504"/>
      <c r="AF1870" s="504"/>
      <c r="AG1870" s="504"/>
      <c r="AH1870" s="504"/>
      <c r="AI1870" s="504"/>
      <c r="AJ1870" s="504"/>
      <c r="AK1870" s="504"/>
      <c r="AL1870" s="504"/>
      <c r="AM1870" s="504"/>
      <c r="AN1870" s="504"/>
      <c r="AO1870" s="504"/>
      <c r="AP1870" s="504"/>
      <c r="AQ1870" s="504"/>
      <c r="AR1870" s="504"/>
      <c r="AS1870" s="504"/>
      <c r="AT1870" s="504"/>
      <c r="AU1870" s="504"/>
      <c r="AV1870" s="504"/>
      <c r="AW1870" s="504"/>
      <c r="AX1870" s="504"/>
      <c r="AY1870" s="504"/>
      <c r="AZ1870" s="504"/>
      <c r="BA1870" s="504"/>
      <c r="BB1870" s="504"/>
      <c r="BC1870" s="504"/>
      <c r="BD1870" s="504"/>
      <c r="BE1870" s="504"/>
      <c r="BF1870" s="504"/>
      <c r="BG1870" s="508"/>
      <c r="BH1870" s="509"/>
      <c r="BI1870" s="509"/>
      <c r="BJ1870" s="509"/>
      <c r="BK1870" s="510"/>
      <c r="BL1870" s="350"/>
      <c r="BM1870" s="330"/>
      <c r="BN1870" s="330"/>
      <c r="BO1870" s="330"/>
      <c r="BP1870" s="330"/>
      <c r="BQ1870" s="330"/>
      <c r="BR1870" s="330"/>
      <c r="BS1870" s="330"/>
      <c r="BT1870" s="330"/>
      <c r="BU1870" s="330"/>
      <c r="BV1870" s="330"/>
      <c r="BW1870" s="330"/>
      <c r="BX1870" s="330"/>
      <c r="BY1870" s="330"/>
      <c r="BZ1870" s="330"/>
      <c r="CA1870" s="330"/>
      <c r="CB1870" s="330"/>
    </row>
    <row r="1871" spans="2:80" s="331" customFormat="1" ht="12.6" customHeight="1">
      <c r="B1871" s="495" t="s">
        <v>465</v>
      </c>
      <c r="C1871" s="496"/>
      <c r="D1871" s="497"/>
      <c r="E1871" s="501" t="s">
        <v>1226</v>
      </c>
      <c r="F1871" s="502"/>
      <c r="G1871" s="502"/>
      <c r="H1871" s="502"/>
      <c r="I1871" s="502"/>
      <c r="J1871" s="502"/>
      <c r="K1871" s="502"/>
      <c r="L1871" s="502"/>
      <c r="M1871" s="502"/>
      <c r="N1871" s="502"/>
      <c r="O1871" s="502"/>
      <c r="P1871" s="502"/>
      <c r="Q1871" s="502"/>
      <c r="R1871" s="502"/>
      <c r="S1871" s="502"/>
      <c r="T1871" s="502"/>
      <c r="U1871" s="502"/>
      <c r="V1871" s="502"/>
      <c r="W1871" s="502"/>
      <c r="X1871" s="502"/>
      <c r="Y1871" s="502"/>
      <c r="Z1871" s="502"/>
      <c r="AA1871" s="502"/>
      <c r="AB1871" s="502"/>
      <c r="AC1871" s="502"/>
      <c r="AD1871" s="502"/>
      <c r="AE1871" s="502"/>
      <c r="AF1871" s="502"/>
      <c r="AG1871" s="502"/>
      <c r="AH1871" s="502"/>
      <c r="AI1871" s="502"/>
      <c r="AJ1871" s="502"/>
      <c r="AK1871" s="502"/>
      <c r="AL1871" s="502"/>
      <c r="AM1871" s="502"/>
      <c r="AN1871" s="502"/>
      <c r="AO1871" s="502"/>
      <c r="AP1871" s="502"/>
      <c r="AQ1871" s="502"/>
      <c r="AR1871" s="502"/>
      <c r="AS1871" s="502"/>
      <c r="AT1871" s="502"/>
      <c r="AU1871" s="502"/>
      <c r="AV1871" s="502"/>
      <c r="AW1871" s="502"/>
      <c r="AX1871" s="502"/>
      <c r="AY1871" s="502"/>
      <c r="AZ1871" s="502"/>
      <c r="BA1871" s="502"/>
      <c r="BB1871" s="502"/>
      <c r="BC1871" s="502"/>
      <c r="BD1871" s="502"/>
      <c r="BE1871" s="502"/>
      <c r="BF1871" s="502"/>
      <c r="BG1871" s="505"/>
      <c r="BH1871" s="506"/>
      <c r="BI1871" s="506"/>
      <c r="BJ1871" s="506"/>
      <c r="BK1871" s="507"/>
      <c r="BL1871" s="350"/>
      <c r="BM1871" s="330"/>
      <c r="BN1871" s="330"/>
      <c r="BO1871" s="330"/>
      <c r="BP1871" s="330"/>
      <c r="BQ1871" s="330"/>
      <c r="BR1871" s="330"/>
      <c r="BS1871" s="330"/>
      <c r="BT1871" s="330"/>
      <c r="BU1871" s="330"/>
      <c r="BV1871" s="330"/>
      <c r="BW1871" s="330"/>
      <c r="BX1871" s="330"/>
      <c r="BY1871" s="330"/>
      <c r="BZ1871" s="330"/>
      <c r="CA1871" s="330"/>
      <c r="CB1871" s="330"/>
    </row>
    <row r="1872" spans="2:80" s="331" customFormat="1" ht="12.6" customHeight="1">
      <c r="B1872" s="498"/>
      <c r="C1872" s="499"/>
      <c r="D1872" s="500"/>
      <c r="E1872" s="503"/>
      <c r="F1872" s="504"/>
      <c r="G1872" s="504"/>
      <c r="H1872" s="504"/>
      <c r="I1872" s="504"/>
      <c r="J1872" s="504"/>
      <c r="K1872" s="504"/>
      <c r="L1872" s="504"/>
      <c r="M1872" s="504"/>
      <c r="N1872" s="504"/>
      <c r="O1872" s="504"/>
      <c r="P1872" s="504"/>
      <c r="Q1872" s="504"/>
      <c r="R1872" s="504"/>
      <c r="S1872" s="504"/>
      <c r="T1872" s="504"/>
      <c r="U1872" s="504"/>
      <c r="V1872" s="504"/>
      <c r="W1872" s="504"/>
      <c r="X1872" s="504"/>
      <c r="Y1872" s="504"/>
      <c r="Z1872" s="504"/>
      <c r="AA1872" s="504"/>
      <c r="AB1872" s="504"/>
      <c r="AC1872" s="504"/>
      <c r="AD1872" s="504"/>
      <c r="AE1872" s="504"/>
      <c r="AF1872" s="504"/>
      <c r="AG1872" s="504"/>
      <c r="AH1872" s="504"/>
      <c r="AI1872" s="504"/>
      <c r="AJ1872" s="504"/>
      <c r="AK1872" s="504"/>
      <c r="AL1872" s="504"/>
      <c r="AM1872" s="504"/>
      <c r="AN1872" s="504"/>
      <c r="AO1872" s="504"/>
      <c r="AP1872" s="504"/>
      <c r="AQ1872" s="504"/>
      <c r="AR1872" s="504"/>
      <c r="AS1872" s="504"/>
      <c r="AT1872" s="504"/>
      <c r="AU1872" s="504"/>
      <c r="AV1872" s="504"/>
      <c r="AW1872" s="504"/>
      <c r="AX1872" s="504"/>
      <c r="AY1872" s="504"/>
      <c r="AZ1872" s="504"/>
      <c r="BA1872" s="504"/>
      <c r="BB1872" s="504"/>
      <c r="BC1872" s="504"/>
      <c r="BD1872" s="504"/>
      <c r="BE1872" s="504"/>
      <c r="BF1872" s="504"/>
      <c r="BG1872" s="508"/>
      <c r="BH1872" s="509"/>
      <c r="BI1872" s="509"/>
      <c r="BJ1872" s="509"/>
      <c r="BK1872" s="510"/>
      <c r="BL1872" s="350"/>
      <c r="BM1872" s="330"/>
      <c r="BN1872" s="330"/>
      <c r="BO1872" s="330"/>
      <c r="BP1872" s="330"/>
      <c r="BQ1872" s="330"/>
      <c r="BR1872" s="330"/>
      <c r="BS1872" s="330"/>
      <c r="BT1872" s="330"/>
      <c r="BU1872" s="330"/>
      <c r="BV1872" s="330"/>
      <c r="BW1872" s="330"/>
      <c r="BX1872" s="330"/>
      <c r="BY1872" s="330"/>
      <c r="BZ1872" s="330"/>
      <c r="CA1872" s="330"/>
      <c r="CB1872" s="330"/>
    </row>
    <row r="1873" spans="1:97" s="331" customFormat="1" ht="12.6" customHeight="1">
      <c r="B1873" s="495" t="s">
        <v>500</v>
      </c>
      <c r="C1873" s="496"/>
      <c r="D1873" s="497"/>
      <c r="E1873" s="501" t="s">
        <v>1225</v>
      </c>
      <c r="F1873" s="502"/>
      <c r="G1873" s="502"/>
      <c r="H1873" s="502"/>
      <c r="I1873" s="502"/>
      <c r="J1873" s="502"/>
      <c r="K1873" s="502"/>
      <c r="L1873" s="502"/>
      <c r="M1873" s="502"/>
      <c r="N1873" s="502"/>
      <c r="O1873" s="502"/>
      <c r="P1873" s="502"/>
      <c r="Q1873" s="502"/>
      <c r="R1873" s="502"/>
      <c r="S1873" s="502"/>
      <c r="T1873" s="502"/>
      <c r="U1873" s="502"/>
      <c r="V1873" s="502"/>
      <c r="W1873" s="502"/>
      <c r="X1873" s="502"/>
      <c r="Y1873" s="502"/>
      <c r="Z1873" s="502"/>
      <c r="AA1873" s="502"/>
      <c r="AB1873" s="502"/>
      <c r="AC1873" s="502"/>
      <c r="AD1873" s="502"/>
      <c r="AE1873" s="502"/>
      <c r="AF1873" s="502"/>
      <c r="AG1873" s="502"/>
      <c r="AH1873" s="502"/>
      <c r="AI1873" s="502"/>
      <c r="AJ1873" s="502"/>
      <c r="AK1873" s="502"/>
      <c r="AL1873" s="502"/>
      <c r="AM1873" s="502"/>
      <c r="AN1873" s="502"/>
      <c r="AO1873" s="502"/>
      <c r="AP1873" s="502"/>
      <c r="AQ1873" s="502"/>
      <c r="AR1873" s="502"/>
      <c r="AS1873" s="502"/>
      <c r="AT1873" s="502"/>
      <c r="AU1873" s="502"/>
      <c r="AV1873" s="502"/>
      <c r="AW1873" s="502"/>
      <c r="AX1873" s="502"/>
      <c r="AY1873" s="502"/>
      <c r="AZ1873" s="502"/>
      <c r="BA1873" s="502"/>
      <c r="BB1873" s="502"/>
      <c r="BC1873" s="502"/>
      <c r="BD1873" s="502"/>
      <c r="BE1873" s="502"/>
      <c r="BF1873" s="502"/>
      <c r="BG1873" s="505"/>
      <c r="BH1873" s="506"/>
      <c r="BI1873" s="506"/>
      <c r="BJ1873" s="506"/>
      <c r="BK1873" s="507"/>
      <c r="BL1873" s="350"/>
      <c r="BM1873" s="330"/>
      <c r="BN1873" s="330"/>
      <c r="BO1873" s="330"/>
      <c r="BP1873" s="330"/>
      <c r="BQ1873" s="330"/>
      <c r="BR1873" s="330"/>
      <c r="BS1873" s="330"/>
      <c r="BT1873" s="330"/>
      <c r="BU1873" s="330"/>
      <c r="BV1873" s="330"/>
      <c r="BW1873" s="330"/>
      <c r="BX1873" s="330"/>
      <c r="BY1873" s="330"/>
      <c r="BZ1873" s="330"/>
      <c r="CA1873" s="330"/>
      <c r="CB1873" s="330"/>
    </row>
    <row r="1874" spans="1:97" s="331" customFormat="1" ht="12.6" customHeight="1">
      <c r="B1874" s="498"/>
      <c r="C1874" s="499"/>
      <c r="D1874" s="500"/>
      <c r="E1874" s="503"/>
      <c r="F1874" s="504"/>
      <c r="G1874" s="504"/>
      <c r="H1874" s="504"/>
      <c r="I1874" s="504"/>
      <c r="J1874" s="504"/>
      <c r="K1874" s="504"/>
      <c r="L1874" s="504"/>
      <c r="M1874" s="504"/>
      <c r="N1874" s="504"/>
      <c r="O1874" s="504"/>
      <c r="P1874" s="504"/>
      <c r="Q1874" s="504"/>
      <c r="R1874" s="504"/>
      <c r="S1874" s="504"/>
      <c r="T1874" s="504"/>
      <c r="U1874" s="504"/>
      <c r="V1874" s="504"/>
      <c r="W1874" s="504"/>
      <c r="X1874" s="504"/>
      <c r="Y1874" s="504"/>
      <c r="Z1874" s="504"/>
      <c r="AA1874" s="504"/>
      <c r="AB1874" s="504"/>
      <c r="AC1874" s="504"/>
      <c r="AD1874" s="504"/>
      <c r="AE1874" s="504"/>
      <c r="AF1874" s="504"/>
      <c r="AG1874" s="504"/>
      <c r="AH1874" s="504"/>
      <c r="AI1874" s="504"/>
      <c r="AJ1874" s="504"/>
      <c r="AK1874" s="504"/>
      <c r="AL1874" s="504"/>
      <c r="AM1874" s="504"/>
      <c r="AN1874" s="504"/>
      <c r="AO1874" s="504"/>
      <c r="AP1874" s="504"/>
      <c r="AQ1874" s="504"/>
      <c r="AR1874" s="504"/>
      <c r="AS1874" s="504"/>
      <c r="AT1874" s="504"/>
      <c r="AU1874" s="504"/>
      <c r="AV1874" s="504"/>
      <c r="AW1874" s="504"/>
      <c r="AX1874" s="504"/>
      <c r="AY1874" s="504"/>
      <c r="AZ1874" s="504"/>
      <c r="BA1874" s="504"/>
      <c r="BB1874" s="504"/>
      <c r="BC1874" s="504"/>
      <c r="BD1874" s="504"/>
      <c r="BE1874" s="504"/>
      <c r="BF1874" s="504"/>
      <c r="BG1874" s="508"/>
      <c r="BH1874" s="509"/>
      <c r="BI1874" s="509"/>
      <c r="BJ1874" s="509"/>
      <c r="BK1874" s="510"/>
      <c r="BL1874" s="350"/>
      <c r="BM1874" s="330"/>
      <c r="BN1874" s="330"/>
      <c r="BO1874" s="330"/>
      <c r="BP1874" s="330"/>
      <c r="BQ1874" s="330"/>
      <c r="BR1874" s="330"/>
      <c r="BS1874" s="330"/>
      <c r="BT1874" s="330"/>
      <c r="BU1874" s="330"/>
      <c r="BV1874" s="330"/>
      <c r="BW1874" s="330"/>
      <c r="BX1874" s="330"/>
      <c r="BY1874" s="330"/>
      <c r="BZ1874" s="330"/>
      <c r="CA1874" s="330"/>
      <c r="CB1874" s="330"/>
    </row>
    <row r="1875" spans="1:97" s="331" customFormat="1" ht="12.6" customHeight="1">
      <c r="B1875" s="495" t="s">
        <v>502</v>
      </c>
      <c r="C1875" s="496"/>
      <c r="D1875" s="497"/>
      <c r="E1875" s="501" t="s">
        <v>354</v>
      </c>
      <c r="F1875" s="502"/>
      <c r="G1875" s="502"/>
      <c r="H1875" s="502"/>
      <c r="I1875" s="502"/>
      <c r="J1875" s="502"/>
      <c r="K1875" s="502"/>
      <c r="L1875" s="502"/>
      <c r="M1875" s="502"/>
      <c r="N1875" s="502"/>
      <c r="O1875" s="502"/>
      <c r="P1875" s="502"/>
      <c r="Q1875" s="502"/>
      <c r="R1875" s="502"/>
      <c r="S1875" s="502"/>
      <c r="T1875" s="502"/>
      <c r="U1875" s="502"/>
      <c r="V1875" s="502"/>
      <c r="W1875" s="502"/>
      <c r="X1875" s="502"/>
      <c r="Y1875" s="502"/>
      <c r="Z1875" s="502"/>
      <c r="AA1875" s="502"/>
      <c r="AB1875" s="502"/>
      <c r="AC1875" s="502"/>
      <c r="AD1875" s="502"/>
      <c r="AE1875" s="502"/>
      <c r="AF1875" s="502"/>
      <c r="AG1875" s="502"/>
      <c r="AH1875" s="502"/>
      <c r="AI1875" s="502"/>
      <c r="AJ1875" s="502"/>
      <c r="AK1875" s="502"/>
      <c r="AL1875" s="502"/>
      <c r="AM1875" s="502"/>
      <c r="AN1875" s="502"/>
      <c r="AO1875" s="502"/>
      <c r="AP1875" s="502"/>
      <c r="AQ1875" s="502"/>
      <c r="AR1875" s="502"/>
      <c r="AS1875" s="502"/>
      <c r="AT1875" s="502"/>
      <c r="AU1875" s="502"/>
      <c r="AV1875" s="502"/>
      <c r="AW1875" s="502"/>
      <c r="AX1875" s="502"/>
      <c r="AY1875" s="502"/>
      <c r="AZ1875" s="502"/>
      <c r="BA1875" s="502"/>
      <c r="BB1875" s="502"/>
      <c r="BC1875" s="502"/>
      <c r="BD1875" s="502"/>
      <c r="BE1875" s="502"/>
      <c r="BF1875" s="502"/>
      <c r="BG1875" s="505"/>
      <c r="BH1875" s="506"/>
      <c r="BI1875" s="506"/>
      <c r="BJ1875" s="506"/>
      <c r="BK1875" s="507"/>
      <c r="BL1875" s="350"/>
      <c r="BM1875" s="330"/>
      <c r="BN1875" s="330"/>
      <c r="BO1875" s="330"/>
      <c r="BP1875" s="330"/>
      <c r="BQ1875" s="330"/>
      <c r="BR1875" s="330"/>
      <c r="BS1875" s="330"/>
      <c r="BT1875" s="330"/>
      <c r="BU1875" s="330"/>
      <c r="BV1875" s="330"/>
      <c r="BW1875" s="330"/>
      <c r="BX1875" s="330"/>
      <c r="BY1875" s="330"/>
      <c r="BZ1875" s="330"/>
      <c r="CA1875" s="330"/>
      <c r="CB1875" s="330"/>
    </row>
    <row r="1876" spans="1:97" s="331" customFormat="1" ht="12.6" customHeight="1">
      <c r="B1876" s="498"/>
      <c r="C1876" s="499"/>
      <c r="D1876" s="500"/>
      <c r="E1876" s="503"/>
      <c r="F1876" s="504"/>
      <c r="G1876" s="504"/>
      <c r="H1876" s="504"/>
      <c r="I1876" s="504"/>
      <c r="J1876" s="504"/>
      <c r="K1876" s="504"/>
      <c r="L1876" s="504"/>
      <c r="M1876" s="504"/>
      <c r="N1876" s="504"/>
      <c r="O1876" s="504"/>
      <c r="P1876" s="504"/>
      <c r="Q1876" s="504"/>
      <c r="R1876" s="504"/>
      <c r="S1876" s="504"/>
      <c r="T1876" s="504"/>
      <c r="U1876" s="504"/>
      <c r="V1876" s="504"/>
      <c r="W1876" s="504"/>
      <c r="X1876" s="504"/>
      <c r="Y1876" s="504"/>
      <c r="Z1876" s="504"/>
      <c r="AA1876" s="504"/>
      <c r="AB1876" s="504"/>
      <c r="AC1876" s="504"/>
      <c r="AD1876" s="504"/>
      <c r="AE1876" s="504"/>
      <c r="AF1876" s="504"/>
      <c r="AG1876" s="504"/>
      <c r="AH1876" s="504"/>
      <c r="AI1876" s="504"/>
      <c r="AJ1876" s="504"/>
      <c r="AK1876" s="504"/>
      <c r="AL1876" s="504"/>
      <c r="AM1876" s="504"/>
      <c r="AN1876" s="504"/>
      <c r="AO1876" s="504"/>
      <c r="AP1876" s="504"/>
      <c r="AQ1876" s="504"/>
      <c r="AR1876" s="504"/>
      <c r="AS1876" s="504"/>
      <c r="AT1876" s="504"/>
      <c r="AU1876" s="504"/>
      <c r="AV1876" s="504"/>
      <c r="AW1876" s="504"/>
      <c r="AX1876" s="504"/>
      <c r="AY1876" s="504"/>
      <c r="AZ1876" s="504"/>
      <c r="BA1876" s="504"/>
      <c r="BB1876" s="504"/>
      <c r="BC1876" s="504"/>
      <c r="BD1876" s="504"/>
      <c r="BE1876" s="504"/>
      <c r="BF1876" s="504"/>
      <c r="BG1876" s="508"/>
      <c r="BH1876" s="509"/>
      <c r="BI1876" s="509"/>
      <c r="BJ1876" s="509"/>
      <c r="BK1876" s="510"/>
      <c r="BL1876" s="350"/>
      <c r="BM1876" s="330"/>
      <c r="BN1876" s="330"/>
      <c r="BO1876" s="330"/>
      <c r="BP1876" s="330"/>
      <c r="BQ1876" s="330"/>
      <c r="BR1876" s="330"/>
      <c r="BS1876" s="330"/>
      <c r="BT1876" s="330"/>
      <c r="BU1876" s="330"/>
      <c r="BV1876" s="330"/>
      <c r="BW1876" s="330"/>
      <c r="BX1876" s="330"/>
      <c r="BY1876" s="330"/>
      <c r="BZ1876" s="330"/>
      <c r="CA1876" s="330"/>
      <c r="CB1876" s="330"/>
    </row>
    <row r="1877" spans="1:97" s="384" customFormat="1" ht="8.25" customHeight="1">
      <c r="BG1877" s="243"/>
      <c r="BH1877" s="243"/>
      <c r="BI1877" s="243"/>
      <c r="BJ1877" s="243"/>
      <c r="BK1877" s="243"/>
      <c r="BL1877" s="385"/>
      <c r="BM1877" s="385"/>
      <c r="BN1877" s="385"/>
      <c r="BO1877" s="385"/>
      <c r="BP1877" s="385"/>
      <c r="BQ1877" s="385"/>
      <c r="BR1877" s="385"/>
      <c r="BS1877" s="385"/>
      <c r="BT1877" s="385"/>
      <c r="BU1877" s="385"/>
      <c r="BV1877" s="385"/>
      <c r="BW1877" s="385"/>
      <c r="BX1877" s="385"/>
      <c r="BY1877" s="385"/>
      <c r="BZ1877" s="385"/>
      <c r="CA1877" s="385"/>
    </row>
    <row r="1878" spans="1:97" s="316" customFormat="1" ht="12.75" customHeight="1">
      <c r="B1878" s="386"/>
      <c r="C1878" s="386"/>
      <c r="D1878" s="386"/>
      <c r="E1878" s="599" t="s">
        <v>765</v>
      </c>
      <c r="F1878" s="600"/>
      <c r="G1878" s="600"/>
      <c r="H1878" s="600"/>
      <c r="I1878" s="600"/>
      <c r="J1878" s="600"/>
      <c r="K1878" s="600"/>
      <c r="L1878" s="600"/>
      <c r="M1878" s="600"/>
      <c r="N1878" s="600"/>
      <c r="O1878" s="600"/>
      <c r="P1878" s="600"/>
      <c r="Q1878" s="600"/>
      <c r="R1878" s="600"/>
      <c r="S1878" s="600"/>
      <c r="T1878" s="600"/>
      <c r="U1878" s="600"/>
      <c r="V1878" s="600"/>
      <c r="W1878" s="600"/>
      <c r="X1878" s="600"/>
      <c r="Y1878" s="600"/>
      <c r="Z1878" s="600"/>
      <c r="AA1878" s="600"/>
      <c r="AB1878" s="600"/>
      <c r="AC1878" s="600"/>
      <c r="AD1878" s="600"/>
      <c r="AE1878" s="601"/>
      <c r="AF1878" s="783"/>
      <c r="AG1878" s="784"/>
      <c r="AH1878" s="784"/>
      <c r="AI1878" s="784"/>
      <c r="AJ1878" s="784"/>
      <c r="AK1878" s="784"/>
      <c r="AL1878" s="784"/>
      <c r="AM1878" s="784"/>
      <c r="AN1878" s="784"/>
      <c r="AO1878" s="784"/>
      <c r="AP1878" s="785"/>
      <c r="AQ1878" s="482" t="s">
        <v>1339</v>
      </c>
      <c r="AR1878" s="482"/>
      <c r="AS1878" s="482"/>
      <c r="AT1878" s="482"/>
      <c r="AU1878" s="482"/>
      <c r="AV1878" s="482"/>
      <c r="AW1878" s="482"/>
      <c r="AX1878" s="482"/>
      <c r="AY1878" s="482"/>
      <c r="AZ1878" s="482"/>
      <c r="BA1878" s="482"/>
      <c r="BB1878" s="482"/>
      <c r="BC1878" s="482"/>
      <c r="BD1878" s="482"/>
      <c r="BE1878" s="482"/>
      <c r="BF1878" s="482"/>
      <c r="BG1878" s="387"/>
      <c r="BH1878" s="387"/>
      <c r="BI1878" s="387"/>
      <c r="BJ1878" s="387"/>
      <c r="BK1878" s="387"/>
      <c r="BL1878" s="387"/>
      <c r="BM1878" s="777" t="s">
        <v>766</v>
      </c>
      <c r="BN1878" s="777"/>
      <c r="BO1878" s="777"/>
      <c r="BP1878" s="777"/>
      <c r="BQ1878" s="777"/>
      <c r="BR1878" s="777"/>
      <c r="BS1878" s="777"/>
      <c r="BT1878" s="777"/>
      <c r="BU1878" s="777"/>
      <c r="BV1878" s="777"/>
      <c r="BW1878" s="777"/>
      <c r="BX1878" s="387"/>
      <c r="BY1878" s="387"/>
      <c r="BZ1878" s="387"/>
      <c r="CA1878" s="387"/>
      <c r="CB1878" s="387"/>
      <c r="CC1878" s="387"/>
      <c r="CD1878" s="387"/>
      <c r="CE1878" s="387"/>
      <c r="CF1878" s="387"/>
      <c r="CG1878" s="387"/>
      <c r="CH1878" s="387"/>
      <c r="CK1878" s="258"/>
      <c r="CL1878" s="225"/>
      <c r="CM1878" s="225"/>
      <c r="CN1878" s="225"/>
      <c r="CO1878" s="225"/>
      <c r="CP1878" s="225"/>
      <c r="CQ1878" s="225"/>
      <c r="CR1878" s="225"/>
      <c r="CS1878" s="225"/>
    </row>
    <row r="1879" spans="1:97" s="316" customFormat="1" ht="12.75" customHeight="1">
      <c r="B1879" s="386"/>
      <c r="C1879" s="386"/>
      <c r="D1879" s="386"/>
      <c r="E1879" s="602"/>
      <c r="F1879" s="603"/>
      <c r="G1879" s="603"/>
      <c r="H1879" s="603"/>
      <c r="I1879" s="603"/>
      <c r="J1879" s="603"/>
      <c r="K1879" s="603"/>
      <c r="L1879" s="603"/>
      <c r="M1879" s="603"/>
      <c r="N1879" s="603"/>
      <c r="O1879" s="603"/>
      <c r="P1879" s="603"/>
      <c r="Q1879" s="603"/>
      <c r="R1879" s="603"/>
      <c r="S1879" s="603"/>
      <c r="T1879" s="603"/>
      <c r="U1879" s="603"/>
      <c r="V1879" s="603"/>
      <c r="W1879" s="603"/>
      <c r="X1879" s="603"/>
      <c r="Y1879" s="603"/>
      <c r="Z1879" s="603"/>
      <c r="AA1879" s="603"/>
      <c r="AB1879" s="603"/>
      <c r="AC1879" s="603"/>
      <c r="AD1879" s="603"/>
      <c r="AE1879" s="604"/>
      <c r="AF1879" s="786"/>
      <c r="AG1879" s="787"/>
      <c r="AH1879" s="787"/>
      <c r="AI1879" s="787"/>
      <c r="AJ1879" s="787"/>
      <c r="AK1879" s="787"/>
      <c r="AL1879" s="787"/>
      <c r="AM1879" s="787"/>
      <c r="AN1879" s="787"/>
      <c r="AO1879" s="787"/>
      <c r="AP1879" s="788"/>
      <c r="AQ1879" s="482"/>
      <c r="AR1879" s="482"/>
      <c r="AS1879" s="482"/>
      <c r="AT1879" s="482"/>
      <c r="AU1879" s="482"/>
      <c r="AV1879" s="482"/>
      <c r="AW1879" s="482"/>
      <c r="AX1879" s="482"/>
      <c r="AY1879" s="482"/>
      <c r="AZ1879" s="482"/>
      <c r="BA1879" s="482"/>
      <c r="BB1879" s="482"/>
      <c r="BC1879" s="482"/>
      <c r="BD1879" s="482"/>
      <c r="BE1879" s="482"/>
      <c r="BF1879" s="482"/>
      <c r="BG1879" s="387"/>
      <c r="BH1879" s="387"/>
      <c r="BI1879" s="387"/>
      <c r="BJ1879" s="387"/>
      <c r="BK1879" s="387"/>
      <c r="BL1879" s="387"/>
      <c r="BM1879" s="387"/>
      <c r="BN1879" s="387"/>
      <c r="BO1879" s="387"/>
      <c r="BP1879" s="387"/>
      <c r="BQ1879" s="387"/>
      <c r="BR1879" s="387"/>
      <c r="BS1879" s="387"/>
      <c r="BT1879" s="387"/>
      <c r="BU1879" s="387"/>
      <c r="BV1879" s="387"/>
      <c r="BW1879" s="387"/>
      <c r="BX1879" s="387"/>
      <c r="BY1879" s="387"/>
      <c r="BZ1879" s="387"/>
      <c r="CA1879" s="387"/>
      <c r="CB1879" s="387"/>
      <c r="CC1879" s="387"/>
      <c r="CD1879" s="387"/>
      <c r="CE1879" s="387"/>
      <c r="CF1879" s="387"/>
      <c r="CG1879" s="387"/>
      <c r="CH1879" s="387"/>
      <c r="CK1879" s="258"/>
      <c r="CL1879" s="258"/>
      <c r="CM1879" s="258"/>
      <c r="CN1879" s="258"/>
      <c r="CO1879" s="258"/>
      <c r="CP1879" s="225"/>
      <c r="CQ1879" s="225"/>
      <c r="CR1879" s="225"/>
      <c r="CS1879" s="225"/>
    </row>
    <row r="1880" spans="1:97" s="316" customFormat="1" ht="12.75" customHeight="1">
      <c r="B1880" s="386"/>
      <c r="C1880" s="386"/>
      <c r="D1880" s="386"/>
      <c r="E1880" s="388"/>
      <c r="F1880" s="388"/>
      <c r="G1880" s="388"/>
      <c r="H1880" s="388"/>
      <c r="I1880" s="388"/>
      <c r="J1880" s="388"/>
      <c r="K1880" s="388"/>
      <c r="L1880" s="388"/>
      <c r="M1880" s="388"/>
      <c r="N1880" s="388"/>
      <c r="O1880" s="388"/>
      <c r="P1880" s="388"/>
      <c r="Q1880" s="388"/>
      <c r="R1880" s="388"/>
      <c r="S1880" s="388"/>
      <c r="T1880" s="388"/>
      <c r="U1880" s="388"/>
      <c r="V1880" s="388"/>
      <c r="W1880" s="388"/>
      <c r="X1880" s="388"/>
      <c r="Y1880" s="388"/>
      <c r="Z1880" s="388"/>
      <c r="AA1880" s="388"/>
      <c r="AB1880" s="388"/>
      <c r="AC1880" s="388"/>
      <c r="AD1880" s="388"/>
      <c r="AE1880" s="388"/>
      <c r="AF1880" s="389"/>
      <c r="AG1880" s="389"/>
      <c r="AH1880" s="389"/>
      <c r="AI1880" s="389"/>
      <c r="AJ1880" s="389"/>
      <c r="AK1880" s="389"/>
      <c r="AL1880" s="389"/>
      <c r="AM1880" s="389"/>
      <c r="AN1880" s="389"/>
      <c r="AO1880" s="389"/>
      <c r="AP1880" s="389"/>
      <c r="AQ1880" s="355"/>
      <c r="AR1880" s="355"/>
      <c r="AS1880" s="355"/>
      <c r="AT1880" s="355"/>
      <c r="AU1880" s="355"/>
      <c r="AV1880" s="355"/>
      <c r="AW1880" s="355"/>
      <c r="AX1880" s="355"/>
      <c r="AY1880" s="355"/>
      <c r="AZ1880" s="355"/>
      <c r="BA1880" s="355"/>
      <c r="BB1880" s="355"/>
      <c r="BC1880" s="355"/>
      <c r="BD1880" s="355"/>
      <c r="BE1880" s="355"/>
      <c r="BF1880" s="355"/>
      <c r="BG1880" s="387"/>
      <c r="BH1880" s="387"/>
      <c r="BI1880" s="387"/>
      <c r="BJ1880" s="387"/>
      <c r="BK1880" s="387"/>
      <c r="BL1880" s="387"/>
      <c r="BM1880" s="387"/>
      <c r="BN1880" s="387"/>
      <c r="BO1880" s="387"/>
      <c r="BP1880" s="387"/>
      <c r="BQ1880" s="387"/>
      <c r="BR1880" s="387"/>
      <c r="BS1880" s="387"/>
      <c r="BT1880" s="387"/>
      <c r="BU1880" s="387"/>
      <c r="BV1880" s="387"/>
      <c r="BW1880" s="387"/>
      <c r="BX1880" s="387"/>
      <c r="BY1880" s="387"/>
      <c r="BZ1880" s="387"/>
      <c r="CA1880" s="387"/>
      <c r="CB1880" s="387"/>
      <c r="CC1880" s="387"/>
      <c r="CD1880" s="387"/>
      <c r="CE1880" s="387"/>
      <c r="CF1880" s="387"/>
      <c r="CG1880" s="387"/>
      <c r="CH1880" s="387"/>
      <c r="CK1880" s="258"/>
      <c r="CL1880" s="258"/>
      <c r="CM1880" s="258"/>
      <c r="CN1880" s="258"/>
      <c r="CO1880" s="258"/>
      <c r="CP1880" s="225"/>
      <c r="CQ1880" s="225"/>
      <c r="CR1880" s="225"/>
      <c r="CS1880" s="225"/>
    </row>
    <row r="1881" spans="1:97" s="316" customFormat="1" ht="20.100000000000001" customHeight="1">
      <c r="A1881" s="239" t="s">
        <v>1306</v>
      </c>
      <c r="B1881" s="239"/>
      <c r="C1881" s="239"/>
      <c r="D1881" s="298"/>
      <c r="E1881" s="291"/>
      <c r="F1881" s="291"/>
      <c r="G1881" s="291"/>
      <c r="H1881" s="291"/>
      <c r="I1881" s="291"/>
      <c r="J1881" s="291"/>
      <c r="K1881" s="291"/>
      <c r="L1881" s="291"/>
      <c r="M1881" s="291"/>
      <c r="N1881" s="291"/>
      <c r="O1881" s="291"/>
      <c r="P1881" s="291"/>
      <c r="Q1881" s="291"/>
      <c r="R1881" s="291"/>
      <c r="S1881" s="291"/>
      <c r="T1881" s="291"/>
      <c r="U1881" s="291"/>
      <c r="V1881" s="291"/>
      <c r="AN1881" s="773"/>
      <c r="AO1881" s="774"/>
      <c r="AP1881" s="774"/>
      <c r="AQ1881" s="774"/>
      <c r="AR1881" s="774"/>
      <c r="AS1881" s="774"/>
      <c r="AT1881" s="774"/>
      <c r="AU1881" s="774"/>
      <c r="AV1881" s="774"/>
      <c r="AW1881" s="774"/>
      <c r="AX1881" s="774"/>
      <c r="AY1881" s="774"/>
      <c r="AZ1881" s="774"/>
      <c r="BA1881" s="774"/>
      <c r="BB1881" s="774"/>
      <c r="BC1881" s="774"/>
      <c r="BD1881" s="774"/>
      <c r="BE1881" s="774"/>
      <c r="BF1881" s="774"/>
      <c r="BG1881" s="243"/>
      <c r="BH1881" s="243"/>
      <c r="BI1881" s="243"/>
      <c r="BJ1881" s="243"/>
      <c r="BK1881" s="243"/>
      <c r="BL1881" s="345"/>
      <c r="BM1881" s="345"/>
      <c r="BN1881" s="345"/>
      <c r="BO1881" s="345"/>
      <c r="BP1881" s="345"/>
      <c r="BQ1881" s="345"/>
      <c r="BR1881" s="345"/>
      <c r="BS1881" s="345"/>
      <c r="BT1881" s="345"/>
      <c r="BU1881" s="345"/>
      <c r="BV1881" s="345"/>
      <c r="BW1881" s="345"/>
      <c r="BX1881" s="345"/>
      <c r="BY1881" s="345"/>
      <c r="BZ1881" s="345"/>
      <c r="CA1881" s="345"/>
    </row>
    <row r="1882" spans="1:97" s="331" customFormat="1" ht="18" customHeight="1">
      <c r="A1882" s="239"/>
      <c r="B1882" s="641" t="s">
        <v>1001</v>
      </c>
      <c r="C1882" s="642"/>
      <c r="D1882" s="642"/>
      <c r="E1882" s="642"/>
      <c r="F1882" s="642"/>
      <c r="G1882" s="642"/>
      <c r="H1882" s="642"/>
      <c r="I1882" s="642"/>
      <c r="J1882" s="642"/>
      <c r="K1882" s="642"/>
      <c r="L1882" s="642"/>
      <c r="M1882" s="642"/>
      <c r="N1882" s="642"/>
      <c r="O1882" s="642"/>
      <c r="P1882" s="642"/>
      <c r="Q1882" s="642"/>
      <c r="R1882" s="642"/>
      <c r="S1882" s="642"/>
      <c r="T1882" s="642"/>
      <c r="U1882" s="642"/>
      <c r="V1882" s="642"/>
      <c r="W1882" s="642"/>
      <c r="X1882" s="642"/>
      <c r="Y1882" s="642"/>
      <c r="Z1882" s="642"/>
      <c r="AA1882" s="642"/>
      <c r="AB1882" s="642"/>
      <c r="AC1882" s="642"/>
      <c r="AD1882" s="642"/>
      <c r="AE1882" s="642"/>
      <c r="AF1882" s="642"/>
      <c r="AG1882" s="642"/>
      <c r="AH1882" s="642"/>
      <c r="AI1882" s="642"/>
      <c r="AJ1882" s="642"/>
      <c r="AK1882" s="642"/>
      <c r="AL1882" s="642"/>
      <c r="AM1882" s="642"/>
      <c r="AN1882" s="642"/>
      <c r="AO1882" s="642"/>
      <c r="AP1882" s="642"/>
      <c r="AQ1882" s="642"/>
      <c r="AR1882" s="642"/>
      <c r="AS1882" s="642"/>
      <c r="AT1882" s="642"/>
      <c r="AU1882" s="642"/>
      <c r="AV1882" s="642"/>
      <c r="AW1882" s="642"/>
      <c r="AX1882" s="642"/>
      <c r="AY1882" s="642"/>
      <c r="AZ1882" s="642"/>
      <c r="BA1882" s="642"/>
      <c r="BB1882" s="642"/>
      <c r="BC1882" s="642"/>
      <c r="BD1882" s="642"/>
      <c r="BE1882" s="642"/>
      <c r="BF1882" s="642"/>
      <c r="BG1882" s="642"/>
      <c r="BH1882" s="642"/>
      <c r="BI1882" s="642"/>
      <c r="BJ1882" s="642"/>
      <c r="BK1882" s="643"/>
      <c r="BL1882" s="330"/>
      <c r="BM1882" s="330"/>
      <c r="BN1882" s="330"/>
      <c r="BO1882" s="330"/>
      <c r="BP1882" s="330"/>
      <c r="BQ1882" s="330"/>
      <c r="BR1882" s="330"/>
      <c r="BS1882" s="330"/>
      <c r="BT1882" s="330"/>
    </row>
    <row r="1883" spans="1:97" s="316" customFormat="1" ht="12.6" customHeight="1">
      <c r="A1883" s="239"/>
      <c r="B1883" s="495" t="s">
        <v>431</v>
      </c>
      <c r="C1883" s="496"/>
      <c r="D1883" s="497"/>
      <c r="E1883" s="501" t="s">
        <v>1002</v>
      </c>
      <c r="F1883" s="502"/>
      <c r="G1883" s="502"/>
      <c r="H1883" s="502"/>
      <c r="I1883" s="502"/>
      <c r="J1883" s="502"/>
      <c r="K1883" s="502"/>
      <c r="L1883" s="502"/>
      <c r="M1883" s="502"/>
      <c r="N1883" s="502"/>
      <c r="O1883" s="502"/>
      <c r="P1883" s="502"/>
      <c r="Q1883" s="502"/>
      <c r="R1883" s="502"/>
      <c r="S1883" s="502"/>
      <c r="T1883" s="502"/>
      <c r="U1883" s="502"/>
      <c r="V1883" s="502"/>
      <c r="W1883" s="502"/>
      <c r="X1883" s="502"/>
      <c r="Y1883" s="502"/>
      <c r="Z1883" s="502"/>
      <c r="AA1883" s="502"/>
      <c r="AB1883" s="502"/>
      <c r="AC1883" s="502"/>
      <c r="AD1883" s="502"/>
      <c r="AE1883" s="502"/>
      <c r="AF1883" s="502"/>
      <c r="AG1883" s="502"/>
      <c r="AH1883" s="502"/>
      <c r="AI1883" s="502"/>
      <c r="AJ1883" s="502"/>
      <c r="AK1883" s="502"/>
      <c r="AL1883" s="502"/>
      <c r="AM1883" s="502"/>
      <c r="AN1883" s="502"/>
      <c r="AO1883" s="502"/>
      <c r="AP1883" s="502"/>
      <c r="AQ1883" s="502"/>
      <c r="AR1883" s="502"/>
      <c r="AS1883" s="502"/>
      <c r="AT1883" s="502"/>
      <c r="AU1883" s="502"/>
      <c r="AV1883" s="502"/>
      <c r="AW1883" s="502"/>
      <c r="AX1883" s="502"/>
      <c r="AY1883" s="502"/>
      <c r="AZ1883" s="502"/>
      <c r="BA1883" s="502"/>
      <c r="BB1883" s="502"/>
      <c r="BC1883" s="502"/>
      <c r="BD1883" s="502"/>
      <c r="BE1883" s="502"/>
      <c r="BF1883" s="502"/>
      <c r="BG1883" s="505"/>
      <c r="BH1883" s="506"/>
      <c r="BI1883" s="506"/>
      <c r="BJ1883" s="506"/>
      <c r="BK1883" s="507"/>
      <c r="BL1883" s="345"/>
      <c r="BM1883" s="345"/>
      <c r="BN1883" s="345"/>
      <c r="BO1883" s="345"/>
      <c r="BP1883" s="345"/>
      <c r="BQ1883" s="345"/>
      <c r="BR1883" s="345"/>
      <c r="BS1883" s="345"/>
      <c r="BT1883" s="345"/>
      <c r="BU1883" s="345"/>
      <c r="BV1883" s="345"/>
      <c r="BW1883" s="345"/>
      <c r="BX1883" s="345"/>
      <c r="BY1883" s="345"/>
      <c r="BZ1883" s="345"/>
      <c r="CA1883" s="345"/>
    </row>
    <row r="1884" spans="1:97" s="316" customFormat="1" ht="12.6" customHeight="1">
      <c r="A1884" s="239"/>
      <c r="B1884" s="511"/>
      <c r="C1884" s="512"/>
      <c r="D1884" s="513"/>
      <c r="E1884" s="514"/>
      <c r="F1884" s="482"/>
      <c r="G1884" s="482"/>
      <c r="H1884" s="482"/>
      <c r="I1884" s="482"/>
      <c r="J1884" s="482"/>
      <c r="K1884" s="482"/>
      <c r="L1884" s="482"/>
      <c r="M1884" s="482"/>
      <c r="N1884" s="482"/>
      <c r="O1884" s="482"/>
      <c r="P1884" s="482"/>
      <c r="Q1884" s="482"/>
      <c r="R1884" s="482"/>
      <c r="S1884" s="482"/>
      <c r="T1884" s="482"/>
      <c r="U1884" s="482"/>
      <c r="V1884" s="482"/>
      <c r="W1884" s="482"/>
      <c r="X1884" s="482"/>
      <c r="Y1884" s="482"/>
      <c r="Z1884" s="482"/>
      <c r="AA1884" s="482"/>
      <c r="AB1884" s="482"/>
      <c r="AC1884" s="482"/>
      <c r="AD1884" s="482"/>
      <c r="AE1884" s="482"/>
      <c r="AF1884" s="482"/>
      <c r="AG1884" s="482"/>
      <c r="AH1884" s="482"/>
      <c r="AI1884" s="482"/>
      <c r="AJ1884" s="482"/>
      <c r="AK1884" s="482"/>
      <c r="AL1884" s="482"/>
      <c r="AM1884" s="482"/>
      <c r="AN1884" s="482"/>
      <c r="AO1884" s="482"/>
      <c r="AP1884" s="482"/>
      <c r="AQ1884" s="482"/>
      <c r="AR1884" s="482"/>
      <c r="AS1884" s="482"/>
      <c r="AT1884" s="482"/>
      <c r="AU1884" s="482"/>
      <c r="AV1884" s="482"/>
      <c r="AW1884" s="482"/>
      <c r="AX1884" s="482"/>
      <c r="AY1884" s="482"/>
      <c r="AZ1884" s="482"/>
      <c r="BA1884" s="482"/>
      <c r="BB1884" s="482"/>
      <c r="BC1884" s="482"/>
      <c r="BD1884" s="482"/>
      <c r="BE1884" s="482"/>
      <c r="BF1884" s="482"/>
      <c r="BG1884" s="515"/>
      <c r="BH1884" s="516"/>
      <c r="BI1884" s="516"/>
      <c r="BJ1884" s="516"/>
      <c r="BK1884" s="517"/>
      <c r="BL1884" s="345"/>
      <c r="BM1884" s="345"/>
      <c r="BN1884" s="345"/>
      <c r="BO1884" s="345"/>
      <c r="BP1884" s="345"/>
      <c r="BQ1884" s="345"/>
      <c r="BR1884" s="345"/>
      <c r="BS1884" s="345"/>
      <c r="BT1884" s="345"/>
      <c r="BU1884" s="345"/>
      <c r="BV1884" s="345"/>
      <c r="BW1884" s="345"/>
      <c r="BX1884" s="345"/>
      <c r="BY1884" s="345"/>
      <c r="BZ1884" s="345"/>
      <c r="CA1884" s="345"/>
    </row>
    <row r="1885" spans="1:97" s="316" customFormat="1" ht="12.6" customHeight="1">
      <c r="A1885" s="239"/>
      <c r="B1885" s="511"/>
      <c r="C1885" s="512"/>
      <c r="D1885" s="513"/>
      <c r="E1885" s="514"/>
      <c r="F1885" s="482"/>
      <c r="G1885" s="482"/>
      <c r="H1885" s="482"/>
      <c r="I1885" s="482"/>
      <c r="J1885" s="482"/>
      <c r="K1885" s="482"/>
      <c r="L1885" s="482"/>
      <c r="M1885" s="482"/>
      <c r="N1885" s="482"/>
      <c r="O1885" s="482"/>
      <c r="P1885" s="482"/>
      <c r="Q1885" s="482"/>
      <c r="R1885" s="482"/>
      <c r="S1885" s="482"/>
      <c r="T1885" s="482"/>
      <c r="U1885" s="482"/>
      <c r="V1885" s="482"/>
      <c r="W1885" s="482"/>
      <c r="X1885" s="482"/>
      <c r="Y1885" s="482"/>
      <c r="Z1885" s="482"/>
      <c r="AA1885" s="482"/>
      <c r="AB1885" s="482"/>
      <c r="AC1885" s="482"/>
      <c r="AD1885" s="482"/>
      <c r="AE1885" s="482"/>
      <c r="AF1885" s="482"/>
      <c r="AG1885" s="482"/>
      <c r="AH1885" s="482"/>
      <c r="AI1885" s="482"/>
      <c r="AJ1885" s="482"/>
      <c r="AK1885" s="482"/>
      <c r="AL1885" s="482"/>
      <c r="AM1885" s="482"/>
      <c r="AN1885" s="482"/>
      <c r="AO1885" s="482"/>
      <c r="AP1885" s="482"/>
      <c r="AQ1885" s="482"/>
      <c r="AR1885" s="482"/>
      <c r="AS1885" s="482"/>
      <c r="AT1885" s="482"/>
      <c r="AU1885" s="482"/>
      <c r="AV1885" s="482"/>
      <c r="AW1885" s="482"/>
      <c r="AX1885" s="482"/>
      <c r="AY1885" s="482"/>
      <c r="AZ1885" s="482"/>
      <c r="BA1885" s="482"/>
      <c r="BB1885" s="482"/>
      <c r="BC1885" s="482"/>
      <c r="BD1885" s="482"/>
      <c r="BE1885" s="482"/>
      <c r="BF1885" s="482"/>
      <c r="BG1885" s="515"/>
      <c r="BH1885" s="516"/>
      <c r="BI1885" s="516"/>
      <c r="BJ1885" s="516"/>
      <c r="BK1885" s="517"/>
      <c r="BL1885" s="345"/>
      <c r="BM1885" s="345"/>
      <c r="BN1885" s="345"/>
      <c r="BO1885" s="345"/>
      <c r="BP1885" s="345"/>
      <c r="BQ1885" s="345"/>
      <c r="BR1885" s="345"/>
      <c r="BS1885" s="345"/>
      <c r="BT1885" s="345"/>
      <c r="BU1885" s="345"/>
      <c r="BV1885" s="345"/>
      <c r="BW1885" s="345"/>
      <c r="BX1885" s="345"/>
      <c r="BY1885" s="345"/>
      <c r="BZ1885" s="345"/>
      <c r="CA1885" s="345"/>
    </row>
    <row r="1886" spans="1:97" s="316" customFormat="1" ht="12.6" customHeight="1">
      <c r="A1886" s="239"/>
      <c r="B1886" s="495" t="s">
        <v>436</v>
      </c>
      <c r="C1886" s="496"/>
      <c r="D1886" s="497"/>
      <c r="E1886" s="501" t="s">
        <v>1003</v>
      </c>
      <c r="F1886" s="502"/>
      <c r="G1886" s="502"/>
      <c r="H1886" s="502"/>
      <c r="I1886" s="502"/>
      <c r="J1886" s="502"/>
      <c r="K1886" s="502"/>
      <c r="L1886" s="502"/>
      <c r="M1886" s="502"/>
      <c r="N1886" s="502"/>
      <c r="O1886" s="502"/>
      <c r="P1886" s="502"/>
      <c r="Q1886" s="502"/>
      <c r="R1886" s="502"/>
      <c r="S1886" s="502"/>
      <c r="T1886" s="502"/>
      <c r="U1886" s="502"/>
      <c r="V1886" s="502"/>
      <c r="W1886" s="502"/>
      <c r="X1886" s="502"/>
      <c r="Y1886" s="502"/>
      <c r="Z1886" s="502"/>
      <c r="AA1886" s="502"/>
      <c r="AB1886" s="502"/>
      <c r="AC1886" s="502"/>
      <c r="AD1886" s="502"/>
      <c r="AE1886" s="502"/>
      <c r="AF1886" s="502"/>
      <c r="AG1886" s="502"/>
      <c r="AH1886" s="502"/>
      <c r="AI1886" s="502"/>
      <c r="AJ1886" s="502"/>
      <c r="AK1886" s="502"/>
      <c r="AL1886" s="502"/>
      <c r="AM1886" s="502"/>
      <c r="AN1886" s="502"/>
      <c r="AO1886" s="502"/>
      <c r="AP1886" s="502"/>
      <c r="AQ1886" s="502"/>
      <c r="AR1886" s="502"/>
      <c r="AS1886" s="502"/>
      <c r="AT1886" s="502"/>
      <c r="AU1886" s="502"/>
      <c r="AV1886" s="502"/>
      <c r="AW1886" s="502"/>
      <c r="AX1886" s="502"/>
      <c r="AY1886" s="502"/>
      <c r="AZ1886" s="502"/>
      <c r="BA1886" s="502"/>
      <c r="BB1886" s="502"/>
      <c r="BC1886" s="502"/>
      <c r="BD1886" s="502"/>
      <c r="BE1886" s="502"/>
      <c r="BF1886" s="502"/>
      <c r="BG1886" s="505"/>
      <c r="BH1886" s="506"/>
      <c r="BI1886" s="506"/>
      <c r="BJ1886" s="506"/>
      <c r="BK1886" s="507"/>
      <c r="BL1886" s="345"/>
      <c r="BM1886" s="345"/>
      <c r="BN1886" s="345"/>
      <c r="BO1886" s="345"/>
      <c r="BP1886" s="345"/>
      <c r="BQ1886" s="345"/>
      <c r="BR1886" s="345"/>
      <c r="BS1886" s="345"/>
      <c r="BT1886" s="345"/>
      <c r="BU1886" s="345"/>
      <c r="BV1886" s="345"/>
      <c r="BW1886" s="345"/>
      <c r="BX1886" s="345"/>
      <c r="BY1886" s="345"/>
      <c r="BZ1886" s="345"/>
      <c r="CA1886" s="345"/>
    </row>
    <row r="1887" spans="1:97" s="316" customFormat="1" ht="12.6" customHeight="1">
      <c r="A1887" s="239"/>
      <c r="B1887" s="511"/>
      <c r="C1887" s="512"/>
      <c r="D1887" s="513"/>
      <c r="E1887" s="514"/>
      <c r="F1887" s="482"/>
      <c r="G1887" s="482"/>
      <c r="H1887" s="482"/>
      <c r="I1887" s="482"/>
      <c r="J1887" s="482"/>
      <c r="K1887" s="482"/>
      <c r="L1887" s="482"/>
      <c r="M1887" s="482"/>
      <c r="N1887" s="482"/>
      <c r="O1887" s="482"/>
      <c r="P1887" s="482"/>
      <c r="Q1887" s="482"/>
      <c r="R1887" s="482"/>
      <c r="S1887" s="482"/>
      <c r="T1887" s="482"/>
      <c r="U1887" s="482"/>
      <c r="V1887" s="482"/>
      <c r="W1887" s="482"/>
      <c r="X1887" s="482"/>
      <c r="Y1887" s="482"/>
      <c r="Z1887" s="482"/>
      <c r="AA1887" s="482"/>
      <c r="AB1887" s="482"/>
      <c r="AC1887" s="482"/>
      <c r="AD1887" s="482"/>
      <c r="AE1887" s="482"/>
      <c r="AF1887" s="482"/>
      <c r="AG1887" s="482"/>
      <c r="AH1887" s="482"/>
      <c r="AI1887" s="482"/>
      <c r="AJ1887" s="482"/>
      <c r="AK1887" s="482"/>
      <c r="AL1887" s="482"/>
      <c r="AM1887" s="482"/>
      <c r="AN1887" s="482"/>
      <c r="AO1887" s="482"/>
      <c r="AP1887" s="482"/>
      <c r="AQ1887" s="482"/>
      <c r="AR1887" s="482"/>
      <c r="AS1887" s="482"/>
      <c r="AT1887" s="482"/>
      <c r="AU1887" s="482"/>
      <c r="AV1887" s="482"/>
      <c r="AW1887" s="482"/>
      <c r="AX1887" s="482"/>
      <c r="AY1887" s="482"/>
      <c r="AZ1887" s="482"/>
      <c r="BA1887" s="482"/>
      <c r="BB1887" s="482"/>
      <c r="BC1887" s="482"/>
      <c r="BD1887" s="482"/>
      <c r="BE1887" s="482"/>
      <c r="BF1887" s="482"/>
      <c r="BG1887" s="515"/>
      <c r="BH1887" s="516"/>
      <c r="BI1887" s="516"/>
      <c r="BJ1887" s="516"/>
      <c r="BK1887" s="517"/>
      <c r="BL1887" s="345"/>
      <c r="BM1887" s="345"/>
      <c r="BN1887" s="345"/>
      <c r="BO1887" s="345"/>
      <c r="BP1887" s="345"/>
      <c r="BQ1887" s="345"/>
      <c r="BR1887" s="345"/>
      <c r="BS1887" s="345"/>
      <c r="BT1887" s="345"/>
      <c r="BU1887" s="345"/>
      <c r="BV1887" s="345"/>
      <c r="BW1887" s="345"/>
      <c r="BX1887" s="345"/>
      <c r="BY1887" s="345"/>
      <c r="BZ1887" s="345"/>
      <c r="CA1887" s="345"/>
    </row>
    <row r="1888" spans="1:97" s="316" customFormat="1" ht="12.6" customHeight="1">
      <c r="A1888" s="239"/>
      <c r="B1888" s="511"/>
      <c r="C1888" s="512"/>
      <c r="D1888" s="513"/>
      <c r="E1888" s="514"/>
      <c r="F1888" s="482"/>
      <c r="G1888" s="482"/>
      <c r="H1888" s="482"/>
      <c r="I1888" s="482"/>
      <c r="J1888" s="482"/>
      <c r="K1888" s="482"/>
      <c r="L1888" s="482"/>
      <c r="M1888" s="482"/>
      <c r="N1888" s="482"/>
      <c r="O1888" s="482"/>
      <c r="P1888" s="482"/>
      <c r="Q1888" s="482"/>
      <c r="R1888" s="482"/>
      <c r="S1888" s="482"/>
      <c r="T1888" s="482"/>
      <c r="U1888" s="482"/>
      <c r="V1888" s="482"/>
      <c r="W1888" s="482"/>
      <c r="X1888" s="482"/>
      <c r="Y1888" s="482"/>
      <c r="Z1888" s="482"/>
      <c r="AA1888" s="482"/>
      <c r="AB1888" s="482"/>
      <c r="AC1888" s="482"/>
      <c r="AD1888" s="482"/>
      <c r="AE1888" s="482"/>
      <c r="AF1888" s="482"/>
      <c r="AG1888" s="482"/>
      <c r="AH1888" s="482"/>
      <c r="AI1888" s="482"/>
      <c r="AJ1888" s="482"/>
      <c r="AK1888" s="482"/>
      <c r="AL1888" s="482"/>
      <c r="AM1888" s="482"/>
      <c r="AN1888" s="482"/>
      <c r="AO1888" s="482"/>
      <c r="AP1888" s="482"/>
      <c r="AQ1888" s="482"/>
      <c r="AR1888" s="482"/>
      <c r="AS1888" s="482"/>
      <c r="AT1888" s="482"/>
      <c r="AU1888" s="482"/>
      <c r="AV1888" s="482"/>
      <c r="AW1888" s="482"/>
      <c r="AX1888" s="482"/>
      <c r="AY1888" s="482"/>
      <c r="AZ1888" s="482"/>
      <c r="BA1888" s="482"/>
      <c r="BB1888" s="482"/>
      <c r="BC1888" s="482"/>
      <c r="BD1888" s="482"/>
      <c r="BE1888" s="482"/>
      <c r="BF1888" s="482"/>
      <c r="BG1888" s="515"/>
      <c r="BH1888" s="516"/>
      <c r="BI1888" s="516"/>
      <c r="BJ1888" s="516"/>
      <c r="BK1888" s="517"/>
      <c r="BL1888" s="345"/>
      <c r="BM1888" s="345"/>
      <c r="BN1888" s="345"/>
      <c r="BO1888" s="345"/>
      <c r="BP1888" s="345"/>
      <c r="BQ1888" s="345"/>
      <c r="BR1888" s="345"/>
      <c r="BS1888" s="345"/>
      <c r="BT1888" s="345"/>
      <c r="BU1888" s="345"/>
      <c r="BV1888" s="345"/>
      <c r="BW1888" s="345"/>
      <c r="BX1888" s="345"/>
      <c r="BY1888" s="345"/>
      <c r="BZ1888" s="345"/>
      <c r="CA1888" s="345"/>
    </row>
    <row r="1889" spans="1:79" ht="15" customHeight="1">
      <c r="A1889" s="321"/>
      <c r="B1889" s="495" t="s">
        <v>450</v>
      </c>
      <c r="C1889" s="496"/>
      <c r="D1889" s="497"/>
      <c r="E1889" s="501" t="s">
        <v>1004</v>
      </c>
      <c r="F1889" s="502"/>
      <c r="G1889" s="502"/>
      <c r="H1889" s="502"/>
      <c r="I1889" s="502"/>
      <c r="J1889" s="502"/>
      <c r="K1889" s="502"/>
      <c r="L1889" s="502"/>
      <c r="M1889" s="502"/>
      <c r="N1889" s="502"/>
      <c r="O1889" s="502"/>
      <c r="P1889" s="502"/>
      <c r="Q1889" s="502"/>
      <c r="R1889" s="502"/>
      <c r="S1889" s="502"/>
      <c r="T1889" s="502"/>
      <c r="U1889" s="502"/>
      <c r="V1889" s="502"/>
      <c r="W1889" s="502"/>
      <c r="X1889" s="502"/>
      <c r="Y1889" s="502"/>
      <c r="Z1889" s="502"/>
      <c r="AA1889" s="502"/>
      <c r="AB1889" s="502"/>
      <c r="AC1889" s="502"/>
      <c r="AD1889" s="502"/>
      <c r="AE1889" s="502"/>
      <c r="AF1889" s="502"/>
      <c r="AG1889" s="502"/>
      <c r="AH1889" s="502"/>
      <c r="AI1889" s="502"/>
      <c r="AJ1889" s="502"/>
      <c r="AK1889" s="502"/>
      <c r="AL1889" s="502"/>
      <c r="AM1889" s="502"/>
      <c r="AN1889" s="502"/>
      <c r="AO1889" s="502"/>
      <c r="AP1889" s="502"/>
      <c r="AQ1889" s="502"/>
      <c r="AR1889" s="502"/>
      <c r="AS1889" s="502"/>
      <c r="AT1889" s="502"/>
      <c r="AU1889" s="502"/>
      <c r="AV1889" s="502"/>
      <c r="AW1889" s="502"/>
      <c r="AX1889" s="502"/>
      <c r="AY1889" s="502"/>
      <c r="AZ1889" s="502"/>
      <c r="BA1889" s="502"/>
      <c r="BB1889" s="502"/>
      <c r="BC1889" s="502"/>
      <c r="BD1889" s="502"/>
      <c r="BE1889" s="502"/>
      <c r="BF1889" s="502"/>
      <c r="BG1889" s="505"/>
      <c r="BH1889" s="506"/>
      <c r="BI1889" s="506"/>
      <c r="BJ1889" s="506"/>
      <c r="BK1889" s="507"/>
      <c r="BM1889" s="258"/>
    </row>
    <row r="1890" spans="1:79" ht="15" customHeight="1">
      <c r="A1890" s="321"/>
      <c r="B1890" s="511"/>
      <c r="C1890" s="512"/>
      <c r="D1890" s="513"/>
      <c r="E1890" s="514"/>
      <c r="F1890" s="482"/>
      <c r="G1890" s="482"/>
      <c r="H1890" s="482"/>
      <c r="I1890" s="482"/>
      <c r="J1890" s="482"/>
      <c r="K1890" s="482"/>
      <c r="L1890" s="482"/>
      <c r="M1890" s="482"/>
      <c r="N1890" s="482"/>
      <c r="O1890" s="482"/>
      <c r="P1890" s="482"/>
      <c r="Q1890" s="482"/>
      <c r="R1890" s="482"/>
      <c r="S1890" s="482"/>
      <c r="T1890" s="482"/>
      <c r="U1890" s="482"/>
      <c r="V1890" s="482"/>
      <c r="W1890" s="482"/>
      <c r="X1890" s="482"/>
      <c r="Y1890" s="482"/>
      <c r="Z1890" s="482"/>
      <c r="AA1890" s="482"/>
      <c r="AB1890" s="482"/>
      <c r="AC1890" s="482"/>
      <c r="AD1890" s="482"/>
      <c r="AE1890" s="482"/>
      <c r="AF1890" s="482"/>
      <c r="AG1890" s="482"/>
      <c r="AH1890" s="482"/>
      <c r="AI1890" s="482"/>
      <c r="AJ1890" s="482"/>
      <c r="AK1890" s="482"/>
      <c r="AL1890" s="482"/>
      <c r="AM1890" s="482"/>
      <c r="AN1890" s="482"/>
      <c r="AO1890" s="482"/>
      <c r="AP1890" s="482"/>
      <c r="AQ1890" s="482"/>
      <c r="AR1890" s="482"/>
      <c r="AS1890" s="482"/>
      <c r="AT1890" s="482"/>
      <c r="AU1890" s="482"/>
      <c r="AV1890" s="482"/>
      <c r="AW1890" s="482"/>
      <c r="AX1890" s="482"/>
      <c r="AY1890" s="482"/>
      <c r="AZ1890" s="482"/>
      <c r="BA1890" s="482"/>
      <c r="BB1890" s="482"/>
      <c r="BC1890" s="482"/>
      <c r="BD1890" s="482"/>
      <c r="BE1890" s="482"/>
      <c r="BF1890" s="482"/>
      <c r="BG1890" s="515"/>
      <c r="BH1890" s="516"/>
      <c r="BI1890" s="516"/>
      <c r="BJ1890" s="516"/>
      <c r="BK1890" s="517"/>
      <c r="BM1890" s="258"/>
    </row>
    <row r="1891" spans="1:79" ht="5.25" customHeight="1">
      <c r="A1891" s="321"/>
      <c r="B1891" s="511"/>
      <c r="C1891" s="512"/>
      <c r="D1891" s="513"/>
      <c r="E1891" s="514"/>
      <c r="F1891" s="482"/>
      <c r="G1891" s="482"/>
      <c r="H1891" s="482"/>
      <c r="I1891" s="482"/>
      <c r="J1891" s="482"/>
      <c r="K1891" s="482"/>
      <c r="L1891" s="482"/>
      <c r="M1891" s="482"/>
      <c r="N1891" s="482"/>
      <c r="O1891" s="482"/>
      <c r="P1891" s="482"/>
      <c r="Q1891" s="482"/>
      <c r="R1891" s="482"/>
      <c r="S1891" s="482"/>
      <c r="T1891" s="482"/>
      <c r="U1891" s="482"/>
      <c r="V1891" s="482"/>
      <c r="W1891" s="482"/>
      <c r="X1891" s="482"/>
      <c r="Y1891" s="482"/>
      <c r="Z1891" s="482"/>
      <c r="AA1891" s="482"/>
      <c r="AB1891" s="482"/>
      <c r="AC1891" s="482"/>
      <c r="AD1891" s="482"/>
      <c r="AE1891" s="482"/>
      <c r="AF1891" s="482"/>
      <c r="AG1891" s="482"/>
      <c r="AH1891" s="482"/>
      <c r="AI1891" s="482"/>
      <c r="AJ1891" s="482"/>
      <c r="AK1891" s="482"/>
      <c r="AL1891" s="482"/>
      <c r="AM1891" s="482"/>
      <c r="AN1891" s="482"/>
      <c r="AO1891" s="482"/>
      <c r="AP1891" s="482"/>
      <c r="AQ1891" s="482"/>
      <c r="AR1891" s="482"/>
      <c r="AS1891" s="482"/>
      <c r="AT1891" s="482"/>
      <c r="AU1891" s="482"/>
      <c r="AV1891" s="482"/>
      <c r="AW1891" s="482"/>
      <c r="AX1891" s="482"/>
      <c r="AY1891" s="482"/>
      <c r="AZ1891" s="482"/>
      <c r="BA1891" s="482"/>
      <c r="BB1891" s="482"/>
      <c r="BC1891" s="482"/>
      <c r="BD1891" s="482"/>
      <c r="BE1891" s="482"/>
      <c r="BF1891" s="482"/>
      <c r="BG1891" s="515"/>
      <c r="BH1891" s="516"/>
      <c r="BI1891" s="516"/>
      <c r="BJ1891" s="516"/>
      <c r="BK1891" s="517"/>
    </row>
    <row r="1892" spans="1:79" ht="15.75" customHeight="1">
      <c r="B1892" s="511"/>
      <c r="C1892" s="512"/>
      <c r="D1892" s="513"/>
      <c r="E1892" s="343"/>
      <c r="F1892" s="724" t="s">
        <v>686</v>
      </c>
      <c r="G1892" s="725"/>
      <c r="H1892" s="520" t="s">
        <v>1005</v>
      </c>
      <c r="I1892" s="520"/>
      <c r="J1892" s="520"/>
      <c r="K1892" s="520"/>
      <c r="L1892" s="520"/>
      <c r="M1892" s="520"/>
      <c r="N1892" s="520"/>
      <c r="O1892" s="520"/>
      <c r="P1892" s="520"/>
      <c r="Q1892" s="520"/>
      <c r="R1892" s="520"/>
      <c r="S1892" s="520"/>
      <c r="T1892" s="520"/>
      <c r="U1892" s="520"/>
      <c r="V1892" s="520"/>
      <c r="W1892" s="520"/>
      <c r="X1892" s="520"/>
      <c r="Y1892" s="520"/>
      <c r="Z1892" s="520"/>
      <c r="AA1892" s="520"/>
      <c r="AB1892" s="520"/>
      <c r="AC1892" s="520"/>
      <c r="AD1892" s="520"/>
      <c r="AE1892" s="520"/>
      <c r="AF1892" s="520"/>
      <c r="AG1892" s="520"/>
      <c r="AH1892" s="520"/>
      <c r="AI1892" s="520"/>
      <c r="AJ1892" s="520"/>
      <c r="AK1892" s="520"/>
      <c r="AL1892" s="520"/>
      <c r="AM1892" s="520"/>
      <c r="AN1892" s="520"/>
      <c r="AO1892" s="520"/>
      <c r="AP1892" s="520"/>
      <c r="AQ1892" s="520"/>
      <c r="AR1892" s="520"/>
      <c r="AS1892" s="520"/>
      <c r="AT1892" s="520"/>
      <c r="AU1892" s="520"/>
      <c r="AV1892" s="520"/>
      <c r="AW1892" s="520"/>
      <c r="AX1892" s="520"/>
      <c r="AY1892" s="520"/>
      <c r="AZ1892" s="520"/>
      <c r="BA1892" s="520"/>
      <c r="BB1892" s="520"/>
      <c r="BC1892" s="520"/>
      <c r="BD1892" s="520"/>
      <c r="BE1892" s="520"/>
      <c r="BF1892" s="520"/>
      <c r="BG1892" s="710"/>
      <c r="BH1892" s="711"/>
      <c r="BI1892" s="711"/>
      <c r="BJ1892" s="711"/>
      <c r="BK1892" s="712"/>
    </row>
    <row r="1893" spans="1:79" ht="18" customHeight="1">
      <c r="B1893" s="511"/>
      <c r="C1893" s="512"/>
      <c r="D1893" s="513"/>
      <c r="E1893" s="343"/>
      <c r="F1893" s="713" t="s">
        <v>518</v>
      </c>
      <c r="G1893" s="519"/>
      <c r="H1893" s="520" t="s">
        <v>1006</v>
      </c>
      <c r="I1893" s="520"/>
      <c r="J1893" s="520"/>
      <c r="K1893" s="520"/>
      <c r="L1893" s="520"/>
      <c r="M1893" s="520"/>
      <c r="N1893" s="520"/>
      <c r="O1893" s="520"/>
      <c r="P1893" s="520"/>
      <c r="Q1893" s="520"/>
      <c r="R1893" s="520"/>
      <c r="S1893" s="520"/>
      <c r="T1893" s="520"/>
      <c r="U1893" s="520"/>
      <c r="V1893" s="520"/>
      <c r="W1893" s="520"/>
      <c r="X1893" s="520"/>
      <c r="Y1893" s="520"/>
      <c r="Z1893" s="520"/>
      <c r="AA1893" s="520"/>
      <c r="AB1893" s="520"/>
      <c r="AC1893" s="520"/>
      <c r="AD1893" s="520"/>
      <c r="AE1893" s="520"/>
      <c r="AF1893" s="520"/>
      <c r="AG1893" s="520"/>
      <c r="AH1893" s="520"/>
      <c r="AI1893" s="520"/>
      <c r="AJ1893" s="520"/>
      <c r="AK1893" s="520"/>
      <c r="AL1893" s="520"/>
      <c r="AM1893" s="520"/>
      <c r="AN1893" s="520"/>
      <c r="AO1893" s="520"/>
      <c r="AP1893" s="520"/>
      <c r="AQ1893" s="520"/>
      <c r="AR1893" s="520"/>
      <c r="AS1893" s="520"/>
      <c r="AT1893" s="520"/>
      <c r="AU1893" s="520"/>
      <c r="AV1893" s="520"/>
      <c r="AW1893" s="520"/>
      <c r="AX1893" s="520"/>
      <c r="AY1893" s="520"/>
      <c r="AZ1893" s="520"/>
      <c r="BA1893" s="520"/>
      <c r="BB1893" s="520"/>
      <c r="BC1893" s="520"/>
      <c r="BD1893" s="520"/>
      <c r="BE1893" s="520"/>
      <c r="BF1893" s="520"/>
      <c r="BG1893" s="710"/>
      <c r="BH1893" s="711"/>
      <c r="BI1893" s="711"/>
      <c r="BJ1893" s="711"/>
      <c r="BK1893" s="712"/>
    </row>
    <row r="1894" spans="1:79" ht="18" customHeight="1">
      <c r="B1894" s="511"/>
      <c r="C1894" s="512"/>
      <c r="D1894" s="513"/>
      <c r="E1894" s="343"/>
      <c r="F1894" s="713" t="s">
        <v>520</v>
      </c>
      <c r="G1894" s="519"/>
      <c r="H1894" s="520" t="s">
        <v>1007</v>
      </c>
      <c r="I1894" s="520"/>
      <c r="J1894" s="520"/>
      <c r="K1894" s="520"/>
      <c r="L1894" s="520"/>
      <c r="M1894" s="520"/>
      <c r="N1894" s="520"/>
      <c r="O1894" s="520"/>
      <c r="P1894" s="520"/>
      <c r="Q1894" s="520"/>
      <c r="R1894" s="520"/>
      <c r="S1894" s="520"/>
      <c r="T1894" s="520"/>
      <c r="U1894" s="520"/>
      <c r="V1894" s="520"/>
      <c r="W1894" s="520"/>
      <c r="X1894" s="520"/>
      <c r="Y1894" s="520"/>
      <c r="Z1894" s="520"/>
      <c r="AA1894" s="520"/>
      <c r="AB1894" s="520"/>
      <c r="AC1894" s="520"/>
      <c r="AD1894" s="520"/>
      <c r="AE1894" s="520"/>
      <c r="AF1894" s="520"/>
      <c r="AG1894" s="520"/>
      <c r="AH1894" s="520"/>
      <c r="AI1894" s="520"/>
      <c r="AJ1894" s="520"/>
      <c r="AK1894" s="520"/>
      <c r="AL1894" s="520"/>
      <c r="AM1894" s="520"/>
      <c r="AN1894" s="520"/>
      <c r="AO1894" s="520"/>
      <c r="AP1894" s="520"/>
      <c r="AQ1894" s="520"/>
      <c r="AR1894" s="520"/>
      <c r="AS1894" s="520"/>
      <c r="AT1894" s="520"/>
      <c r="AU1894" s="520"/>
      <c r="AV1894" s="520"/>
      <c r="AW1894" s="520"/>
      <c r="AX1894" s="520"/>
      <c r="AY1894" s="520"/>
      <c r="AZ1894" s="520"/>
      <c r="BA1894" s="520"/>
      <c r="BB1894" s="520"/>
      <c r="BC1894" s="520"/>
      <c r="BD1894" s="520"/>
      <c r="BE1894" s="520"/>
      <c r="BF1894" s="520"/>
      <c r="BG1894" s="710"/>
      <c r="BH1894" s="711"/>
      <c r="BI1894" s="711"/>
      <c r="BJ1894" s="711"/>
      <c r="BK1894" s="712"/>
    </row>
    <row r="1895" spans="1:79" ht="18" customHeight="1">
      <c r="B1895" s="511"/>
      <c r="C1895" s="512"/>
      <c r="D1895" s="513"/>
      <c r="E1895" s="343"/>
      <c r="F1895" s="713" t="s">
        <v>522</v>
      </c>
      <c r="G1895" s="519"/>
      <c r="H1895" s="520" t="s">
        <v>1008</v>
      </c>
      <c r="I1895" s="520"/>
      <c r="J1895" s="520"/>
      <c r="K1895" s="520"/>
      <c r="L1895" s="520"/>
      <c r="M1895" s="520"/>
      <c r="N1895" s="520"/>
      <c r="O1895" s="520"/>
      <c r="P1895" s="520"/>
      <c r="Q1895" s="520"/>
      <c r="R1895" s="520"/>
      <c r="S1895" s="520"/>
      <c r="T1895" s="520"/>
      <c r="U1895" s="520"/>
      <c r="V1895" s="520"/>
      <c r="W1895" s="520"/>
      <c r="X1895" s="520"/>
      <c r="Y1895" s="520"/>
      <c r="Z1895" s="520"/>
      <c r="AA1895" s="520"/>
      <c r="AB1895" s="520"/>
      <c r="AC1895" s="520"/>
      <c r="AD1895" s="520"/>
      <c r="AE1895" s="520"/>
      <c r="AF1895" s="520"/>
      <c r="AG1895" s="520"/>
      <c r="AH1895" s="520"/>
      <c r="AI1895" s="520"/>
      <c r="AJ1895" s="520"/>
      <c r="AK1895" s="520"/>
      <c r="AL1895" s="520"/>
      <c r="AM1895" s="520"/>
      <c r="AN1895" s="520"/>
      <c r="AO1895" s="520"/>
      <c r="AP1895" s="520"/>
      <c r="AQ1895" s="520"/>
      <c r="AR1895" s="520"/>
      <c r="AS1895" s="520"/>
      <c r="AT1895" s="520"/>
      <c r="AU1895" s="520"/>
      <c r="AV1895" s="520"/>
      <c r="AW1895" s="520"/>
      <c r="AX1895" s="520"/>
      <c r="AY1895" s="520"/>
      <c r="AZ1895" s="520"/>
      <c r="BA1895" s="520"/>
      <c r="BB1895" s="520"/>
      <c r="BC1895" s="520"/>
      <c r="BD1895" s="520"/>
      <c r="BE1895" s="520"/>
      <c r="BF1895" s="520"/>
      <c r="BG1895" s="710"/>
      <c r="BH1895" s="711"/>
      <c r="BI1895" s="711"/>
      <c r="BJ1895" s="711"/>
      <c r="BK1895" s="712"/>
    </row>
    <row r="1896" spans="1:79" ht="18" customHeight="1">
      <c r="B1896" s="511"/>
      <c r="C1896" s="512"/>
      <c r="D1896" s="513"/>
      <c r="E1896" s="343"/>
      <c r="F1896" s="713" t="s">
        <v>524</v>
      </c>
      <c r="G1896" s="519"/>
      <c r="H1896" s="520" t="s">
        <v>1009</v>
      </c>
      <c r="I1896" s="520"/>
      <c r="J1896" s="520"/>
      <c r="K1896" s="520"/>
      <c r="L1896" s="520"/>
      <c r="M1896" s="520"/>
      <c r="N1896" s="520"/>
      <c r="O1896" s="520"/>
      <c r="P1896" s="520"/>
      <c r="Q1896" s="520"/>
      <c r="R1896" s="520"/>
      <c r="S1896" s="520"/>
      <c r="T1896" s="520"/>
      <c r="U1896" s="520"/>
      <c r="V1896" s="520"/>
      <c r="W1896" s="520"/>
      <c r="X1896" s="520"/>
      <c r="Y1896" s="520"/>
      <c r="Z1896" s="520"/>
      <c r="AA1896" s="520"/>
      <c r="AB1896" s="520"/>
      <c r="AC1896" s="520"/>
      <c r="AD1896" s="520"/>
      <c r="AE1896" s="520"/>
      <c r="AF1896" s="520"/>
      <c r="AG1896" s="520"/>
      <c r="AH1896" s="520"/>
      <c r="AI1896" s="520"/>
      <c r="AJ1896" s="520"/>
      <c r="AK1896" s="520"/>
      <c r="AL1896" s="520"/>
      <c r="AM1896" s="520"/>
      <c r="AN1896" s="520"/>
      <c r="AO1896" s="520"/>
      <c r="AP1896" s="520"/>
      <c r="AQ1896" s="520"/>
      <c r="AR1896" s="520"/>
      <c r="AS1896" s="520"/>
      <c r="AT1896" s="520"/>
      <c r="AU1896" s="520"/>
      <c r="AV1896" s="520"/>
      <c r="AW1896" s="520"/>
      <c r="AX1896" s="520"/>
      <c r="AY1896" s="520"/>
      <c r="AZ1896" s="520"/>
      <c r="BA1896" s="520"/>
      <c r="BB1896" s="520"/>
      <c r="BC1896" s="520"/>
      <c r="BD1896" s="520"/>
      <c r="BE1896" s="520"/>
      <c r="BF1896" s="520"/>
      <c r="BG1896" s="710"/>
      <c r="BH1896" s="711"/>
      <c r="BI1896" s="711"/>
      <c r="BJ1896" s="711"/>
      <c r="BK1896" s="712"/>
    </row>
    <row r="1897" spans="1:79" ht="18" customHeight="1">
      <c r="B1897" s="511"/>
      <c r="C1897" s="512"/>
      <c r="D1897" s="513"/>
      <c r="E1897" s="343"/>
      <c r="F1897" s="713" t="s">
        <v>526</v>
      </c>
      <c r="G1897" s="519"/>
      <c r="H1897" s="520" t="s">
        <v>1010</v>
      </c>
      <c r="I1897" s="520"/>
      <c r="J1897" s="520"/>
      <c r="K1897" s="520"/>
      <c r="L1897" s="520"/>
      <c r="M1897" s="520"/>
      <c r="N1897" s="520"/>
      <c r="O1897" s="520"/>
      <c r="P1897" s="520"/>
      <c r="Q1897" s="520"/>
      <c r="R1897" s="520"/>
      <c r="S1897" s="520"/>
      <c r="T1897" s="520"/>
      <c r="U1897" s="520"/>
      <c r="V1897" s="520"/>
      <c r="W1897" s="520"/>
      <c r="X1897" s="520"/>
      <c r="Y1897" s="520"/>
      <c r="Z1897" s="520"/>
      <c r="AA1897" s="520"/>
      <c r="AB1897" s="520"/>
      <c r="AC1897" s="520"/>
      <c r="AD1897" s="520"/>
      <c r="AE1897" s="520"/>
      <c r="AF1897" s="520"/>
      <c r="AG1897" s="520"/>
      <c r="AH1897" s="520"/>
      <c r="AI1897" s="520"/>
      <c r="AJ1897" s="520"/>
      <c r="AK1897" s="520"/>
      <c r="AL1897" s="520"/>
      <c r="AM1897" s="520"/>
      <c r="AN1897" s="520"/>
      <c r="AO1897" s="520"/>
      <c r="AP1897" s="520"/>
      <c r="AQ1897" s="520"/>
      <c r="AR1897" s="520"/>
      <c r="AS1897" s="520"/>
      <c r="AT1897" s="520"/>
      <c r="AU1897" s="520"/>
      <c r="AV1897" s="520"/>
      <c r="AW1897" s="520"/>
      <c r="AX1897" s="520"/>
      <c r="AY1897" s="520"/>
      <c r="AZ1897" s="520"/>
      <c r="BA1897" s="520"/>
      <c r="BB1897" s="520"/>
      <c r="BC1897" s="520"/>
      <c r="BD1897" s="520"/>
      <c r="BE1897" s="520"/>
      <c r="BF1897" s="520"/>
      <c r="BG1897" s="710"/>
      <c r="BH1897" s="711"/>
      <c r="BI1897" s="711"/>
      <c r="BJ1897" s="711"/>
      <c r="BK1897" s="712"/>
    </row>
    <row r="1898" spans="1:79" ht="18" customHeight="1">
      <c r="B1898" s="511"/>
      <c r="C1898" s="512"/>
      <c r="D1898" s="513"/>
      <c r="E1898" s="343"/>
      <c r="F1898" s="713" t="s">
        <v>528</v>
      </c>
      <c r="G1898" s="519"/>
      <c r="H1898" s="520" t="s">
        <v>1011</v>
      </c>
      <c r="I1898" s="520"/>
      <c r="J1898" s="520"/>
      <c r="K1898" s="520"/>
      <c r="L1898" s="520"/>
      <c r="M1898" s="520"/>
      <c r="N1898" s="520"/>
      <c r="O1898" s="520"/>
      <c r="P1898" s="520"/>
      <c r="Q1898" s="520"/>
      <c r="R1898" s="520"/>
      <c r="S1898" s="520"/>
      <c r="T1898" s="520"/>
      <c r="U1898" s="520"/>
      <c r="V1898" s="520"/>
      <c r="W1898" s="520"/>
      <c r="X1898" s="520"/>
      <c r="Y1898" s="520"/>
      <c r="Z1898" s="520"/>
      <c r="AA1898" s="520"/>
      <c r="AB1898" s="520"/>
      <c r="AC1898" s="520"/>
      <c r="AD1898" s="520"/>
      <c r="AE1898" s="520"/>
      <c r="AF1898" s="520"/>
      <c r="AG1898" s="520"/>
      <c r="AH1898" s="520"/>
      <c r="AI1898" s="520"/>
      <c r="AJ1898" s="520"/>
      <c r="AK1898" s="520"/>
      <c r="AL1898" s="520"/>
      <c r="AM1898" s="520"/>
      <c r="AN1898" s="520"/>
      <c r="AO1898" s="520"/>
      <c r="AP1898" s="520"/>
      <c r="AQ1898" s="520"/>
      <c r="AR1898" s="520"/>
      <c r="AS1898" s="520"/>
      <c r="AT1898" s="520"/>
      <c r="AU1898" s="520"/>
      <c r="AV1898" s="520"/>
      <c r="AW1898" s="520"/>
      <c r="AX1898" s="520"/>
      <c r="AY1898" s="520"/>
      <c r="AZ1898" s="520"/>
      <c r="BA1898" s="520"/>
      <c r="BB1898" s="520"/>
      <c r="BC1898" s="520"/>
      <c r="BD1898" s="520"/>
      <c r="BE1898" s="520"/>
      <c r="BF1898" s="520"/>
      <c r="BG1898" s="710"/>
      <c r="BH1898" s="711"/>
      <c r="BI1898" s="711"/>
      <c r="BJ1898" s="711"/>
      <c r="BK1898" s="712"/>
    </row>
    <row r="1899" spans="1:79" ht="15.75" customHeight="1">
      <c r="B1899" s="511"/>
      <c r="C1899" s="512"/>
      <c r="D1899" s="513"/>
      <c r="E1899" s="343"/>
      <c r="F1899" s="713" t="s">
        <v>652</v>
      </c>
      <c r="G1899" s="519"/>
      <c r="H1899" s="520" t="s">
        <v>1012</v>
      </c>
      <c r="I1899" s="520"/>
      <c r="J1899" s="520"/>
      <c r="K1899" s="520"/>
      <c r="L1899" s="520"/>
      <c r="M1899" s="520"/>
      <c r="N1899" s="520"/>
      <c r="O1899" s="520"/>
      <c r="P1899" s="520"/>
      <c r="Q1899" s="520"/>
      <c r="R1899" s="520"/>
      <c r="S1899" s="520"/>
      <c r="T1899" s="520"/>
      <c r="U1899" s="520"/>
      <c r="V1899" s="520"/>
      <c r="W1899" s="520"/>
      <c r="X1899" s="520"/>
      <c r="Y1899" s="520"/>
      <c r="Z1899" s="520"/>
      <c r="AA1899" s="520"/>
      <c r="AB1899" s="520"/>
      <c r="AC1899" s="520"/>
      <c r="AD1899" s="520"/>
      <c r="AE1899" s="520"/>
      <c r="AF1899" s="520"/>
      <c r="AG1899" s="520"/>
      <c r="AH1899" s="520"/>
      <c r="AI1899" s="520"/>
      <c r="AJ1899" s="520"/>
      <c r="AK1899" s="520"/>
      <c r="AL1899" s="520"/>
      <c r="AM1899" s="520"/>
      <c r="AN1899" s="520"/>
      <c r="AO1899" s="520"/>
      <c r="AP1899" s="520"/>
      <c r="AQ1899" s="520"/>
      <c r="AR1899" s="520"/>
      <c r="AS1899" s="520"/>
      <c r="AT1899" s="520"/>
      <c r="AU1899" s="520"/>
      <c r="AV1899" s="520"/>
      <c r="AW1899" s="520"/>
      <c r="AX1899" s="520"/>
      <c r="AY1899" s="520"/>
      <c r="AZ1899" s="520"/>
      <c r="BA1899" s="520"/>
      <c r="BB1899" s="520"/>
      <c r="BC1899" s="520"/>
      <c r="BD1899" s="520"/>
      <c r="BE1899" s="520"/>
      <c r="BF1899" s="520"/>
      <c r="BG1899" s="710"/>
      <c r="BH1899" s="711"/>
      <c r="BI1899" s="711"/>
      <c r="BJ1899" s="711"/>
      <c r="BK1899" s="712"/>
    </row>
    <row r="1900" spans="1:79" s="316" customFormat="1" ht="12.6" customHeight="1">
      <c r="A1900" s="239"/>
      <c r="B1900" s="495" t="s">
        <v>457</v>
      </c>
      <c r="C1900" s="496"/>
      <c r="D1900" s="497"/>
      <c r="E1900" s="501" t="s">
        <v>1013</v>
      </c>
      <c r="F1900" s="502"/>
      <c r="G1900" s="502"/>
      <c r="H1900" s="502"/>
      <c r="I1900" s="502"/>
      <c r="J1900" s="502"/>
      <c r="K1900" s="502"/>
      <c r="L1900" s="502"/>
      <c r="M1900" s="502"/>
      <c r="N1900" s="502"/>
      <c r="O1900" s="502"/>
      <c r="P1900" s="502"/>
      <c r="Q1900" s="502"/>
      <c r="R1900" s="502"/>
      <c r="S1900" s="502"/>
      <c r="T1900" s="502"/>
      <c r="U1900" s="502"/>
      <c r="V1900" s="502"/>
      <c r="W1900" s="502"/>
      <c r="X1900" s="502"/>
      <c r="Y1900" s="502"/>
      <c r="Z1900" s="502"/>
      <c r="AA1900" s="502"/>
      <c r="AB1900" s="502"/>
      <c r="AC1900" s="502"/>
      <c r="AD1900" s="502"/>
      <c r="AE1900" s="502"/>
      <c r="AF1900" s="502"/>
      <c r="AG1900" s="502"/>
      <c r="AH1900" s="502"/>
      <c r="AI1900" s="502"/>
      <c r="AJ1900" s="502"/>
      <c r="AK1900" s="502"/>
      <c r="AL1900" s="502"/>
      <c r="AM1900" s="502"/>
      <c r="AN1900" s="502"/>
      <c r="AO1900" s="502"/>
      <c r="AP1900" s="502"/>
      <c r="AQ1900" s="502"/>
      <c r="AR1900" s="502"/>
      <c r="AS1900" s="502"/>
      <c r="AT1900" s="502"/>
      <c r="AU1900" s="502"/>
      <c r="AV1900" s="502"/>
      <c r="AW1900" s="502"/>
      <c r="AX1900" s="502"/>
      <c r="AY1900" s="502"/>
      <c r="AZ1900" s="502"/>
      <c r="BA1900" s="502"/>
      <c r="BB1900" s="502"/>
      <c r="BC1900" s="502"/>
      <c r="BD1900" s="502"/>
      <c r="BE1900" s="502"/>
      <c r="BF1900" s="502"/>
      <c r="BG1900" s="505"/>
      <c r="BH1900" s="506"/>
      <c r="BI1900" s="506"/>
      <c r="BJ1900" s="506"/>
      <c r="BK1900" s="507"/>
      <c r="BL1900" s="345"/>
      <c r="BM1900" s="345"/>
      <c r="BN1900" s="345"/>
      <c r="BO1900" s="345"/>
      <c r="BP1900" s="345"/>
      <c r="BQ1900" s="345"/>
      <c r="BR1900" s="345"/>
      <c r="BS1900" s="345"/>
      <c r="BT1900" s="345"/>
      <c r="BU1900" s="345"/>
      <c r="BV1900" s="345"/>
      <c r="BW1900" s="345"/>
      <c r="BX1900" s="345"/>
      <c r="BY1900" s="345"/>
      <c r="BZ1900" s="345"/>
      <c r="CA1900" s="345"/>
    </row>
    <row r="1901" spans="1:79" s="316" customFormat="1" ht="12.6" customHeight="1">
      <c r="A1901" s="239"/>
      <c r="B1901" s="498"/>
      <c r="C1901" s="499"/>
      <c r="D1901" s="500"/>
      <c r="E1901" s="503"/>
      <c r="F1901" s="504"/>
      <c r="G1901" s="504"/>
      <c r="H1901" s="504"/>
      <c r="I1901" s="504"/>
      <c r="J1901" s="504"/>
      <c r="K1901" s="504"/>
      <c r="L1901" s="504"/>
      <c r="M1901" s="504"/>
      <c r="N1901" s="504"/>
      <c r="O1901" s="504"/>
      <c r="P1901" s="504"/>
      <c r="Q1901" s="504"/>
      <c r="R1901" s="504"/>
      <c r="S1901" s="504"/>
      <c r="T1901" s="504"/>
      <c r="U1901" s="504"/>
      <c r="V1901" s="504"/>
      <c r="W1901" s="504"/>
      <c r="X1901" s="504"/>
      <c r="Y1901" s="504"/>
      <c r="Z1901" s="504"/>
      <c r="AA1901" s="504"/>
      <c r="AB1901" s="504"/>
      <c r="AC1901" s="504"/>
      <c r="AD1901" s="504"/>
      <c r="AE1901" s="504"/>
      <c r="AF1901" s="504"/>
      <c r="AG1901" s="504"/>
      <c r="AH1901" s="504"/>
      <c r="AI1901" s="504"/>
      <c r="AJ1901" s="504"/>
      <c r="AK1901" s="504"/>
      <c r="AL1901" s="504"/>
      <c r="AM1901" s="504"/>
      <c r="AN1901" s="504"/>
      <c r="AO1901" s="504"/>
      <c r="AP1901" s="504"/>
      <c r="AQ1901" s="504"/>
      <c r="AR1901" s="504"/>
      <c r="AS1901" s="504"/>
      <c r="AT1901" s="504"/>
      <c r="AU1901" s="504"/>
      <c r="AV1901" s="504"/>
      <c r="AW1901" s="504"/>
      <c r="AX1901" s="504"/>
      <c r="AY1901" s="504"/>
      <c r="AZ1901" s="504"/>
      <c r="BA1901" s="504"/>
      <c r="BB1901" s="504"/>
      <c r="BC1901" s="504"/>
      <c r="BD1901" s="504"/>
      <c r="BE1901" s="504"/>
      <c r="BF1901" s="504"/>
      <c r="BG1901" s="508"/>
      <c r="BH1901" s="509"/>
      <c r="BI1901" s="509"/>
      <c r="BJ1901" s="509"/>
      <c r="BK1901" s="510"/>
      <c r="BL1901" s="345"/>
      <c r="BM1901" s="345"/>
      <c r="BN1901" s="345"/>
      <c r="BO1901" s="345"/>
      <c r="BP1901" s="345"/>
      <c r="BQ1901" s="345"/>
      <c r="BR1901" s="345"/>
      <c r="BS1901" s="345"/>
      <c r="BT1901" s="345"/>
      <c r="BU1901" s="345"/>
      <c r="BV1901" s="345"/>
      <c r="BW1901" s="345"/>
      <c r="BX1901" s="345"/>
      <c r="BY1901" s="345"/>
      <c r="BZ1901" s="345"/>
      <c r="CA1901" s="345"/>
    </row>
    <row r="1902" spans="1:79" s="316" customFormat="1" ht="12.6" customHeight="1">
      <c r="A1902" s="239"/>
      <c r="B1902" s="495" t="s">
        <v>461</v>
      </c>
      <c r="C1902" s="496"/>
      <c r="D1902" s="497"/>
      <c r="E1902" s="501" t="s">
        <v>1263</v>
      </c>
      <c r="F1902" s="502"/>
      <c r="G1902" s="502"/>
      <c r="H1902" s="502"/>
      <c r="I1902" s="502"/>
      <c r="J1902" s="502"/>
      <c r="K1902" s="502"/>
      <c r="L1902" s="502"/>
      <c r="M1902" s="502"/>
      <c r="N1902" s="502"/>
      <c r="O1902" s="502"/>
      <c r="P1902" s="502"/>
      <c r="Q1902" s="502"/>
      <c r="R1902" s="502"/>
      <c r="S1902" s="502"/>
      <c r="T1902" s="502"/>
      <c r="U1902" s="502"/>
      <c r="V1902" s="502"/>
      <c r="W1902" s="502"/>
      <c r="X1902" s="502"/>
      <c r="Y1902" s="502"/>
      <c r="Z1902" s="502"/>
      <c r="AA1902" s="502"/>
      <c r="AB1902" s="502"/>
      <c r="AC1902" s="502"/>
      <c r="AD1902" s="502"/>
      <c r="AE1902" s="502"/>
      <c r="AF1902" s="502"/>
      <c r="AG1902" s="502"/>
      <c r="AH1902" s="502"/>
      <c r="AI1902" s="502"/>
      <c r="AJ1902" s="502"/>
      <c r="AK1902" s="502"/>
      <c r="AL1902" s="502"/>
      <c r="AM1902" s="502"/>
      <c r="AN1902" s="502"/>
      <c r="AO1902" s="502"/>
      <c r="AP1902" s="502"/>
      <c r="AQ1902" s="502"/>
      <c r="AR1902" s="502"/>
      <c r="AS1902" s="502"/>
      <c r="AT1902" s="502"/>
      <c r="AU1902" s="502"/>
      <c r="AV1902" s="502"/>
      <c r="AW1902" s="502"/>
      <c r="AX1902" s="502"/>
      <c r="AY1902" s="502"/>
      <c r="AZ1902" s="502"/>
      <c r="BA1902" s="502"/>
      <c r="BB1902" s="502"/>
      <c r="BC1902" s="502"/>
      <c r="BD1902" s="502"/>
      <c r="BE1902" s="502"/>
      <c r="BF1902" s="502"/>
      <c r="BG1902" s="505"/>
      <c r="BH1902" s="506"/>
      <c r="BI1902" s="506"/>
      <c r="BJ1902" s="506"/>
      <c r="BK1902" s="507"/>
      <c r="BL1902" s="345"/>
      <c r="BM1902" s="345"/>
      <c r="BN1902" s="345"/>
      <c r="BO1902" s="345"/>
      <c r="BP1902" s="345"/>
      <c r="BQ1902" s="345"/>
      <c r="BR1902" s="345"/>
      <c r="BS1902" s="345"/>
      <c r="BT1902" s="345"/>
      <c r="BU1902" s="345"/>
      <c r="BV1902" s="345"/>
      <c r="BW1902" s="345"/>
      <c r="BX1902" s="345"/>
      <c r="BY1902" s="345"/>
      <c r="BZ1902" s="345"/>
      <c r="CA1902" s="345"/>
    </row>
    <row r="1903" spans="1:79" s="316" customFormat="1" ht="12.6" customHeight="1">
      <c r="A1903" s="239"/>
      <c r="B1903" s="511"/>
      <c r="C1903" s="512"/>
      <c r="D1903" s="513"/>
      <c r="E1903" s="514"/>
      <c r="F1903" s="482"/>
      <c r="G1903" s="482"/>
      <c r="H1903" s="482"/>
      <c r="I1903" s="482"/>
      <c r="J1903" s="482"/>
      <c r="K1903" s="482"/>
      <c r="L1903" s="482"/>
      <c r="M1903" s="482"/>
      <c r="N1903" s="482"/>
      <c r="O1903" s="482"/>
      <c r="P1903" s="482"/>
      <c r="Q1903" s="482"/>
      <c r="R1903" s="482"/>
      <c r="S1903" s="482"/>
      <c r="T1903" s="482"/>
      <c r="U1903" s="482"/>
      <c r="V1903" s="482"/>
      <c r="W1903" s="482"/>
      <c r="X1903" s="482"/>
      <c r="Y1903" s="482"/>
      <c r="Z1903" s="482"/>
      <c r="AA1903" s="482"/>
      <c r="AB1903" s="482"/>
      <c r="AC1903" s="482"/>
      <c r="AD1903" s="482"/>
      <c r="AE1903" s="482"/>
      <c r="AF1903" s="482"/>
      <c r="AG1903" s="482"/>
      <c r="AH1903" s="482"/>
      <c r="AI1903" s="482"/>
      <c r="AJ1903" s="482"/>
      <c r="AK1903" s="482"/>
      <c r="AL1903" s="482"/>
      <c r="AM1903" s="482"/>
      <c r="AN1903" s="482"/>
      <c r="AO1903" s="482"/>
      <c r="AP1903" s="482"/>
      <c r="AQ1903" s="482"/>
      <c r="AR1903" s="482"/>
      <c r="AS1903" s="482"/>
      <c r="AT1903" s="482"/>
      <c r="AU1903" s="482"/>
      <c r="AV1903" s="482"/>
      <c r="AW1903" s="482"/>
      <c r="AX1903" s="482"/>
      <c r="AY1903" s="482"/>
      <c r="AZ1903" s="482"/>
      <c r="BA1903" s="482"/>
      <c r="BB1903" s="482"/>
      <c r="BC1903" s="482"/>
      <c r="BD1903" s="482"/>
      <c r="BE1903" s="482"/>
      <c r="BF1903" s="482"/>
      <c r="BG1903" s="515"/>
      <c r="BH1903" s="516"/>
      <c r="BI1903" s="516"/>
      <c r="BJ1903" s="516"/>
      <c r="BK1903" s="517"/>
      <c r="BL1903" s="345"/>
      <c r="BM1903" s="345"/>
      <c r="BN1903" s="345"/>
      <c r="BO1903" s="345"/>
      <c r="BP1903" s="345"/>
      <c r="BQ1903" s="345"/>
      <c r="BR1903" s="345"/>
      <c r="BS1903" s="345"/>
      <c r="BT1903" s="345"/>
      <c r="BU1903" s="345"/>
      <c r="BV1903" s="345"/>
      <c r="BW1903" s="345"/>
      <c r="BX1903" s="345"/>
      <c r="BY1903" s="345"/>
      <c r="BZ1903" s="345"/>
      <c r="CA1903" s="345"/>
    </row>
    <row r="1904" spans="1:79" s="316" customFormat="1" ht="12.6" customHeight="1">
      <c r="A1904" s="239"/>
      <c r="B1904" s="498"/>
      <c r="C1904" s="499"/>
      <c r="D1904" s="500"/>
      <c r="E1904" s="503"/>
      <c r="F1904" s="504"/>
      <c r="G1904" s="504"/>
      <c r="H1904" s="504"/>
      <c r="I1904" s="504"/>
      <c r="J1904" s="504"/>
      <c r="K1904" s="504"/>
      <c r="L1904" s="504"/>
      <c r="M1904" s="504"/>
      <c r="N1904" s="504"/>
      <c r="O1904" s="504"/>
      <c r="P1904" s="504"/>
      <c r="Q1904" s="504"/>
      <c r="R1904" s="504"/>
      <c r="S1904" s="504"/>
      <c r="T1904" s="504"/>
      <c r="U1904" s="504"/>
      <c r="V1904" s="504"/>
      <c r="W1904" s="504"/>
      <c r="X1904" s="504"/>
      <c r="Y1904" s="504"/>
      <c r="Z1904" s="504"/>
      <c r="AA1904" s="504"/>
      <c r="AB1904" s="504"/>
      <c r="AC1904" s="504"/>
      <c r="AD1904" s="504"/>
      <c r="AE1904" s="504"/>
      <c r="AF1904" s="504"/>
      <c r="AG1904" s="504"/>
      <c r="AH1904" s="504"/>
      <c r="AI1904" s="504"/>
      <c r="AJ1904" s="504"/>
      <c r="AK1904" s="504"/>
      <c r="AL1904" s="504"/>
      <c r="AM1904" s="504"/>
      <c r="AN1904" s="504"/>
      <c r="AO1904" s="504"/>
      <c r="AP1904" s="504"/>
      <c r="AQ1904" s="504"/>
      <c r="AR1904" s="504"/>
      <c r="AS1904" s="504"/>
      <c r="AT1904" s="504"/>
      <c r="AU1904" s="504"/>
      <c r="AV1904" s="504"/>
      <c r="AW1904" s="504"/>
      <c r="AX1904" s="504"/>
      <c r="AY1904" s="504"/>
      <c r="AZ1904" s="504"/>
      <c r="BA1904" s="504"/>
      <c r="BB1904" s="504"/>
      <c r="BC1904" s="504"/>
      <c r="BD1904" s="504"/>
      <c r="BE1904" s="504"/>
      <c r="BF1904" s="504"/>
      <c r="BG1904" s="508"/>
      <c r="BH1904" s="509"/>
      <c r="BI1904" s="509"/>
      <c r="BJ1904" s="509"/>
      <c r="BK1904" s="510"/>
      <c r="BL1904" s="345"/>
      <c r="BM1904" s="345"/>
      <c r="BN1904" s="345"/>
      <c r="BO1904" s="345"/>
      <c r="BP1904" s="345"/>
      <c r="BQ1904" s="345"/>
      <c r="BR1904" s="345"/>
      <c r="BS1904" s="345"/>
      <c r="BT1904" s="345"/>
      <c r="BU1904" s="345"/>
      <c r="BV1904" s="345"/>
      <c r="BW1904" s="345"/>
      <c r="BX1904" s="345"/>
      <c r="BY1904" s="345"/>
      <c r="BZ1904" s="345"/>
      <c r="CA1904" s="345"/>
    </row>
    <row r="1905" spans="1:80" s="316" customFormat="1" ht="12.6" customHeight="1">
      <c r="A1905" s="239"/>
      <c r="B1905" s="495" t="s">
        <v>463</v>
      </c>
      <c r="C1905" s="496"/>
      <c r="D1905" s="497"/>
      <c r="E1905" s="501" t="s">
        <v>1014</v>
      </c>
      <c r="F1905" s="502"/>
      <c r="G1905" s="502"/>
      <c r="H1905" s="502"/>
      <c r="I1905" s="502"/>
      <c r="J1905" s="502"/>
      <c r="K1905" s="502"/>
      <c r="L1905" s="502"/>
      <c r="M1905" s="502"/>
      <c r="N1905" s="502"/>
      <c r="O1905" s="502"/>
      <c r="P1905" s="502"/>
      <c r="Q1905" s="502"/>
      <c r="R1905" s="502"/>
      <c r="S1905" s="502"/>
      <c r="T1905" s="502"/>
      <c r="U1905" s="502"/>
      <c r="V1905" s="502"/>
      <c r="W1905" s="502"/>
      <c r="X1905" s="502"/>
      <c r="Y1905" s="502"/>
      <c r="Z1905" s="502"/>
      <c r="AA1905" s="502"/>
      <c r="AB1905" s="502"/>
      <c r="AC1905" s="502"/>
      <c r="AD1905" s="502"/>
      <c r="AE1905" s="502"/>
      <c r="AF1905" s="502"/>
      <c r="AG1905" s="502"/>
      <c r="AH1905" s="502"/>
      <c r="AI1905" s="502"/>
      <c r="AJ1905" s="502"/>
      <c r="AK1905" s="502"/>
      <c r="AL1905" s="502"/>
      <c r="AM1905" s="502"/>
      <c r="AN1905" s="502"/>
      <c r="AO1905" s="502"/>
      <c r="AP1905" s="502"/>
      <c r="AQ1905" s="502"/>
      <c r="AR1905" s="502"/>
      <c r="AS1905" s="502"/>
      <c r="AT1905" s="502"/>
      <c r="AU1905" s="502"/>
      <c r="AV1905" s="502"/>
      <c r="AW1905" s="502"/>
      <c r="AX1905" s="502"/>
      <c r="AY1905" s="502"/>
      <c r="AZ1905" s="502"/>
      <c r="BA1905" s="502"/>
      <c r="BB1905" s="502"/>
      <c r="BC1905" s="502"/>
      <c r="BD1905" s="502"/>
      <c r="BE1905" s="502"/>
      <c r="BF1905" s="502"/>
      <c r="BG1905" s="505"/>
      <c r="BH1905" s="506"/>
      <c r="BI1905" s="506"/>
      <c r="BJ1905" s="506"/>
      <c r="BK1905" s="507"/>
      <c r="BL1905" s="345"/>
      <c r="BM1905" s="345"/>
      <c r="BN1905" s="345"/>
      <c r="BO1905" s="345"/>
      <c r="BP1905" s="345"/>
      <c r="BQ1905" s="345"/>
      <c r="BR1905" s="345"/>
      <c r="BS1905" s="345"/>
      <c r="BT1905" s="345"/>
      <c r="BU1905" s="345"/>
      <c r="BV1905" s="345"/>
      <c r="BW1905" s="345"/>
      <c r="BX1905" s="345"/>
      <c r="BY1905" s="345"/>
      <c r="BZ1905" s="345"/>
      <c r="CA1905" s="345"/>
    </row>
    <row r="1906" spans="1:80" s="316" customFormat="1" ht="12.6" customHeight="1">
      <c r="A1906" s="239"/>
      <c r="B1906" s="498"/>
      <c r="C1906" s="499"/>
      <c r="D1906" s="500"/>
      <c r="E1906" s="503"/>
      <c r="F1906" s="504"/>
      <c r="G1906" s="504"/>
      <c r="H1906" s="504"/>
      <c r="I1906" s="504"/>
      <c r="J1906" s="504"/>
      <c r="K1906" s="504"/>
      <c r="L1906" s="504"/>
      <c r="M1906" s="504"/>
      <c r="N1906" s="504"/>
      <c r="O1906" s="504"/>
      <c r="P1906" s="504"/>
      <c r="Q1906" s="504"/>
      <c r="R1906" s="504"/>
      <c r="S1906" s="504"/>
      <c r="T1906" s="504"/>
      <c r="U1906" s="504"/>
      <c r="V1906" s="504"/>
      <c r="W1906" s="504"/>
      <c r="X1906" s="504"/>
      <c r="Y1906" s="504"/>
      <c r="Z1906" s="504"/>
      <c r="AA1906" s="504"/>
      <c r="AB1906" s="504"/>
      <c r="AC1906" s="504"/>
      <c r="AD1906" s="504"/>
      <c r="AE1906" s="504"/>
      <c r="AF1906" s="504"/>
      <c r="AG1906" s="504"/>
      <c r="AH1906" s="504"/>
      <c r="AI1906" s="504"/>
      <c r="AJ1906" s="504"/>
      <c r="AK1906" s="504"/>
      <c r="AL1906" s="504"/>
      <c r="AM1906" s="504"/>
      <c r="AN1906" s="504"/>
      <c r="AO1906" s="504"/>
      <c r="AP1906" s="504"/>
      <c r="AQ1906" s="504"/>
      <c r="AR1906" s="504"/>
      <c r="AS1906" s="504"/>
      <c r="AT1906" s="504"/>
      <c r="AU1906" s="504"/>
      <c r="AV1906" s="504"/>
      <c r="AW1906" s="504"/>
      <c r="AX1906" s="504"/>
      <c r="AY1906" s="504"/>
      <c r="AZ1906" s="504"/>
      <c r="BA1906" s="504"/>
      <c r="BB1906" s="504"/>
      <c r="BC1906" s="504"/>
      <c r="BD1906" s="504"/>
      <c r="BE1906" s="504"/>
      <c r="BF1906" s="504"/>
      <c r="BG1906" s="508"/>
      <c r="BH1906" s="509"/>
      <c r="BI1906" s="509"/>
      <c r="BJ1906" s="509"/>
      <c r="BK1906" s="510"/>
      <c r="BL1906" s="345"/>
      <c r="BM1906" s="345"/>
      <c r="BN1906" s="345"/>
      <c r="BO1906" s="345"/>
      <c r="BP1906" s="345"/>
      <c r="BQ1906" s="345"/>
      <c r="BR1906" s="345"/>
      <c r="BS1906" s="345"/>
      <c r="BT1906" s="345"/>
      <c r="BU1906" s="345"/>
      <c r="BV1906" s="345"/>
      <c r="BW1906" s="345"/>
      <c r="BX1906" s="345"/>
      <c r="BY1906" s="345"/>
      <c r="BZ1906" s="345"/>
      <c r="CA1906" s="345"/>
    </row>
    <row r="1907" spans="1:80" s="316" customFormat="1" ht="12.6" customHeight="1">
      <c r="A1907" s="239"/>
      <c r="B1907" s="495" t="s">
        <v>465</v>
      </c>
      <c r="C1907" s="496"/>
      <c r="D1907" s="497"/>
      <c r="E1907" s="501" t="s">
        <v>1227</v>
      </c>
      <c r="F1907" s="502"/>
      <c r="G1907" s="502"/>
      <c r="H1907" s="502"/>
      <c r="I1907" s="502"/>
      <c r="J1907" s="502"/>
      <c r="K1907" s="502"/>
      <c r="L1907" s="502"/>
      <c r="M1907" s="502"/>
      <c r="N1907" s="502"/>
      <c r="O1907" s="502"/>
      <c r="P1907" s="502"/>
      <c r="Q1907" s="502"/>
      <c r="R1907" s="502"/>
      <c r="S1907" s="502"/>
      <c r="T1907" s="502"/>
      <c r="U1907" s="502"/>
      <c r="V1907" s="502"/>
      <c r="W1907" s="502"/>
      <c r="X1907" s="502"/>
      <c r="Y1907" s="502"/>
      <c r="Z1907" s="502"/>
      <c r="AA1907" s="502"/>
      <c r="AB1907" s="502"/>
      <c r="AC1907" s="502"/>
      <c r="AD1907" s="502"/>
      <c r="AE1907" s="502"/>
      <c r="AF1907" s="502"/>
      <c r="AG1907" s="502"/>
      <c r="AH1907" s="502"/>
      <c r="AI1907" s="502"/>
      <c r="AJ1907" s="502"/>
      <c r="AK1907" s="502"/>
      <c r="AL1907" s="502"/>
      <c r="AM1907" s="502"/>
      <c r="AN1907" s="502"/>
      <c r="AO1907" s="502"/>
      <c r="AP1907" s="502"/>
      <c r="AQ1907" s="502"/>
      <c r="AR1907" s="502"/>
      <c r="AS1907" s="502"/>
      <c r="AT1907" s="502"/>
      <c r="AU1907" s="502"/>
      <c r="AV1907" s="502"/>
      <c r="AW1907" s="502"/>
      <c r="AX1907" s="502"/>
      <c r="AY1907" s="502"/>
      <c r="AZ1907" s="502"/>
      <c r="BA1907" s="502"/>
      <c r="BB1907" s="502"/>
      <c r="BC1907" s="502"/>
      <c r="BD1907" s="502"/>
      <c r="BE1907" s="502"/>
      <c r="BF1907" s="502"/>
      <c r="BG1907" s="505"/>
      <c r="BH1907" s="506"/>
      <c r="BI1907" s="506"/>
      <c r="BJ1907" s="506"/>
      <c r="BK1907" s="507"/>
      <c r="BL1907" s="345"/>
      <c r="BM1907" s="345"/>
      <c r="BN1907" s="345"/>
      <c r="BO1907" s="345"/>
      <c r="BP1907" s="345"/>
      <c r="BQ1907" s="345"/>
      <c r="BR1907" s="345"/>
      <c r="BS1907" s="345"/>
      <c r="BT1907" s="345"/>
      <c r="BU1907" s="345"/>
      <c r="BV1907" s="345"/>
      <c r="BW1907" s="345"/>
      <c r="BX1907" s="345"/>
      <c r="BY1907" s="345"/>
      <c r="BZ1907" s="345"/>
      <c r="CA1907" s="345"/>
    </row>
    <row r="1908" spans="1:80" s="316" customFormat="1" ht="12.6" customHeight="1">
      <c r="A1908" s="239"/>
      <c r="B1908" s="511"/>
      <c r="C1908" s="512"/>
      <c r="D1908" s="513"/>
      <c r="E1908" s="514"/>
      <c r="F1908" s="482"/>
      <c r="G1908" s="482"/>
      <c r="H1908" s="482"/>
      <c r="I1908" s="482"/>
      <c r="J1908" s="482"/>
      <c r="K1908" s="482"/>
      <c r="L1908" s="482"/>
      <c r="M1908" s="482"/>
      <c r="N1908" s="482"/>
      <c r="O1908" s="482"/>
      <c r="P1908" s="482"/>
      <c r="Q1908" s="482"/>
      <c r="R1908" s="482"/>
      <c r="S1908" s="482"/>
      <c r="T1908" s="482"/>
      <c r="U1908" s="482"/>
      <c r="V1908" s="482"/>
      <c r="W1908" s="482"/>
      <c r="X1908" s="482"/>
      <c r="Y1908" s="482"/>
      <c r="Z1908" s="482"/>
      <c r="AA1908" s="482"/>
      <c r="AB1908" s="482"/>
      <c r="AC1908" s="482"/>
      <c r="AD1908" s="482"/>
      <c r="AE1908" s="482"/>
      <c r="AF1908" s="482"/>
      <c r="AG1908" s="482"/>
      <c r="AH1908" s="482"/>
      <c r="AI1908" s="482"/>
      <c r="AJ1908" s="482"/>
      <c r="AK1908" s="482"/>
      <c r="AL1908" s="482"/>
      <c r="AM1908" s="482"/>
      <c r="AN1908" s="482"/>
      <c r="AO1908" s="482"/>
      <c r="AP1908" s="482"/>
      <c r="AQ1908" s="482"/>
      <c r="AR1908" s="482"/>
      <c r="AS1908" s="482"/>
      <c r="AT1908" s="482"/>
      <c r="AU1908" s="482"/>
      <c r="AV1908" s="482"/>
      <c r="AW1908" s="482"/>
      <c r="AX1908" s="482"/>
      <c r="AY1908" s="482"/>
      <c r="AZ1908" s="482"/>
      <c r="BA1908" s="482"/>
      <c r="BB1908" s="482"/>
      <c r="BC1908" s="482"/>
      <c r="BD1908" s="482"/>
      <c r="BE1908" s="482"/>
      <c r="BF1908" s="482"/>
      <c r="BG1908" s="515"/>
      <c r="BH1908" s="516"/>
      <c r="BI1908" s="516"/>
      <c r="BJ1908" s="516"/>
      <c r="BK1908" s="517"/>
      <c r="BL1908" s="345"/>
      <c r="BM1908" s="345"/>
      <c r="BN1908" s="345"/>
      <c r="BO1908" s="345"/>
      <c r="BP1908" s="345"/>
      <c r="BQ1908" s="345"/>
      <c r="BR1908" s="345"/>
      <c r="BS1908" s="345"/>
      <c r="BT1908" s="345"/>
      <c r="BU1908" s="345"/>
      <c r="BV1908" s="345"/>
      <c r="BW1908" s="345"/>
      <c r="BX1908" s="345"/>
      <c r="BY1908" s="345"/>
      <c r="BZ1908" s="345"/>
      <c r="CA1908" s="345"/>
    </row>
    <row r="1909" spans="1:80" s="316" customFormat="1" ht="12.6" customHeight="1">
      <c r="A1909" s="239"/>
      <c r="B1909" s="498"/>
      <c r="C1909" s="499"/>
      <c r="D1909" s="500"/>
      <c r="E1909" s="503"/>
      <c r="F1909" s="504"/>
      <c r="G1909" s="504"/>
      <c r="H1909" s="504"/>
      <c r="I1909" s="504"/>
      <c r="J1909" s="504"/>
      <c r="K1909" s="504"/>
      <c r="L1909" s="504"/>
      <c r="M1909" s="504"/>
      <c r="N1909" s="504"/>
      <c r="O1909" s="504"/>
      <c r="P1909" s="504"/>
      <c r="Q1909" s="504"/>
      <c r="R1909" s="504"/>
      <c r="S1909" s="504"/>
      <c r="T1909" s="504"/>
      <c r="U1909" s="504"/>
      <c r="V1909" s="504"/>
      <c r="W1909" s="504"/>
      <c r="X1909" s="504"/>
      <c r="Y1909" s="504"/>
      <c r="Z1909" s="504"/>
      <c r="AA1909" s="504"/>
      <c r="AB1909" s="504"/>
      <c r="AC1909" s="504"/>
      <c r="AD1909" s="504"/>
      <c r="AE1909" s="504"/>
      <c r="AF1909" s="504"/>
      <c r="AG1909" s="504"/>
      <c r="AH1909" s="504"/>
      <c r="AI1909" s="504"/>
      <c r="AJ1909" s="504"/>
      <c r="AK1909" s="504"/>
      <c r="AL1909" s="504"/>
      <c r="AM1909" s="504"/>
      <c r="AN1909" s="504"/>
      <c r="AO1909" s="504"/>
      <c r="AP1909" s="504"/>
      <c r="AQ1909" s="504"/>
      <c r="AR1909" s="504"/>
      <c r="AS1909" s="504"/>
      <c r="AT1909" s="504"/>
      <c r="AU1909" s="504"/>
      <c r="AV1909" s="504"/>
      <c r="AW1909" s="504"/>
      <c r="AX1909" s="504"/>
      <c r="AY1909" s="504"/>
      <c r="AZ1909" s="504"/>
      <c r="BA1909" s="504"/>
      <c r="BB1909" s="504"/>
      <c r="BC1909" s="504"/>
      <c r="BD1909" s="504"/>
      <c r="BE1909" s="504"/>
      <c r="BF1909" s="504"/>
      <c r="BG1909" s="508"/>
      <c r="BH1909" s="509"/>
      <c r="BI1909" s="509"/>
      <c r="BJ1909" s="509"/>
      <c r="BK1909" s="510"/>
      <c r="BL1909" s="345"/>
      <c r="BM1909" s="345"/>
      <c r="BN1909" s="345"/>
      <c r="BO1909" s="345"/>
      <c r="BP1909" s="345"/>
      <c r="BQ1909" s="345"/>
      <c r="BR1909" s="345"/>
      <c r="BS1909" s="345"/>
      <c r="BT1909" s="345"/>
      <c r="BU1909" s="345"/>
      <c r="BV1909" s="345"/>
      <c r="BW1909" s="345"/>
      <c r="BX1909" s="345"/>
      <c r="BY1909" s="345"/>
      <c r="BZ1909" s="345"/>
      <c r="CA1909" s="345"/>
    </row>
    <row r="1910" spans="1:80" s="316" customFormat="1" ht="12.6" customHeight="1">
      <c r="A1910" s="239"/>
      <c r="B1910" s="495" t="s">
        <v>500</v>
      </c>
      <c r="C1910" s="496"/>
      <c r="D1910" s="497"/>
      <c r="E1910" s="501" t="s">
        <v>1228</v>
      </c>
      <c r="F1910" s="502"/>
      <c r="G1910" s="502"/>
      <c r="H1910" s="502"/>
      <c r="I1910" s="502"/>
      <c r="J1910" s="502"/>
      <c r="K1910" s="502"/>
      <c r="L1910" s="502"/>
      <c r="M1910" s="502"/>
      <c r="N1910" s="502"/>
      <c r="O1910" s="502"/>
      <c r="P1910" s="502"/>
      <c r="Q1910" s="502"/>
      <c r="R1910" s="502"/>
      <c r="S1910" s="502"/>
      <c r="T1910" s="502"/>
      <c r="U1910" s="502"/>
      <c r="V1910" s="502"/>
      <c r="W1910" s="502"/>
      <c r="X1910" s="502"/>
      <c r="Y1910" s="502"/>
      <c r="Z1910" s="502"/>
      <c r="AA1910" s="502"/>
      <c r="AB1910" s="502"/>
      <c r="AC1910" s="502"/>
      <c r="AD1910" s="502"/>
      <c r="AE1910" s="502"/>
      <c r="AF1910" s="502"/>
      <c r="AG1910" s="502"/>
      <c r="AH1910" s="502"/>
      <c r="AI1910" s="502"/>
      <c r="AJ1910" s="502"/>
      <c r="AK1910" s="502"/>
      <c r="AL1910" s="502"/>
      <c r="AM1910" s="502"/>
      <c r="AN1910" s="502"/>
      <c r="AO1910" s="502"/>
      <c r="AP1910" s="502"/>
      <c r="AQ1910" s="502"/>
      <c r="AR1910" s="502"/>
      <c r="AS1910" s="502"/>
      <c r="AT1910" s="502"/>
      <c r="AU1910" s="502"/>
      <c r="AV1910" s="502"/>
      <c r="AW1910" s="502"/>
      <c r="AX1910" s="502"/>
      <c r="AY1910" s="502"/>
      <c r="AZ1910" s="502"/>
      <c r="BA1910" s="502"/>
      <c r="BB1910" s="502"/>
      <c r="BC1910" s="502"/>
      <c r="BD1910" s="502"/>
      <c r="BE1910" s="502"/>
      <c r="BF1910" s="502"/>
      <c r="BG1910" s="505"/>
      <c r="BH1910" s="506"/>
      <c r="BI1910" s="506"/>
      <c r="BJ1910" s="506"/>
      <c r="BK1910" s="507"/>
      <c r="BL1910" s="345"/>
      <c r="BM1910" s="345"/>
      <c r="BN1910" s="345"/>
      <c r="BO1910" s="345"/>
      <c r="BP1910" s="345"/>
      <c r="BQ1910" s="345"/>
      <c r="BR1910" s="345"/>
      <c r="BS1910" s="345"/>
      <c r="BT1910" s="345"/>
      <c r="BU1910" s="345"/>
      <c r="BV1910" s="345"/>
      <c r="BW1910" s="345"/>
      <c r="BX1910" s="345"/>
      <c r="BY1910" s="345"/>
      <c r="BZ1910" s="345"/>
      <c r="CA1910" s="345"/>
    </row>
    <row r="1911" spans="1:80" s="316" customFormat="1" ht="12.6" customHeight="1">
      <c r="A1911" s="239"/>
      <c r="B1911" s="511"/>
      <c r="C1911" s="512"/>
      <c r="D1911" s="513"/>
      <c r="E1911" s="514"/>
      <c r="F1911" s="482"/>
      <c r="G1911" s="482"/>
      <c r="H1911" s="482"/>
      <c r="I1911" s="482"/>
      <c r="J1911" s="482"/>
      <c r="K1911" s="482"/>
      <c r="L1911" s="482"/>
      <c r="M1911" s="482"/>
      <c r="N1911" s="482"/>
      <c r="O1911" s="482"/>
      <c r="P1911" s="482"/>
      <c r="Q1911" s="482"/>
      <c r="R1911" s="482"/>
      <c r="S1911" s="482"/>
      <c r="T1911" s="482"/>
      <c r="U1911" s="482"/>
      <c r="V1911" s="482"/>
      <c r="W1911" s="482"/>
      <c r="X1911" s="482"/>
      <c r="Y1911" s="482"/>
      <c r="Z1911" s="482"/>
      <c r="AA1911" s="482"/>
      <c r="AB1911" s="482"/>
      <c r="AC1911" s="482"/>
      <c r="AD1911" s="482"/>
      <c r="AE1911" s="482"/>
      <c r="AF1911" s="482"/>
      <c r="AG1911" s="482"/>
      <c r="AH1911" s="482"/>
      <c r="AI1911" s="482"/>
      <c r="AJ1911" s="482"/>
      <c r="AK1911" s="482"/>
      <c r="AL1911" s="482"/>
      <c r="AM1911" s="482"/>
      <c r="AN1911" s="482"/>
      <c r="AO1911" s="482"/>
      <c r="AP1911" s="482"/>
      <c r="AQ1911" s="482"/>
      <c r="AR1911" s="482"/>
      <c r="AS1911" s="482"/>
      <c r="AT1911" s="482"/>
      <c r="AU1911" s="482"/>
      <c r="AV1911" s="482"/>
      <c r="AW1911" s="482"/>
      <c r="AX1911" s="482"/>
      <c r="AY1911" s="482"/>
      <c r="AZ1911" s="482"/>
      <c r="BA1911" s="482"/>
      <c r="BB1911" s="482"/>
      <c r="BC1911" s="482"/>
      <c r="BD1911" s="482"/>
      <c r="BE1911" s="482"/>
      <c r="BF1911" s="482"/>
      <c r="BG1911" s="515"/>
      <c r="BH1911" s="516"/>
      <c r="BI1911" s="516"/>
      <c r="BJ1911" s="516"/>
      <c r="BK1911" s="517"/>
      <c r="BL1911" s="345"/>
      <c r="BM1911" s="345"/>
      <c r="BN1911" s="345"/>
      <c r="BO1911" s="345"/>
      <c r="BP1911" s="345"/>
      <c r="BQ1911" s="345"/>
      <c r="BR1911" s="345"/>
      <c r="BS1911" s="345"/>
      <c r="BT1911" s="345"/>
      <c r="BU1911" s="345"/>
      <c r="BV1911" s="345"/>
      <c r="BW1911" s="345"/>
      <c r="BX1911" s="345"/>
      <c r="BY1911" s="345"/>
      <c r="BZ1911" s="345"/>
      <c r="CA1911" s="345"/>
    </row>
    <row r="1912" spans="1:80" s="316" customFormat="1" ht="12.6" customHeight="1">
      <c r="A1912" s="239"/>
      <c r="B1912" s="498"/>
      <c r="C1912" s="499"/>
      <c r="D1912" s="500"/>
      <c r="E1912" s="503"/>
      <c r="F1912" s="504"/>
      <c r="G1912" s="504"/>
      <c r="H1912" s="504"/>
      <c r="I1912" s="504"/>
      <c r="J1912" s="504"/>
      <c r="K1912" s="504"/>
      <c r="L1912" s="504"/>
      <c r="M1912" s="504"/>
      <c r="N1912" s="504"/>
      <c r="O1912" s="504"/>
      <c r="P1912" s="504"/>
      <c r="Q1912" s="504"/>
      <c r="R1912" s="504"/>
      <c r="S1912" s="504"/>
      <c r="T1912" s="504"/>
      <c r="U1912" s="504"/>
      <c r="V1912" s="504"/>
      <c r="W1912" s="504"/>
      <c r="X1912" s="504"/>
      <c r="Y1912" s="504"/>
      <c r="Z1912" s="504"/>
      <c r="AA1912" s="504"/>
      <c r="AB1912" s="504"/>
      <c r="AC1912" s="504"/>
      <c r="AD1912" s="504"/>
      <c r="AE1912" s="504"/>
      <c r="AF1912" s="504"/>
      <c r="AG1912" s="504"/>
      <c r="AH1912" s="504"/>
      <c r="AI1912" s="504"/>
      <c r="AJ1912" s="504"/>
      <c r="AK1912" s="504"/>
      <c r="AL1912" s="504"/>
      <c r="AM1912" s="504"/>
      <c r="AN1912" s="504"/>
      <c r="AO1912" s="504"/>
      <c r="AP1912" s="504"/>
      <c r="AQ1912" s="504"/>
      <c r="AR1912" s="504"/>
      <c r="AS1912" s="504"/>
      <c r="AT1912" s="504"/>
      <c r="AU1912" s="504"/>
      <c r="AV1912" s="504"/>
      <c r="AW1912" s="504"/>
      <c r="AX1912" s="504"/>
      <c r="AY1912" s="504"/>
      <c r="AZ1912" s="504"/>
      <c r="BA1912" s="504"/>
      <c r="BB1912" s="504"/>
      <c r="BC1912" s="504"/>
      <c r="BD1912" s="504"/>
      <c r="BE1912" s="504"/>
      <c r="BF1912" s="504"/>
      <c r="BG1912" s="508"/>
      <c r="BH1912" s="509"/>
      <c r="BI1912" s="509"/>
      <c r="BJ1912" s="509"/>
      <c r="BK1912" s="510"/>
      <c r="BL1912" s="345"/>
      <c r="BM1912" s="345"/>
      <c r="BN1912" s="345"/>
      <c r="BO1912" s="345"/>
      <c r="BP1912" s="345"/>
      <c r="BQ1912" s="345"/>
      <c r="BR1912" s="345"/>
      <c r="BS1912" s="345"/>
      <c r="BT1912" s="345"/>
      <c r="BU1912" s="345"/>
      <c r="BV1912" s="345"/>
      <c r="BW1912" s="345"/>
      <c r="BX1912" s="345"/>
      <c r="BY1912" s="345"/>
      <c r="BZ1912" s="345"/>
      <c r="CA1912" s="345"/>
    </row>
    <row r="1913" spans="1:80" s="316" customFormat="1" ht="12.6" customHeight="1">
      <c r="A1913" s="239"/>
      <c r="B1913" s="495" t="s">
        <v>502</v>
      </c>
      <c r="C1913" s="496"/>
      <c r="D1913" s="497"/>
      <c r="E1913" s="501" t="s">
        <v>1229</v>
      </c>
      <c r="F1913" s="502"/>
      <c r="G1913" s="502"/>
      <c r="H1913" s="502"/>
      <c r="I1913" s="502"/>
      <c r="J1913" s="502"/>
      <c r="K1913" s="502"/>
      <c r="L1913" s="502"/>
      <c r="M1913" s="502"/>
      <c r="N1913" s="502"/>
      <c r="O1913" s="502"/>
      <c r="P1913" s="502"/>
      <c r="Q1913" s="502"/>
      <c r="R1913" s="502"/>
      <c r="S1913" s="502"/>
      <c r="T1913" s="502"/>
      <c r="U1913" s="502"/>
      <c r="V1913" s="502"/>
      <c r="W1913" s="502"/>
      <c r="X1913" s="502"/>
      <c r="Y1913" s="502"/>
      <c r="Z1913" s="502"/>
      <c r="AA1913" s="502"/>
      <c r="AB1913" s="502"/>
      <c r="AC1913" s="502"/>
      <c r="AD1913" s="502"/>
      <c r="AE1913" s="502"/>
      <c r="AF1913" s="502"/>
      <c r="AG1913" s="502"/>
      <c r="AH1913" s="502"/>
      <c r="AI1913" s="502"/>
      <c r="AJ1913" s="502"/>
      <c r="AK1913" s="502"/>
      <c r="AL1913" s="502"/>
      <c r="AM1913" s="502"/>
      <c r="AN1913" s="502"/>
      <c r="AO1913" s="502"/>
      <c r="AP1913" s="502"/>
      <c r="AQ1913" s="502"/>
      <c r="AR1913" s="502"/>
      <c r="AS1913" s="502"/>
      <c r="AT1913" s="502"/>
      <c r="AU1913" s="502"/>
      <c r="AV1913" s="502"/>
      <c r="AW1913" s="502"/>
      <c r="AX1913" s="502"/>
      <c r="AY1913" s="502"/>
      <c r="AZ1913" s="502"/>
      <c r="BA1913" s="502"/>
      <c r="BB1913" s="502"/>
      <c r="BC1913" s="502"/>
      <c r="BD1913" s="502"/>
      <c r="BE1913" s="502"/>
      <c r="BF1913" s="502"/>
      <c r="BG1913" s="505"/>
      <c r="BH1913" s="506"/>
      <c r="BI1913" s="506"/>
      <c r="BJ1913" s="506"/>
      <c r="BK1913" s="507"/>
      <c r="BL1913" s="345"/>
      <c r="BM1913" s="345"/>
      <c r="BN1913" s="345"/>
      <c r="BO1913" s="345"/>
      <c r="BP1913" s="345"/>
      <c r="BQ1913" s="345"/>
      <c r="BR1913" s="345"/>
      <c r="BS1913" s="345"/>
      <c r="BT1913" s="345"/>
      <c r="BU1913" s="345"/>
      <c r="BV1913" s="345"/>
      <c r="BW1913" s="345"/>
      <c r="BX1913" s="345"/>
      <c r="BY1913" s="345"/>
      <c r="BZ1913" s="345"/>
      <c r="CA1913" s="345"/>
    </row>
    <row r="1914" spans="1:80" s="316" customFormat="1" ht="12.6" customHeight="1">
      <c r="A1914" s="239"/>
      <c r="B1914" s="511"/>
      <c r="C1914" s="512"/>
      <c r="D1914" s="513"/>
      <c r="E1914" s="514"/>
      <c r="F1914" s="482"/>
      <c r="G1914" s="482"/>
      <c r="H1914" s="482"/>
      <c r="I1914" s="482"/>
      <c r="J1914" s="482"/>
      <c r="K1914" s="482"/>
      <c r="L1914" s="482"/>
      <c r="M1914" s="482"/>
      <c r="N1914" s="482"/>
      <c r="O1914" s="482"/>
      <c r="P1914" s="482"/>
      <c r="Q1914" s="482"/>
      <c r="R1914" s="482"/>
      <c r="S1914" s="482"/>
      <c r="T1914" s="482"/>
      <c r="U1914" s="482"/>
      <c r="V1914" s="482"/>
      <c r="W1914" s="482"/>
      <c r="X1914" s="482"/>
      <c r="Y1914" s="482"/>
      <c r="Z1914" s="482"/>
      <c r="AA1914" s="482"/>
      <c r="AB1914" s="482"/>
      <c r="AC1914" s="482"/>
      <c r="AD1914" s="482"/>
      <c r="AE1914" s="482"/>
      <c r="AF1914" s="482"/>
      <c r="AG1914" s="482"/>
      <c r="AH1914" s="482"/>
      <c r="AI1914" s="482"/>
      <c r="AJ1914" s="482"/>
      <c r="AK1914" s="482"/>
      <c r="AL1914" s="482"/>
      <c r="AM1914" s="482"/>
      <c r="AN1914" s="482"/>
      <c r="AO1914" s="482"/>
      <c r="AP1914" s="482"/>
      <c r="AQ1914" s="482"/>
      <c r="AR1914" s="482"/>
      <c r="AS1914" s="482"/>
      <c r="AT1914" s="482"/>
      <c r="AU1914" s="482"/>
      <c r="AV1914" s="482"/>
      <c r="AW1914" s="482"/>
      <c r="AX1914" s="482"/>
      <c r="AY1914" s="482"/>
      <c r="AZ1914" s="482"/>
      <c r="BA1914" s="482"/>
      <c r="BB1914" s="482"/>
      <c r="BC1914" s="482"/>
      <c r="BD1914" s="482"/>
      <c r="BE1914" s="482"/>
      <c r="BF1914" s="482"/>
      <c r="BG1914" s="515"/>
      <c r="BH1914" s="516"/>
      <c r="BI1914" s="516"/>
      <c r="BJ1914" s="516"/>
      <c r="BK1914" s="517"/>
      <c r="BL1914" s="345"/>
      <c r="BM1914" s="345"/>
      <c r="BN1914" s="345"/>
      <c r="BO1914" s="345"/>
      <c r="BP1914" s="345"/>
      <c r="BQ1914" s="345"/>
      <c r="BR1914" s="345"/>
      <c r="BS1914" s="345"/>
      <c r="BT1914" s="345"/>
      <c r="BU1914" s="345"/>
      <c r="BV1914" s="345"/>
      <c r="BW1914" s="345"/>
      <c r="BX1914" s="345"/>
      <c r="BY1914" s="345"/>
      <c r="BZ1914" s="345"/>
      <c r="CA1914" s="345"/>
    </row>
    <row r="1915" spans="1:80" s="316" customFormat="1" ht="12.6" customHeight="1">
      <c r="A1915" s="239"/>
      <c r="B1915" s="498"/>
      <c r="C1915" s="499"/>
      <c r="D1915" s="500"/>
      <c r="E1915" s="503"/>
      <c r="F1915" s="504"/>
      <c r="G1915" s="504"/>
      <c r="H1915" s="504"/>
      <c r="I1915" s="504"/>
      <c r="J1915" s="504"/>
      <c r="K1915" s="504"/>
      <c r="L1915" s="504"/>
      <c r="M1915" s="504"/>
      <c r="N1915" s="504"/>
      <c r="O1915" s="504"/>
      <c r="P1915" s="504"/>
      <c r="Q1915" s="504"/>
      <c r="R1915" s="504"/>
      <c r="S1915" s="504"/>
      <c r="T1915" s="504"/>
      <c r="U1915" s="504"/>
      <c r="V1915" s="504"/>
      <c r="W1915" s="504"/>
      <c r="X1915" s="504"/>
      <c r="Y1915" s="504"/>
      <c r="Z1915" s="504"/>
      <c r="AA1915" s="504"/>
      <c r="AB1915" s="504"/>
      <c r="AC1915" s="504"/>
      <c r="AD1915" s="504"/>
      <c r="AE1915" s="504"/>
      <c r="AF1915" s="504"/>
      <c r="AG1915" s="504"/>
      <c r="AH1915" s="504"/>
      <c r="AI1915" s="504"/>
      <c r="AJ1915" s="504"/>
      <c r="AK1915" s="504"/>
      <c r="AL1915" s="504"/>
      <c r="AM1915" s="504"/>
      <c r="AN1915" s="504"/>
      <c r="AO1915" s="504"/>
      <c r="AP1915" s="504"/>
      <c r="AQ1915" s="504"/>
      <c r="AR1915" s="504"/>
      <c r="AS1915" s="504"/>
      <c r="AT1915" s="504"/>
      <c r="AU1915" s="504"/>
      <c r="AV1915" s="504"/>
      <c r="AW1915" s="504"/>
      <c r="AX1915" s="504"/>
      <c r="AY1915" s="504"/>
      <c r="AZ1915" s="504"/>
      <c r="BA1915" s="504"/>
      <c r="BB1915" s="504"/>
      <c r="BC1915" s="504"/>
      <c r="BD1915" s="504"/>
      <c r="BE1915" s="504"/>
      <c r="BF1915" s="504"/>
      <c r="BG1915" s="508"/>
      <c r="BH1915" s="509"/>
      <c r="BI1915" s="509"/>
      <c r="BJ1915" s="509"/>
      <c r="BK1915" s="510"/>
      <c r="BL1915" s="345"/>
      <c r="BM1915" s="345"/>
      <c r="BN1915" s="345"/>
      <c r="BO1915" s="345"/>
      <c r="BP1915" s="345"/>
      <c r="BQ1915" s="345"/>
      <c r="BR1915" s="345"/>
      <c r="BS1915" s="345"/>
      <c r="BT1915" s="345"/>
      <c r="BU1915" s="345"/>
      <c r="BV1915" s="345"/>
      <c r="BW1915" s="345"/>
      <c r="BX1915" s="345"/>
      <c r="BY1915" s="345"/>
      <c r="BZ1915" s="345"/>
      <c r="CA1915" s="345"/>
    </row>
    <row r="1916" spans="1:80" s="259" customFormat="1" ht="12.6" customHeight="1">
      <c r="A1916" s="342"/>
      <c r="B1916" s="495" t="s">
        <v>375</v>
      </c>
      <c r="C1916" s="496"/>
      <c r="D1916" s="497"/>
      <c r="E1916" s="501" t="s">
        <v>1233</v>
      </c>
      <c r="F1916" s="502"/>
      <c r="G1916" s="502"/>
      <c r="H1916" s="502"/>
      <c r="I1916" s="502"/>
      <c r="J1916" s="502"/>
      <c r="K1916" s="502"/>
      <c r="L1916" s="502"/>
      <c r="M1916" s="502"/>
      <c r="N1916" s="502"/>
      <c r="O1916" s="502"/>
      <c r="P1916" s="502"/>
      <c r="Q1916" s="502"/>
      <c r="R1916" s="502"/>
      <c r="S1916" s="502"/>
      <c r="T1916" s="502"/>
      <c r="U1916" s="502"/>
      <c r="V1916" s="502"/>
      <c r="W1916" s="502"/>
      <c r="X1916" s="502"/>
      <c r="Y1916" s="502"/>
      <c r="Z1916" s="502"/>
      <c r="AA1916" s="502"/>
      <c r="AB1916" s="502"/>
      <c r="AC1916" s="502"/>
      <c r="AD1916" s="502"/>
      <c r="AE1916" s="502"/>
      <c r="AF1916" s="502"/>
      <c r="AG1916" s="502"/>
      <c r="AH1916" s="502"/>
      <c r="AI1916" s="502"/>
      <c r="AJ1916" s="502"/>
      <c r="AK1916" s="502"/>
      <c r="AL1916" s="502"/>
      <c r="AM1916" s="502"/>
      <c r="AN1916" s="502"/>
      <c r="AO1916" s="502"/>
      <c r="AP1916" s="502"/>
      <c r="AQ1916" s="502"/>
      <c r="AR1916" s="502"/>
      <c r="AS1916" s="502"/>
      <c r="AT1916" s="502"/>
      <c r="AU1916" s="502"/>
      <c r="AV1916" s="502"/>
      <c r="AW1916" s="502"/>
      <c r="AX1916" s="502"/>
      <c r="AY1916" s="502"/>
      <c r="AZ1916" s="502"/>
      <c r="BA1916" s="502"/>
      <c r="BB1916" s="502"/>
      <c r="BC1916" s="502"/>
      <c r="BD1916" s="502"/>
      <c r="BE1916" s="502"/>
      <c r="BF1916" s="502"/>
      <c r="BG1916" s="505"/>
      <c r="BH1916" s="506"/>
      <c r="BI1916" s="506"/>
      <c r="BJ1916" s="506"/>
      <c r="BK1916" s="507"/>
      <c r="BL1916" s="350"/>
      <c r="BM1916" s="228"/>
      <c r="BN1916" s="228"/>
      <c r="BO1916" s="228"/>
      <c r="BP1916" s="228"/>
      <c r="BQ1916" s="228"/>
      <c r="BR1916" s="228"/>
      <c r="BS1916" s="228"/>
      <c r="BT1916" s="228"/>
      <c r="BU1916" s="228"/>
      <c r="BV1916" s="228"/>
      <c r="BW1916" s="228"/>
      <c r="BX1916" s="228"/>
      <c r="BY1916" s="228"/>
      <c r="BZ1916" s="228"/>
      <c r="CA1916" s="228"/>
      <c r="CB1916" s="228"/>
    </row>
    <row r="1917" spans="1:80" s="259" customFormat="1" ht="12.6" customHeight="1">
      <c r="A1917" s="342"/>
      <c r="B1917" s="511"/>
      <c r="C1917" s="512"/>
      <c r="D1917" s="513"/>
      <c r="E1917" s="514"/>
      <c r="F1917" s="482"/>
      <c r="G1917" s="482"/>
      <c r="H1917" s="482"/>
      <c r="I1917" s="482"/>
      <c r="J1917" s="482"/>
      <c r="K1917" s="482"/>
      <c r="L1917" s="482"/>
      <c r="M1917" s="482"/>
      <c r="N1917" s="482"/>
      <c r="O1917" s="482"/>
      <c r="P1917" s="482"/>
      <c r="Q1917" s="482"/>
      <c r="R1917" s="482"/>
      <c r="S1917" s="482"/>
      <c r="T1917" s="482"/>
      <c r="U1917" s="482"/>
      <c r="V1917" s="482"/>
      <c r="W1917" s="482"/>
      <c r="X1917" s="482"/>
      <c r="Y1917" s="482"/>
      <c r="Z1917" s="482"/>
      <c r="AA1917" s="482"/>
      <c r="AB1917" s="482"/>
      <c r="AC1917" s="482"/>
      <c r="AD1917" s="482"/>
      <c r="AE1917" s="482"/>
      <c r="AF1917" s="482"/>
      <c r="AG1917" s="482"/>
      <c r="AH1917" s="482"/>
      <c r="AI1917" s="482"/>
      <c r="AJ1917" s="482"/>
      <c r="AK1917" s="482"/>
      <c r="AL1917" s="482"/>
      <c r="AM1917" s="482"/>
      <c r="AN1917" s="482"/>
      <c r="AO1917" s="482"/>
      <c r="AP1917" s="482"/>
      <c r="AQ1917" s="482"/>
      <c r="AR1917" s="482"/>
      <c r="AS1917" s="482"/>
      <c r="AT1917" s="482"/>
      <c r="AU1917" s="482"/>
      <c r="AV1917" s="482"/>
      <c r="AW1917" s="482"/>
      <c r="AX1917" s="482"/>
      <c r="AY1917" s="482"/>
      <c r="AZ1917" s="482"/>
      <c r="BA1917" s="482"/>
      <c r="BB1917" s="482"/>
      <c r="BC1917" s="482"/>
      <c r="BD1917" s="482"/>
      <c r="BE1917" s="482"/>
      <c r="BF1917" s="482"/>
      <c r="BG1917" s="515"/>
      <c r="BH1917" s="516"/>
      <c r="BI1917" s="516"/>
      <c r="BJ1917" s="516"/>
      <c r="BK1917" s="517"/>
      <c r="BL1917" s="350"/>
      <c r="BM1917" s="228"/>
      <c r="BN1917" s="228"/>
      <c r="BO1917" s="228"/>
      <c r="BP1917" s="228"/>
      <c r="BQ1917" s="228"/>
      <c r="BR1917" s="228"/>
      <c r="BS1917" s="228"/>
      <c r="BT1917" s="228"/>
      <c r="BU1917" s="228"/>
      <c r="BV1917" s="228"/>
      <c r="BW1917" s="228"/>
      <c r="BX1917" s="228"/>
      <c r="BY1917" s="228"/>
      <c r="BZ1917" s="228"/>
      <c r="CA1917" s="228"/>
      <c r="CB1917" s="228"/>
    </row>
    <row r="1918" spans="1:80" s="259" customFormat="1" ht="15" customHeight="1">
      <c r="A1918" s="342"/>
      <c r="B1918" s="511"/>
      <c r="C1918" s="512"/>
      <c r="D1918" s="513"/>
      <c r="E1918" s="518" t="s">
        <v>516</v>
      </c>
      <c r="F1918" s="519"/>
      <c r="G1918" s="520" t="s">
        <v>1230</v>
      </c>
      <c r="H1918" s="520"/>
      <c r="I1918" s="520"/>
      <c r="J1918" s="520"/>
      <c r="K1918" s="520"/>
      <c r="L1918" s="520"/>
      <c r="M1918" s="520"/>
      <c r="N1918" s="520"/>
      <c r="O1918" s="520"/>
      <c r="P1918" s="520"/>
      <c r="Q1918" s="520"/>
      <c r="R1918" s="520"/>
      <c r="S1918" s="520"/>
      <c r="T1918" s="520"/>
      <c r="U1918" s="520"/>
      <c r="V1918" s="520"/>
      <c r="W1918" s="520"/>
      <c r="X1918" s="520"/>
      <c r="Y1918" s="520"/>
      <c r="Z1918" s="520"/>
      <c r="AA1918" s="520"/>
      <c r="AB1918" s="520"/>
      <c r="AC1918" s="520"/>
      <c r="AD1918" s="520"/>
      <c r="AE1918" s="520"/>
      <c r="AF1918" s="520"/>
      <c r="AG1918" s="520"/>
      <c r="AH1918" s="520"/>
      <c r="AI1918" s="520"/>
      <c r="AJ1918" s="520"/>
      <c r="AK1918" s="520"/>
      <c r="AL1918" s="520"/>
      <c r="AM1918" s="520"/>
      <c r="AN1918" s="520"/>
      <c r="AO1918" s="520"/>
      <c r="AP1918" s="520"/>
      <c r="AQ1918" s="520"/>
      <c r="AR1918" s="520"/>
      <c r="AS1918" s="520"/>
      <c r="AT1918" s="520"/>
      <c r="AU1918" s="520"/>
      <c r="AV1918" s="520"/>
      <c r="AW1918" s="520"/>
      <c r="AX1918" s="520"/>
      <c r="AY1918" s="520"/>
      <c r="AZ1918" s="520"/>
      <c r="BA1918" s="520"/>
      <c r="BB1918" s="520"/>
      <c r="BC1918" s="520"/>
      <c r="BD1918" s="520"/>
      <c r="BE1918" s="520"/>
      <c r="BF1918" s="520"/>
      <c r="BG1918" s="515"/>
      <c r="BH1918" s="516"/>
      <c r="BI1918" s="516"/>
      <c r="BJ1918" s="516"/>
      <c r="BK1918" s="517"/>
      <c r="BL1918" s="350"/>
      <c r="BM1918" s="228"/>
      <c r="BN1918" s="228"/>
      <c r="BO1918" s="228"/>
      <c r="BP1918" s="228"/>
      <c r="BQ1918" s="228"/>
      <c r="BR1918" s="228"/>
      <c r="BS1918" s="228"/>
      <c r="BT1918" s="228"/>
      <c r="BU1918" s="228"/>
      <c r="BV1918" s="228"/>
      <c r="BW1918" s="228"/>
      <c r="BX1918" s="228"/>
      <c r="BY1918" s="228"/>
      <c r="BZ1918" s="228"/>
      <c r="CA1918" s="228"/>
      <c r="CB1918" s="228"/>
    </row>
    <row r="1919" spans="1:80" s="259" customFormat="1" ht="15.75" customHeight="1">
      <c r="A1919" s="342"/>
      <c r="B1919" s="511"/>
      <c r="C1919" s="512"/>
      <c r="D1919" s="513"/>
      <c r="E1919" s="518" t="s">
        <v>518</v>
      </c>
      <c r="F1919" s="519"/>
      <c r="G1919" s="520" t="s">
        <v>1231</v>
      </c>
      <c r="H1919" s="520"/>
      <c r="I1919" s="520"/>
      <c r="J1919" s="520"/>
      <c r="K1919" s="520"/>
      <c r="L1919" s="520"/>
      <c r="M1919" s="520"/>
      <c r="N1919" s="520"/>
      <c r="O1919" s="520"/>
      <c r="P1919" s="520"/>
      <c r="Q1919" s="520"/>
      <c r="R1919" s="520"/>
      <c r="S1919" s="520"/>
      <c r="T1919" s="520"/>
      <c r="U1919" s="520"/>
      <c r="V1919" s="520"/>
      <c r="W1919" s="520"/>
      <c r="X1919" s="520"/>
      <c r="Y1919" s="520"/>
      <c r="Z1919" s="520"/>
      <c r="AA1919" s="520"/>
      <c r="AB1919" s="520"/>
      <c r="AC1919" s="520"/>
      <c r="AD1919" s="520"/>
      <c r="AE1919" s="520"/>
      <c r="AF1919" s="520"/>
      <c r="AG1919" s="520"/>
      <c r="AH1919" s="520"/>
      <c r="AI1919" s="520"/>
      <c r="AJ1919" s="520"/>
      <c r="AK1919" s="520"/>
      <c r="AL1919" s="520"/>
      <c r="AM1919" s="520"/>
      <c r="AN1919" s="520"/>
      <c r="AO1919" s="520"/>
      <c r="AP1919" s="520"/>
      <c r="AQ1919" s="520"/>
      <c r="AR1919" s="520"/>
      <c r="AS1919" s="520"/>
      <c r="AT1919" s="520"/>
      <c r="AU1919" s="520"/>
      <c r="AV1919" s="520"/>
      <c r="AW1919" s="520"/>
      <c r="AX1919" s="520"/>
      <c r="AY1919" s="520"/>
      <c r="AZ1919" s="520"/>
      <c r="BA1919" s="520"/>
      <c r="BB1919" s="520"/>
      <c r="BC1919" s="520"/>
      <c r="BD1919" s="520"/>
      <c r="BE1919" s="520"/>
      <c r="BF1919" s="520"/>
      <c r="BG1919" s="515"/>
      <c r="BH1919" s="516"/>
      <c r="BI1919" s="516"/>
      <c r="BJ1919" s="516"/>
      <c r="BK1919" s="517"/>
      <c r="BL1919" s="350"/>
      <c r="BM1919" s="228"/>
      <c r="BN1919" s="228"/>
      <c r="BO1919" s="228"/>
      <c r="BP1919" s="228"/>
      <c r="BQ1919" s="228"/>
      <c r="BR1919" s="228"/>
      <c r="BS1919" s="228"/>
      <c r="BT1919" s="228"/>
      <c r="BU1919" s="228"/>
      <c r="BV1919" s="228"/>
      <c r="BW1919" s="228"/>
      <c r="BX1919" s="228"/>
      <c r="BY1919" s="228"/>
      <c r="BZ1919" s="228"/>
      <c r="CA1919" s="228"/>
      <c r="CB1919" s="228"/>
    </row>
    <row r="1920" spans="1:80" s="259" customFormat="1" ht="12.6" customHeight="1">
      <c r="A1920" s="342"/>
      <c r="B1920" s="511"/>
      <c r="C1920" s="512"/>
      <c r="D1920" s="513"/>
      <c r="E1920" s="478" t="s">
        <v>520</v>
      </c>
      <c r="F1920" s="479"/>
      <c r="G1920" s="482" t="s">
        <v>1232</v>
      </c>
      <c r="H1920" s="482"/>
      <c r="I1920" s="482"/>
      <c r="J1920" s="482"/>
      <c r="K1920" s="482"/>
      <c r="L1920" s="482"/>
      <c r="M1920" s="482"/>
      <c r="N1920" s="482"/>
      <c r="O1920" s="482"/>
      <c r="P1920" s="482"/>
      <c r="Q1920" s="482"/>
      <c r="R1920" s="482"/>
      <c r="S1920" s="482"/>
      <c r="T1920" s="482"/>
      <c r="U1920" s="482"/>
      <c r="V1920" s="482"/>
      <c r="W1920" s="482"/>
      <c r="X1920" s="482"/>
      <c r="Y1920" s="482"/>
      <c r="Z1920" s="482"/>
      <c r="AA1920" s="482"/>
      <c r="AB1920" s="482"/>
      <c r="AC1920" s="482"/>
      <c r="AD1920" s="482"/>
      <c r="AE1920" s="482"/>
      <c r="AF1920" s="482"/>
      <c r="AG1920" s="482"/>
      <c r="AH1920" s="482"/>
      <c r="AI1920" s="482"/>
      <c r="AJ1920" s="482"/>
      <c r="AK1920" s="482"/>
      <c r="AL1920" s="482"/>
      <c r="AM1920" s="482"/>
      <c r="AN1920" s="482"/>
      <c r="AO1920" s="482"/>
      <c r="AP1920" s="482"/>
      <c r="AQ1920" s="482"/>
      <c r="AR1920" s="482"/>
      <c r="AS1920" s="482"/>
      <c r="AT1920" s="482"/>
      <c r="AU1920" s="482"/>
      <c r="AV1920" s="482"/>
      <c r="AW1920" s="482"/>
      <c r="AX1920" s="482"/>
      <c r="AY1920" s="482"/>
      <c r="AZ1920" s="482"/>
      <c r="BA1920" s="482"/>
      <c r="BB1920" s="482"/>
      <c r="BC1920" s="482"/>
      <c r="BD1920" s="482"/>
      <c r="BE1920" s="482"/>
      <c r="BF1920" s="482"/>
      <c r="BG1920" s="515"/>
      <c r="BH1920" s="516"/>
      <c r="BI1920" s="516"/>
      <c r="BJ1920" s="516"/>
      <c r="BK1920" s="517"/>
      <c r="BL1920" s="350"/>
      <c r="BM1920" s="228"/>
      <c r="BN1920" s="228"/>
      <c r="BO1920" s="228"/>
      <c r="BP1920" s="228"/>
      <c r="BQ1920" s="228"/>
      <c r="BR1920" s="228"/>
      <c r="BS1920" s="228"/>
      <c r="BT1920" s="228"/>
      <c r="BU1920" s="228"/>
      <c r="BV1920" s="228"/>
      <c r="BW1920" s="228"/>
      <c r="BX1920" s="228"/>
      <c r="BY1920" s="228"/>
      <c r="BZ1920" s="228"/>
      <c r="CA1920" s="228"/>
      <c r="CB1920" s="228"/>
    </row>
    <row r="1921" spans="1:80" s="259" customFormat="1" ht="12.6" customHeight="1">
      <c r="A1921" s="342"/>
      <c r="B1921" s="511"/>
      <c r="C1921" s="512"/>
      <c r="D1921" s="513"/>
      <c r="E1921" s="480"/>
      <c r="F1921" s="481"/>
      <c r="G1921" s="483"/>
      <c r="H1921" s="483"/>
      <c r="I1921" s="483"/>
      <c r="J1921" s="483"/>
      <c r="K1921" s="483"/>
      <c r="L1921" s="483"/>
      <c r="M1921" s="483"/>
      <c r="N1921" s="483"/>
      <c r="O1921" s="483"/>
      <c r="P1921" s="483"/>
      <c r="Q1921" s="483"/>
      <c r="R1921" s="483"/>
      <c r="S1921" s="483"/>
      <c r="T1921" s="483"/>
      <c r="U1921" s="483"/>
      <c r="V1921" s="483"/>
      <c r="W1921" s="483"/>
      <c r="X1921" s="483"/>
      <c r="Y1921" s="483"/>
      <c r="Z1921" s="483"/>
      <c r="AA1921" s="483"/>
      <c r="AB1921" s="483"/>
      <c r="AC1921" s="483"/>
      <c r="AD1921" s="483"/>
      <c r="AE1921" s="483"/>
      <c r="AF1921" s="483"/>
      <c r="AG1921" s="483"/>
      <c r="AH1921" s="483"/>
      <c r="AI1921" s="483"/>
      <c r="AJ1921" s="483"/>
      <c r="AK1921" s="483"/>
      <c r="AL1921" s="483"/>
      <c r="AM1921" s="483"/>
      <c r="AN1921" s="483"/>
      <c r="AO1921" s="483"/>
      <c r="AP1921" s="483"/>
      <c r="AQ1921" s="483"/>
      <c r="AR1921" s="483"/>
      <c r="AS1921" s="483"/>
      <c r="AT1921" s="483"/>
      <c r="AU1921" s="483"/>
      <c r="AV1921" s="483"/>
      <c r="AW1921" s="483"/>
      <c r="AX1921" s="483"/>
      <c r="AY1921" s="483"/>
      <c r="AZ1921" s="483"/>
      <c r="BA1921" s="483"/>
      <c r="BB1921" s="483"/>
      <c r="BC1921" s="483"/>
      <c r="BD1921" s="483"/>
      <c r="BE1921" s="483"/>
      <c r="BF1921" s="483"/>
      <c r="BG1921" s="515"/>
      <c r="BH1921" s="516"/>
      <c r="BI1921" s="516"/>
      <c r="BJ1921" s="516"/>
      <c r="BK1921" s="517"/>
      <c r="BL1921" s="350"/>
      <c r="BM1921" s="228"/>
      <c r="BN1921" s="228"/>
      <c r="BO1921" s="228"/>
      <c r="BP1921" s="228"/>
      <c r="BQ1921" s="228"/>
      <c r="BR1921" s="228"/>
      <c r="BS1921" s="228"/>
      <c r="BT1921" s="228"/>
      <c r="BU1921" s="228"/>
      <c r="BV1921" s="228"/>
      <c r="BW1921" s="228"/>
      <c r="BX1921" s="228"/>
      <c r="BY1921" s="228"/>
      <c r="BZ1921" s="228"/>
      <c r="CA1921" s="228"/>
      <c r="CB1921" s="228"/>
    </row>
    <row r="1922" spans="1:80" s="259" customFormat="1" ht="3" customHeight="1">
      <c r="A1922" s="342"/>
      <c r="B1922" s="498"/>
      <c r="C1922" s="499"/>
      <c r="D1922" s="500"/>
      <c r="E1922" s="382"/>
      <c r="F1922" s="355"/>
      <c r="G1922" s="355"/>
      <c r="H1922" s="355"/>
      <c r="I1922" s="355"/>
      <c r="J1922" s="355"/>
      <c r="K1922" s="355"/>
      <c r="L1922" s="355"/>
      <c r="M1922" s="355"/>
      <c r="N1922" s="355"/>
      <c r="O1922" s="355"/>
      <c r="P1922" s="355"/>
      <c r="Q1922" s="355"/>
      <c r="R1922" s="355"/>
      <c r="S1922" s="355"/>
      <c r="T1922" s="355"/>
      <c r="U1922" s="355"/>
      <c r="V1922" s="355"/>
      <c r="W1922" s="355"/>
      <c r="X1922" s="355"/>
      <c r="Y1922" s="355"/>
      <c r="Z1922" s="355"/>
      <c r="AA1922" s="355"/>
      <c r="AB1922" s="355"/>
      <c r="AC1922" s="355"/>
      <c r="AD1922" s="355"/>
      <c r="AE1922" s="355"/>
      <c r="AF1922" s="355"/>
      <c r="AG1922" s="355"/>
      <c r="AH1922" s="355"/>
      <c r="AI1922" s="355"/>
      <c r="AJ1922" s="355"/>
      <c r="AK1922" s="355"/>
      <c r="AL1922" s="355"/>
      <c r="AM1922" s="355"/>
      <c r="AN1922" s="355"/>
      <c r="AO1922" s="355"/>
      <c r="AP1922" s="355"/>
      <c r="AQ1922" s="355"/>
      <c r="AR1922" s="355"/>
      <c r="AS1922" s="355"/>
      <c r="AT1922" s="355"/>
      <c r="AU1922" s="355"/>
      <c r="AV1922" s="355"/>
      <c r="AW1922" s="355"/>
      <c r="AX1922" s="355"/>
      <c r="AY1922" s="355"/>
      <c r="AZ1922" s="355"/>
      <c r="BA1922" s="355"/>
      <c r="BB1922" s="355"/>
      <c r="BC1922" s="355"/>
      <c r="BD1922" s="355"/>
      <c r="BE1922" s="355"/>
      <c r="BF1922" s="355"/>
      <c r="BG1922" s="508"/>
      <c r="BH1922" s="509"/>
      <c r="BI1922" s="509"/>
      <c r="BJ1922" s="509"/>
      <c r="BK1922" s="510"/>
      <c r="BL1922" s="350"/>
      <c r="BM1922" s="228"/>
      <c r="BN1922" s="228"/>
      <c r="BO1922" s="228"/>
      <c r="BP1922" s="228"/>
      <c r="BQ1922" s="228"/>
      <c r="BR1922" s="228"/>
      <c r="BS1922" s="228"/>
      <c r="BT1922" s="228"/>
      <c r="BU1922" s="228"/>
      <c r="BV1922" s="228"/>
      <c r="BW1922" s="228"/>
      <c r="BX1922" s="228"/>
      <c r="BY1922" s="228"/>
      <c r="BZ1922" s="228"/>
      <c r="CA1922" s="228"/>
      <c r="CB1922" s="228"/>
    </row>
    <row r="1923" spans="1:80" s="316" customFormat="1" ht="12.6" customHeight="1">
      <c r="A1923" s="239"/>
      <c r="B1923" s="495" t="s">
        <v>546</v>
      </c>
      <c r="C1923" s="496"/>
      <c r="D1923" s="497"/>
      <c r="E1923" s="501" t="s">
        <v>377</v>
      </c>
      <c r="F1923" s="502"/>
      <c r="G1923" s="502"/>
      <c r="H1923" s="502"/>
      <c r="I1923" s="502"/>
      <c r="J1923" s="502"/>
      <c r="K1923" s="502"/>
      <c r="L1923" s="502"/>
      <c r="M1923" s="502"/>
      <c r="N1923" s="502"/>
      <c r="O1923" s="502"/>
      <c r="P1923" s="502"/>
      <c r="Q1923" s="502"/>
      <c r="R1923" s="502"/>
      <c r="S1923" s="502"/>
      <c r="T1923" s="502"/>
      <c r="U1923" s="502"/>
      <c r="V1923" s="502"/>
      <c r="W1923" s="502"/>
      <c r="X1923" s="502"/>
      <c r="Y1923" s="502"/>
      <c r="Z1923" s="502"/>
      <c r="AA1923" s="502"/>
      <c r="AB1923" s="502"/>
      <c r="AC1923" s="502"/>
      <c r="AD1923" s="502"/>
      <c r="AE1923" s="502"/>
      <c r="AF1923" s="502"/>
      <c r="AG1923" s="502"/>
      <c r="AH1923" s="502"/>
      <c r="AI1923" s="502"/>
      <c r="AJ1923" s="502"/>
      <c r="AK1923" s="502"/>
      <c r="AL1923" s="502"/>
      <c r="AM1923" s="502"/>
      <c r="AN1923" s="502"/>
      <c r="AO1923" s="502"/>
      <c r="AP1923" s="502"/>
      <c r="AQ1923" s="502"/>
      <c r="AR1923" s="502"/>
      <c r="AS1923" s="502"/>
      <c r="AT1923" s="502"/>
      <c r="AU1923" s="502"/>
      <c r="AV1923" s="502"/>
      <c r="AW1923" s="502"/>
      <c r="AX1923" s="502"/>
      <c r="AY1923" s="502"/>
      <c r="AZ1923" s="502"/>
      <c r="BA1923" s="502"/>
      <c r="BB1923" s="502"/>
      <c r="BC1923" s="502"/>
      <c r="BD1923" s="502"/>
      <c r="BE1923" s="502"/>
      <c r="BF1923" s="502"/>
      <c r="BG1923" s="505"/>
      <c r="BH1923" s="506"/>
      <c r="BI1923" s="506"/>
      <c r="BJ1923" s="506"/>
      <c r="BK1923" s="507"/>
      <c r="BL1923" s="345"/>
      <c r="BM1923" s="345"/>
      <c r="BN1923" s="345"/>
      <c r="BO1923" s="345"/>
      <c r="BP1923" s="345"/>
      <c r="BQ1923" s="345"/>
      <c r="BR1923" s="345"/>
      <c r="BS1923" s="345"/>
      <c r="BT1923" s="345"/>
      <c r="BU1923" s="345"/>
      <c r="BV1923" s="345"/>
      <c r="BW1923" s="345"/>
      <c r="BX1923" s="345"/>
      <c r="BY1923" s="345"/>
      <c r="BZ1923" s="345"/>
      <c r="CA1923" s="345"/>
    </row>
    <row r="1924" spans="1:80" s="316" customFormat="1" ht="12.6" customHeight="1">
      <c r="A1924" s="239"/>
      <c r="B1924" s="498"/>
      <c r="C1924" s="499"/>
      <c r="D1924" s="500"/>
      <c r="E1924" s="503"/>
      <c r="F1924" s="504"/>
      <c r="G1924" s="504"/>
      <c r="H1924" s="504"/>
      <c r="I1924" s="504"/>
      <c r="J1924" s="504"/>
      <c r="K1924" s="504"/>
      <c r="L1924" s="504"/>
      <c r="M1924" s="504"/>
      <c r="N1924" s="504"/>
      <c r="O1924" s="504"/>
      <c r="P1924" s="504"/>
      <c r="Q1924" s="504"/>
      <c r="R1924" s="504"/>
      <c r="S1924" s="504"/>
      <c r="T1924" s="504"/>
      <c r="U1924" s="504"/>
      <c r="V1924" s="504"/>
      <c r="W1924" s="504"/>
      <c r="X1924" s="504"/>
      <c r="Y1924" s="504"/>
      <c r="Z1924" s="504"/>
      <c r="AA1924" s="504"/>
      <c r="AB1924" s="504"/>
      <c r="AC1924" s="504"/>
      <c r="AD1924" s="504"/>
      <c r="AE1924" s="504"/>
      <c r="AF1924" s="504"/>
      <c r="AG1924" s="504"/>
      <c r="AH1924" s="504"/>
      <c r="AI1924" s="504"/>
      <c r="AJ1924" s="504"/>
      <c r="AK1924" s="504"/>
      <c r="AL1924" s="504"/>
      <c r="AM1924" s="504"/>
      <c r="AN1924" s="504"/>
      <c r="AO1924" s="504"/>
      <c r="AP1924" s="504"/>
      <c r="AQ1924" s="504"/>
      <c r="AR1924" s="504"/>
      <c r="AS1924" s="504"/>
      <c r="AT1924" s="504"/>
      <c r="AU1924" s="504"/>
      <c r="AV1924" s="504"/>
      <c r="AW1924" s="504"/>
      <c r="AX1924" s="504"/>
      <c r="AY1924" s="504"/>
      <c r="AZ1924" s="504"/>
      <c r="BA1924" s="504"/>
      <c r="BB1924" s="504"/>
      <c r="BC1924" s="504"/>
      <c r="BD1924" s="504"/>
      <c r="BE1924" s="504"/>
      <c r="BF1924" s="504"/>
      <c r="BG1924" s="508"/>
      <c r="BH1924" s="509"/>
      <c r="BI1924" s="509"/>
      <c r="BJ1924" s="509"/>
      <c r="BK1924" s="510"/>
      <c r="BL1924" s="345"/>
      <c r="BM1924" s="345"/>
      <c r="BN1924" s="345"/>
      <c r="BO1924" s="345"/>
      <c r="BP1924" s="345"/>
      <c r="BQ1924" s="345"/>
      <c r="BR1924" s="345"/>
      <c r="BS1924" s="345"/>
      <c r="BT1924" s="345"/>
      <c r="BU1924" s="345"/>
      <c r="BV1924" s="345"/>
      <c r="BW1924" s="345"/>
      <c r="BX1924" s="345"/>
      <c r="BY1924" s="345"/>
      <c r="BZ1924" s="345"/>
      <c r="CA1924" s="345"/>
    </row>
    <row r="1925" spans="1:80" s="331" customFormat="1" ht="12.6" customHeight="1">
      <c r="B1925" s="495" t="s">
        <v>548</v>
      </c>
      <c r="C1925" s="496"/>
      <c r="D1925" s="497"/>
      <c r="E1925" s="644" t="s">
        <v>1015</v>
      </c>
      <c r="F1925" s="645"/>
      <c r="G1925" s="645"/>
      <c r="H1925" s="645"/>
      <c r="I1925" s="645"/>
      <c r="J1925" s="645"/>
      <c r="K1925" s="645"/>
      <c r="L1925" s="645"/>
      <c r="M1925" s="645"/>
      <c r="N1925" s="645"/>
      <c r="O1925" s="645"/>
      <c r="P1925" s="645"/>
      <c r="Q1925" s="645"/>
      <c r="R1925" s="645"/>
      <c r="S1925" s="645"/>
      <c r="T1925" s="645"/>
      <c r="U1925" s="645"/>
      <c r="V1925" s="645"/>
      <c r="W1925" s="645"/>
      <c r="X1925" s="645"/>
      <c r="Y1925" s="645"/>
      <c r="Z1925" s="645"/>
      <c r="AA1925" s="645"/>
      <c r="AB1925" s="645"/>
      <c r="AC1925" s="645"/>
      <c r="AD1925" s="645"/>
      <c r="AE1925" s="645"/>
      <c r="AF1925" s="645"/>
      <c r="AG1925" s="645"/>
      <c r="AH1925" s="645"/>
      <c r="AI1925" s="645"/>
      <c r="AJ1925" s="645"/>
      <c r="AK1925" s="645"/>
      <c r="AL1925" s="645"/>
      <c r="AM1925" s="645"/>
      <c r="AN1925" s="645"/>
      <c r="AO1925" s="645"/>
      <c r="AP1925" s="645"/>
      <c r="AQ1925" s="645"/>
      <c r="AR1925" s="645"/>
      <c r="AS1925" s="645"/>
      <c r="AT1925" s="645"/>
      <c r="AU1925" s="645"/>
      <c r="AV1925" s="645"/>
      <c r="AW1925" s="645"/>
      <c r="AX1925" s="645"/>
      <c r="AY1925" s="645"/>
      <c r="AZ1925" s="645"/>
      <c r="BA1925" s="645"/>
      <c r="BB1925" s="645"/>
      <c r="BC1925" s="645"/>
      <c r="BD1925" s="645"/>
      <c r="BE1925" s="645"/>
      <c r="BF1925" s="645"/>
      <c r="BG1925" s="505"/>
      <c r="BH1925" s="506"/>
      <c r="BI1925" s="506"/>
      <c r="BJ1925" s="506"/>
      <c r="BK1925" s="507"/>
      <c r="BL1925" s="330"/>
      <c r="BM1925" s="330"/>
      <c r="BN1925" s="330"/>
      <c r="BO1925" s="330"/>
      <c r="BP1925" s="330"/>
      <c r="BQ1925" s="330"/>
      <c r="BR1925" s="330"/>
      <c r="BS1925" s="330"/>
      <c r="BT1925" s="330"/>
      <c r="BU1925" s="330"/>
      <c r="BV1925" s="330"/>
      <c r="BW1925" s="330"/>
      <c r="BX1925" s="330"/>
      <c r="BY1925" s="330"/>
      <c r="BZ1925" s="330"/>
      <c r="CA1925" s="330"/>
    </row>
    <row r="1926" spans="1:80" s="331" customFormat="1" ht="12.6" customHeight="1">
      <c r="B1926" s="498"/>
      <c r="C1926" s="499"/>
      <c r="D1926" s="500"/>
      <c r="E1926" s="646"/>
      <c r="F1926" s="647"/>
      <c r="G1926" s="647"/>
      <c r="H1926" s="647"/>
      <c r="I1926" s="647"/>
      <c r="J1926" s="647"/>
      <c r="K1926" s="647"/>
      <c r="L1926" s="647"/>
      <c r="M1926" s="647"/>
      <c r="N1926" s="647"/>
      <c r="O1926" s="647"/>
      <c r="P1926" s="647"/>
      <c r="Q1926" s="647"/>
      <c r="R1926" s="647"/>
      <c r="S1926" s="647"/>
      <c r="T1926" s="647"/>
      <c r="U1926" s="647"/>
      <c r="V1926" s="647"/>
      <c r="W1926" s="647"/>
      <c r="X1926" s="647"/>
      <c r="Y1926" s="647"/>
      <c r="Z1926" s="647"/>
      <c r="AA1926" s="647"/>
      <c r="AB1926" s="647"/>
      <c r="AC1926" s="647"/>
      <c r="AD1926" s="647"/>
      <c r="AE1926" s="647"/>
      <c r="AF1926" s="647"/>
      <c r="AG1926" s="647"/>
      <c r="AH1926" s="647"/>
      <c r="AI1926" s="647"/>
      <c r="AJ1926" s="647"/>
      <c r="AK1926" s="647"/>
      <c r="AL1926" s="647"/>
      <c r="AM1926" s="647"/>
      <c r="AN1926" s="647"/>
      <c r="AO1926" s="647"/>
      <c r="AP1926" s="647"/>
      <c r="AQ1926" s="647"/>
      <c r="AR1926" s="647"/>
      <c r="AS1926" s="647"/>
      <c r="AT1926" s="647"/>
      <c r="AU1926" s="647"/>
      <c r="AV1926" s="647"/>
      <c r="AW1926" s="647"/>
      <c r="AX1926" s="647"/>
      <c r="AY1926" s="647"/>
      <c r="AZ1926" s="647"/>
      <c r="BA1926" s="647"/>
      <c r="BB1926" s="647"/>
      <c r="BC1926" s="647"/>
      <c r="BD1926" s="647"/>
      <c r="BE1926" s="647"/>
      <c r="BF1926" s="647"/>
      <c r="BG1926" s="508"/>
      <c r="BH1926" s="509"/>
      <c r="BI1926" s="509"/>
      <c r="BJ1926" s="509"/>
      <c r="BK1926" s="510"/>
      <c r="BL1926" s="330"/>
      <c r="BM1926" s="330"/>
      <c r="BN1926" s="330"/>
      <c r="BO1926" s="330"/>
      <c r="BP1926" s="330"/>
      <c r="BQ1926" s="330"/>
      <c r="BR1926" s="330"/>
      <c r="BS1926" s="330"/>
      <c r="BT1926" s="330"/>
      <c r="BU1926" s="330"/>
      <c r="BV1926" s="330"/>
      <c r="BW1926" s="330"/>
      <c r="BX1926" s="330"/>
      <c r="BY1926" s="330"/>
      <c r="BZ1926" s="330"/>
      <c r="CA1926" s="330"/>
    </row>
    <row r="1927" spans="1:80" s="316" customFormat="1" ht="12.6" customHeight="1">
      <c r="A1927" s="239"/>
      <c r="B1927" s="495" t="s">
        <v>550</v>
      </c>
      <c r="C1927" s="496"/>
      <c r="D1927" s="497"/>
      <c r="E1927" s="501" t="s">
        <v>1016</v>
      </c>
      <c r="F1927" s="502"/>
      <c r="G1927" s="502"/>
      <c r="H1927" s="502"/>
      <c r="I1927" s="502"/>
      <c r="J1927" s="502"/>
      <c r="K1927" s="502"/>
      <c r="L1927" s="502"/>
      <c r="M1927" s="502"/>
      <c r="N1927" s="502"/>
      <c r="O1927" s="502"/>
      <c r="P1927" s="502"/>
      <c r="Q1927" s="502"/>
      <c r="R1927" s="502"/>
      <c r="S1927" s="502"/>
      <c r="T1927" s="502"/>
      <c r="U1927" s="502"/>
      <c r="V1927" s="502"/>
      <c r="W1927" s="502"/>
      <c r="X1927" s="502"/>
      <c r="Y1927" s="502"/>
      <c r="Z1927" s="502"/>
      <c r="AA1927" s="502"/>
      <c r="AB1927" s="502"/>
      <c r="AC1927" s="502"/>
      <c r="AD1927" s="502"/>
      <c r="AE1927" s="502"/>
      <c r="AF1927" s="502"/>
      <c r="AG1927" s="502"/>
      <c r="AH1927" s="502"/>
      <c r="AI1927" s="502"/>
      <c r="AJ1927" s="502"/>
      <c r="AK1927" s="502"/>
      <c r="AL1927" s="502"/>
      <c r="AM1927" s="502"/>
      <c r="AN1927" s="502"/>
      <c r="AO1927" s="502"/>
      <c r="AP1927" s="502"/>
      <c r="AQ1927" s="502"/>
      <c r="AR1927" s="502"/>
      <c r="AS1927" s="502"/>
      <c r="AT1927" s="502"/>
      <c r="AU1927" s="502"/>
      <c r="AV1927" s="502"/>
      <c r="AW1927" s="502"/>
      <c r="AX1927" s="502"/>
      <c r="AY1927" s="502"/>
      <c r="AZ1927" s="502"/>
      <c r="BA1927" s="502"/>
      <c r="BB1927" s="502"/>
      <c r="BC1927" s="502"/>
      <c r="BD1927" s="502"/>
      <c r="BE1927" s="502"/>
      <c r="BF1927" s="502"/>
      <c r="BG1927" s="505"/>
      <c r="BH1927" s="506"/>
      <c r="BI1927" s="506"/>
      <c r="BJ1927" s="506"/>
      <c r="BK1927" s="507"/>
      <c r="BL1927" s="345"/>
      <c r="BM1927" s="345"/>
      <c r="BN1927" s="345"/>
      <c r="BO1927" s="345"/>
      <c r="BP1927" s="345"/>
      <c r="BQ1927" s="345"/>
      <c r="BR1927" s="345"/>
      <c r="BS1927" s="345"/>
      <c r="BT1927" s="345"/>
      <c r="BU1927" s="345"/>
      <c r="BV1927" s="345"/>
      <c r="BW1927" s="345"/>
      <c r="BX1927" s="345"/>
      <c r="BY1927" s="345"/>
      <c r="BZ1927" s="345"/>
      <c r="CA1927" s="345"/>
    </row>
    <row r="1928" spans="1:80" s="316" customFormat="1" ht="12.6" customHeight="1">
      <c r="A1928" s="239"/>
      <c r="B1928" s="498"/>
      <c r="C1928" s="499"/>
      <c r="D1928" s="500"/>
      <c r="E1928" s="503"/>
      <c r="F1928" s="504"/>
      <c r="G1928" s="504"/>
      <c r="H1928" s="504"/>
      <c r="I1928" s="504"/>
      <c r="J1928" s="504"/>
      <c r="K1928" s="504"/>
      <c r="L1928" s="504"/>
      <c r="M1928" s="504"/>
      <c r="N1928" s="504"/>
      <c r="O1928" s="504"/>
      <c r="P1928" s="504"/>
      <c r="Q1928" s="504"/>
      <c r="R1928" s="504"/>
      <c r="S1928" s="504"/>
      <c r="T1928" s="504"/>
      <c r="U1928" s="504"/>
      <c r="V1928" s="504"/>
      <c r="W1928" s="504"/>
      <c r="X1928" s="504"/>
      <c r="Y1928" s="504"/>
      <c r="Z1928" s="504"/>
      <c r="AA1928" s="504"/>
      <c r="AB1928" s="504"/>
      <c r="AC1928" s="504"/>
      <c r="AD1928" s="504"/>
      <c r="AE1928" s="504"/>
      <c r="AF1928" s="504"/>
      <c r="AG1928" s="504"/>
      <c r="AH1928" s="504"/>
      <c r="AI1928" s="504"/>
      <c r="AJ1928" s="504"/>
      <c r="AK1928" s="504"/>
      <c r="AL1928" s="504"/>
      <c r="AM1928" s="504"/>
      <c r="AN1928" s="504"/>
      <c r="AO1928" s="504"/>
      <c r="AP1928" s="504"/>
      <c r="AQ1928" s="504"/>
      <c r="AR1928" s="504"/>
      <c r="AS1928" s="504"/>
      <c r="AT1928" s="504"/>
      <c r="AU1928" s="504"/>
      <c r="AV1928" s="504"/>
      <c r="AW1928" s="504"/>
      <c r="AX1928" s="504"/>
      <c r="AY1928" s="504"/>
      <c r="AZ1928" s="504"/>
      <c r="BA1928" s="504"/>
      <c r="BB1928" s="504"/>
      <c r="BC1928" s="504"/>
      <c r="BD1928" s="504"/>
      <c r="BE1928" s="504"/>
      <c r="BF1928" s="504"/>
      <c r="BG1928" s="508"/>
      <c r="BH1928" s="509"/>
      <c r="BI1928" s="509"/>
      <c r="BJ1928" s="509"/>
      <c r="BK1928" s="510"/>
      <c r="BL1928" s="345"/>
      <c r="BM1928" s="345"/>
      <c r="BN1928" s="345"/>
      <c r="BO1928" s="345"/>
      <c r="BP1928" s="345"/>
      <c r="BQ1928" s="345"/>
      <c r="BR1928" s="345"/>
      <c r="BS1928" s="345"/>
      <c r="BT1928" s="345"/>
      <c r="BU1928" s="345"/>
      <c r="BV1928" s="345"/>
      <c r="BW1928" s="345"/>
      <c r="BX1928" s="345"/>
      <c r="BY1928" s="345"/>
      <c r="BZ1928" s="345"/>
      <c r="CA1928" s="345"/>
    </row>
    <row r="1929" spans="1:80" s="331" customFormat="1" ht="18" customHeight="1">
      <c r="A1929" s="239"/>
      <c r="B1929" s="641" t="s">
        <v>1017</v>
      </c>
      <c r="C1929" s="642"/>
      <c r="D1929" s="642"/>
      <c r="E1929" s="642"/>
      <c r="F1929" s="642"/>
      <c r="G1929" s="642"/>
      <c r="H1929" s="642"/>
      <c r="I1929" s="642"/>
      <c r="J1929" s="642"/>
      <c r="K1929" s="642"/>
      <c r="L1929" s="642"/>
      <c r="M1929" s="642"/>
      <c r="N1929" s="642"/>
      <c r="O1929" s="642"/>
      <c r="P1929" s="642"/>
      <c r="Q1929" s="642"/>
      <c r="R1929" s="642"/>
      <c r="S1929" s="642"/>
      <c r="T1929" s="642"/>
      <c r="U1929" s="642"/>
      <c r="V1929" s="642"/>
      <c r="W1929" s="642"/>
      <c r="X1929" s="642"/>
      <c r="Y1929" s="642"/>
      <c r="Z1929" s="642"/>
      <c r="AA1929" s="642"/>
      <c r="AB1929" s="642"/>
      <c r="AC1929" s="642"/>
      <c r="AD1929" s="642"/>
      <c r="AE1929" s="642"/>
      <c r="AF1929" s="642"/>
      <c r="AG1929" s="642"/>
      <c r="AH1929" s="642"/>
      <c r="AI1929" s="642"/>
      <c r="AJ1929" s="642"/>
      <c r="AK1929" s="642"/>
      <c r="AL1929" s="642"/>
      <c r="AM1929" s="642"/>
      <c r="AN1929" s="642"/>
      <c r="AO1929" s="642"/>
      <c r="AP1929" s="642"/>
      <c r="AQ1929" s="642"/>
      <c r="AR1929" s="642"/>
      <c r="AS1929" s="642"/>
      <c r="AT1929" s="642"/>
      <c r="AU1929" s="642"/>
      <c r="AV1929" s="642"/>
      <c r="AW1929" s="642"/>
      <c r="AX1929" s="642"/>
      <c r="AY1929" s="642"/>
      <c r="AZ1929" s="642"/>
      <c r="BA1929" s="642"/>
      <c r="BB1929" s="642"/>
      <c r="BC1929" s="642"/>
      <c r="BD1929" s="642"/>
      <c r="BE1929" s="642"/>
      <c r="BF1929" s="642"/>
      <c r="BG1929" s="642"/>
      <c r="BH1929" s="642"/>
      <c r="BI1929" s="642"/>
      <c r="BJ1929" s="642"/>
      <c r="BK1929" s="643"/>
      <c r="BL1929" s="330"/>
      <c r="BM1929" s="330"/>
      <c r="BN1929" s="330"/>
      <c r="BO1929" s="330"/>
      <c r="BP1929" s="330"/>
      <c r="BQ1929" s="330"/>
      <c r="BR1929" s="330"/>
      <c r="BS1929" s="330"/>
      <c r="BT1929" s="330"/>
    </row>
    <row r="1930" spans="1:80" s="331" customFormat="1" ht="12.6" customHeight="1">
      <c r="B1930" s="495" t="s">
        <v>552</v>
      </c>
      <c r="C1930" s="496"/>
      <c r="D1930" s="497"/>
      <c r="E1930" s="501" t="s">
        <v>995</v>
      </c>
      <c r="F1930" s="502"/>
      <c r="G1930" s="502"/>
      <c r="H1930" s="502"/>
      <c r="I1930" s="502"/>
      <c r="J1930" s="502"/>
      <c r="K1930" s="502"/>
      <c r="L1930" s="502"/>
      <c r="M1930" s="502"/>
      <c r="N1930" s="502"/>
      <c r="O1930" s="502"/>
      <c r="P1930" s="502"/>
      <c r="Q1930" s="502"/>
      <c r="R1930" s="502"/>
      <c r="S1930" s="502"/>
      <c r="T1930" s="502"/>
      <c r="U1930" s="502"/>
      <c r="V1930" s="502"/>
      <c r="W1930" s="502"/>
      <c r="X1930" s="502"/>
      <c r="Y1930" s="502"/>
      <c r="Z1930" s="502"/>
      <c r="AA1930" s="502"/>
      <c r="AB1930" s="502"/>
      <c r="AC1930" s="502"/>
      <c r="AD1930" s="502"/>
      <c r="AE1930" s="502"/>
      <c r="AF1930" s="502"/>
      <c r="AG1930" s="502"/>
      <c r="AH1930" s="502"/>
      <c r="AI1930" s="502"/>
      <c r="AJ1930" s="502"/>
      <c r="AK1930" s="502"/>
      <c r="AL1930" s="502"/>
      <c r="AM1930" s="502"/>
      <c r="AN1930" s="502"/>
      <c r="AO1930" s="502"/>
      <c r="AP1930" s="502"/>
      <c r="AQ1930" s="502"/>
      <c r="AR1930" s="502"/>
      <c r="AS1930" s="502"/>
      <c r="AT1930" s="502"/>
      <c r="AU1930" s="502"/>
      <c r="AV1930" s="502"/>
      <c r="AW1930" s="502"/>
      <c r="AX1930" s="502"/>
      <c r="AY1930" s="502"/>
      <c r="AZ1930" s="502"/>
      <c r="BA1930" s="502"/>
      <c r="BB1930" s="502"/>
      <c r="BC1930" s="502"/>
      <c r="BD1930" s="502"/>
      <c r="BE1930" s="502"/>
      <c r="BF1930" s="502"/>
      <c r="BG1930" s="505"/>
      <c r="BH1930" s="506"/>
      <c r="BI1930" s="506"/>
      <c r="BJ1930" s="506"/>
      <c r="BK1930" s="507"/>
      <c r="BL1930" s="350"/>
      <c r="BM1930" s="330"/>
      <c r="BN1930" s="330"/>
      <c r="BO1930" s="330"/>
      <c r="BP1930" s="330"/>
      <c r="BQ1930" s="330"/>
      <c r="BR1930" s="330"/>
      <c r="BS1930" s="330"/>
      <c r="BT1930" s="330"/>
      <c r="BU1930" s="330"/>
      <c r="BV1930" s="330"/>
      <c r="BW1930" s="330"/>
      <c r="BX1930" s="330"/>
      <c r="BY1930" s="330"/>
      <c r="BZ1930" s="330"/>
      <c r="CA1930" s="330"/>
      <c r="CB1930" s="330"/>
    </row>
    <row r="1931" spans="1:80" s="331" customFormat="1" ht="12.6" customHeight="1">
      <c r="B1931" s="511"/>
      <c r="C1931" s="512"/>
      <c r="D1931" s="513"/>
      <c r="E1931" s="514"/>
      <c r="F1931" s="482"/>
      <c r="G1931" s="482"/>
      <c r="H1931" s="482"/>
      <c r="I1931" s="482"/>
      <c r="J1931" s="482"/>
      <c r="K1931" s="482"/>
      <c r="L1931" s="482"/>
      <c r="M1931" s="482"/>
      <c r="N1931" s="482"/>
      <c r="O1931" s="482"/>
      <c r="P1931" s="482"/>
      <c r="Q1931" s="482"/>
      <c r="R1931" s="482"/>
      <c r="S1931" s="482"/>
      <c r="T1931" s="482"/>
      <c r="U1931" s="482"/>
      <c r="V1931" s="482"/>
      <c r="W1931" s="482"/>
      <c r="X1931" s="482"/>
      <c r="Y1931" s="482"/>
      <c r="Z1931" s="482"/>
      <c r="AA1931" s="482"/>
      <c r="AB1931" s="482"/>
      <c r="AC1931" s="482"/>
      <c r="AD1931" s="482"/>
      <c r="AE1931" s="482"/>
      <c r="AF1931" s="482"/>
      <c r="AG1931" s="482"/>
      <c r="AH1931" s="482"/>
      <c r="AI1931" s="482"/>
      <c r="AJ1931" s="482"/>
      <c r="AK1931" s="482"/>
      <c r="AL1931" s="482"/>
      <c r="AM1931" s="482"/>
      <c r="AN1931" s="482"/>
      <c r="AO1931" s="482"/>
      <c r="AP1931" s="482"/>
      <c r="AQ1931" s="482"/>
      <c r="AR1931" s="482"/>
      <c r="AS1931" s="482"/>
      <c r="AT1931" s="482"/>
      <c r="AU1931" s="482"/>
      <c r="AV1931" s="482"/>
      <c r="AW1931" s="482"/>
      <c r="AX1931" s="482"/>
      <c r="AY1931" s="482"/>
      <c r="AZ1931" s="482"/>
      <c r="BA1931" s="482"/>
      <c r="BB1931" s="482"/>
      <c r="BC1931" s="482"/>
      <c r="BD1931" s="482"/>
      <c r="BE1931" s="482"/>
      <c r="BF1931" s="482"/>
      <c r="BG1931" s="515"/>
      <c r="BH1931" s="516"/>
      <c r="BI1931" s="516"/>
      <c r="BJ1931" s="516"/>
      <c r="BK1931" s="517"/>
      <c r="BL1931" s="350"/>
      <c r="BM1931" s="330"/>
      <c r="BN1931" s="330"/>
      <c r="BO1931" s="330"/>
      <c r="BP1931" s="330"/>
      <c r="BQ1931" s="330"/>
      <c r="BR1931" s="330"/>
      <c r="BS1931" s="330"/>
      <c r="BT1931" s="330"/>
      <c r="BU1931" s="330"/>
      <c r="BV1931" s="330"/>
      <c r="BW1931" s="330"/>
      <c r="BX1931" s="330"/>
      <c r="BY1931" s="330"/>
      <c r="BZ1931" s="330"/>
      <c r="CA1931" s="330"/>
      <c r="CB1931" s="330"/>
    </row>
    <row r="1932" spans="1:80" s="331" customFormat="1" ht="12.6" customHeight="1">
      <c r="B1932" s="511"/>
      <c r="C1932" s="512"/>
      <c r="D1932" s="513"/>
      <c r="E1932" s="514"/>
      <c r="F1932" s="482"/>
      <c r="G1932" s="482"/>
      <c r="H1932" s="482"/>
      <c r="I1932" s="482"/>
      <c r="J1932" s="482"/>
      <c r="K1932" s="482"/>
      <c r="L1932" s="482"/>
      <c r="M1932" s="482"/>
      <c r="N1932" s="482"/>
      <c r="O1932" s="482"/>
      <c r="P1932" s="482"/>
      <c r="Q1932" s="482"/>
      <c r="R1932" s="482"/>
      <c r="S1932" s="482"/>
      <c r="T1932" s="482"/>
      <c r="U1932" s="482"/>
      <c r="V1932" s="482"/>
      <c r="W1932" s="482"/>
      <c r="X1932" s="482"/>
      <c r="Y1932" s="482"/>
      <c r="Z1932" s="482"/>
      <c r="AA1932" s="482"/>
      <c r="AB1932" s="482"/>
      <c r="AC1932" s="482"/>
      <c r="AD1932" s="482"/>
      <c r="AE1932" s="482"/>
      <c r="AF1932" s="482"/>
      <c r="AG1932" s="482"/>
      <c r="AH1932" s="482"/>
      <c r="AI1932" s="482"/>
      <c r="AJ1932" s="482"/>
      <c r="AK1932" s="482"/>
      <c r="AL1932" s="482"/>
      <c r="AM1932" s="482"/>
      <c r="AN1932" s="482"/>
      <c r="AO1932" s="482"/>
      <c r="AP1932" s="482"/>
      <c r="AQ1932" s="482"/>
      <c r="AR1932" s="482"/>
      <c r="AS1932" s="482"/>
      <c r="AT1932" s="482"/>
      <c r="AU1932" s="482"/>
      <c r="AV1932" s="482"/>
      <c r="AW1932" s="482"/>
      <c r="AX1932" s="482"/>
      <c r="AY1932" s="482"/>
      <c r="AZ1932" s="482"/>
      <c r="BA1932" s="482"/>
      <c r="BB1932" s="482"/>
      <c r="BC1932" s="482"/>
      <c r="BD1932" s="482"/>
      <c r="BE1932" s="482"/>
      <c r="BF1932" s="482"/>
      <c r="BG1932" s="515"/>
      <c r="BH1932" s="516"/>
      <c r="BI1932" s="516"/>
      <c r="BJ1932" s="516"/>
      <c r="BK1932" s="517"/>
      <c r="BL1932" s="350"/>
      <c r="BM1932" s="330"/>
      <c r="BN1932" s="330"/>
      <c r="BO1932" s="330"/>
      <c r="BP1932" s="330"/>
      <c r="BQ1932" s="330"/>
      <c r="BR1932" s="330"/>
      <c r="BS1932" s="330"/>
      <c r="BT1932" s="330"/>
      <c r="BU1932" s="330"/>
      <c r="BV1932" s="330"/>
      <c r="BW1932" s="330"/>
      <c r="BX1932" s="330"/>
      <c r="BY1932" s="330"/>
      <c r="BZ1932" s="330"/>
      <c r="CA1932" s="330"/>
      <c r="CB1932" s="330"/>
    </row>
    <row r="1933" spans="1:80" s="331" customFormat="1" ht="12.6" customHeight="1">
      <c r="B1933" s="498"/>
      <c r="C1933" s="499"/>
      <c r="D1933" s="500"/>
      <c r="E1933" s="503"/>
      <c r="F1933" s="504"/>
      <c r="G1933" s="504"/>
      <c r="H1933" s="504"/>
      <c r="I1933" s="504"/>
      <c r="J1933" s="504"/>
      <c r="K1933" s="504"/>
      <c r="L1933" s="504"/>
      <c r="M1933" s="504"/>
      <c r="N1933" s="504"/>
      <c r="O1933" s="504"/>
      <c r="P1933" s="504"/>
      <c r="Q1933" s="504"/>
      <c r="R1933" s="504"/>
      <c r="S1933" s="504"/>
      <c r="T1933" s="504"/>
      <c r="U1933" s="504"/>
      <c r="V1933" s="504"/>
      <c r="W1933" s="504"/>
      <c r="X1933" s="504"/>
      <c r="Y1933" s="504"/>
      <c r="Z1933" s="504"/>
      <c r="AA1933" s="504"/>
      <c r="AB1933" s="504"/>
      <c r="AC1933" s="504"/>
      <c r="AD1933" s="504"/>
      <c r="AE1933" s="504"/>
      <c r="AF1933" s="504"/>
      <c r="AG1933" s="504"/>
      <c r="AH1933" s="504"/>
      <c r="AI1933" s="504"/>
      <c r="AJ1933" s="504"/>
      <c r="AK1933" s="504"/>
      <c r="AL1933" s="504"/>
      <c r="AM1933" s="504"/>
      <c r="AN1933" s="504"/>
      <c r="AO1933" s="504"/>
      <c r="AP1933" s="504"/>
      <c r="AQ1933" s="504"/>
      <c r="AR1933" s="504"/>
      <c r="AS1933" s="504"/>
      <c r="AT1933" s="504"/>
      <c r="AU1933" s="504"/>
      <c r="AV1933" s="504"/>
      <c r="AW1933" s="504"/>
      <c r="AX1933" s="504"/>
      <c r="AY1933" s="504"/>
      <c r="AZ1933" s="504"/>
      <c r="BA1933" s="504"/>
      <c r="BB1933" s="504"/>
      <c r="BC1933" s="504"/>
      <c r="BD1933" s="504"/>
      <c r="BE1933" s="504"/>
      <c r="BF1933" s="504"/>
      <c r="BG1933" s="508"/>
      <c r="BH1933" s="509"/>
      <c r="BI1933" s="509"/>
      <c r="BJ1933" s="509"/>
      <c r="BK1933" s="510"/>
      <c r="BL1933" s="350"/>
      <c r="BM1933" s="330"/>
      <c r="BN1933" s="330"/>
      <c r="BO1933" s="330"/>
      <c r="BP1933" s="330"/>
      <c r="BQ1933" s="330"/>
      <c r="BR1933" s="330"/>
      <c r="BS1933" s="330"/>
      <c r="BT1933" s="330"/>
      <c r="BU1933" s="330"/>
      <c r="BV1933" s="330"/>
      <c r="BW1933" s="330"/>
      <c r="BX1933" s="330"/>
      <c r="BY1933" s="330"/>
      <c r="BZ1933" s="330"/>
      <c r="CA1933" s="330"/>
      <c r="CB1933" s="330"/>
    </row>
    <row r="1934" spans="1:80" s="331" customFormat="1" ht="12.6" customHeight="1">
      <c r="B1934" s="495" t="s">
        <v>554</v>
      </c>
      <c r="C1934" s="496"/>
      <c r="D1934" s="497"/>
      <c r="E1934" s="501" t="s">
        <v>997</v>
      </c>
      <c r="F1934" s="502"/>
      <c r="G1934" s="502"/>
      <c r="H1934" s="502"/>
      <c r="I1934" s="502"/>
      <c r="J1934" s="502"/>
      <c r="K1934" s="502"/>
      <c r="L1934" s="502"/>
      <c r="M1934" s="502"/>
      <c r="N1934" s="502"/>
      <c r="O1934" s="502"/>
      <c r="P1934" s="502"/>
      <c r="Q1934" s="502"/>
      <c r="R1934" s="502"/>
      <c r="S1934" s="502"/>
      <c r="T1934" s="502"/>
      <c r="U1934" s="502"/>
      <c r="V1934" s="502"/>
      <c r="W1934" s="502"/>
      <c r="X1934" s="502"/>
      <c r="Y1934" s="502"/>
      <c r="Z1934" s="502"/>
      <c r="AA1934" s="502"/>
      <c r="AB1934" s="502"/>
      <c r="AC1934" s="502"/>
      <c r="AD1934" s="502"/>
      <c r="AE1934" s="502"/>
      <c r="AF1934" s="502"/>
      <c r="AG1934" s="502"/>
      <c r="AH1934" s="502"/>
      <c r="AI1934" s="502"/>
      <c r="AJ1934" s="502"/>
      <c r="AK1934" s="502"/>
      <c r="AL1934" s="502"/>
      <c r="AM1934" s="502"/>
      <c r="AN1934" s="502"/>
      <c r="AO1934" s="502"/>
      <c r="AP1934" s="502"/>
      <c r="AQ1934" s="502"/>
      <c r="AR1934" s="502"/>
      <c r="AS1934" s="502"/>
      <c r="AT1934" s="502"/>
      <c r="AU1934" s="502"/>
      <c r="AV1934" s="502"/>
      <c r="AW1934" s="502"/>
      <c r="AX1934" s="502"/>
      <c r="AY1934" s="502"/>
      <c r="AZ1934" s="502"/>
      <c r="BA1934" s="502"/>
      <c r="BB1934" s="502"/>
      <c r="BC1934" s="502"/>
      <c r="BD1934" s="502"/>
      <c r="BE1934" s="502"/>
      <c r="BF1934" s="502"/>
      <c r="BG1934" s="505"/>
      <c r="BH1934" s="506"/>
      <c r="BI1934" s="506"/>
      <c r="BJ1934" s="506"/>
      <c r="BK1934" s="507"/>
      <c r="BL1934" s="350"/>
      <c r="BM1934" s="330"/>
      <c r="BN1934" s="330"/>
      <c r="BO1934" s="330"/>
      <c r="BP1934" s="330"/>
      <c r="BQ1934" s="330"/>
      <c r="BR1934" s="330"/>
      <c r="BS1934" s="330"/>
      <c r="BT1934" s="330"/>
      <c r="BU1934" s="330"/>
      <c r="BV1934" s="330"/>
      <c r="BW1934" s="330"/>
      <c r="BX1934" s="330"/>
      <c r="BY1934" s="330"/>
      <c r="BZ1934" s="330"/>
      <c r="CA1934" s="330"/>
      <c r="CB1934" s="330"/>
    </row>
    <row r="1935" spans="1:80" s="331" customFormat="1" ht="12.6" customHeight="1">
      <c r="B1935" s="511"/>
      <c r="C1935" s="666"/>
      <c r="D1935" s="513"/>
      <c r="E1935" s="514"/>
      <c r="F1935" s="671"/>
      <c r="G1935" s="671"/>
      <c r="H1935" s="671"/>
      <c r="I1935" s="671"/>
      <c r="J1935" s="671"/>
      <c r="K1935" s="671"/>
      <c r="L1935" s="671"/>
      <c r="M1935" s="671"/>
      <c r="N1935" s="671"/>
      <c r="O1935" s="671"/>
      <c r="P1935" s="671"/>
      <c r="Q1935" s="671"/>
      <c r="R1935" s="671"/>
      <c r="S1935" s="671"/>
      <c r="T1935" s="671"/>
      <c r="U1935" s="671"/>
      <c r="V1935" s="671"/>
      <c r="W1935" s="671"/>
      <c r="X1935" s="671"/>
      <c r="Y1935" s="671"/>
      <c r="Z1935" s="671"/>
      <c r="AA1935" s="671"/>
      <c r="AB1935" s="671"/>
      <c r="AC1935" s="671"/>
      <c r="AD1935" s="671"/>
      <c r="AE1935" s="671"/>
      <c r="AF1935" s="671"/>
      <c r="AG1935" s="671"/>
      <c r="AH1935" s="671"/>
      <c r="AI1935" s="671"/>
      <c r="AJ1935" s="671"/>
      <c r="AK1935" s="671"/>
      <c r="AL1935" s="671"/>
      <c r="AM1935" s="671"/>
      <c r="AN1935" s="671"/>
      <c r="AO1935" s="671"/>
      <c r="AP1935" s="671"/>
      <c r="AQ1935" s="671"/>
      <c r="AR1935" s="671"/>
      <c r="AS1935" s="671"/>
      <c r="AT1935" s="671"/>
      <c r="AU1935" s="671"/>
      <c r="AV1935" s="671"/>
      <c r="AW1935" s="671"/>
      <c r="AX1935" s="671"/>
      <c r="AY1935" s="671"/>
      <c r="AZ1935" s="671"/>
      <c r="BA1935" s="671"/>
      <c r="BB1935" s="671"/>
      <c r="BC1935" s="671"/>
      <c r="BD1935" s="671"/>
      <c r="BE1935" s="671"/>
      <c r="BF1935" s="671"/>
      <c r="BG1935" s="515"/>
      <c r="BH1935" s="668"/>
      <c r="BI1935" s="668"/>
      <c r="BJ1935" s="668"/>
      <c r="BK1935" s="517"/>
      <c r="BL1935" s="350"/>
      <c r="BM1935" s="330"/>
      <c r="BN1935" s="330"/>
      <c r="BO1935" s="330"/>
      <c r="BP1935" s="330"/>
      <c r="BQ1935" s="330"/>
      <c r="BR1935" s="330"/>
      <c r="BS1935" s="330"/>
      <c r="BT1935" s="330"/>
      <c r="BU1935" s="330"/>
      <c r="BV1935" s="330"/>
      <c r="BW1935" s="330"/>
      <c r="BX1935" s="330"/>
      <c r="BY1935" s="330"/>
      <c r="BZ1935" s="330"/>
      <c r="CA1935" s="330"/>
      <c r="CB1935" s="330"/>
    </row>
    <row r="1936" spans="1:80" s="331" customFormat="1" ht="12.6" customHeight="1">
      <c r="B1936" s="511"/>
      <c r="C1936" s="512"/>
      <c r="D1936" s="513"/>
      <c r="E1936" s="514"/>
      <c r="F1936" s="482"/>
      <c r="G1936" s="482"/>
      <c r="H1936" s="482"/>
      <c r="I1936" s="482"/>
      <c r="J1936" s="482"/>
      <c r="K1936" s="482"/>
      <c r="L1936" s="482"/>
      <c r="M1936" s="482"/>
      <c r="N1936" s="482"/>
      <c r="O1936" s="482"/>
      <c r="P1936" s="482"/>
      <c r="Q1936" s="482"/>
      <c r="R1936" s="482"/>
      <c r="S1936" s="482"/>
      <c r="T1936" s="482"/>
      <c r="U1936" s="482"/>
      <c r="V1936" s="482"/>
      <c r="W1936" s="482"/>
      <c r="X1936" s="482"/>
      <c r="Y1936" s="482"/>
      <c r="Z1936" s="482"/>
      <c r="AA1936" s="482"/>
      <c r="AB1936" s="482"/>
      <c r="AC1936" s="482"/>
      <c r="AD1936" s="482"/>
      <c r="AE1936" s="482"/>
      <c r="AF1936" s="482"/>
      <c r="AG1936" s="482"/>
      <c r="AH1936" s="482"/>
      <c r="AI1936" s="482"/>
      <c r="AJ1936" s="482"/>
      <c r="AK1936" s="482"/>
      <c r="AL1936" s="482"/>
      <c r="AM1936" s="482"/>
      <c r="AN1936" s="482"/>
      <c r="AO1936" s="482"/>
      <c r="AP1936" s="482"/>
      <c r="AQ1936" s="482"/>
      <c r="AR1936" s="482"/>
      <c r="AS1936" s="482"/>
      <c r="AT1936" s="482"/>
      <c r="AU1936" s="482"/>
      <c r="AV1936" s="482"/>
      <c r="AW1936" s="482"/>
      <c r="AX1936" s="482"/>
      <c r="AY1936" s="482"/>
      <c r="AZ1936" s="482"/>
      <c r="BA1936" s="482"/>
      <c r="BB1936" s="482"/>
      <c r="BC1936" s="482"/>
      <c r="BD1936" s="482"/>
      <c r="BE1936" s="482"/>
      <c r="BF1936" s="482"/>
      <c r="BG1936" s="515"/>
      <c r="BH1936" s="516"/>
      <c r="BI1936" s="516"/>
      <c r="BJ1936" s="516"/>
      <c r="BK1936" s="517"/>
      <c r="BL1936" s="350"/>
      <c r="BM1936" s="330"/>
      <c r="BN1936" s="330"/>
      <c r="BO1936" s="330"/>
      <c r="BP1936" s="330"/>
      <c r="BQ1936" s="330"/>
      <c r="BR1936" s="330"/>
      <c r="BS1936" s="330"/>
      <c r="BT1936" s="330"/>
      <c r="BU1936" s="330"/>
      <c r="BV1936" s="330"/>
      <c r="BW1936" s="330"/>
      <c r="BX1936" s="330"/>
      <c r="BY1936" s="330"/>
      <c r="BZ1936" s="330"/>
      <c r="CA1936" s="330"/>
      <c r="CB1936" s="330"/>
    </row>
    <row r="1937" spans="1:97" s="331" customFormat="1" ht="6" customHeight="1">
      <c r="B1937" s="498"/>
      <c r="C1937" s="499"/>
      <c r="D1937" s="500"/>
      <c r="E1937" s="503"/>
      <c r="F1937" s="504"/>
      <c r="G1937" s="504"/>
      <c r="H1937" s="504"/>
      <c r="I1937" s="504"/>
      <c r="J1937" s="504"/>
      <c r="K1937" s="504"/>
      <c r="L1937" s="504"/>
      <c r="M1937" s="504"/>
      <c r="N1937" s="504"/>
      <c r="O1937" s="504"/>
      <c r="P1937" s="504"/>
      <c r="Q1937" s="504"/>
      <c r="R1937" s="504"/>
      <c r="S1937" s="504"/>
      <c r="T1937" s="504"/>
      <c r="U1937" s="504"/>
      <c r="V1937" s="504"/>
      <c r="W1937" s="504"/>
      <c r="X1937" s="504"/>
      <c r="Y1937" s="504"/>
      <c r="Z1937" s="504"/>
      <c r="AA1937" s="504"/>
      <c r="AB1937" s="504"/>
      <c r="AC1937" s="504"/>
      <c r="AD1937" s="504"/>
      <c r="AE1937" s="504"/>
      <c r="AF1937" s="504"/>
      <c r="AG1937" s="504"/>
      <c r="AH1937" s="504"/>
      <c r="AI1937" s="504"/>
      <c r="AJ1937" s="504"/>
      <c r="AK1937" s="504"/>
      <c r="AL1937" s="504"/>
      <c r="AM1937" s="504"/>
      <c r="AN1937" s="504"/>
      <c r="AO1937" s="504"/>
      <c r="AP1937" s="504"/>
      <c r="AQ1937" s="504"/>
      <c r="AR1937" s="504"/>
      <c r="AS1937" s="504"/>
      <c r="AT1937" s="504"/>
      <c r="AU1937" s="504"/>
      <c r="AV1937" s="504"/>
      <c r="AW1937" s="504"/>
      <c r="AX1937" s="504"/>
      <c r="AY1937" s="504"/>
      <c r="AZ1937" s="504"/>
      <c r="BA1937" s="504"/>
      <c r="BB1937" s="504"/>
      <c r="BC1937" s="504"/>
      <c r="BD1937" s="504"/>
      <c r="BE1937" s="504"/>
      <c r="BF1937" s="504"/>
      <c r="BG1937" s="508"/>
      <c r="BH1937" s="509"/>
      <c r="BI1937" s="509"/>
      <c r="BJ1937" s="509"/>
      <c r="BK1937" s="510"/>
      <c r="BL1937" s="350"/>
      <c r="BM1937" s="330"/>
      <c r="BN1937" s="330"/>
      <c r="BO1937" s="330"/>
      <c r="BP1937" s="330"/>
      <c r="BQ1937" s="330"/>
      <c r="BR1937" s="330"/>
      <c r="BS1937" s="330"/>
      <c r="BT1937" s="330"/>
      <c r="BU1937" s="330"/>
      <c r="BV1937" s="330"/>
      <c r="BW1937" s="330"/>
      <c r="BX1937" s="330"/>
      <c r="BY1937" s="330"/>
      <c r="BZ1937" s="330"/>
      <c r="CA1937" s="330"/>
      <c r="CB1937" s="330"/>
    </row>
    <row r="1938" spans="1:97" s="316" customFormat="1" ht="12.6" customHeight="1">
      <c r="A1938" s="239"/>
      <c r="B1938" s="495" t="s">
        <v>556</v>
      </c>
      <c r="C1938" s="496"/>
      <c r="D1938" s="497"/>
      <c r="E1938" s="501" t="s">
        <v>1018</v>
      </c>
      <c r="F1938" s="502"/>
      <c r="G1938" s="502"/>
      <c r="H1938" s="502"/>
      <c r="I1938" s="502"/>
      <c r="J1938" s="502"/>
      <c r="K1938" s="502"/>
      <c r="L1938" s="502"/>
      <c r="M1938" s="502"/>
      <c r="N1938" s="502"/>
      <c r="O1938" s="502"/>
      <c r="P1938" s="502"/>
      <c r="Q1938" s="502"/>
      <c r="R1938" s="502"/>
      <c r="S1938" s="502"/>
      <c r="T1938" s="502"/>
      <c r="U1938" s="502"/>
      <c r="V1938" s="502"/>
      <c r="W1938" s="502"/>
      <c r="X1938" s="502"/>
      <c r="Y1938" s="502"/>
      <c r="Z1938" s="502"/>
      <c r="AA1938" s="502"/>
      <c r="AB1938" s="502"/>
      <c r="AC1938" s="502"/>
      <c r="AD1938" s="502"/>
      <c r="AE1938" s="502"/>
      <c r="AF1938" s="502"/>
      <c r="AG1938" s="502"/>
      <c r="AH1938" s="502"/>
      <c r="AI1938" s="502"/>
      <c r="AJ1938" s="502"/>
      <c r="AK1938" s="502"/>
      <c r="AL1938" s="502"/>
      <c r="AM1938" s="502"/>
      <c r="AN1938" s="502"/>
      <c r="AO1938" s="502"/>
      <c r="AP1938" s="502"/>
      <c r="AQ1938" s="502"/>
      <c r="AR1938" s="502"/>
      <c r="AS1938" s="502"/>
      <c r="AT1938" s="502"/>
      <c r="AU1938" s="502"/>
      <c r="AV1938" s="502"/>
      <c r="AW1938" s="502"/>
      <c r="AX1938" s="502"/>
      <c r="AY1938" s="502"/>
      <c r="AZ1938" s="502"/>
      <c r="BA1938" s="502"/>
      <c r="BB1938" s="502"/>
      <c r="BC1938" s="502"/>
      <c r="BD1938" s="502"/>
      <c r="BE1938" s="502"/>
      <c r="BF1938" s="502"/>
      <c r="BG1938" s="505"/>
      <c r="BH1938" s="506"/>
      <c r="BI1938" s="506"/>
      <c r="BJ1938" s="506"/>
      <c r="BK1938" s="507"/>
      <c r="BL1938" s="345"/>
      <c r="BM1938" s="345"/>
      <c r="BN1938" s="345"/>
      <c r="BO1938" s="345"/>
      <c r="BP1938" s="345"/>
      <c r="BQ1938" s="345"/>
      <c r="BR1938" s="345"/>
      <c r="BS1938" s="345"/>
      <c r="BT1938" s="345"/>
      <c r="BU1938" s="345"/>
      <c r="BV1938" s="345"/>
      <c r="BW1938" s="345"/>
      <c r="BX1938" s="345"/>
      <c r="BY1938" s="345"/>
      <c r="BZ1938" s="345"/>
      <c r="CA1938" s="345"/>
    </row>
    <row r="1939" spans="1:97" s="316" customFormat="1" ht="12.6" customHeight="1">
      <c r="A1939" s="239"/>
      <c r="B1939" s="498"/>
      <c r="C1939" s="499"/>
      <c r="D1939" s="500"/>
      <c r="E1939" s="503"/>
      <c r="F1939" s="504"/>
      <c r="G1939" s="504"/>
      <c r="H1939" s="504"/>
      <c r="I1939" s="504"/>
      <c r="J1939" s="504"/>
      <c r="K1939" s="504"/>
      <c r="L1939" s="504"/>
      <c r="M1939" s="504"/>
      <c r="N1939" s="504"/>
      <c r="O1939" s="504"/>
      <c r="P1939" s="504"/>
      <c r="Q1939" s="504"/>
      <c r="R1939" s="504"/>
      <c r="S1939" s="504"/>
      <c r="T1939" s="504"/>
      <c r="U1939" s="504"/>
      <c r="V1939" s="504"/>
      <c r="W1939" s="504"/>
      <c r="X1939" s="504"/>
      <c r="Y1939" s="504"/>
      <c r="Z1939" s="504"/>
      <c r="AA1939" s="504"/>
      <c r="AB1939" s="504"/>
      <c r="AC1939" s="504"/>
      <c r="AD1939" s="504"/>
      <c r="AE1939" s="504"/>
      <c r="AF1939" s="504"/>
      <c r="AG1939" s="504"/>
      <c r="AH1939" s="504"/>
      <c r="AI1939" s="504"/>
      <c r="AJ1939" s="504"/>
      <c r="AK1939" s="504"/>
      <c r="AL1939" s="504"/>
      <c r="AM1939" s="504"/>
      <c r="AN1939" s="504"/>
      <c r="AO1939" s="504"/>
      <c r="AP1939" s="504"/>
      <c r="AQ1939" s="504"/>
      <c r="AR1939" s="504"/>
      <c r="AS1939" s="504"/>
      <c r="AT1939" s="504"/>
      <c r="AU1939" s="504"/>
      <c r="AV1939" s="504"/>
      <c r="AW1939" s="504"/>
      <c r="AX1939" s="504"/>
      <c r="AY1939" s="504"/>
      <c r="AZ1939" s="504"/>
      <c r="BA1939" s="504"/>
      <c r="BB1939" s="504"/>
      <c r="BC1939" s="504"/>
      <c r="BD1939" s="504"/>
      <c r="BE1939" s="504"/>
      <c r="BF1939" s="504"/>
      <c r="BG1939" s="508"/>
      <c r="BH1939" s="509"/>
      <c r="BI1939" s="509"/>
      <c r="BJ1939" s="509"/>
      <c r="BK1939" s="510"/>
      <c r="BL1939" s="345"/>
      <c r="BM1939" s="345"/>
      <c r="BN1939" s="345"/>
      <c r="BO1939" s="345"/>
      <c r="BP1939" s="345"/>
      <c r="BQ1939" s="345"/>
      <c r="BR1939" s="345"/>
      <c r="BS1939" s="345"/>
      <c r="BT1939" s="345"/>
      <c r="BU1939" s="345"/>
      <c r="BV1939" s="345"/>
      <c r="BW1939" s="345"/>
      <c r="BX1939" s="345"/>
      <c r="BY1939" s="345"/>
      <c r="BZ1939" s="345"/>
      <c r="CA1939" s="345"/>
    </row>
    <row r="1940" spans="1:97" s="384" customFormat="1" ht="8.25" customHeight="1">
      <c r="BG1940" s="243"/>
      <c r="BH1940" s="243"/>
      <c r="BI1940" s="243"/>
      <c r="BJ1940" s="243"/>
      <c r="BK1940" s="243"/>
      <c r="BL1940" s="385"/>
      <c r="BM1940" s="385"/>
      <c r="BN1940" s="385"/>
      <c r="BO1940" s="385"/>
      <c r="BP1940" s="385"/>
      <c r="BQ1940" s="385"/>
      <c r="BR1940" s="385"/>
      <c r="BS1940" s="385"/>
      <c r="BT1940" s="385"/>
      <c r="BU1940" s="385"/>
      <c r="BV1940" s="385"/>
      <c r="BW1940" s="385"/>
      <c r="BX1940" s="385"/>
      <c r="BY1940" s="385"/>
      <c r="BZ1940" s="385"/>
      <c r="CA1940" s="385"/>
    </row>
    <row r="1941" spans="1:97" s="316" customFormat="1" ht="12.75" customHeight="1">
      <c r="B1941" s="386"/>
      <c r="C1941" s="386"/>
      <c r="D1941" s="386"/>
      <c r="E1941" s="599" t="s">
        <v>765</v>
      </c>
      <c r="F1941" s="600"/>
      <c r="G1941" s="600"/>
      <c r="H1941" s="600"/>
      <c r="I1941" s="600"/>
      <c r="J1941" s="600"/>
      <c r="K1941" s="600"/>
      <c r="L1941" s="600"/>
      <c r="M1941" s="600"/>
      <c r="N1941" s="600"/>
      <c r="O1941" s="600"/>
      <c r="P1941" s="600"/>
      <c r="Q1941" s="600"/>
      <c r="R1941" s="600"/>
      <c r="S1941" s="600"/>
      <c r="T1941" s="600"/>
      <c r="U1941" s="600"/>
      <c r="V1941" s="600"/>
      <c r="W1941" s="600"/>
      <c r="X1941" s="600"/>
      <c r="Y1941" s="600"/>
      <c r="Z1941" s="600"/>
      <c r="AA1941" s="600"/>
      <c r="AB1941" s="600"/>
      <c r="AC1941" s="600"/>
      <c r="AD1941" s="600"/>
      <c r="AE1941" s="601"/>
      <c r="AF1941" s="783"/>
      <c r="AG1941" s="784"/>
      <c r="AH1941" s="784"/>
      <c r="AI1941" s="784"/>
      <c r="AJ1941" s="784"/>
      <c r="AK1941" s="784"/>
      <c r="AL1941" s="784"/>
      <c r="AM1941" s="784"/>
      <c r="AN1941" s="784"/>
      <c r="AO1941" s="784"/>
      <c r="AP1941" s="785"/>
      <c r="AQ1941" s="482" t="s">
        <v>1339</v>
      </c>
      <c r="AR1941" s="482"/>
      <c r="AS1941" s="482"/>
      <c r="AT1941" s="482"/>
      <c r="AU1941" s="482"/>
      <c r="AV1941" s="482"/>
      <c r="AW1941" s="482"/>
      <c r="AX1941" s="482"/>
      <c r="AY1941" s="482"/>
      <c r="AZ1941" s="482"/>
      <c r="BA1941" s="482"/>
      <c r="BB1941" s="482"/>
      <c r="BC1941" s="482"/>
      <c r="BD1941" s="482"/>
      <c r="BE1941" s="482"/>
      <c r="BF1941" s="482"/>
      <c r="BG1941" s="387"/>
      <c r="BH1941" s="387"/>
      <c r="BI1941" s="387"/>
      <c r="BJ1941" s="387"/>
      <c r="BK1941" s="387"/>
      <c r="BL1941" s="387"/>
      <c r="BM1941" s="777" t="s">
        <v>766</v>
      </c>
      <c r="BN1941" s="777"/>
      <c r="BO1941" s="777"/>
      <c r="BP1941" s="777"/>
      <c r="BQ1941" s="777"/>
      <c r="BR1941" s="777"/>
      <c r="BS1941" s="777"/>
      <c r="BT1941" s="777"/>
      <c r="BU1941" s="777"/>
      <c r="BV1941" s="777"/>
      <c r="BW1941" s="777"/>
      <c r="BX1941" s="387"/>
      <c r="BY1941" s="387"/>
      <c r="BZ1941" s="387"/>
      <c r="CA1941" s="387"/>
      <c r="CB1941" s="387"/>
      <c r="CC1941" s="387"/>
      <c r="CD1941" s="387"/>
      <c r="CE1941" s="387"/>
      <c r="CF1941" s="387"/>
      <c r="CG1941" s="387"/>
      <c r="CH1941" s="387"/>
      <c r="CK1941" s="258"/>
      <c r="CL1941" s="225"/>
      <c r="CM1941" s="225"/>
      <c r="CN1941" s="225"/>
      <c r="CO1941" s="225"/>
      <c r="CP1941" s="225"/>
      <c r="CQ1941" s="225"/>
      <c r="CR1941" s="225"/>
      <c r="CS1941" s="225"/>
    </row>
    <row r="1942" spans="1:97" s="316" customFormat="1" ht="12.75" customHeight="1">
      <c r="B1942" s="386"/>
      <c r="C1942" s="386"/>
      <c r="D1942" s="386"/>
      <c r="E1942" s="602"/>
      <c r="F1942" s="603"/>
      <c r="G1942" s="603"/>
      <c r="H1942" s="603"/>
      <c r="I1942" s="603"/>
      <c r="J1942" s="603"/>
      <c r="K1942" s="603"/>
      <c r="L1942" s="603"/>
      <c r="M1942" s="603"/>
      <c r="N1942" s="603"/>
      <c r="O1942" s="603"/>
      <c r="P1942" s="603"/>
      <c r="Q1942" s="603"/>
      <c r="R1942" s="603"/>
      <c r="S1942" s="603"/>
      <c r="T1942" s="603"/>
      <c r="U1942" s="603"/>
      <c r="V1942" s="603"/>
      <c r="W1942" s="603"/>
      <c r="X1942" s="603"/>
      <c r="Y1942" s="603"/>
      <c r="Z1942" s="603"/>
      <c r="AA1942" s="603"/>
      <c r="AB1942" s="603"/>
      <c r="AC1942" s="603"/>
      <c r="AD1942" s="603"/>
      <c r="AE1942" s="604"/>
      <c r="AF1942" s="786"/>
      <c r="AG1942" s="787"/>
      <c r="AH1942" s="787"/>
      <c r="AI1942" s="787"/>
      <c r="AJ1942" s="787"/>
      <c r="AK1942" s="787"/>
      <c r="AL1942" s="787"/>
      <c r="AM1942" s="787"/>
      <c r="AN1942" s="787"/>
      <c r="AO1942" s="787"/>
      <c r="AP1942" s="788"/>
      <c r="AQ1942" s="482"/>
      <c r="AR1942" s="482"/>
      <c r="AS1942" s="482"/>
      <c r="AT1942" s="482"/>
      <c r="AU1942" s="482"/>
      <c r="AV1942" s="482"/>
      <c r="AW1942" s="482"/>
      <c r="AX1942" s="482"/>
      <c r="AY1942" s="482"/>
      <c r="AZ1942" s="482"/>
      <c r="BA1942" s="482"/>
      <c r="BB1942" s="482"/>
      <c r="BC1942" s="482"/>
      <c r="BD1942" s="482"/>
      <c r="BE1942" s="482"/>
      <c r="BF1942" s="482"/>
      <c r="BG1942" s="387"/>
      <c r="BH1942" s="387"/>
      <c r="BI1942" s="387"/>
      <c r="BJ1942" s="387"/>
      <c r="BK1942" s="387"/>
      <c r="BL1942" s="387"/>
      <c r="BM1942" s="387"/>
      <c r="BN1942" s="387"/>
      <c r="BO1942" s="387"/>
      <c r="BP1942" s="387"/>
      <c r="BQ1942" s="387"/>
      <c r="BR1942" s="387"/>
      <c r="BS1942" s="387"/>
      <c r="BT1942" s="387"/>
      <c r="BU1942" s="387"/>
      <c r="BV1942" s="387"/>
      <c r="BW1942" s="387"/>
      <c r="BX1942" s="387"/>
      <c r="BY1942" s="387"/>
      <c r="BZ1942" s="387"/>
      <c r="CA1942" s="387"/>
      <c r="CB1942" s="387"/>
      <c r="CC1942" s="387"/>
      <c r="CD1942" s="387"/>
      <c r="CE1942" s="387"/>
      <c r="CF1942" s="387"/>
      <c r="CG1942" s="387"/>
      <c r="CH1942" s="387"/>
      <c r="CK1942" s="258"/>
      <c r="CL1942" s="258"/>
      <c r="CM1942" s="258"/>
      <c r="CN1942" s="258"/>
      <c r="CO1942" s="258"/>
      <c r="CP1942" s="225"/>
      <c r="CQ1942" s="225"/>
      <c r="CR1942" s="225"/>
      <c r="CS1942" s="225"/>
    </row>
    <row r="1943" spans="1:97" s="316" customFormat="1" ht="12.75" customHeight="1">
      <c r="B1943" s="386"/>
      <c r="C1943" s="386"/>
      <c r="D1943" s="386"/>
      <c r="E1943" s="388"/>
      <c r="F1943" s="388"/>
      <c r="G1943" s="388"/>
      <c r="H1943" s="388"/>
      <c r="I1943" s="388"/>
      <c r="J1943" s="388"/>
      <c r="K1943" s="388"/>
      <c r="L1943" s="388"/>
      <c r="M1943" s="388"/>
      <c r="N1943" s="388"/>
      <c r="O1943" s="388"/>
      <c r="P1943" s="388"/>
      <c r="Q1943" s="388"/>
      <c r="R1943" s="388"/>
      <c r="S1943" s="388"/>
      <c r="T1943" s="388"/>
      <c r="U1943" s="388"/>
      <c r="V1943" s="388"/>
      <c r="W1943" s="388"/>
      <c r="X1943" s="388"/>
      <c r="Y1943" s="388"/>
      <c r="Z1943" s="388"/>
      <c r="AA1943" s="388"/>
      <c r="AB1943" s="388"/>
      <c r="AC1943" s="388"/>
      <c r="AD1943" s="388"/>
      <c r="AE1943" s="388"/>
      <c r="AF1943" s="389"/>
      <c r="AG1943" s="389"/>
      <c r="AH1943" s="389"/>
      <c r="AI1943" s="389"/>
      <c r="AJ1943" s="389"/>
      <c r="AK1943" s="389"/>
      <c r="AL1943" s="389"/>
      <c r="AM1943" s="389"/>
      <c r="AN1943" s="389"/>
      <c r="AO1943" s="389"/>
      <c r="AP1943" s="389"/>
      <c r="AQ1943" s="355"/>
      <c r="AR1943" s="355"/>
      <c r="AS1943" s="355"/>
      <c r="AT1943" s="355"/>
      <c r="AU1943" s="355"/>
      <c r="AV1943" s="355"/>
      <c r="AW1943" s="355"/>
      <c r="AX1943" s="355"/>
      <c r="AY1943" s="355"/>
      <c r="AZ1943" s="355"/>
      <c r="BA1943" s="355"/>
      <c r="BB1943" s="355"/>
      <c r="BC1943" s="355"/>
      <c r="BD1943" s="355"/>
      <c r="BE1943" s="355"/>
      <c r="BF1943" s="355"/>
      <c r="BG1943" s="387"/>
      <c r="BH1943" s="387"/>
      <c r="BI1943" s="387"/>
      <c r="BJ1943" s="387"/>
      <c r="BK1943" s="387"/>
      <c r="BL1943" s="387"/>
      <c r="BM1943" s="387"/>
      <c r="BN1943" s="387"/>
      <c r="BO1943" s="387"/>
      <c r="BP1943" s="387"/>
      <c r="BQ1943" s="387"/>
      <c r="BR1943" s="387"/>
      <c r="BS1943" s="387"/>
      <c r="BT1943" s="387"/>
      <c r="BU1943" s="387"/>
      <c r="BV1943" s="387"/>
      <c r="BW1943" s="387"/>
      <c r="BX1943" s="387"/>
      <c r="BY1943" s="387"/>
      <c r="BZ1943" s="387"/>
      <c r="CA1943" s="387"/>
      <c r="CB1943" s="387"/>
      <c r="CC1943" s="387"/>
      <c r="CD1943" s="387"/>
      <c r="CE1943" s="387"/>
      <c r="CF1943" s="387"/>
      <c r="CG1943" s="387"/>
      <c r="CH1943" s="387"/>
      <c r="CK1943" s="258"/>
      <c r="CL1943" s="258"/>
      <c r="CM1943" s="258"/>
      <c r="CN1943" s="258"/>
      <c r="CO1943" s="258"/>
      <c r="CP1943" s="225"/>
      <c r="CQ1943" s="225"/>
      <c r="CR1943" s="225"/>
      <c r="CS1943" s="225"/>
    </row>
    <row r="1944" spans="1:97" s="316" customFormat="1" ht="20.100000000000001" customHeight="1">
      <c r="A1944" s="239" t="s">
        <v>1307</v>
      </c>
      <c r="B1944" s="239"/>
      <c r="C1944" s="239"/>
      <c r="D1944" s="298"/>
      <c r="E1944" s="291"/>
      <c r="F1944" s="291"/>
      <c r="G1944" s="291"/>
      <c r="H1944" s="291"/>
      <c r="I1944" s="291"/>
      <c r="J1944" s="291"/>
      <c r="K1944" s="291"/>
      <c r="L1944" s="291"/>
      <c r="M1944" s="291"/>
      <c r="N1944" s="291"/>
      <c r="O1944" s="291"/>
      <c r="P1944" s="291"/>
      <c r="Q1944" s="291"/>
      <c r="R1944" s="291"/>
      <c r="S1944" s="291"/>
      <c r="T1944" s="291"/>
      <c r="U1944" s="291"/>
      <c r="V1944" s="291"/>
      <c r="BG1944" s="243"/>
      <c r="BH1944" s="243"/>
      <c r="BI1944" s="243"/>
      <c r="BJ1944" s="243"/>
      <c r="BK1944" s="243"/>
      <c r="BL1944" s="345"/>
      <c r="BM1944" s="345"/>
      <c r="BN1944" s="345"/>
      <c r="BO1944" s="345"/>
      <c r="BP1944" s="345"/>
      <c r="BQ1944" s="345"/>
      <c r="BR1944" s="345"/>
      <c r="BS1944" s="345"/>
      <c r="BT1944" s="345"/>
      <c r="BU1944" s="345"/>
      <c r="BV1944" s="345"/>
      <c r="BW1944" s="345"/>
      <c r="BX1944" s="345"/>
      <c r="BY1944" s="345"/>
      <c r="BZ1944" s="345"/>
      <c r="CA1944" s="345"/>
    </row>
    <row r="1945" spans="1:97" s="331" customFormat="1" ht="12.6" customHeight="1">
      <c r="B1945" s="495" t="s">
        <v>431</v>
      </c>
      <c r="C1945" s="496"/>
      <c r="D1945" s="497"/>
      <c r="E1945" s="501" t="s">
        <v>1019</v>
      </c>
      <c r="F1945" s="502"/>
      <c r="G1945" s="502"/>
      <c r="H1945" s="502"/>
      <c r="I1945" s="502"/>
      <c r="J1945" s="502"/>
      <c r="K1945" s="502"/>
      <c r="L1945" s="502"/>
      <c r="M1945" s="502"/>
      <c r="N1945" s="502"/>
      <c r="O1945" s="502"/>
      <c r="P1945" s="502"/>
      <c r="Q1945" s="502"/>
      <c r="R1945" s="502"/>
      <c r="S1945" s="502"/>
      <c r="T1945" s="502"/>
      <c r="U1945" s="502"/>
      <c r="V1945" s="502"/>
      <c r="W1945" s="502"/>
      <c r="X1945" s="502"/>
      <c r="Y1945" s="502"/>
      <c r="Z1945" s="502"/>
      <c r="AA1945" s="502"/>
      <c r="AB1945" s="502"/>
      <c r="AC1945" s="502"/>
      <c r="AD1945" s="502"/>
      <c r="AE1945" s="502"/>
      <c r="AF1945" s="502"/>
      <c r="AG1945" s="502"/>
      <c r="AH1945" s="502"/>
      <c r="AI1945" s="502"/>
      <c r="AJ1945" s="502"/>
      <c r="AK1945" s="502"/>
      <c r="AL1945" s="502"/>
      <c r="AM1945" s="502"/>
      <c r="AN1945" s="502"/>
      <c r="AO1945" s="502"/>
      <c r="AP1945" s="502"/>
      <c r="AQ1945" s="502"/>
      <c r="AR1945" s="502"/>
      <c r="AS1945" s="502"/>
      <c r="AT1945" s="502"/>
      <c r="AU1945" s="502"/>
      <c r="AV1945" s="502"/>
      <c r="AW1945" s="502"/>
      <c r="AX1945" s="502"/>
      <c r="AY1945" s="502"/>
      <c r="AZ1945" s="502"/>
      <c r="BA1945" s="502"/>
      <c r="BB1945" s="502"/>
      <c r="BC1945" s="502"/>
      <c r="BD1945" s="502"/>
      <c r="BE1945" s="502"/>
      <c r="BF1945" s="502"/>
      <c r="BG1945" s="505"/>
      <c r="BH1945" s="506"/>
      <c r="BI1945" s="506"/>
      <c r="BJ1945" s="506"/>
      <c r="BK1945" s="507"/>
      <c r="BL1945" s="330"/>
      <c r="BM1945" s="330"/>
      <c r="BN1945" s="330"/>
      <c r="BO1945" s="330"/>
      <c r="BP1945" s="330"/>
      <c r="BQ1945" s="330"/>
      <c r="BR1945" s="330"/>
      <c r="BS1945" s="330"/>
      <c r="BT1945" s="330"/>
      <c r="BU1945" s="330"/>
      <c r="BV1945" s="330"/>
      <c r="BW1945" s="330"/>
      <c r="BX1945" s="330"/>
      <c r="BY1945" s="330"/>
      <c r="BZ1945" s="330"/>
      <c r="CA1945" s="330"/>
    </row>
    <row r="1946" spans="1:97" s="331" customFormat="1" ht="12.6" customHeight="1">
      <c r="B1946" s="511"/>
      <c r="C1946" s="512"/>
      <c r="D1946" s="513"/>
      <c r="E1946" s="514"/>
      <c r="F1946" s="482"/>
      <c r="G1946" s="482"/>
      <c r="H1946" s="482"/>
      <c r="I1946" s="482"/>
      <c r="J1946" s="482"/>
      <c r="K1946" s="482"/>
      <c r="L1946" s="482"/>
      <c r="M1946" s="482"/>
      <c r="N1946" s="482"/>
      <c r="O1946" s="482"/>
      <c r="P1946" s="482"/>
      <c r="Q1946" s="482"/>
      <c r="R1946" s="482"/>
      <c r="S1946" s="482"/>
      <c r="T1946" s="482"/>
      <c r="U1946" s="482"/>
      <c r="V1946" s="482"/>
      <c r="W1946" s="482"/>
      <c r="X1946" s="482"/>
      <c r="Y1946" s="482"/>
      <c r="Z1946" s="482"/>
      <c r="AA1946" s="482"/>
      <c r="AB1946" s="482"/>
      <c r="AC1946" s="482"/>
      <c r="AD1946" s="482"/>
      <c r="AE1946" s="482"/>
      <c r="AF1946" s="482"/>
      <c r="AG1946" s="482"/>
      <c r="AH1946" s="482"/>
      <c r="AI1946" s="482"/>
      <c r="AJ1946" s="482"/>
      <c r="AK1946" s="482"/>
      <c r="AL1946" s="482"/>
      <c r="AM1946" s="482"/>
      <c r="AN1946" s="482"/>
      <c r="AO1946" s="482"/>
      <c r="AP1946" s="482"/>
      <c r="AQ1946" s="482"/>
      <c r="AR1946" s="482"/>
      <c r="AS1946" s="482"/>
      <c r="AT1946" s="482"/>
      <c r="AU1946" s="482"/>
      <c r="AV1946" s="482"/>
      <c r="AW1946" s="482"/>
      <c r="AX1946" s="482"/>
      <c r="AY1946" s="482"/>
      <c r="AZ1946" s="482"/>
      <c r="BA1946" s="482"/>
      <c r="BB1946" s="482"/>
      <c r="BC1946" s="482"/>
      <c r="BD1946" s="482"/>
      <c r="BE1946" s="482"/>
      <c r="BF1946" s="482"/>
      <c r="BG1946" s="515"/>
      <c r="BH1946" s="516"/>
      <c r="BI1946" s="516"/>
      <c r="BJ1946" s="516"/>
      <c r="BK1946" s="517"/>
      <c r="BL1946" s="330"/>
      <c r="BM1946" s="330"/>
      <c r="BN1946" s="330"/>
      <c r="BO1946" s="330"/>
      <c r="BP1946" s="330"/>
      <c r="BQ1946" s="330"/>
      <c r="BR1946" s="330"/>
      <c r="BS1946" s="330"/>
      <c r="BT1946" s="330"/>
      <c r="BU1946" s="330"/>
      <c r="BV1946" s="330"/>
      <c r="BW1946" s="330"/>
      <c r="BX1946" s="330"/>
      <c r="BY1946" s="330"/>
      <c r="BZ1946" s="330"/>
      <c r="CA1946" s="330"/>
    </row>
    <row r="1947" spans="1:97" s="331" customFormat="1" ht="12.6" customHeight="1">
      <c r="B1947" s="511"/>
      <c r="C1947" s="512"/>
      <c r="D1947" s="513"/>
      <c r="E1947" s="514"/>
      <c r="F1947" s="482"/>
      <c r="G1947" s="482"/>
      <c r="H1947" s="482"/>
      <c r="I1947" s="482"/>
      <c r="J1947" s="482"/>
      <c r="K1947" s="482"/>
      <c r="L1947" s="482"/>
      <c r="M1947" s="482"/>
      <c r="N1947" s="482"/>
      <c r="O1947" s="482"/>
      <c r="P1947" s="482"/>
      <c r="Q1947" s="482"/>
      <c r="R1947" s="482"/>
      <c r="S1947" s="482"/>
      <c r="T1947" s="482"/>
      <c r="U1947" s="482"/>
      <c r="V1947" s="482"/>
      <c r="W1947" s="482"/>
      <c r="X1947" s="482"/>
      <c r="Y1947" s="482"/>
      <c r="Z1947" s="482"/>
      <c r="AA1947" s="482"/>
      <c r="AB1947" s="482"/>
      <c r="AC1947" s="482"/>
      <c r="AD1947" s="482"/>
      <c r="AE1947" s="482"/>
      <c r="AF1947" s="482"/>
      <c r="AG1947" s="482"/>
      <c r="AH1947" s="482"/>
      <c r="AI1947" s="482"/>
      <c r="AJ1947" s="482"/>
      <c r="AK1947" s="482"/>
      <c r="AL1947" s="482"/>
      <c r="AM1947" s="482"/>
      <c r="AN1947" s="482"/>
      <c r="AO1947" s="482"/>
      <c r="AP1947" s="482"/>
      <c r="AQ1947" s="482"/>
      <c r="AR1947" s="482"/>
      <c r="AS1947" s="482"/>
      <c r="AT1947" s="482"/>
      <c r="AU1947" s="482"/>
      <c r="AV1947" s="482"/>
      <c r="AW1947" s="482"/>
      <c r="AX1947" s="482"/>
      <c r="AY1947" s="482"/>
      <c r="AZ1947" s="482"/>
      <c r="BA1947" s="482"/>
      <c r="BB1947" s="482"/>
      <c r="BC1947" s="482"/>
      <c r="BD1947" s="482"/>
      <c r="BE1947" s="482"/>
      <c r="BF1947" s="482"/>
      <c r="BG1947" s="515"/>
      <c r="BH1947" s="516"/>
      <c r="BI1947" s="516"/>
      <c r="BJ1947" s="516"/>
      <c r="BK1947" s="517"/>
      <c r="BL1947" s="330"/>
      <c r="BM1947" s="330"/>
      <c r="BN1947" s="330"/>
      <c r="BO1947" s="330"/>
      <c r="BP1947" s="330"/>
      <c r="BQ1947" s="330"/>
      <c r="BR1947" s="330"/>
      <c r="BS1947" s="330"/>
      <c r="BT1947" s="330"/>
      <c r="BU1947" s="330"/>
      <c r="BV1947" s="330"/>
      <c r="BW1947" s="330"/>
      <c r="BX1947" s="330"/>
      <c r="BY1947" s="330"/>
      <c r="BZ1947" s="330"/>
      <c r="CA1947" s="330"/>
    </row>
    <row r="1948" spans="1:97" s="331" customFormat="1" ht="12.6" customHeight="1">
      <c r="B1948" s="511"/>
      <c r="C1948" s="512"/>
      <c r="D1948" s="513"/>
      <c r="E1948" s="514"/>
      <c r="F1948" s="482"/>
      <c r="G1948" s="482"/>
      <c r="H1948" s="482"/>
      <c r="I1948" s="482"/>
      <c r="J1948" s="482"/>
      <c r="K1948" s="482"/>
      <c r="L1948" s="482"/>
      <c r="M1948" s="482"/>
      <c r="N1948" s="482"/>
      <c r="O1948" s="482"/>
      <c r="P1948" s="482"/>
      <c r="Q1948" s="482"/>
      <c r="R1948" s="482"/>
      <c r="S1948" s="482"/>
      <c r="T1948" s="482"/>
      <c r="U1948" s="482"/>
      <c r="V1948" s="482"/>
      <c r="W1948" s="482"/>
      <c r="X1948" s="482"/>
      <c r="Y1948" s="482"/>
      <c r="Z1948" s="482"/>
      <c r="AA1948" s="482"/>
      <c r="AB1948" s="482"/>
      <c r="AC1948" s="482"/>
      <c r="AD1948" s="482"/>
      <c r="AE1948" s="482"/>
      <c r="AF1948" s="482"/>
      <c r="AG1948" s="482"/>
      <c r="AH1948" s="482"/>
      <c r="AI1948" s="482"/>
      <c r="AJ1948" s="482"/>
      <c r="AK1948" s="482"/>
      <c r="AL1948" s="482"/>
      <c r="AM1948" s="482"/>
      <c r="AN1948" s="482"/>
      <c r="AO1948" s="482"/>
      <c r="AP1948" s="482"/>
      <c r="AQ1948" s="482"/>
      <c r="AR1948" s="482"/>
      <c r="AS1948" s="482"/>
      <c r="AT1948" s="482"/>
      <c r="AU1948" s="482"/>
      <c r="AV1948" s="482"/>
      <c r="AW1948" s="482"/>
      <c r="AX1948" s="482"/>
      <c r="AY1948" s="482"/>
      <c r="AZ1948" s="482"/>
      <c r="BA1948" s="482"/>
      <c r="BB1948" s="482"/>
      <c r="BC1948" s="482"/>
      <c r="BD1948" s="482"/>
      <c r="BE1948" s="482"/>
      <c r="BF1948" s="482"/>
      <c r="BG1948" s="515"/>
      <c r="BH1948" s="516"/>
      <c r="BI1948" s="516"/>
      <c r="BJ1948" s="516"/>
      <c r="BK1948" s="517"/>
      <c r="BL1948" s="330"/>
      <c r="BM1948" s="330"/>
      <c r="BN1948" s="330"/>
      <c r="BO1948" s="330"/>
      <c r="BP1948" s="330"/>
      <c r="BQ1948" s="330"/>
      <c r="BR1948" s="330"/>
      <c r="BS1948" s="330"/>
      <c r="BT1948" s="330"/>
      <c r="BU1948" s="330"/>
      <c r="BV1948" s="330"/>
      <c r="BW1948" s="330"/>
      <c r="BX1948" s="330"/>
      <c r="BY1948" s="330"/>
      <c r="BZ1948" s="330"/>
      <c r="CA1948" s="330"/>
    </row>
    <row r="1949" spans="1:97" s="331" customFormat="1" ht="12.6" customHeight="1">
      <c r="B1949" s="495" t="s">
        <v>436</v>
      </c>
      <c r="C1949" s="496"/>
      <c r="D1949" s="497"/>
      <c r="E1949" s="501" t="s">
        <v>1020</v>
      </c>
      <c r="F1949" s="502"/>
      <c r="G1949" s="502"/>
      <c r="H1949" s="502"/>
      <c r="I1949" s="502"/>
      <c r="J1949" s="502"/>
      <c r="K1949" s="502"/>
      <c r="L1949" s="502"/>
      <c r="M1949" s="502"/>
      <c r="N1949" s="502"/>
      <c r="O1949" s="502"/>
      <c r="P1949" s="502"/>
      <c r="Q1949" s="502"/>
      <c r="R1949" s="502"/>
      <c r="S1949" s="502"/>
      <c r="T1949" s="502"/>
      <c r="U1949" s="502"/>
      <c r="V1949" s="502"/>
      <c r="W1949" s="502"/>
      <c r="X1949" s="502"/>
      <c r="Y1949" s="502"/>
      <c r="Z1949" s="502"/>
      <c r="AA1949" s="502"/>
      <c r="AB1949" s="502"/>
      <c r="AC1949" s="502"/>
      <c r="AD1949" s="502"/>
      <c r="AE1949" s="502"/>
      <c r="AF1949" s="502"/>
      <c r="AG1949" s="502"/>
      <c r="AH1949" s="502"/>
      <c r="AI1949" s="502"/>
      <c r="AJ1949" s="502"/>
      <c r="AK1949" s="502"/>
      <c r="AL1949" s="502"/>
      <c r="AM1949" s="502"/>
      <c r="AN1949" s="502"/>
      <c r="AO1949" s="502"/>
      <c r="AP1949" s="502"/>
      <c r="AQ1949" s="502"/>
      <c r="AR1949" s="502"/>
      <c r="AS1949" s="502"/>
      <c r="AT1949" s="502"/>
      <c r="AU1949" s="502"/>
      <c r="AV1949" s="502"/>
      <c r="AW1949" s="502"/>
      <c r="AX1949" s="502"/>
      <c r="AY1949" s="502"/>
      <c r="AZ1949" s="502"/>
      <c r="BA1949" s="502"/>
      <c r="BB1949" s="502"/>
      <c r="BC1949" s="502"/>
      <c r="BD1949" s="502"/>
      <c r="BE1949" s="502"/>
      <c r="BF1949" s="502"/>
      <c r="BG1949" s="505"/>
      <c r="BH1949" s="506"/>
      <c r="BI1949" s="506"/>
      <c r="BJ1949" s="506"/>
      <c r="BK1949" s="507"/>
      <c r="BL1949" s="330"/>
      <c r="BM1949" s="330"/>
      <c r="BN1949" s="330"/>
      <c r="BO1949" s="330"/>
      <c r="BP1949" s="330"/>
      <c r="BQ1949" s="330"/>
      <c r="BR1949" s="330"/>
      <c r="BS1949" s="330"/>
      <c r="BT1949" s="330"/>
      <c r="BU1949" s="330"/>
      <c r="BV1949" s="330"/>
      <c r="BW1949" s="330"/>
      <c r="BX1949" s="330"/>
      <c r="BY1949" s="330"/>
      <c r="BZ1949" s="330"/>
      <c r="CA1949" s="330"/>
    </row>
    <row r="1950" spans="1:97" s="331" customFormat="1" ht="12.6" customHeight="1">
      <c r="B1950" s="511"/>
      <c r="C1950" s="512"/>
      <c r="D1950" s="513"/>
      <c r="E1950" s="514"/>
      <c r="F1950" s="482"/>
      <c r="G1950" s="482"/>
      <c r="H1950" s="482"/>
      <c r="I1950" s="482"/>
      <c r="J1950" s="482"/>
      <c r="K1950" s="482"/>
      <c r="L1950" s="482"/>
      <c r="M1950" s="482"/>
      <c r="N1950" s="482"/>
      <c r="O1950" s="482"/>
      <c r="P1950" s="482"/>
      <c r="Q1950" s="482"/>
      <c r="R1950" s="482"/>
      <c r="S1950" s="482"/>
      <c r="T1950" s="482"/>
      <c r="U1950" s="482"/>
      <c r="V1950" s="482"/>
      <c r="W1950" s="482"/>
      <c r="X1950" s="482"/>
      <c r="Y1950" s="482"/>
      <c r="Z1950" s="482"/>
      <c r="AA1950" s="482"/>
      <c r="AB1950" s="482"/>
      <c r="AC1950" s="482"/>
      <c r="AD1950" s="482"/>
      <c r="AE1950" s="482"/>
      <c r="AF1950" s="482"/>
      <c r="AG1950" s="482"/>
      <c r="AH1950" s="482"/>
      <c r="AI1950" s="482"/>
      <c r="AJ1950" s="482"/>
      <c r="AK1950" s="482"/>
      <c r="AL1950" s="482"/>
      <c r="AM1950" s="482"/>
      <c r="AN1950" s="482"/>
      <c r="AO1950" s="482"/>
      <c r="AP1950" s="482"/>
      <c r="AQ1950" s="482"/>
      <c r="AR1950" s="482"/>
      <c r="AS1950" s="482"/>
      <c r="AT1950" s="482"/>
      <c r="AU1950" s="482"/>
      <c r="AV1950" s="482"/>
      <c r="AW1950" s="482"/>
      <c r="AX1950" s="482"/>
      <c r="AY1950" s="482"/>
      <c r="AZ1950" s="482"/>
      <c r="BA1950" s="482"/>
      <c r="BB1950" s="482"/>
      <c r="BC1950" s="482"/>
      <c r="BD1950" s="482"/>
      <c r="BE1950" s="482"/>
      <c r="BF1950" s="482"/>
      <c r="BG1950" s="515"/>
      <c r="BH1950" s="516"/>
      <c r="BI1950" s="516"/>
      <c r="BJ1950" s="516"/>
      <c r="BK1950" s="517"/>
      <c r="BL1950" s="330"/>
      <c r="BM1950" s="330"/>
      <c r="BN1950" s="330"/>
      <c r="BO1950" s="330"/>
      <c r="BP1950" s="330"/>
      <c r="BQ1950" s="330"/>
      <c r="BR1950" s="330"/>
      <c r="BS1950" s="330"/>
      <c r="BT1950" s="330"/>
      <c r="BU1950" s="330"/>
      <c r="BV1950" s="330"/>
      <c r="BW1950" s="330"/>
      <c r="BX1950" s="330"/>
      <c r="BY1950" s="330"/>
      <c r="BZ1950" s="330"/>
      <c r="CA1950" s="330"/>
    </row>
    <row r="1951" spans="1:97" s="331" customFormat="1" ht="12.6" customHeight="1">
      <c r="B1951" s="511"/>
      <c r="C1951" s="512"/>
      <c r="D1951" s="513"/>
      <c r="E1951" s="514"/>
      <c r="F1951" s="482"/>
      <c r="G1951" s="482"/>
      <c r="H1951" s="482"/>
      <c r="I1951" s="482"/>
      <c r="J1951" s="482"/>
      <c r="K1951" s="482"/>
      <c r="L1951" s="482"/>
      <c r="M1951" s="482"/>
      <c r="N1951" s="482"/>
      <c r="O1951" s="482"/>
      <c r="P1951" s="482"/>
      <c r="Q1951" s="482"/>
      <c r="R1951" s="482"/>
      <c r="S1951" s="482"/>
      <c r="T1951" s="482"/>
      <c r="U1951" s="482"/>
      <c r="V1951" s="482"/>
      <c r="W1951" s="482"/>
      <c r="X1951" s="482"/>
      <c r="Y1951" s="482"/>
      <c r="Z1951" s="482"/>
      <c r="AA1951" s="482"/>
      <c r="AB1951" s="482"/>
      <c r="AC1951" s="482"/>
      <c r="AD1951" s="482"/>
      <c r="AE1951" s="482"/>
      <c r="AF1951" s="482"/>
      <c r="AG1951" s="482"/>
      <c r="AH1951" s="482"/>
      <c r="AI1951" s="482"/>
      <c r="AJ1951" s="482"/>
      <c r="AK1951" s="482"/>
      <c r="AL1951" s="482"/>
      <c r="AM1951" s="482"/>
      <c r="AN1951" s="482"/>
      <c r="AO1951" s="482"/>
      <c r="AP1951" s="482"/>
      <c r="AQ1951" s="482"/>
      <c r="AR1951" s="482"/>
      <c r="AS1951" s="482"/>
      <c r="AT1951" s="482"/>
      <c r="AU1951" s="482"/>
      <c r="AV1951" s="482"/>
      <c r="AW1951" s="482"/>
      <c r="AX1951" s="482"/>
      <c r="AY1951" s="482"/>
      <c r="AZ1951" s="482"/>
      <c r="BA1951" s="482"/>
      <c r="BB1951" s="482"/>
      <c r="BC1951" s="482"/>
      <c r="BD1951" s="482"/>
      <c r="BE1951" s="482"/>
      <c r="BF1951" s="482"/>
      <c r="BG1951" s="515"/>
      <c r="BH1951" s="516"/>
      <c r="BI1951" s="516"/>
      <c r="BJ1951" s="516"/>
      <c r="BK1951" s="517"/>
      <c r="BL1951" s="330"/>
      <c r="BM1951" s="330"/>
      <c r="BN1951" s="330"/>
      <c r="BO1951" s="330"/>
      <c r="BP1951" s="330"/>
      <c r="BQ1951" s="330"/>
      <c r="BR1951" s="330"/>
      <c r="BS1951" s="330"/>
      <c r="BT1951" s="330"/>
      <c r="BU1951" s="330"/>
      <c r="BV1951" s="330"/>
      <c r="BW1951" s="330"/>
      <c r="BX1951" s="330"/>
      <c r="BY1951" s="330"/>
      <c r="BZ1951" s="330"/>
      <c r="CA1951" s="330"/>
    </row>
    <row r="1952" spans="1:97" s="331" customFormat="1" ht="12.6" customHeight="1">
      <c r="B1952" s="498"/>
      <c r="C1952" s="499"/>
      <c r="D1952" s="500"/>
      <c r="E1952" s="503"/>
      <c r="F1952" s="504"/>
      <c r="G1952" s="504"/>
      <c r="H1952" s="504"/>
      <c r="I1952" s="504"/>
      <c r="J1952" s="504"/>
      <c r="K1952" s="504"/>
      <c r="L1952" s="504"/>
      <c r="M1952" s="504"/>
      <c r="N1952" s="504"/>
      <c r="O1952" s="504"/>
      <c r="P1952" s="504"/>
      <c r="Q1952" s="504"/>
      <c r="R1952" s="504"/>
      <c r="S1952" s="504"/>
      <c r="T1952" s="504"/>
      <c r="U1952" s="504"/>
      <c r="V1952" s="504"/>
      <c r="W1952" s="504"/>
      <c r="X1952" s="504"/>
      <c r="Y1952" s="504"/>
      <c r="Z1952" s="504"/>
      <c r="AA1952" s="504"/>
      <c r="AB1952" s="504"/>
      <c r="AC1952" s="504"/>
      <c r="AD1952" s="504"/>
      <c r="AE1952" s="504"/>
      <c r="AF1952" s="504"/>
      <c r="AG1952" s="504"/>
      <c r="AH1952" s="504"/>
      <c r="AI1952" s="504"/>
      <c r="AJ1952" s="504"/>
      <c r="AK1952" s="504"/>
      <c r="AL1952" s="504"/>
      <c r="AM1952" s="504"/>
      <c r="AN1952" s="504"/>
      <c r="AO1952" s="504"/>
      <c r="AP1952" s="504"/>
      <c r="AQ1952" s="504"/>
      <c r="AR1952" s="504"/>
      <c r="AS1952" s="504"/>
      <c r="AT1952" s="504"/>
      <c r="AU1952" s="504"/>
      <c r="AV1952" s="504"/>
      <c r="AW1952" s="504"/>
      <c r="AX1952" s="504"/>
      <c r="AY1952" s="504"/>
      <c r="AZ1952" s="504"/>
      <c r="BA1952" s="504"/>
      <c r="BB1952" s="504"/>
      <c r="BC1952" s="504"/>
      <c r="BD1952" s="504"/>
      <c r="BE1952" s="504"/>
      <c r="BF1952" s="504"/>
      <c r="BG1952" s="508"/>
      <c r="BH1952" s="509"/>
      <c r="BI1952" s="509"/>
      <c r="BJ1952" s="509"/>
      <c r="BK1952" s="510"/>
      <c r="BL1952" s="330"/>
      <c r="BM1952" s="330"/>
      <c r="BN1952" s="330"/>
      <c r="BO1952" s="330"/>
      <c r="BP1952" s="330"/>
      <c r="BQ1952" s="330"/>
      <c r="BR1952" s="330"/>
      <c r="BS1952" s="330"/>
      <c r="BT1952" s="330"/>
      <c r="BU1952" s="330"/>
      <c r="BV1952" s="330"/>
      <c r="BW1952" s="330"/>
      <c r="BX1952" s="330"/>
      <c r="BY1952" s="330"/>
      <c r="BZ1952" s="330"/>
      <c r="CA1952" s="330"/>
    </row>
    <row r="1953" spans="1:97" s="331" customFormat="1" ht="12.6" customHeight="1">
      <c r="B1953" s="495" t="s">
        <v>450</v>
      </c>
      <c r="C1953" s="496"/>
      <c r="D1953" s="497"/>
      <c r="E1953" s="501" t="s">
        <v>1021</v>
      </c>
      <c r="F1953" s="502"/>
      <c r="G1953" s="502"/>
      <c r="H1953" s="502"/>
      <c r="I1953" s="502"/>
      <c r="J1953" s="502"/>
      <c r="K1953" s="502"/>
      <c r="L1953" s="502"/>
      <c r="M1953" s="502"/>
      <c r="N1953" s="502"/>
      <c r="O1953" s="502"/>
      <c r="P1953" s="502"/>
      <c r="Q1953" s="502"/>
      <c r="R1953" s="502"/>
      <c r="S1953" s="502"/>
      <c r="T1953" s="502"/>
      <c r="U1953" s="502"/>
      <c r="V1953" s="502"/>
      <c r="W1953" s="502"/>
      <c r="X1953" s="502"/>
      <c r="Y1953" s="502"/>
      <c r="Z1953" s="502"/>
      <c r="AA1953" s="502"/>
      <c r="AB1953" s="502"/>
      <c r="AC1953" s="502"/>
      <c r="AD1953" s="502"/>
      <c r="AE1953" s="502"/>
      <c r="AF1953" s="502"/>
      <c r="AG1953" s="502"/>
      <c r="AH1953" s="502"/>
      <c r="AI1953" s="502"/>
      <c r="AJ1953" s="502"/>
      <c r="AK1953" s="502"/>
      <c r="AL1953" s="502"/>
      <c r="AM1953" s="502"/>
      <c r="AN1953" s="502"/>
      <c r="AO1953" s="502"/>
      <c r="AP1953" s="502"/>
      <c r="AQ1953" s="502"/>
      <c r="AR1953" s="502"/>
      <c r="AS1953" s="502"/>
      <c r="AT1953" s="502"/>
      <c r="AU1953" s="502"/>
      <c r="AV1953" s="502"/>
      <c r="AW1953" s="502"/>
      <c r="AX1953" s="502"/>
      <c r="AY1953" s="502"/>
      <c r="AZ1953" s="502"/>
      <c r="BA1953" s="502"/>
      <c r="BB1953" s="502"/>
      <c r="BC1953" s="502"/>
      <c r="BD1953" s="502"/>
      <c r="BE1953" s="502"/>
      <c r="BF1953" s="502"/>
      <c r="BG1953" s="505"/>
      <c r="BH1953" s="506"/>
      <c r="BI1953" s="506"/>
      <c r="BJ1953" s="506"/>
      <c r="BK1953" s="507"/>
      <c r="BL1953" s="330"/>
      <c r="BM1953" s="330"/>
      <c r="BN1953" s="330"/>
      <c r="BO1953" s="330"/>
      <c r="BP1953" s="330"/>
      <c r="BQ1953" s="330"/>
      <c r="BR1953" s="330"/>
      <c r="BS1953" s="330"/>
      <c r="BT1953" s="330"/>
      <c r="BU1953" s="330"/>
      <c r="BV1953" s="330"/>
      <c r="BW1953" s="330"/>
      <c r="BX1953" s="330"/>
      <c r="BY1953" s="330"/>
      <c r="BZ1953" s="330"/>
      <c r="CA1953" s="330"/>
    </row>
    <row r="1954" spans="1:97" s="331" customFormat="1" ht="12.6" customHeight="1">
      <c r="B1954" s="511"/>
      <c r="C1954" s="512"/>
      <c r="D1954" s="513"/>
      <c r="E1954" s="514"/>
      <c r="F1954" s="482"/>
      <c r="G1954" s="482"/>
      <c r="H1954" s="482"/>
      <c r="I1954" s="482"/>
      <c r="J1954" s="482"/>
      <c r="K1954" s="482"/>
      <c r="L1954" s="482"/>
      <c r="M1954" s="482"/>
      <c r="N1954" s="482"/>
      <c r="O1954" s="482"/>
      <c r="P1954" s="482"/>
      <c r="Q1954" s="482"/>
      <c r="R1954" s="482"/>
      <c r="S1954" s="482"/>
      <c r="T1954" s="482"/>
      <c r="U1954" s="482"/>
      <c r="V1954" s="482"/>
      <c r="W1954" s="482"/>
      <c r="X1954" s="482"/>
      <c r="Y1954" s="482"/>
      <c r="Z1954" s="482"/>
      <c r="AA1954" s="482"/>
      <c r="AB1954" s="482"/>
      <c r="AC1954" s="482"/>
      <c r="AD1954" s="482"/>
      <c r="AE1954" s="482"/>
      <c r="AF1954" s="482"/>
      <c r="AG1954" s="482"/>
      <c r="AH1954" s="482"/>
      <c r="AI1954" s="482"/>
      <c r="AJ1954" s="482"/>
      <c r="AK1954" s="482"/>
      <c r="AL1954" s="482"/>
      <c r="AM1954" s="482"/>
      <c r="AN1954" s="482"/>
      <c r="AO1954" s="482"/>
      <c r="AP1954" s="482"/>
      <c r="AQ1954" s="482"/>
      <c r="AR1954" s="482"/>
      <c r="AS1954" s="482"/>
      <c r="AT1954" s="482"/>
      <c r="AU1954" s="482"/>
      <c r="AV1954" s="482"/>
      <c r="AW1954" s="482"/>
      <c r="AX1954" s="482"/>
      <c r="AY1954" s="482"/>
      <c r="AZ1954" s="482"/>
      <c r="BA1954" s="482"/>
      <c r="BB1954" s="482"/>
      <c r="BC1954" s="482"/>
      <c r="BD1954" s="482"/>
      <c r="BE1954" s="482"/>
      <c r="BF1954" s="482"/>
      <c r="BG1954" s="515"/>
      <c r="BH1954" s="516"/>
      <c r="BI1954" s="516"/>
      <c r="BJ1954" s="516"/>
      <c r="BK1954" s="517"/>
      <c r="BL1954" s="330"/>
      <c r="BM1954" s="330"/>
      <c r="BN1954" s="330"/>
      <c r="BO1954" s="330"/>
      <c r="BP1954" s="330"/>
      <c r="BQ1954" s="330"/>
      <c r="BR1954" s="330"/>
      <c r="BS1954" s="330"/>
      <c r="BT1954" s="330"/>
      <c r="BU1954" s="330"/>
      <c r="BV1954" s="330"/>
      <c r="BW1954" s="330"/>
      <c r="BX1954" s="330"/>
      <c r="BY1954" s="330"/>
      <c r="BZ1954" s="330"/>
      <c r="CA1954" s="330"/>
    </row>
    <row r="1955" spans="1:97" s="331" customFormat="1" ht="12.6" customHeight="1">
      <c r="B1955" s="498"/>
      <c r="C1955" s="499"/>
      <c r="D1955" s="500"/>
      <c r="E1955" s="503"/>
      <c r="F1955" s="504"/>
      <c r="G1955" s="504"/>
      <c r="H1955" s="504"/>
      <c r="I1955" s="504"/>
      <c r="J1955" s="504"/>
      <c r="K1955" s="504"/>
      <c r="L1955" s="504"/>
      <c r="M1955" s="504"/>
      <c r="N1955" s="504"/>
      <c r="O1955" s="504"/>
      <c r="P1955" s="504"/>
      <c r="Q1955" s="504"/>
      <c r="R1955" s="504"/>
      <c r="S1955" s="504"/>
      <c r="T1955" s="504"/>
      <c r="U1955" s="504"/>
      <c r="V1955" s="504"/>
      <c r="W1955" s="504"/>
      <c r="X1955" s="504"/>
      <c r="Y1955" s="504"/>
      <c r="Z1955" s="504"/>
      <c r="AA1955" s="504"/>
      <c r="AB1955" s="504"/>
      <c r="AC1955" s="504"/>
      <c r="AD1955" s="504"/>
      <c r="AE1955" s="504"/>
      <c r="AF1955" s="504"/>
      <c r="AG1955" s="504"/>
      <c r="AH1955" s="504"/>
      <c r="AI1955" s="504"/>
      <c r="AJ1955" s="504"/>
      <c r="AK1955" s="504"/>
      <c r="AL1955" s="504"/>
      <c r="AM1955" s="504"/>
      <c r="AN1955" s="504"/>
      <c r="AO1955" s="504"/>
      <c r="AP1955" s="504"/>
      <c r="AQ1955" s="504"/>
      <c r="AR1955" s="504"/>
      <c r="AS1955" s="504"/>
      <c r="AT1955" s="504"/>
      <c r="AU1955" s="504"/>
      <c r="AV1955" s="504"/>
      <c r="AW1955" s="504"/>
      <c r="AX1955" s="504"/>
      <c r="AY1955" s="504"/>
      <c r="AZ1955" s="504"/>
      <c r="BA1955" s="504"/>
      <c r="BB1955" s="504"/>
      <c r="BC1955" s="504"/>
      <c r="BD1955" s="504"/>
      <c r="BE1955" s="504"/>
      <c r="BF1955" s="504"/>
      <c r="BG1955" s="508"/>
      <c r="BH1955" s="509"/>
      <c r="BI1955" s="509"/>
      <c r="BJ1955" s="509"/>
      <c r="BK1955" s="510"/>
      <c r="BL1955" s="330"/>
      <c r="BM1955" s="330"/>
      <c r="BN1955" s="330"/>
      <c r="BO1955" s="330"/>
      <c r="BP1955" s="330"/>
      <c r="BQ1955" s="330"/>
      <c r="BR1955" s="330"/>
      <c r="BS1955" s="330"/>
      <c r="BT1955" s="330"/>
      <c r="BU1955" s="330"/>
      <c r="BV1955" s="330"/>
      <c r="BW1955" s="330"/>
      <c r="BX1955" s="330"/>
      <c r="BY1955" s="330"/>
      <c r="BZ1955" s="330"/>
      <c r="CA1955" s="330"/>
    </row>
    <row r="1956" spans="1:97" s="331" customFormat="1" ht="12.6" customHeight="1">
      <c r="B1956" s="495" t="s">
        <v>835</v>
      </c>
      <c r="C1956" s="496"/>
      <c r="D1956" s="497"/>
      <c r="E1956" s="841" t="s">
        <v>1234</v>
      </c>
      <c r="F1956" s="841"/>
      <c r="G1956" s="841"/>
      <c r="H1956" s="841"/>
      <c r="I1956" s="841"/>
      <c r="J1956" s="841"/>
      <c r="K1956" s="841"/>
      <c r="L1956" s="841"/>
      <c r="M1956" s="841"/>
      <c r="N1956" s="841"/>
      <c r="O1956" s="841"/>
      <c r="P1956" s="841"/>
      <c r="Q1956" s="841"/>
      <c r="R1956" s="841"/>
      <c r="S1956" s="841"/>
      <c r="T1956" s="841"/>
      <c r="U1956" s="841"/>
      <c r="V1956" s="841"/>
      <c r="W1956" s="841"/>
      <c r="X1956" s="841"/>
      <c r="Y1956" s="841"/>
      <c r="Z1956" s="841"/>
      <c r="AA1956" s="841"/>
      <c r="AB1956" s="841"/>
      <c r="AC1956" s="841"/>
      <c r="AD1956" s="841"/>
      <c r="AE1956" s="841"/>
      <c r="AF1956" s="841"/>
      <c r="AG1956" s="841"/>
      <c r="AH1956" s="841"/>
      <c r="AI1956" s="841"/>
      <c r="AJ1956" s="841"/>
      <c r="AK1956" s="841"/>
      <c r="AL1956" s="841"/>
      <c r="AM1956" s="841"/>
      <c r="AN1956" s="841"/>
      <c r="AO1956" s="841"/>
      <c r="AP1956" s="841"/>
      <c r="AQ1956" s="841"/>
      <c r="AR1956" s="841"/>
      <c r="AS1956" s="841"/>
      <c r="AT1956" s="841"/>
      <c r="AU1956" s="841"/>
      <c r="AV1956" s="841"/>
      <c r="AW1956" s="841"/>
      <c r="AX1956" s="841"/>
      <c r="AY1956" s="841"/>
      <c r="AZ1956" s="841"/>
      <c r="BA1956" s="841"/>
      <c r="BB1956" s="841"/>
      <c r="BC1956" s="841"/>
      <c r="BD1956" s="841"/>
      <c r="BE1956" s="841"/>
      <c r="BF1956" s="841"/>
      <c r="BG1956" s="640"/>
      <c r="BH1956" s="640"/>
      <c r="BI1956" s="640"/>
      <c r="BJ1956" s="640"/>
      <c r="BK1956" s="640"/>
      <c r="BL1956" s="330"/>
      <c r="BM1956" s="330"/>
      <c r="BN1956" s="330"/>
      <c r="BO1956" s="330"/>
      <c r="BP1956" s="330"/>
      <c r="BQ1956" s="330"/>
      <c r="BR1956" s="330"/>
      <c r="BS1956" s="330"/>
      <c r="BT1956" s="330"/>
      <c r="BU1956" s="330"/>
      <c r="BV1956" s="330"/>
      <c r="BW1956" s="330"/>
      <c r="BX1956" s="330"/>
      <c r="BY1956" s="330"/>
      <c r="BZ1956" s="330"/>
      <c r="CA1956" s="330"/>
    </row>
    <row r="1957" spans="1:97" s="331" customFormat="1" ht="12.6" customHeight="1">
      <c r="B1957" s="511"/>
      <c r="C1957" s="512"/>
      <c r="D1957" s="513"/>
      <c r="E1957" s="841"/>
      <c r="F1957" s="841"/>
      <c r="G1957" s="841"/>
      <c r="H1957" s="841"/>
      <c r="I1957" s="841"/>
      <c r="J1957" s="841"/>
      <c r="K1957" s="841"/>
      <c r="L1957" s="841"/>
      <c r="M1957" s="841"/>
      <c r="N1957" s="841"/>
      <c r="O1957" s="841"/>
      <c r="P1957" s="841"/>
      <c r="Q1957" s="841"/>
      <c r="R1957" s="841"/>
      <c r="S1957" s="841"/>
      <c r="T1957" s="841"/>
      <c r="U1957" s="841"/>
      <c r="V1957" s="841"/>
      <c r="W1957" s="841"/>
      <c r="X1957" s="841"/>
      <c r="Y1957" s="841"/>
      <c r="Z1957" s="841"/>
      <c r="AA1957" s="841"/>
      <c r="AB1957" s="841"/>
      <c r="AC1957" s="841"/>
      <c r="AD1957" s="841"/>
      <c r="AE1957" s="841"/>
      <c r="AF1957" s="841"/>
      <c r="AG1957" s="841"/>
      <c r="AH1957" s="841"/>
      <c r="AI1957" s="841"/>
      <c r="AJ1957" s="841"/>
      <c r="AK1957" s="841"/>
      <c r="AL1957" s="841"/>
      <c r="AM1957" s="841"/>
      <c r="AN1957" s="841"/>
      <c r="AO1957" s="841"/>
      <c r="AP1957" s="841"/>
      <c r="AQ1957" s="841"/>
      <c r="AR1957" s="841"/>
      <c r="AS1957" s="841"/>
      <c r="AT1957" s="841"/>
      <c r="AU1957" s="841"/>
      <c r="AV1957" s="841"/>
      <c r="AW1957" s="841"/>
      <c r="AX1957" s="841"/>
      <c r="AY1957" s="841"/>
      <c r="AZ1957" s="841"/>
      <c r="BA1957" s="841"/>
      <c r="BB1957" s="841"/>
      <c r="BC1957" s="841"/>
      <c r="BD1957" s="841"/>
      <c r="BE1957" s="841"/>
      <c r="BF1957" s="841"/>
      <c r="BG1957" s="640"/>
      <c r="BH1957" s="640"/>
      <c r="BI1957" s="640"/>
      <c r="BJ1957" s="640"/>
      <c r="BK1957" s="640"/>
      <c r="BL1957" s="330"/>
      <c r="BM1957" s="330"/>
      <c r="BN1957" s="330"/>
      <c r="BO1957" s="330"/>
      <c r="BP1957" s="330"/>
      <c r="BQ1957" s="330"/>
      <c r="BR1957" s="330"/>
      <c r="BS1957" s="330"/>
      <c r="BT1957" s="330"/>
      <c r="BU1957" s="330"/>
      <c r="BV1957" s="330"/>
      <c r="BW1957" s="330"/>
      <c r="BX1957" s="330"/>
      <c r="BY1957" s="330"/>
      <c r="BZ1957" s="330"/>
      <c r="CA1957" s="330"/>
    </row>
    <row r="1958" spans="1:97" s="331" customFormat="1" ht="12.6" customHeight="1">
      <c r="B1958" s="498"/>
      <c r="C1958" s="499"/>
      <c r="D1958" s="500"/>
      <c r="E1958" s="841"/>
      <c r="F1958" s="841"/>
      <c r="G1958" s="841"/>
      <c r="H1958" s="841"/>
      <c r="I1958" s="841"/>
      <c r="J1958" s="841"/>
      <c r="K1958" s="841"/>
      <c r="L1958" s="841"/>
      <c r="M1958" s="841"/>
      <c r="N1958" s="841"/>
      <c r="O1958" s="841"/>
      <c r="P1958" s="841"/>
      <c r="Q1958" s="841"/>
      <c r="R1958" s="841"/>
      <c r="S1958" s="841"/>
      <c r="T1958" s="841"/>
      <c r="U1958" s="841"/>
      <c r="V1958" s="841"/>
      <c r="W1958" s="841"/>
      <c r="X1958" s="841"/>
      <c r="Y1958" s="841"/>
      <c r="Z1958" s="841"/>
      <c r="AA1958" s="841"/>
      <c r="AB1958" s="841"/>
      <c r="AC1958" s="841"/>
      <c r="AD1958" s="841"/>
      <c r="AE1958" s="841"/>
      <c r="AF1958" s="841"/>
      <c r="AG1958" s="841"/>
      <c r="AH1958" s="841"/>
      <c r="AI1958" s="841"/>
      <c r="AJ1958" s="841"/>
      <c r="AK1958" s="841"/>
      <c r="AL1958" s="841"/>
      <c r="AM1958" s="841"/>
      <c r="AN1958" s="841"/>
      <c r="AO1958" s="841"/>
      <c r="AP1958" s="841"/>
      <c r="AQ1958" s="841"/>
      <c r="AR1958" s="841"/>
      <c r="AS1958" s="841"/>
      <c r="AT1958" s="841"/>
      <c r="AU1958" s="841"/>
      <c r="AV1958" s="841"/>
      <c r="AW1958" s="841"/>
      <c r="AX1958" s="841"/>
      <c r="AY1958" s="841"/>
      <c r="AZ1958" s="841"/>
      <c r="BA1958" s="841"/>
      <c r="BB1958" s="841"/>
      <c r="BC1958" s="841"/>
      <c r="BD1958" s="841"/>
      <c r="BE1958" s="841"/>
      <c r="BF1958" s="841"/>
      <c r="BG1958" s="640"/>
      <c r="BH1958" s="640"/>
      <c r="BI1958" s="640"/>
      <c r="BJ1958" s="640"/>
      <c r="BK1958" s="640"/>
      <c r="BL1958" s="330"/>
      <c r="BM1958" s="330"/>
      <c r="BN1958" s="330"/>
      <c r="BO1958" s="330"/>
      <c r="BP1958" s="330"/>
      <c r="BQ1958" s="330"/>
      <c r="BR1958" s="330"/>
      <c r="BS1958" s="330"/>
      <c r="BT1958" s="330"/>
      <c r="BU1958" s="330"/>
      <c r="BV1958" s="330"/>
      <c r="BW1958" s="330"/>
      <c r="BX1958" s="330"/>
      <c r="BY1958" s="330"/>
      <c r="BZ1958" s="330"/>
      <c r="CA1958" s="330"/>
    </row>
    <row r="1959" spans="1:97" s="384" customFormat="1" ht="8.25" customHeight="1">
      <c r="BG1959" s="243"/>
      <c r="BH1959" s="243"/>
      <c r="BI1959" s="243"/>
      <c r="BJ1959" s="243"/>
      <c r="BK1959" s="243"/>
      <c r="BL1959" s="385"/>
      <c r="BM1959" s="385"/>
      <c r="BN1959" s="385"/>
      <c r="BO1959" s="385"/>
      <c r="BP1959" s="385"/>
      <c r="BQ1959" s="385"/>
      <c r="BR1959" s="385"/>
      <c r="BS1959" s="385"/>
      <c r="BT1959" s="385"/>
      <c r="BU1959" s="385"/>
      <c r="BV1959" s="385"/>
      <c r="BW1959" s="385"/>
      <c r="BX1959" s="385"/>
      <c r="BY1959" s="385"/>
      <c r="BZ1959" s="385"/>
      <c r="CA1959" s="385"/>
    </row>
    <row r="1960" spans="1:97" s="316" customFormat="1" ht="12.75" customHeight="1">
      <c r="B1960" s="386"/>
      <c r="C1960" s="386"/>
      <c r="D1960" s="386"/>
      <c r="E1960" s="599" t="s">
        <v>765</v>
      </c>
      <c r="F1960" s="600"/>
      <c r="G1960" s="600"/>
      <c r="H1960" s="600"/>
      <c r="I1960" s="600"/>
      <c r="J1960" s="600"/>
      <c r="K1960" s="600"/>
      <c r="L1960" s="600"/>
      <c r="M1960" s="600"/>
      <c r="N1960" s="600"/>
      <c r="O1960" s="600"/>
      <c r="P1960" s="600"/>
      <c r="Q1960" s="600"/>
      <c r="R1960" s="600"/>
      <c r="S1960" s="600"/>
      <c r="T1960" s="600"/>
      <c r="U1960" s="600"/>
      <c r="V1960" s="600"/>
      <c r="W1960" s="600"/>
      <c r="X1960" s="600"/>
      <c r="Y1960" s="600"/>
      <c r="Z1960" s="600"/>
      <c r="AA1960" s="600"/>
      <c r="AB1960" s="600"/>
      <c r="AC1960" s="600"/>
      <c r="AD1960" s="600"/>
      <c r="AE1960" s="601"/>
      <c r="AF1960" s="783"/>
      <c r="AG1960" s="784"/>
      <c r="AH1960" s="784"/>
      <c r="AI1960" s="784"/>
      <c r="AJ1960" s="784"/>
      <c r="AK1960" s="784"/>
      <c r="AL1960" s="784"/>
      <c r="AM1960" s="784"/>
      <c r="AN1960" s="784"/>
      <c r="AO1960" s="784"/>
      <c r="AP1960" s="785"/>
      <c r="AQ1960" s="482"/>
      <c r="AR1960" s="482"/>
      <c r="AS1960" s="482"/>
      <c r="AT1960" s="482"/>
      <c r="AU1960" s="482"/>
      <c r="AV1960" s="482"/>
      <c r="AW1960" s="482"/>
      <c r="AX1960" s="482"/>
      <c r="AY1960" s="482"/>
      <c r="AZ1960" s="482"/>
      <c r="BA1960" s="482"/>
      <c r="BB1960" s="482"/>
      <c r="BC1960" s="482"/>
      <c r="BD1960" s="482"/>
      <c r="BE1960" s="482"/>
      <c r="BF1960" s="482"/>
      <c r="BG1960" s="387"/>
      <c r="BH1960" s="387"/>
      <c r="BI1960" s="387"/>
      <c r="BJ1960" s="387"/>
      <c r="BK1960" s="387"/>
      <c r="BL1960" s="387"/>
      <c r="BM1960" s="777" t="s">
        <v>766</v>
      </c>
      <c r="BN1960" s="777"/>
      <c r="BO1960" s="777"/>
      <c r="BP1960" s="777"/>
      <c r="BQ1960" s="777"/>
      <c r="BR1960" s="777"/>
      <c r="BS1960" s="777"/>
      <c r="BT1960" s="777"/>
      <c r="BU1960" s="777"/>
      <c r="BV1960" s="777"/>
      <c r="BW1960" s="777"/>
      <c r="BX1960" s="387"/>
      <c r="BY1960" s="387"/>
      <c r="BZ1960" s="387"/>
      <c r="CA1960" s="387"/>
      <c r="CB1960" s="387"/>
      <c r="CC1960" s="387"/>
      <c r="CD1960" s="387"/>
      <c r="CE1960" s="387"/>
      <c r="CF1960" s="387"/>
      <c r="CG1960" s="387"/>
      <c r="CH1960" s="387"/>
      <c r="CK1960" s="258"/>
      <c r="CL1960" s="225"/>
      <c r="CM1960" s="225"/>
      <c r="CN1960" s="225"/>
      <c r="CO1960" s="225"/>
      <c r="CP1960" s="225"/>
      <c r="CQ1960" s="225"/>
      <c r="CR1960" s="225"/>
      <c r="CS1960" s="225"/>
    </row>
    <row r="1961" spans="1:97" s="316" customFormat="1" ht="12.75" customHeight="1">
      <c r="B1961" s="386"/>
      <c r="C1961" s="386"/>
      <c r="D1961" s="386"/>
      <c r="E1961" s="602"/>
      <c r="F1961" s="603"/>
      <c r="G1961" s="603"/>
      <c r="H1961" s="603"/>
      <c r="I1961" s="603"/>
      <c r="J1961" s="603"/>
      <c r="K1961" s="603"/>
      <c r="L1961" s="603"/>
      <c r="M1961" s="603"/>
      <c r="N1961" s="603"/>
      <c r="O1961" s="603"/>
      <c r="P1961" s="603"/>
      <c r="Q1961" s="603"/>
      <c r="R1961" s="603"/>
      <c r="S1961" s="603"/>
      <c r="T1961" s="603"/>
      <c r="U1961" s="603"/>
      <c r="V1961" s="603"/>
      <c r="W1961" s="603"/>
      <c r="X1961" s="603"/>
      <c r="Y1961" s="603"/>
      <c r="Z1961" s="603"/>
      <c r="AA1961" s="603"/>
      <c r="AB1961" s="603"/>
      <c r="AC1961" s="603"/>
      <c r="AD1961" s="603"/>
      <c r="AE1961" s="604"/>
      <c r="AF1961" s="786"/>
      <c r="AG1961" s="787"/>
      <c r="AH1961" s="787"/>
      <c r="AI1961" s="787"/>
      <c r="AJ1961" s="787"/>
      <c r="AK1961" s="787"/>
      <c r="AL1961" s="787"/>
      <c r="AM1961" s="787"/>
      <c r="AN1961" s="787"/>
      <c r="AO1961" s="787"/>
      <c r="AP1961" s="788"/>
      <c r="AQ1961" s="482"/>
      <c r="AR1961" s="482"/>
      <c r="AS1961" s="482"/>
      <c r="AT1961" s="482"/>
      <c r="AU1961" s="482"/>
      <c r="AV1961" s="482"/>
      <c r="AW1961" s="482"/>
      <c r="AX1961" s="482"/>
      <c r="AY1961" s="482"/>
      <c r="AZ1961" s="482"/>
      <c r="BA1961" s="482"/>
      <c r="BB1961" s="482"/>
      <c r="BC1961" s="482"/>
      <c r="BD1961" s="482"/>
      <c r="BE1961" s="482"/>
      <c r="BF1961" s="482"/>
      <c r="BG1961" s="387"/>
      <c r="BH1961" s="387"/>
      <c r="BI1961" s="387"/>
      <c r="BJ1961" s="387"/>
      <c r="BK1961" s="387"/>
      <c r="BL1961" s="387"/>
      <c r="BM1961" s="387"/>
      <c r="BN1961" s="387"/>
      <c r="BO1961" s="387"/>
      <c r="BP1961" s="387"/>
      <c r="BQ1961" s="387"/>
      <c r="BR1961" s="387"/>
      <c r="BS1961" s="387"/>
      <c r="BT1961" s="387"/>
      <c r="BU1961" s="387"/>
      <c r="BV1961" s="387"/>
      <c r="BW1961" s="387"/>
      <c r="BX1961" s="387"/>
      <c r="BY1961" s="387"/>
      <c r="BZ1961" s="387"/>
      <c r="CA1961" s="387"/>
      <c r="CB1961" s="387"/>
      <c r="CC1961" s="387"/>
      <c r="CD1961" s="387"/>
      <c r="CE1961" s="387"/>
      <c r="CF1961" s="387"/>
      <c r="CG1961" s="387"/>
      <c r="CH1961" s="387"/>
      <c r="CK1961" s="258"/>
      <c r="CL1961" s="258"/>
      <c r="CM1961" s="258"/>
      <c r="CN1961" s="258"/>
      <c r="CO1961" s="258"/>
      <c r="CP1961" s="225"/>
      <c r="CQ1961" s="225"/>
      <c r="CR1961" s="225"/>
      <c r="CS1961" s="225"/>
    </row>
    <row r="1962" spans="1:97" s="316" customFormat="1" ht="14.25" customHeight="1">
      <c r="B1962" s="386"/>
      <c r="C1962" s="386"/>
      <c r="D1962" s="386"/>
      <c r="E1962" s="388"/>
      <c r="F1962" s="388"/>
      <c r="G1962" s="388"/>
      <c r="H1962" s="388"/>
      <c r="I1962" s="388"/>
      <c r="J1962" s="388"/>
      <c r="K1962" s="388"/>
      <c r="L1962" s="388"/>
      <c r="M1962" s="388"/>
      <c r="N1962" s="388"/>
      <c r="O1962" s="388"/>
      <c r="P1962" s="388"/>
      <c r="Q1962" s="388"/>
      <c r="R1962" s="388"/>
      <c r="S1962" s="388"/>
      <c r="T1962" s="388"/>
      <c r="U1962" s="388"/>
      <c r="V1962" s="388"/>
      <c r="W1962" s="388"/>
      <c r="X1962" s="388"/>
      <c r="Y1962" s="388"/>
      <c r="Z1962" s="388"/>
      <c r="AA1962" s="388"/>
      <c r="AB1962" s="388"/>
      <c r="AC1962" s="388"/>
      <c r="AD1962" s="388"/>
      <c r="AE1962" s="388"/>
      <c r="AF1962" s="389"/>
      <c r="AG1962" s="389"/>
      <c r="AH1962" s="389"/>
      <c r="AI1962" s="389"/>
      <c r="AJ1962" s="389"/>
      <c r="AK1962" s="389"/>
      <c r="AL1962" s="389"/>
      <c r="AM1962" s="389"/>
      <c r="AN1962" s="389"/>
      <c r="AO1962" s="389"/>
      <c r="AP1962" s="389"/>
      <c r="AQ1962" s="355"/>
      <c r="AR1962" s="355"/>
      <c r="AS1962" s="355"/>
      <c r="AT1962" s="355"/>
      <c r="AU1962" s="355"/>
      <c r="AV1962" s="355"/>
      <c r="AW1962" s="355"/>
      <c r="AX1962" s="355"/>
      <c r="AY1962" s="355"/>
      <c r="AZ1962" s="355"/>
      <c r="BA1962" s="355"/>
      <c r="BB1962" s="355"/>
      <c r="BC1962" s="355"/>
      <c r="BD1962" s="355"/>
      <c r="BE1962" s="355"/>
      <c r="BF1962" s="355"/>
      <c r="BG1962" s="387"/>
      <c r="BH1962" s="387"/>
      <c r="BI1962" s="387"/>
      <c r="BJ1962" s="387"/>
      <c r="BK1962" s="387"/>
      <c r="BL1962" s="387"/>
      <c r="BM1962" s="387"/>
      <c r="BN1962" s="387"/>
      <c r="BO1962" s="387"/>
      <c r="BP1962" s="387"/>
      <c r="BQ1962" s="387"/>
      <c r="BR1962" s="387"/>
      <c r="BS1962" s="387"/>
      <c r="BT1962" s="387"/>
      <c r="BU1962" s="387"/>
      <c r="BV1962" s="387"/>
      <c r="BW1962" s="387"/>
      <c r="BX1962" s="387"/>
      <c r="BY1962" s="387"/>
      <c r="BZ1962" s="387"/>
      <c r="CA1962" s="387"/>
      <c r="CB1962" s="387"/>
      <c r="CC1962" s="387"/>
      <c r="CD1962" s="387"/>
      <c r="CE1962" s="387"/>
      <c r="CF1962" s="387"/>
      <c r="CG1962" s="387"/>
      <c r="CH1962" s="387"/>
      <c r="CK1962" s="258"/>
      <c r="CL1962" s="258"/>
      <c r="CM1962" s="258"/>
      <c r="CN1962" s="258"/>
      <c r="CO1962" s="258"/>
      <c r="CP1962" s="225"/>
      <c r="CQ1962" s="225"/>
      <c r="CR1962" s="225"/>
      <c r="CS1962" s="225"/>
    </row>
    <row r="1963" spans="1:97" s="316" customFormat="1" ht="20.100000000000001" customHeight="1">
      <c r="A1963" s="239" t="s">
        <v>1308</v>
      </c>
      <c r="B1963" s="239"/>
      <c r="C1963" s="239"/>
      <c r="D1963" s="298"/>
      <c r="E1963" s="291"/>
      <c r="F1963" s="291"/>
      <c r="G1963" s="291"/>
      <c r="H1963" s="291"/>
      <c r="I1963" s="291"/>
      <c r="J1963" s="291"/>
      <c r="K1963" s="291"/>
      <c r="L1963" s="291"/>
      <c r="M1963" s="291"/>
      <c r="N1963" s="291"/>
      <c r="O1963" s="291"/>
      <c r="P1963" s="291"/>
      <c r="Q1963" s="291"/>
      <c r="R1963" s="291"/>
      <c r="S1963" s="291"/>
      <c r="T1963" s="291"/>
      <c r="U1963" s="291"/>
      <c r="V1963" s="291"/>
      <c r="AN1963" s="773"/>
      <c r="AO1963" s="774"/>
      <c r="AP1963" s="774"/>
      <c r="AQ1963" s="774"/>
      <c r="AR1963" s="774"/>
      <c r="AS1963" s="774"/>
      <c r="AT1963" s="774"/>
      <c r="AU1963" s="774"/>
      <c r="AV1963" s="774"/>
      <c r="AW1963" s="774"/>
      <c r="AX1963" s="774"/>
      <c r="AY1963" s="774"/>
      <c r="AZ1963" s="774"/>
      <c r="BA1963" s="774"/>
      <c r="BB1963" s="774"/>
      <c r="BC1963" s="774"/>
      <c r="BD1963" s="774"/>
      <c r="BE1963" s="774"/>
      <c r="BF1963" s="774"/>
      <c r="BG1963" s="243"/>
      <c r="BH1963" s="243"/>
      <c r="BI1963" s="243"/>
      <c r="BJ1963" s="243"/>
      <c r="BK1963" s="243"/>
      <c r="BL1963" s="345"/>
      <c r="BM1963" s="345"/>
      <c r="BN1963" s="345"/>
      <c r="BO1963" s="345"/>
      <c r="BP1963" s="345"/>
      <c r="BQ1963" s="345"/>
      <c r="BR1963" s="345"/>
      <c r="BS1963" s="345"/>
      <c r="BT1963" s="345"/>
      <c r="BU1963" s="345"/>
      <c r="BV1963" s="345"/>
      <c r="BW1963" s="345"/>
      <c r="BX1963" s="345"/>
      <c r="BY1963" s="345"/>
      <c r="BZ1963" s="345"/>
      <c r="CA1963" s="345"/>
    </row>
    <row r="1964" spans="1:97" s="331" customFormat="1" ht="12.6" customHeight="1">
      <c r="B1964" s="495" t="s">
        <v>431</v>
      </c>
      <c r="C1964" s="496"/>
      <c r="D1964" s="497"/>
      <c r="E1964" s="501" t="s">
        <v>1235</v>
      </c>
      <c r="F1964" s="502"/>
      <c r="G1964" s="502"/>
      <c r="H1964" s="502"/>
      <c r="I1964" s="502"/>
      <c r="J1964" s="502"/>
      <c r="K1964" s="502"/>
      <c r="L1964" s="502"/>
      <c r="M1964" s="502"/>
      <c r="N1964" s="502"/>
      <c r="O1964" s="502"/>
      <c r="P1964" s="502"/>
      <c r="Q1964" s="502"/>
      <c r="R1964" s="502"/>
      <c r="S1964" s="502"/>
      <c r="T1964" s="502"/>
      <c r="U1964" s="502"/>
      <c r="V1964" s="502"/>
      <c r="W1964" s="502"/>
      <c r="X1964" s="502"/>
      <c r="Y1964" s="502"/>
      <c r="Z1964" s="502"/>
      <c r="AA1964" s="502"/>
      <c r="AB1964" s="502"/>
      <c r="AC1964" s="502"/>
      <c r="AD1964" s="502"/>
      <c r="AE1964" s="502"/>
      <c r="AF1964" s="502"/>
      <c r="AG1964" s="502"/>
      <c r="AH1964" s="502"/>
      <c r="AI1964" s="502"/>
      <c r="AJ1964" s="502"/>
      <c r="AK1964" s="502"/>
      <c r="AL1964" s="502"/>
      <c r="AM1964" s="502"/>
      <c r="AN1964" s="502"/>
      <c r="AO1964" s="502"/>
      <c r="AP1964" s="502"/>
      <c r="AQ1964" s="502"/>
      <c r="AR1964" s="502"/>
      <c r="AS1964" s="502"/>
      <c r="AT1964" s="502"/>
      <c r="AU1964" s="502"/>
      <c r="AV1964" s="502"/>
      <c r="AW1964" s="502"/>
      <c r="AX1964" s="502"/>
      <c r="AY1964" s="502"/>
      <c r="AZ1964" s="502"/>
      <c r="BA1964" s="502"/>
      <c r="BB1964" s="502"/>
      <c r="BC1964" s="502"/>
      <c r="BD1964" s="502"/>
      <c r="BE1964" s="502"/>
      <c r="BF1964" s="502"/>
      <c r="BG1964" s="505"/>
      <c r="BH1964" s="506"/>
      <c r="BI1964" s="506"/>
      <c r="BJ1964" s="506"/>
      <c r="BK1964" s="507"/>
      <c r="BL1964" s="330"/>
      <c r="BM1964" s="330"/>
      <c r="BN1964" s="330"/>
      <c r="BO1964" s="330"/>
      <c r="BP1964" s="330"/>
      <c r="BQ1964" s="330"/>
      <c r="BR1964" s="330"/>
      <c r="BS1964" s="330"/>
      <c r="BT1964" s="330"/>
      <c r="BU1964" s="330"/>
      <c r="BV1964" s="330"/>
      <c r="BW1964" s="330"/>
      <c r="BX1964" s="330"/>
      <c r="BY1964" s="330"/>
      <c r="BZ1964" s="330"/>
      <c r="CA1964" s="330"/>
    </row>
    <row r="1965" spans="1:97" s="331" customFormat="1" ht="12.6" customHeight="1">
      <c r="B1965" s="511"/>
      <c r="C1965" s="512"/>
      <c r="D1965" s="513"/>
      <c r="E1965" s="514"/>
      <c r="F1965" s="482"/>
      <c r="G1965" s="482"/>
      <c r="H1965" s="482"/>
      <c r="I1965" s="482"/>
      <c r="J1965" s="482"/>
      <c r="K1965" s="482"/>
      <c r="L1965" s="482"/>
      <c r="M1965" s="482"/>
      <c r="N1965" s="482"/>
      <c r="O1965" s="482"/>
      <c r="P1965" s="482"/>
      <c r="Q1965" s="482"/>
      <c r="R1965" s="482"/>
      <c r="S1965" s="482"/>
      <c r="T1965" s="482"/>
      <c r="U1965" s="482"/>
      <c r="V1965" s="482"/>
      <c r="W1965" s="482"/>
      <c r="X1965" s="482"/>
      <c r="Y1965" s="482"/>
      <c r="Z1965" s="482"/>
      <c r="AA1965" s="482"/>
      <c r="AB1965" s="482"/>
      <c r="AC1965" s="482"/>
      <c r="AD1965" s="482"/>
      <c r="AE1965" s="482"/>
      <c r="AF1965" s="482"/>
      <c r="AG1965" s="482"/>
      <c r="AH1965" s="482"/>
      <c r="AI1965" s="482"/>
      <c r="AJ1965" s="482"/>
      <c r="AK1965" s="482"/>
      <c r="AL1965" s="482"/>
      <c r="AM1965" s="482"/>
      <c r="AN1965" s="482"/>
      <c r="AO1965" s="482"/>
      <c r="AP1965" s="482"/>
      <c r="AQ1965" s="482"/>
      <c r="AR1965" s="482"/>
      <c r="AS1965" s="482"/>
      <c r="AT1965" s="482"/>
      <c r="AU1965" s="482"/>
      <c r="AV1965" s="482"/>
      <c r="AW1965" s="482"/>
      <c r="AX1965" s="482"/>
      <c r="AY1965" s="482"/>
      <c r="AZ1965" s="482"/>
      <c r="BA1965" s="482"/>
      <c r="BB1965" s="482"/>
      <c r="BC1965" s="482"/>
      <c r="BD1965" s="482"/>
      <c r="BE1965" s="482"/>
      <c r="BF1965" s="482"/>
      <c r="BG1965" s="515"/>
      <c r="BH1965" s="516"/>
      <c r="BI1965" s="516"/>
      <c r="BJ1965" s="516"/>
      <c r="BK1965" s="517"/>
      <c r="BL1965" s="330"/>
      <c r="BM1965" s="330"/>
      <c r="BN1965" s="330"/>
      <c r="BO1965" s="330"/>
      <c r="BP1965" s="330"/>
      <c r="BQ1965" s="330"/>
      <c r="BR1965" s="330"/>
      <c r="BS1965" s="330"/>
      <c r="BT1965" s="330"/>
      <c r="BU1965" s="330"/>
      <c r="BV1965" s="330"/>
      <c r="BW1965" s="330"/>
      <c r="BX1965" s="330"/>
      <c r="BY1965" s="330"/>
      <c r="BZ1965" s="330"/>
      <c r="CA1965" s="330"/>
    </row>
    <row r="1966" spans="1:97" s="331" customFormat="1" ht="12.6" customHeight="1">
      <c r="B1966" s="498"/>
      <c r="C1966" s="499"/>
      <c r="D1966" s="500"/>
      <c r="E1966" s="503"/>
      <c r="F1966" s="504"/>
      <c r="G1966" s="504"/>
      <c r="H1966" s="504"/>
      <c r="I1966" s="504"/>
      <c r="J1966" s="504"/>
      <c r="K1966" s="504"/>
      <c r="L1966" s="504"/>
      <c r="M1966" s="504"/>
      <c r="N1966" s="504"/>
      <c r="O1966" s="504"/>
      <c r="P1966" s="504"/>
      <c r="Q1966" s="504"/>
      <c r="R1966" s="504"/>
      <c r="S1966" s="504"/>
      <c r="T1966" s="504"/>
      <c r="U1966" s="504"/>
      <c r="V1966" s="504"/>
      <c r="W1966" s="504"/>
      <c r="X1966" s="504"/>
      <c r="Y1966" s="504"/>
      <c r="Z1966" s="504"/>
      <c r="AA1966" s="504"/>
      <c r="AB1966" s="504"/>
      <c r="AC1966" s="504"/>
      <c r="AD1966" s="504"/>
      <c r="AE1966" s="504"/>
      <c r="AF1966" s="504"/>
      <c r="AG1966" s="504"/>
      <c r="AH1966" s="504"/>
      <c r="AI1966" s="504"/>
      <c r="AJ1966" s="504"/>
      <c r="AK1966" s="504"/>
      <c r="AL1966" s="504"/>
      <c r="AM1966" s="504"/>
      <c r="AN1966" s="504"/>
      <c r="AO1966" s="504"/>
      <c r="AP1966" s="504"/>
      <c r="AQ1966" s="504"/>
      <c r="AR1966" s="504"/>
      <c r="AS1966" s="504"/>
      <c r="AT1966" s="504"/>
      <c r="AU1966" s="504"/>
      <c r="AV1966" s="504"/>
      <c r="AW1966" s="504"/>
      <c r="AX1966" s="504"/>
      <c r="AY1966" s="504"/>
      <c r="AZ1966" s="504"/>
      <c r="BA1966" s="504"/>
      <c r="BB1966" s="504"/>
      <c r="BC1966" s="504"/>
      <c r="BD1966" s="504"/>
      <c r="BE1966" s="504"/>
      <c r="BF1966" s="504"/>
      <c r="BG1966" s="508"/>
      <c r="BH1966" s="509"/>
      <c r="BI1966" s="509"/>
      <c r="BJ1966" s="509"/>
      <c r="BK1966" s="510"/>
      <c r="BL1966" s="330"/>
      <c r="BM1966" s="330"/>
      <c r="BN1966" s="330"/>
      <c r="BO1966" s="330"/>
      <c r="BP1966" s="330"/>
      <c r="BQ1966" s="330"/>
      <c r="BR1966" s="330"/>
      <c r="BS1966" s="330"/>
      <c r="BT1966" s="330"/>
      <c r="BU1966" s="330"/>
      <c r="BV1966" s="330"/>
      <c r="BW1966" s="330"/>
      <c r="BX1966" s="330"/>
      <c r="BY1966" s="330"/>
      <c r="BZ1966" s="330"/>
      <c r="CA1966" s="330"/>
    </row>
    <row r="1967" spans="1:97" s="331" customFormat="1" ht="12.6" customHeight="1">
      <c r="B1967" s="495" t="s">
        <v>436</v>
      </c>
      <c r="C1967" s="496"/>
      <c r="D1967" s="497"/>
      <c r="E1967" s="501" t="s">
        <v>1022</v>
      </c>
      <c r="F1967" s="502"/>
      <c r="G1967" s="502"/>
      <c r="H1967" s="502"/>
      <c r="I1967" s="502"/>
      <c r="J1967" s="502"/>
      <c r="K1967" s="502"/>
      <c r="L1967" s="502"/>
      <c r="M1967" s="502"/>
      <c r="N1967" s="502"/>
      <c r="O1967" s="502"/>
      <c r="P1967" s="502"/>
      <c r="Q1967" s="502"/>
      <c r="R1967" s="502"/>
      <c r="S1967" s="502"/>
      <c r="T1967" s="502"/>
      <c r="U1967" s="502"/>
      <c r="V1967" s="502"/>
      <c r="W1967" s="502"/>
      <c r="X1967" s="502"/>
      <c r="Y1967" s="502"/>
      <c r="Z1967" s="502"/>
      <c r="AA1967" s="502"/>
      <c r="AB1967" s="502"/>
      <c r="AC1967" s="502"/>
      <c r="AD1967" s="502"/>
      <c r="AE1967" s="502"/>
      <c r="AF1967" s="502"/>
      <c r="AG1967" s="502"/>
      <c r="AH1967" s="502"/>
      <c r="AI1967" s="502"/>
      <c r="AJ1967" s="502"/>
      <c r="AK1967" s="502"/>
      <c r="AL1967" s="502"/>
      <c r="AM1967" s="502"/>
      <c r="AN1967" s="502"/>
      <c r="AO1967" s="502"/>
      <c r="AP1967" s="502"/>
      <c r="AQ1967" s="502"/>
      <c r="AR1967" s="502"/>
      <c r="AS1967" s="502"/>
      <c r="AT1967" s="502"/>
      <c r="AU1967" s="502"/>
      <c r="AV1967" s="502"/>
      <c r="AW1967" s="502"/>
      <c r="AX1967" s="502"/>
      <c r="AY1967" s="502"/>
      <c r="AZ1967" s="502"/>
      <c r="BA1967" s="502"/>
      <c r="BB1967" s="502"/>
      <c r="BC1967" s="502"/>
      <c r="BD1967" s="502"/>
      <c r="BE1967" s="502"/>
      <c r="BF1967" s="502"/>
      <c r="BG1967" s="505"/>
      <c r="BH1967" s="506"/>
      <c r="BI1967" s="506"/>
      <c r="BJ1967" s="506"/>
      <c r="BK1967" s="507"/>
      <c r="BL1967" s="330"/>
      <c r="BM1967" s="330"/>
      <c r="BN1967" s="330"/>
      <c r="BO1967" s="330"/>
      <c r="BP1967" s="330"/>
      <c r="BQ1967" s="330"/>
      <c r="BR1967" s="330"/>
      <c r="BS1967" s="330"/>
      <c r="BT1967" s="330"/>
      <c r="BU1967" s="330"/>
      <c r="BV1967" s="330"/>
      <c r="BW1967" s="330"/>
      <c r="BX1967" s="330"/>
      <c r="BY1967" s="330"/>
      <c r="BZ1967" s="330"/>
      <c r="CA1967" s="330"/>
    </row>
    <row r="1968" spans="1:97" s="331" customFormat="1" ht="12.6" customHeight="1">
      <c r="B1968" s="511"/>
      <c r="C1968" s="512"/>
      <c r="D1968" s="513"/>
      <c r="E1968" s="514"/>
      <c r="F1968" s="482"/>
      <c r="G1968" s="482"/>
      <c r="H1968" s="482"/>
      <c r="I1968" s="482"/>
      <c r="J1968" s="482"/>
      <c r="K1968" s="482"/>
      <c r="L1968" s="482"/>
      <c r="M1968" s="482"/>
      <c r="N1968" s="482"/>
      <c r="O1968" s="482"/>
      <c r="P1968" s="482"/>
      <c r="Q1968" s="482"/>
      <c r="R1968" s="482"/>
      <c r="S1968" s="482"/>
      <c r="T1968" s="482"/>
      <c r="U1968" s="482"/>
      <c r="V1968" s="482"/>
      <c r="W1968" s="482"/>
      <c r="X1968" s="482"/>
      <c r="Y1968" s="482"/>
      <c r="Z1968" s="482"/>
      <c r="AA1968" s="482"/>
      <c r="AB1968" s="482"/>
      <c r="AC1968" s="482"/>
      <c r="AD1968" s="482"/>
      <c r="AE1968" s="482"/>
      <c r="AF1968" s="482"/>
      <c r="AG1968" s="482"/>
      <c r="AH1968" s="482"/>
      <c r="AI1968" s="482"/>
      <c r="AJ1968" s="482"/>
      <c r="AK1968" s="482"/>
      <c r="AL1968" s="482"/>
      <c r="AM1968" s="482"/>
      <c r="AN1968" s="482"/>
      <c r="AO1968" s="482"/>
      <c r="AP1968" s="482"/>
      <c r="AQ1968" s="482"/>
      <c r="AR1968" s="482"/>
      <c r="AS1968" s="482"/>
      <c r="AT1968" s="482"/>
      <c r="AU1968" s="482"/>
      <c r="AV1968" s="482"/>
      <c r="AW1968" s="482"/>
      <c r="AX1968" s="482"/>
      <c r="AY1968" s="482"/>
      <c r="AZ1968" s="482"/>
      <c r="BA1968" s="482"/>
      <c r="BB1968" s="482"/>
      <c r="BC1968" s="482"/>
      <c r="BD1968" s="482"/>
      <c r="BE1968" s="482"/>
      <c r="BF1968" s="482"/>
      <c r="BG1968" s="515"/>
      <c r="BH1968" s="516"/>
      <c r="BI1968" s="516"/>
      <c r="BJ1968" s="516"/>
      <c r="BK1968" s="517"/>
      <c r="BL1968" s="330"/>
      <c r="BM1968" s="330"/>
      <c r="BN1968" s="330"/>
      <c r="BO1968" s="330"/>
      <c r="BP1968" s="330"/>
      <c r="BQ1968" s="330"/>
      <c r="BR1968" s="330"/>
      <c r="BS1968" s="330"/>
      <c r="BT1968" s="330"/>
      <c r="BU1968" s="330"/>
      <c r="BV1968" s="330"/>
      <c r="BW1968" s="330"/>
      <c r="BX1968" s="330"/>
      <c r="BY1968" s="330"/>
      <c r="BZ1968" s="330"/>
      <c r="CA1968" s="330"/>
    </row>
    <row r="1969" spans="2:97" s="331" customFormat="1" ht="12.6" customHeight="1">
      <c r="B1969" s="511"/>
      <c r="C1969" s="512"/>
      <c r="D1969" s="513"/>
      <c r="E1969" s="514"/>
      <c r="F1969" s="482"/>
      <c r="G1969" s="482"/>
      <c r="H1969" s="482"/>
      <c r="I1969" s="482"/>
      <c r="J1969" s="482"/>
      <c r="K1969" s="482"/>
      <c r="L1969" s="482"/>
      <c r="M1969" s="482"/>
      <c r="N1969" s="482"/>
      <c r="O1969" s="482"/>
      <c r="P1969" s="482"/>
      <c r="Q1969" s="482"/>
      <c r="R1969" s="482"/>
      <c r="S1969" s="482"/>
      <c r="T1969" s="482"/>
      <c r="U1969" s="482"/>
      <c r="V1969" s="482"/>
      <c r="W1969" s="482"/>
      <c r="X1969" s="482"/>
      <c r="Y1969" s="482"/>
      <c r="Z1969" s="482"/>
      <c r="AA1969" s="482"/>
      <c r="AB1969" s="482"/>
      <c r="AC1969" s="482"/>
      <c r="AD1969" s="482"/>
      <c r="AE1969" s="482"/>
      <c r="AF1969" s="482"/>
      <c r="AG1969" s="482"/>
      <c r="AH1969" s="482"/>
      <c r="AI1969" s="482"/>
      <c r="AJ1969" s="482"/>
      <c r="AK1969" s="482"/>
      <c r="AL1969" s="482"/>
      <c r="AM1969" s="482"/>
      <c r="AN1969" s="482"/>
      <c r="AO1969" s="482"/>
      <c r="AP1969" s="482"/>
      <c r="AQ1969" s="482"/>
      <c r="AR1969" s="482"/>
      <c r="AS1969" s="482"/>
      <c r="AT1969" s="482"/>
      <c r="AU1969" s="482"/>
      <c r="AV1969" s="482"/>
      <c r="AW1969" s="482"/>
      <c r="AX1969" s="482"/>
      <c r="AY1969" s="482"/>
      <c r="AZ1969" s="482"/>
      <c r="BA1969" s="482"/>
      <c r="BB1969" s="482"/>
      <c r="BC1969" s="482"/>
      <c r="BD1969" s="482"/>
      <c r="BE1969" s="482"/>
      <c r="BF1969" s="482"/>
      <c r="BG1969" s="515"/>
      <c r="BH1969" s="516"/>
      <c r="BI1969" s="516"/>
      <c r="BJ1969" s="516"/>
      <c r="BK1969" s="517"/>
      <c r="BL1969" s="330"/>
      <c r="BM1969" s="330"/>
      <c r="BN1969" s="330"/>
      <c r="BO1969" s="330"/>
      <c r="BP1969" s="330"/>
      <c r="BQ1969" s="330"/>
      <c r="BR1969" s="330"/>
      <c r="BS1969" s="330"/>
      <c r="BT1969" s="330"/>
      <c r="BU1969" s="330"/>
      <c r="BV1969" s="330"/>
      <c r="BW1969" s="330"/>
      <c r="BX1969" s="330"/>
      <c r="BY1969" s="330"/>
      <c r="BZ1969" s="330"/>
      <c r="CA1969" s="330"/>
    </row>
    <row r="1970" spans="2:97" s="331" customFormat="1" ht="12.6" customHeight="1">
      <c r="B1970" s="498"/>
      <c r="C1970" s="499"/>
      <c r="D1970" s="500"/>
      <c r="E1970" s="503"/>
      <c r="F1970" s="504"/>
      <c r="G1970" s="504"/>
      <c r="H1970" s="504"/>
      <c r="I1970" s="504"/>
      <c r="J1970" s="504"/>
      <c r="K1970" s="504"/>
      <c r="L1970" s="504"/>
      <c r="M1970" s="504"/>
      <c r="N1970" s="504"/>
      <c r="O1970" s="504"/>
      <c r="P1970" s="504"/>
      <c r="Q1970" s="504"/>
      <c r="R1970" s="504"/>
      <c r="S1970" s="504"/>
      <c r="T1970" s="504"/>
      <c r="U1970" s="504"/>
      <c r="V1970" s="504"/>
      <c r="W1970" s="504"/>
      <c r="X1970" s="504"/>
      <c r="Y1970" s="504"/>
      <c r="Z1970" s="504"/>
      <c r="AA1970" s="504"/>
      <c r="AB1970" s="504"/>
      <c r="AC1970" s="504"/>
      <c r="AD1970" s="504"/>
      <c r="AE1970" s="504"/>
      <c r="AF1970" s="504"/>
      <c r="AG1970" s="504"/>
      <c r="AH1970" s="504"/>
      <c r="AI1970" s="504"/>
      <c r="AJ1970" s="504"/>
      <c r="AK1970" s="504"/>
      <c r="AL1970" s="504"/>
      <c r="AM1970" s="504"/>
      <c r="AN1970" s="504"/>
      <c r="AO1970" s="504"/>
      <c r="AP1970" s="504"/>
      <c r="AQ1970" s="504"/>
      <c r="AR1970" s="504"/>
      <c r="AS1970" s="504"/>
      <c r="AT1970" s="504"/>
      <c r="AU1970" s="504"/>
      <c r="AV1970" s="504"/>
      <c r="AW1970" s="504"/>
      <c r="AX1970" s="504"/>
      <c r="AY1970" s="504"/>
      <c r="AZ1970" s="504"/>
      <c r="BA1970" s="504"/>
      <c r="BB1970" s="504"/>
      <c r="BC1970" s="504"/>
      <c r="BD1970" s="504"/>
      <c r="BE1970" s="504"/>
      <c r="BF1970" s="504"/>
      <c r="BG1970" s="508"/>
      <c r="BH1970" s="509"/>
      <c r="BI1970" s="509"/>
      <c r="BJ1970" s="509"/>
      <c r="BK1970" s="510"/>
      <c r="BL1970" s="330"/>
      <c r="BM1970" s="330"/>
      <c r="BN1970" s="330"/>
      <c r="BO1970" s="330"/>
      <c r="BP1970" s="330"/>
      <c r="BQ1970" s="330"/>
      <c r="BR1970" s="330"/>
      <c r="BS1970" s="330"/>
      <c r="BT1970" s="330"/>
      <c r="BU1970" s="330"/>
      <c r="BV1970" s="330"/>
      <c r="BW1970" s="330"/>
      <c r="BX1970" s="330"/>
      <c r="BY1970" s="330"/>
      <c r="BZ1970" s="330"/>
      <c r="CA1970" s="330"/>
    </row>
    <row r="1971" spans="2:97" s="331" customFormat="1" ht="12.6" customHeight="1">
      <c r="B1971" s="495" t="s">
        <v>450</v>
      </c>
      <c r="C1971" s="496"/>
      <c r="D1971" s="497"/>
      <c r="E1971" s="501" t="s">
        <v>1023</v>
      </c>
      <c r="F1971" s="502"/>
      <c r="G1971" s="502"/>
      <c r="H1971" s="502"/>
      <c r="I1971" s="502"/>
      <c r="J1971" s="502"/>
      <c r="K1971" s="502"/>
      <c r="L1971" s="502"/>
      <c r="M1971" s="502"/>
      <c r="N1971" s="502"/>
      <c r="O1971" s="502"/>
      <c r="P1971" s="502"/>
      <c r="Q1971" s="502"/>
      <c r="R1971" s="502"/>
      <c r="S1971" s="502"/>
      <c r="T1971" s="502"/>
      <c r="U1971" s="502"/>
      <c r="V1971" s="502"/>
      <c r="W1971" s="502"/>
      <c r="X1971" s="502"/>
      <c r="Y1971" s="502"/>
      <c r="Z1971" s="502"/>
      <c r="AA1971" s="502"/>
      <c r="AB1971" s="502"/>
      <c r="AC1971" s="502"/>
      <c r="AD1971" s="502"/>
      <c r="AE1971" s="502"/>
      <c r="AF1971" s="502"/>
      <c r="AG1971" s="502"/>
      <c r="AH1971" s="502"/>
      <c r="AI1971" s="502"/>
      <c r="AJ1971" s="502"/>
      <c r="AK1971" s="502"/>
      <c r="AL1971" s="502"/>
      <c r="AM1971" s="502"/>
      <c r="AN1971" s="502"/>
      <c r="AO1971" s="502"/>
      <c r="AP1971" s="502"/>
      <c r="AQ1971" s="502"/>
      <c r="AR1971" s="502"/>
      <c r="AS1971" s="502"/>
      <c r="AT1971" s="502"/>
      <c r="AU1971" s="502"/>
      <c r="AV1971" s="502"/>
      <c r="AW1971" s="502"/>
      <c r="AX1971" s="502"/>
      <c r="AY1971" s="502"/>
      <c r="AZ1971" s="502"/>
      <c r="BA1971" s="502"/>
      <c r="BB1971" s="502"/>
      <c r="BC1971" s="502"/>
      <c r="BD1971" s="502"/>
      <c r="BE1971" s="502"/>
      <c r="BF1971" s="502"/>
      <c r="BG1971" s="505"/>
      <c r="BH1971" s="506"/>
      <c r="BI1971" s="506"/>
      <c r="BJ1971" s="506"/>
      <c r="BK1971" s="507"/>
      <c r="BL1971" s="330"/>
      <c r="BM1971" s="330"/>
      <c r="BN1971" s="330"/>
      <c r="BO1971" s="330"/>
      <c r="BP1971" s="330"/>
      <c r="BQ1971" s="330"/>
      <c r="BR1971" s="330"/>
      <c r="BS1971" s="330"/>
      <c r="BT1971" s="330"/>
      <c r="BU1971" s="330"/>
      <c r="BV1971" s="330"/>
      <c r="BW1971" s="330"/>
      <c r="BX1971" s="330"/>
      <c r="BY1971" s="330"/>
      <c r="BZ1971" s="330"/>
      <c r="CA1971" s="330"/>
    </row>
    <row r="1972" spans="2:97" s="331" customFormat="1" ht="12.6" customHeight="1">
      <c r="B1972" s="511"/>
      <c r="C1972" s="512"/>
      <c r="D1972" s="513"/>
      <c r="E1972" s="514"/>
      <c r="F1972" s="482"/>
      <c r="G1972" s="482"/>
      <c r="H1972" s="482"/>
      <c r="I1972" s="482"/>
      <c r="J1972" s="482"/>
      <c r="K1972" s="482"/>
      <c r="L1972" s="482"/>
      <c r="M1972" s="482"/>
      <c r="N1972" s="482"/>
      <c r="O1972" s="482"/>
      <c r="P1972" s="482"/>
      <c r="Q1972" s="482"/>
      <c r="R1972" s="482"/>
      <c r="S1972" s="482"/>
      <c r="T1972" s="482"/>
      <c r="U1972" s="482"/>
      <c r="V1972" s="482"/>
      <c r="W1972" s="482"/>
      <c r="X1972" s="482"/>
      <c r="Y1972" s="482"/>
      <c r="Z1972" s="482"/>
      <c r="AA1972" s="482"/>
      <c r="AB1972" s="482"/>
      <c r="AC1972" s="482"/>
      <c r="AD1972" s="482"/>
      <c r="AE1972" s="482"/>
      <c r="AF1972" s="482"/>
      <c r="AG1972" s="482"/>
      <c r="AH1972" s="482"/>
      <c r="AI1972" s="482"/>
      <c r="AJ1972" s="482"/>
      <c r="AK1972" s="482"/>
      <c r="AL1972" s="482"/>
      <c r="AM1972" s="482"/>
      <c r="AN1972" s="482"/>
      <c r="AO1972" s="482"/>
      <c r="AP1972" s="482"/>
      <c r="AQ1972" s="482"/>
      <c r="AR1972" s="482"/>
      <c r="AS1972" s="482"/>
      <c r="AT1972" s="482"/>
      <c r="AU1972" s="482"/>
      <c r="AV1972" s="482"/>
      <c r="AW1972" s="482"/>
      <c r="AX1972" s="482"/>
      <c r="AY1972" s="482"/>
      <c r="AZ1972" s="482"/>
      <c r="BA1972" s="482"/>
      <c r="BB1972" s="482"/>
      <c r="BC1972" s="482"/>
      <c r="BD1972" s="482"/>
      <c r="BE1972" s="482"/>
      <c r="BF1972" s="482"/>
      <c r="BG1972" s="515"/>
      <c r="BH1972" s="516"/>
      <c r="BI1972" s="516"/>
      <c r="BJ1972" s="516"/>
      <c r="BK1972" s="517"/>
      <c r="BL1972" s="330"/>
      <c r="BM1972" s="330"/>
      <c r="BN1972" s="330"/>
      <c r="BO1972" s="330"/>
      <c r="BP1972" s="330"/>
      <c r="BQ1972" s="330"/>
      <c r="BR1972" s="330"/>
      <c r="BS1972" s="330"/>
      <c r="BT1972" s="330"/>
      <c r="BU1972" s="330"/>
      <c r="BV1972" s="330"/>
      <c r="BW1972" s="330"/>
      <c r="BX1972" s="330"/>
      <c r="BY1972" s="330"/>
      <c r="BZ1972" s="330"/>
      <c r="CA1972" s="330"/>
    </row>
    <row r="1973" spans="2:97" s="331" customFormat="1" ht="12.6" customHeight="1">
      <c r="B1973" s="498"/>
      <c r="C1973" s="499"/>
      <c r="D1973" s="500"/>
      <c r="E1973" s="503"/>
      <c r="F1973" s="504"/>
      <c r="G1973" s="504"/>
      <c r="H1973" s="504"/>
      <c r="I1973" s="504"/>
      <c r="J1973" s="504"/>
      <c r="K1973" s="504"/>
      <c r="L1973" s="504"/>
      <c r="M1973" s="504"/>
      <c r="N1973" s="504"/>
      <c r="O1973" s="504"/>
      <c r="P1973" s="504"/>
      <c r="Q1973" s="504"/>
      <c r="R1973" s="504"/>
      <c r="S1973" s="504"/>
      <c r="T1973" s="504"/>
      <c r="U1973" s="504"/>
      <c r="V1973" s="504"/>
      <c r="W1973" s="504"/>
      <c r="X1973" s="504"/>
      <c r="Y1973" s="504"/>
      <c r="Z1973" s="504"/>
      <c r="AA1973" s="504"/>
      <c r="AB1973" s="504"/>
      <c r="AC1973" s="504"/>
      <c r="AD1973" s="504"/>
      <c r="AE1973" s="504"/>
      <c r="AF1973" s="504"/>
      <c r="AG1973" s="504"/>
      <c r="AH1973" s="504"/>
      <c r="AI1973" s="504"/>
      <c r="AJ1973" s="504"/>
      <c r="AK1973" s="504"/>
      <c r="AL1973" s="504"/>
      <c r="AM1973" s="504"/>
      <c r="AN1973" s="504"/>
      <c r="AO1973" s="504"/>
      <c r="AP1973" s="504"/>
      <c r="AQ1973" s="504"/>
      <c r="AR1973" s="504"/>
      <c r="AS1973" s="504"/>
      <c r="AT1973" s="504"/>
      <c r="AU1973" s="504"/>
      <c r="AV1973" s="504"/>
      <c r="AW1973" s="504"/>
      <c r="AX1973" s="504"/>
      <c r="AY1973" s="504"/>
      <c r="AZ1973" s="504"/>
      <c r="BA1973" s="504"/>
      <c r="BB1973" s="504"/>
      <c r="BC1973" s="504"/>
      <c r="BD1973" s="504"/>
      <c r="BE1973" s="504"/>
      <c r="BF1973" s="504"/>
      <c r="BG1973" s="508"/>
      <c r="BH1973" s="509"/>
      <c r="BI1973" s="509"/>
      <c r="BJ1973" s="509"/>
      <c r="BK1973" s="510"/>
      <c r="BL1973" s="330"/>
      <c r="BM1973" s="330"/>
      <c r="BN1973" s="330"/>
      <c r="BO1973" s="330"/>
      <c r="BP1973" s="330"/>
      <c r="BQ1973" s="330"/>
      <c r="BR1973" s="330"/>
      <c r="BS1973" s="330"/>
      <c r="BT1973" s="330"/>
      <c r="BU1973" s="330"/>
      <c r="BV1973" s="330"/>
      <c r="BW1973" s="330"/>
      <c r="BX1973" s="330"/>
      <c r="BY1973" s="330"/>
      <c r="BZ1973" s="330"/>
      <c r="CA1973" s="330"/>
    </row>
    <row r="1974" spans="2:97" s="331" customFormat="1" ht="12.6" customHeight="1">
      <c r="B1974" s="495" t="s">
        <v>457</v>
      </c>
      <c r="C1974" s="496"/>
      <c r="D1974" s="497"/>
      <c r="E1974" s="501" t="s">
        <v>1236</v>
      </c>
      <c r="F1974" s="502"/>
      <c r="G1974" s="502"/>
      <c r="H1974" s="502"/>
      <c r="I1974" s="502"/>
      <c r="J1974" s="502"/>
      <c r="K1974" s="502"/>
      <c r="L1974" s="502"/>
      <c r="M1974" s="502"/>
      <c r="N1974" s="502"/>
      <c r="O1974" s="502"/>
      <c r="P1974" s="502"/>
      <c r="Q1974" s="502"/>
      <c r="R1974" s="502"/>
      <c r="S1974" s="502"/>
      <c r="T1974" s="502"/>
      <c r="U1974" s="502"/>
      <c r="V1974" s="502"/>
      <c r="W1974" s="502"/>
      <c r="X1974" s="502"/>
      <c r="Y1974" s="502"/>
      <c r="Z1974" s="502"/>
      <c r="AA1974" s="502"/>
      <c r="AB1974" s="502"/>
      <c r="AC1974" s="502"/>
      <c r="AD1974" s="502"/>
      <c r="AE1974" s="502"/>
      <c r="AF1974" s="502"/>
      <c r="AG1974" s="502"/>
      <c r="AH1974" s="502"/>
      <c r="AI1974" s="502"/>
      <c r="AJ1974" s="502"/>
      <c r="AK1974" s="502"/>
      <c r="AL1974" s="502"/>
      <c r="AM1974" s="502"/>
      <c r="AN1974" s="502"/>
      <c r="AO1974" s="502"/>
      <c r="AP1974" s="502"/>
      <c r="AQ1974" s="502"/>
      <c r="AR1974" s="502"/>
      <c r="AS1974" s="502"/>
      <c r="AT1974" s="502"/>
      <c r="AU1974" s="502"/>
      <c r="AV1974" s="502"/>
      <c r="AW1974" s="502"/>
      <c r="AX1974" s="502"/>
      <c r="AY1974" s="502"/>
      <c r="AZ1974" s="502"/>
      <c r="BA1974" s="502"/>
      <c r="BB1974" s="502"/>
      <c r="BC1974" s="502"/>
      <c r="BD1974" s="502"/>
      <c r="BE1974" s="502"/>
      <c r="BF1974" s="502"/>
      <c r="BG1974" s="505"/>
      <c r="BH1974" s="506"/>
      <c r="BI1974" s="506"/>
      <c r="BJ1974" s="506"/>
      <c r="BK1974" s="507"/>
      <c r="BL1974" s="330"/>
      <c r="BM1974" s="330"/>
      <c r="BN1974" s="330"/>
      <c r="BO1974" s="330"/>
      <c r="BP1974" s="330"/>
      <c r="BQ1974" s="330"/>
      <c r="BR1974" s="330"/>
      <c r="BS1974" s="330"/>
      <c r="BT1974" s="330"/>
      <c r="BU1974" s="330"/>
      <c r="BV1974" s="330"/>
      <c r="BW1974" s="330"/>
      <c r="BX1974" s="330"/>
      <c r="BY1974" s="330"/>
      <c r="BZ1974" s="330"/>
      <c r="CA1974" s="330"/>
    </row>
    <row r="1975" spans="2:97" s="331" customFormat="1" ht="12.6" customHeight="1">
      <c r="B1975" s="511"/>
      <c r="C1975" s="512"/>
      <c r="D1975" s="513"/>
      <c r="E1975" s="514"/>
      <c r="F1975" s="482"/>
      <c r="G1975" s="482"/>
      <c r="H1975" s="482"/>
      <c r="I1975" s="482"/>
      <c r="J1975" s="482"/>
      <c r="K1975" s="482"/>
      <c r="L1975" s="482"/>
      <c r="M1975" s="482"/>
      <c r="N1975" s="482"/>
      <c r="O1975" s="482"/>
      <c r="P1975" s="482"/>
      <c r="Q1975" s="482"/>
      <c r="R1975" s="482"/>
      <c r="S1975" s="482"/>
      <c r="T1975" s="482"/>
      <c r="U1975" s="482"/>
      <c r="V1975" s="482"/>
      <c r="W1975" s="482"/>
      <c r="X1975" s="482"/>
      <c r="Y1975" s="482"/>
      <c r="Z1975" s="482"/>
      <c r="AA1975" s="482"/>
      <c r="AB1975" s="482"/>
      <c r="AC1975" s="482"/>
      <c r="AD1975" s="482"/>
      <c r="AE1975" s="482"/>
      <c r="AF1975" s="482"/>
      <c r="AG1975" s="482"/>
      <c r="AH1975" s="482"/>
      <c r="AI1975" s="482"/>
      <c r="AJ1975" s="482"/>
      <c r="AK1975" s="482"/>
      <c r="AL1975" s="482"/>
      <c r="AM1975" s="482"/>
      <c r="AN1975" s="482"/>
      <c r="AO1975" s="482"/>
      <c r="AP1975" s="482"/>
      <c r="AQ1975" s="482"/>
      <c r="AR1975" s="482"/>
      <c r="AS1975" s="482"/>
      <c r="AT1975" s="482"/>
      <c r="AU1975" s="482"/>
      <c r="AV1975" s="482"/>
      <c r="AW1975" s="482"/>
      <c r="AX1975" s="482"/>
      <c r="AY1975" s="482"/>
      <c r="AZ1975" s="482"/>
      <c r="BA1975" s="482"/>
      <c r="BB1975" s="482"/>
      <c r="BC1975" s="482"/>
      <c r="BD1975" s="482"/>
      <c r="BE1975" s="482"/>
      <c r="BF1975" s="482"/>
      <c r="BG1975" s="515"/>
      <c r="BH1975" s="516"/>
      <c r="BI1975" s="516"/>
      <c r="BJ1975" s="516"/>
      <c r="BK1975" s="517"/>
      <c r="BL1975" s="330"/>
      <c r="BM1975" s="330"/>
      <c r="BN1975" s="330"/>
      <c r="BO1975" s="330"/>
      <c r="BP1975" s="330"/>
      <c r="BQ1975" s="330"/>
      <c r="BR1975" s="330"/>
      <c r="BS1975" s="330"/>
      <c r="BT1975" s="330"/>
      <c r="BU1975" s="330"/>
      <c r="BV1975" s="330"/>
      <c r="BW1975" s="330"/>
      <c r="BX1975" s="330"/>
      <c r="BY1975" s="330"/>
      <c r="BZ1975" s="330"/>
      <c r="CA1975" s="330"/>
    </row>
    <row r="1976" spans="2:97" s="331" customFormat="1" ht="12.6" customHeight="1">
      <c r="B1976" s="498"/>
      <c r="C1976" s="499"/>
      <c r="D1976" s="500"/>
      <c r="E1976" s="503"/>
      <c r="F1976" s="504"/>
      <c r="G1976" s="504"/>
      <c r="H1976" s="504"/>
      <c r="I1976" s="504"/>
      <c r="J1976" s="504"/>
      <c r="K1976" s="504"/>
      <c r="L1976" s="504"/>
      <c r="M1976" s="504"/>
      <c r="N1976" s="504"/>
      <c r="O1976" s="504"/>
      <c r="P1976" s="504"/>
      <c r="Q1976" s="504"/>
      <c r="R1976" s="504"/>
      <c r="S1976" s="504"/>
      <c r="T1976" s="504"/>
      <c r="U1976" s="504"/>
      <c r="V1976" s="504"/>
      <c r="W1976" s="504"/>
      <c r="X1976" s="504"/>
      <c r="Y1976" s="504"/>
      <c r="Z1976" s="504"/>
      <c r="AA1976" s="504"/>
      <c r="AB1976" s="504"/>
      <c r="AC1976" s="504"/>
      <c r="AD1976" s="504"/>
      <c r="AE1976" s="504"/>
      <c r="AF1976" s="504"/>
      <c r="AG1976" s="504"/>
      <c r="AH1976" s="504"/>
      <c r="AI1976" s="504"/>
      <c r="AJ1976" s="504"/>
      <c r="AK1976" s="504"/>
      <c r="AL1976" s="504"/>
      <c r="AM1976" s="504"/>
      <c r="AN1976" s="504"/>
      <c r="AO1976" s="504"/>
      <c r="AP1976" s="504"/>
      <c r="AQ1976" s="504"/>
      <c r="AR1976" s="504"/>
      <c r="AS1976" s="504"/>
      <c r="AT1976" s="504"/>
      <c r="AU1976" s="504"/>
      <c r="AV1976" s="504"/>
      <c r="AW1976" s="504"/>
      <c r="AX1976" s="504"/>
      <c r="AY1976" s="504"/>
      <c r="AZ1976" s="504"/>
      <c r="BA1976" s="504"/>
      <c r="BB1976" s="504"/>
      <c r="BC1976" s="504"/>
      <c r="BD1976" s="504"/>
      <c r="BE1976" s="504"/>
      <c r="BF1976" s="504"/>
      <c r="BG1976" s="508"/>
      <c r="BH1976" s="509"/>
      <c r="BI1976" s="509"/>
      <c r="BJ1976" s="509"/>
      <c r="BK1976" s="510"/>
      <c r="BL1976" s="330"/>
      <c r="BM1976" s="330"/>
      <c r="BN1976" s="330"/>
      <c r="BO1976" s="330"/>
      <c r="BP1976" s="330"/>
      <c r="BQ1976" s="330"/>
      <c r="BR1976" s="330"/>
      <c r="BS1976" s="330"/>
      <c r="BT1976" s="330"/>
      <c r="BU1976" s="330"/>
      <c r="BV1976" s="330"/>
      <c r="BW1976" s="330"/>
      <c r="BX1976" s="330"/>
      <c r="BY1976" s="330"/>
      <c r="BZ1976" s="330"/>
      <c r="CA1976" s="330"/>
    </row>
    <row r="1977" spans="2:97" s="331" customFormat="1" ht="12.6" customHeight="1">
      <c r="B1977" s="495" t="s">
        <v>461</v>
      </c>
      <c r="C1977" s="496"/>
      <c r="D1977" s="497"/>
      <c r="E1977" s="501" t="s">
        <v>1237</v>
      </c>
      <c r="F1977" s="502"/>
      <c r="G1977" s="502"/>
      <c r="H1977" s="502"/>
      <c r="I1977" s="502"/>
      <c r="J1977" s="502"/>
      <c r="K1977" s="502"/>
      <c r="L1977" s="502"/>
      <c r="M1977" s="502"/>
      <c r="N1977" s="502"/>
      <c r="O1977" s="502"/>
      <c r="P1977" s="502"/>
      <c r="Q1977" s="502"/>
      <c r="R1977" s="502"/>
      <c r="S1977" s="502"/>
      <c r="T1977" s="502"/>
      <c r="U1977" s="502"/>
      <c r="V1977" s="502"/>
      <c r="W1977" s="502"/>
      <c r="X1977" s="502"/>
      <c r="Y1977" s="502"/>
      <c r="Z1977" s="502"/>
      <c r="AA1977" s="502"/>
      <c r="AB1977" s="502"/>
      <c r="AC1977" s="502"/>
      <c r="AD1977" s="502"/>
      <c r="AE1977" s="502"/>
      <c r="AF1977" s="502"/>
      <c r="AG1977" s="502"/>
      <c r="AH1977" s="502"/>
      <c r="AI1977" s="502"/>
      <c r="AJ1977" s="502"/>
      <c r="AK1977" s="502"/>
      <c r="AL1977" s="502"/>
      <c r="AM1977" s="502"/>
      <c r="AN1977" s="502"/>
      <c r="AO1977" s="502"/>
      <c r="AP1977" s="502"/>
      <c r="AQ1977" s="502"/>
      <c r="AR1977" s="502"/>
      <c r="AS1977" s="502"/>
      <c r="AT1977" s="502"/>
      <c r="AU1977" s="502"/>
      <c r="AV1977" s="502"/>
      <c r="AW1977" s="502"/>
      <c r="AX1977" s="502"/>
      <c r="AY1977" s="502"/>
      <c r="AZ1977" s="502"/>
      <c r="BA1977" s="502"/>
      <c r="BB1977" s="502"/>
      <c r="BC1977" s="502"/>
      <c r="BD1977" s="502"/>
      <c r="BE1977" s="502"/>
      <c r="BF1977" s="502"/>
      <c r="BG1977" s="505"/>
      <c r="BH1977" s="506"/>
      <c r="BI1977" s="506"/>
      <c r="BJ1977" s="506"/>
      <c r="BK1977" s="507"/>
      <c r="BL1977" s="330"/>
      <c r="BM1977" s="330"/>
      <c r="BN1977" s="330"/>
      <c r="BO1977" s="330"/>
      <c r="BP1977" s="330"/>
      <c r="BQ1977" s="330"/>
      <c r="BR1977" s="330"/>
      <c r="BS1977" s="330"/>
      <c r="BT1977" s="330"/>
      <c r="BU1977" s="330"/>
      <c r="BV1977" s="330"/>
      <c r="BW1977" s="330"/>
      <c r="BX1977" s="330"/>
      <c r="BY1977" s="330"/>
      <c r="BZ1977" s="330"/>
      <c r="CA1977" s="330"/>
    </row>
    <row r="1978" spans="2:97" s="331" customFormat="1" ht="12.6" customHeight="1">
      <c r="B1978" s="511"/>
      <c r="C1978" s="512"/>
      <c r="D1978" s="513"/>
      <c r="E1978" s="514"/>
      <c r="F1978" s="482"/>
      <c r="G1978" s="482"/>
      <c r="H1978" s="482"/>
      <c r="I1978" s="482"/>
      <c r="J1978" s="482"/>
      <c r="K1978" s="482"/>
      <c r="L1978" s="482"/>
      <c r="M1978" s="482"/>
      <c r="N1978" s="482"/>
      <c r="O1978" s="482"/>
      <c r="P1978" s="482"/>
      <c r="Q1978" s="482"/>
      <c r="R1978" s="482"/>
      <c r="S1978" s="482"/>
      <c r="T1978" s="482"/>
      <c r="U1978" s="482"/>
      <c r="V1978" s="482"/>
      <c r="W1978" s="482"/>
      <c r="X1978" s="482"/>
      <c r="Y1978" s="482"/>
      <c r="Z1978" s="482"/>
      <c r="AA1978" s="482"/>
      <c r="AB1978" s="482"/>
      <c r="AC1978" s="482"/>
      <c r="AD1978" s="482"/>
      <c r="AE1978" s="482"/>
      <c r="AF1978" s="482"/>
      <c r="AG1978" s="482"/>
      <c r="AH1978" s="482"/>
      <c r="AI1978" s="482"/>
      <c r="AJ1978" s="482"/>
      <c r="AK1978" s="482"/>
      <c r="AL1978" s="482"/>
      <c r="AM1978" s="482"/>
      <c r="AN1978" s="482"/>
      <c r="AO1978" s="482"/>
      <c r="AP1978" s="482"/>
      <c r="AQ1978" s="482"/>
      <c r="AR1978" s="482"/>
      <c r="AS1978" s="482"/>
      <c r="AT1978" s="482"/>
      <c r="AU1978" s="482"/>
      <c r="AV1978" s="482"/>
      <c r="AW1978" s="482"/>
      <c r="AX1978" s="482"/>
      <c r="AY1978" s="482"/>
      <c r="AZ1978" s="482"/>
      <c r="BA1978" s="482"/>
      <c r="BB1978" s="482"/>
      <c r="BC1978" s="482"/>
      <c r="BD1978" s="482"/>
      <c r="BE1978" s="482"/>
      <c r="BF1978" s="482"/>
      <c r="BG1978" s="515"/>
      <c r="BH1978" s="516"/>
      <c r="BI1978" s="516"/>
      <c r="BJ1978" s="516"/>
      <c r="BK1978" s="517"/>
      <c r="BL1978" s="330"/>
      <c r="BM1978" s="330"/>
      <c r="BN1978" s="330"/>
      <c r="BO1978" s="330"/>
      <c r="BP1978" s="330"/>
      <c r="BQ1978" s="330"/>
      <c r="BR1978" s="330"/>
      <c r="BS1978" s="330"/>
      <c r="BT1978" s="330"/>
      <c r="BU1978" s="330"/>
      <c r="BV1978" s="330"/>
      <c r="BW1978" s="330"/>
      <c r="BX1978" s="330"/>
      <c r="BY1978" s="330"/>
      <c r="BZ1978" s="330"/>
      <c r="CA1978" s="330"/>
    </row>
    <row r="1979" spans="2:97" s="331" customFormat="1" ht="12.6" customHeight="1">
      <c r="B1979" s="511"/>
      <c r="C1979" s="512"/>
      <c r="D1979" s="513"/>
      <c r="E1979" s="514"/>
      <c r="F1979" s="482"/>
      <c r="G1979" s="482"/>
      <c r="H1979" s="482"/>
      <c r="I1979" s="482"/>
      <c r="J1979" s="482"/>
      <c r="K1979" s="482"/>
      <c r="L1979" s="482"/>
      <c r="M1979" s="482"/>
      <c r="N1979" s="482"/>
      <c r="O1979" s="482"/>
      <c r="P1979" s="482"/>
      <c r="Q1979" s="482"/>
      <c r="R1979" s="482"/>
      <c r="S1979" s="482"/>
      <c r="T1979" s="482"/>
      <c r="U1979" s="482"/>
      <c r="V1979" s="482"/>
      <c r="W1979" s="482"/>
      <c r="X1979" s="482"/>
      <c r="Y1979" s="482"/>
      <c r="Z1979" s="482"/>
      <c r="AA1979" s="482"/>
      <c r="AB1979" s="482"/>
      <c r="AC1979" s="482"/>
      <c r="AD1979" s="482"/>
      <c r="AE1979" s="482"/>
      <c r="AF1979" s="482"/>
      <c r="AG1979" s="482"/>
      <c r="AH1979" s="482"/>
      <c r="AI1979" s="482"/>
      <c r="AJ1979" s="482"/>
      <c r="AK1979" s="482"/>
      <c r="AL1979" s="482"/>
      <c r="AM1979" s="482"/>
      <c r="AN1979" s="482"/>
      <c r="AO1979" s="482"/>
      <c r="AP1979" s="482"/>
      <c r="AQ1979" s="482"/>
      <c r="AR1979" s="482"/>
      <c r="AS1979" s="482"/>
      <c r="AT1979" s="482"/>
      <c r="AU1979" s="482"/>
      <c r="AV1979" s="482"/>
      <c r="AW1979" s="482"/>
      <c r="AX1979" s="482"/>
      <c r="AY1979" s="482"/>
      <c r="AZ1979" s="482"/>
      <c r="BA1979" s="482"/>
      <c r="BB1979" s="482"/>
      <c r="BC1979" s="482"/>
      <c r="BD1979" s="482"/>
      <c r="BE1979" s="482"/>
      <c r="BF1979" s="482"/>
      <c r="BG1979" s="515"/>
      <c r="BH1979" s="516"/>
      <c r="BI1979" s="516"/>
      <c r="BJ1979" s="516"/>
      <c r="BK1979" s="517"/>
      <c r="BL1979" s="330"/>
      <c r="BM1979" s="330"/>
      <c r="BN1979" s="330"/>
      <c r="BO1979" s="330"/>
      <c r="BP1979" s="330"/>
      <c r="BQ1979" s="330"/>
      <c r="BR1979" s="330"/>
      <c r="BS1979" s="330"/>
      <c r="BT1979" s="330"/>
      <c r="BU1979" s="330"/>
      <c r="BV1979" s="330"/>
      <c r="BW1979" s="330"/>
      <c r="BX1979" s="330"/>
      <c r="BY1979" s="330"/>
      <c r="BZ1979" s="330"/>
      <c r="CA1979" s="330"/>
    </row>
    <row r="1980" spans="2:97" s="331" customFormat="1" ht="12.6" customHeight="1">
      <c r="B1980" s="498"/>
      <c r="C1980" s="499"/>
      <c r="D1980" s="500"/>
      <c r="E1980" s="503"/>
      <c r="F1980" s="504"/>
      <c r="G1980" s="504"/>
      <c r="H1980" s="504"/>
      <c r="I1980" s="504"/>
      <c r="J1980" s="504"/>
      <c r="K1980" s="504"/>
      <c r="L1980" s="504"/>
      <c r="M1980" s="504"/>
      <c r="N1980" s="504"/>
      <c r="O1980" s="504"/>
      <c r="P1980" s="504"/>
      <c r="Q1980" s="504"/>
      <c r="R1980" s="504"/>
      <c r="S1980" s="504"/>
      <c r="T1980" s="504"/>
      <c r="U1980" s="504"/>
      <c r="V1980" s="504"/>
      <c r="W1980" s="504"/>
      <c r="X1980" s="504"/>
      <c r="Y1980" s="504"/>
      <c r="Z1980" s="504"/>
      <c r="AA1980" s="504"/>
      <c r="AB1980" s="504"/>
      <c r="AC1980" s="504"/>
      <c r="AD1980" s="504"/>
      <c r="AE1980" s="504"/>
      <c r="AF1980" s="504"/>
      <c r="AG1980" s="504"/>
      <c r="AH1980" s="504"/>
      <c r="AI1980" s="504"/>
      <c r="AJ1980" s="504"/>
      <c r="AK1980" s="504"/>
      <c r="AL1980" s="504"/>
      <c r="AM1980" s="504"/>
      <c r="AN1980" s="504"/>
      <c r="AO1980" s="504"/>
      <c r="AP1980" s="504"/>
      <c r="AQ1980" s="504"/>
      <c r="AR1980" s="504"/>
      <c r="AS1980" s="504"/>
      <c r="AT1980" s="504"/>
      <c r="AU1980" s="504"/>
      <c r="AV1980" s="504"/>
      <c r="AW1980" s="504"/>
      <c r="AX1980" s="504"/>
      <c r="AY1980" s="504"/>
      <c r="AZ1980" s="504"/>
      <c r="BA1980" s="504"/>
      <c r="BB1980" s="504"/>
      <c r="BC1980" s="504"/>
      <c r="BD1980" s="504"/>
      <c r="BE1980" s="504"/>
      <c r="BF1980" s="504"/>
      <c r="BG1980" s="508"/>
      <c r="BH1980" s="509"/>
      <c r="BI1980" s="509"/>
      <c r="BJ1980" s="509"/>
      <c r="BK1980" s="510"/>
      <c r="BL1980" s="330"/>
      <c r="BM1980" s="330"/>
      <c r="BN1980" s="330"/>
      <c r="BO1980" s="330"/>
      <c r="BP1980" s="330"/>
      <c r="BQ1980" s="330"/>
      <c r="BR1980" s="330"/>
      <c r="BS1980" s="330"/>
      <c r="BT1980" s="330"/>
      <c r="BU1980" s="330"/>
      <c r="BV1980" s="330"/>
      <c r="BW1980" s="330"/>
      <c r="BX1980" s="330"/>
      <c r="BY1980" s="330"/>
      <c r="BZ1980" s="330"/>
      <c r="CA1980" s="330"/>
    </row>
    <row r="1981" spans="2:97" s="384" customFormat="1" ht="8.25" customHeight="1">
      <c r="BG1981" s="243"/>
      <c r="BH1981" s="243"/>
      <c r="BI1981" s="243"/>
      <c r="BJ1981" s="243"/>
      <c r="BK1981" s="243"/>
      <c r="BL1981" s="385"/>
      <c r="BM1981" s="385"/>
      <c r="BN1981" s="385"/>
      <c r="BO1981" s="385"/>
      <c r="BP1981" s="385"/>
      <c r="BQ1981" s="385"/>
      <c r="BR1981" s="385"/>
      <c r="BS1981" s="385"/>
      <c r="BT1981" s="385"/>
      <c r="BU1981" s="385"/>
      <c r="BV1981" s="385"/>
      <c r="BW1981" s="385"/>
      <c r="BX1981" s="385"/>
      <c r="BY1981" s="385"/>
      <c r="BZ1981" s="385"/>
      <c r="CA1981" s="385"/>
    </row>
    <row r="1982" spans="2:97" s="316" customFormat="1" ht="12.75" customHeight="1">
      <c r="B1982" s="386"/>
      <c r="C1982" s="386"/>
      <c r="D1982" s="386"/>
      <c r="E1982" s="599" t="s">
        <v>765</v>
      </c>
      <c r="F1982" s="600"/>
      <c r="G1982" s="600"/>
      <c r="H1982" s="600"/>
      <c r="I1982" s="600"/>
      <c r="J1982" s="600"/>
      <c r="K1982" s="600"/>
      <c r="L1982" s="600"/>
      <c r="M1982" s="600"/>
      <c r="N1982" s="600"/>
      <c r="O1982" s="600"/>
      <c r="P1982" s="600"/>
      <c r="Q1982" s="600"/>
      <c r="R1982" s="600"/>
      <c r="S1982" s="600"/>
      <c r="T1982" s="600"/>
      <c r="U1982" s="600"/>
      <c r="V1982" s="600"/>
      <c r="W1982" s="600"/>
      <c r="X1982" s="600"/>
      <c r="Y1982" s="600"/>
      <c r="Z1982" s="600"/>
      <c r="AA1982" s="600"/>
      <c r="AB1982" s="600"/>
      <c r="AC1982" s="600"/>
      <c r="AD1982" s="600"/>
      <c r="AE1982" s="601"/>
      <c r="AF1982" s="783"/>
      <c r="AG1982" s="784"/>
      <c r="AH1982" s="784"/>
      <c r="AI1982" s="784"/>
      <c r="AJ1982" s="784"/>
      <c r="AK1982" s="784"/>
      <c r="AL1982" s="784"/>
      <c r="AM1982" s="784"/>
      <c r="AN1982" s="784"/>
      <c r="AO1982" s="784"/>
      <c r="AP1982" s="785"/>
      <c r="AQ1982" s="482" t="s">
        <v>1339</v>
      </c>
      <c r="AR1982" s="482"/>
      <c r="AS1982" s="482"/>
      <c r="AT1982" s="482"/>
      <c r="AU1982" s="482"/>
      <c r="AV1982" s="482"/>
      <c r="AW1982" s="482"/>
      <c r="AX1982" s="482"/>
      <c r="AY1982" s="482"/>
      <c r="AZ1982" s="482"/>
      <c r="BA1982" s="482"/>
      <c r="BB1982" s="482"/>
      <c r="BC1982" s="482"/>
      <c r="BD1982" s="482"/>
      <c r="BE1982" s="482"/>
      <c r="BF1982" s="482"/>
      <c r="BG1982" s="387"/>
      <c r="BH1982" s="387"/>
      <c r="BI1982" s="387"/>
      <c r="BJ1982" s="387"/>
      <c r="BK1982" s="387"/>
      <c r="BL1982" s="387"/>
      <c r="BM1982" s="777" t="s">
        <v>766</v>
      </c>
      <c r="BN1982" s="777"/>
      <c r="BO1982" s="777"/>
      <c r="BP1982" s="777"/>
      <c r="BQ1982" s="777"/>
      <c r="BR1982" s="777"/>
      <c r="BS1982" s="777"/>
      <c r="BT1982" s="777"/>
      <c r="BU1982" s="777"/>
      <c r="BV1982" s="777"/>
      <c r="BW1982" s="777"/>
      <c r="BX1982" s="387"/>
      <c r="BY1982" s="387"/>
      <c r="BZ1982" s="387"/>
      <c r="CA1982" s="387"/>
      <c r="CB1982" s="387"/>
      <c r="CC1982" s="387"/>
      <c r="CD1982" s="387"/>
      <c r="CE1982" s="387"/>
      <c r="CF1982" s="387"/>
      <c r="CG1982" s="387"/>
      <c r="CH1982" s="387"/>
      <c r="CK1982" s="258"/>
      <c r="CL1982" s="225"/>
      <c r="CM1982" s="225"/>
      <c r="CN1982" s="225"/>
      <c r="CO1982" s="225"/>
      <c r="CP1982" s="225"/>
      <c r="CQ1982" s="225"/>
      <c r="CR1982" s="225"/>
      <c r="CS1982" s="225"/>
    </row>
    <row r="1983" spans="2:97" s="316" customFormat="1" ht="12.75" customHeight="1">
      <c r="B1983" s="386"/>
      <c r="C1983" s="386"/>
      <c r="D1983" s="386"/>
      <c r="E1983" s="602"/>
      <c r="F1983" s="603"/>
      <c r="G1983" s="603"/>
      <c r="H1983" s="603"/>
      <c r="I1983" s="603"/>
      <c r="J1983" s="603"/>
      <c r="K1983" s="603"/>
      <c r="L1983" s="603"/>
      <c r="M1983" s="603"/>
      <c r="N1983" s="603"/>
      <c r="O1983" s="603"/>
      <c r="P1983" s="603"/>
      <c r="Q1983" s="603"/>
      <c r="R1983" s="603"/>
      <c r="S1983" s="603"/>
      <c r="T1983" s="603"/>
      <c r="U1983" s="603"/>
      <c r="V1983" s="603"/>
      <c r="W1983" s="603"/>
      <c r="X1983" s="603"/>
      <c r="Y1983" s="603"/>
      <c r="Z1983" s="603"/>
      <c r="AA1983" s="603"/>
      <c r="AB1983" s="603"/>
      <c r="AC1983" s="603"/>
      <c r="AD1983" s="603"/>
      <c r="AE1983" s="604"/>
      <c r="AF1983" s="786"/>
      <c r="AG1983" s="787"/>
      <c r="AH1983" s="787"/>
      <c r="AI1983" s="787"/>
      <c r="AJ1983" s="787"/>
      <c r="AK1983" s="787"/>
      <c r="AL1983" s="787"/>
      <c r="AM1983" s="787"/>
      <c r="AN1983" s="787"/>
      <c r="AO1983" s="787"/>
      <c r="AP1983" s="788"/>
      <c r="AQ1983" s="482"/>
      <c r="AR1983" s="482"/>
      <c r="AS1983" s="482"/>
      <c r="AT1983" s="482"/>
      <c r="AU1983" s="482"/>
      <c r="AV1983" s="482"/>
      <c r="AW1983" s="482"/>
      <c r="AX1983" s="482"/>
      <c r="AY1983" s="482"/>
      <c r="AZ1983" s="482"/>
      <c r="BA1983" s="482"/>
      <c r="BB1983" s="482"/>
      <c r="BC1983" s="482"/>
      <c r="BD1983" s="482"/>
      <c r="BE1983" s="482"/>
      <c r="BF1983" s="482"/>
      <c r="BG1983" s="387"/>
      <c r="BH1983" s="387"/>
      <c r="BI1983" s="387"/>
      <c r="BJ1983" s="387"/>
      <c r="BK1983" s="387"/>
      <c r="BL1983" s="387"/>
      <c r="BM1983" s="387"/>
      <c r="BN1983" s="387"/>
      <c r="BO1983" s="387"/>
      <c r="BP1983" s="387"/>
      <c r="BQ1983" s="387"/>
      <c r="BR1983" s="387"/>
      <c r="BS1983" s="387"/>
      <c r="BT1983" s="387"/>
      <c r="BU1983" s="387"/>
      <c r="BV1983" s="387"/>
      <c r="BW1983" s="387"/>
      <c r="BX1983" s="387"/>
      <c r="BY1983" s="387"/>
      <c r="BZ1983" s="387"/>
      <c r="CA1983" s="387"/>
      <c r="CB1983" s="387"/>
      <c r="CC1983" s="387"/>
      <c r="CD1983" s="387"/>
      <c r="CE1983" s="387"/>
      <c r="CF1983" s="387"/>
      <c r="CG1983" s="387"/>
      <c r="CH1983" s="387"/>
      <c r="CK1983" s="258"/>
      <c r="CL1983" s="258"/>
      <c r="CM1983" s="258"/>
      <c r="CN1983" s="258"/>
      <c r="CO1983" s="258"/>
      <c r="CP1983" s="225"/>
      <c r="CQ1983" s="225"/>
      <c r="CR1983" s="225"/>
      <c r="CS1983" s="225"/>
    </row>
    <row r="1984" spans="2:97" s="316" customFormat="1" ht="12.75" customHeight="1">
      <c r="B1984" s="386"/>
      <c r="C1984" s="386"/>
      <c r="D1984" s="386"/>
      <c r="E1984" s="388"/>
      <c r="F1984" s="388"/>
      <c r="G1984" s="388"/>
      <c r="H1984" s="388"/>
      <c r="I1984" s="388"/>
      <c r="J1984" s="388"/>
      <c r="K1984" s="388"/>
      <c r="L1984" s="388"/>
      <c r="M1984" s="388"/>
      <c r="N1984" s="388"/>
      <c r="O1984" s="388"/>
      <c r="P1984" s="388"/>
      <c r="Q1984" s="388"/>
      <c r="R1984" s="388"/>
      <c r="S1984" s="388"/>
      <c r="T1984" s="388"/>
      <c r="U1984" s="388"/>
      <c r="V1984" s="388"/>
      <c r="W1984" s="388"/>
      <c r="X1984" s="388"/>
      <c r="Y1984" s="388"/>
      <c r="Z1984" s="388"/>
      <c r="AA1984" s="388"/>
      <c r="AB1984" s="388"/>
      <c r="AC1984" s="388"/>
      <c r="AD1984" s="388"/>
      <c r="AE1984" s="388"/>
      <c r="AF1984" s="389"/>
      <c r="AG1984" s="389"/>
      <c r="AH1984" s="389"/>
      <c r="AI1984" s="389"/>
      <c r="AJ1984" s="389"/>
      <c r="AK1984" s="389"/>
      <c r="AL1984" s="389"/>
      <c r="AM1984" s="389"/>
      <c r="AN1984" s="389"/>
      <c r="AO1984" s="389"/>
      <c r="AP1984" s="389"/>
      <c r="AQ1984" s="355"/>
      <c r="AR1984" s="355"/>
      <c r="AS1984" s="355"/>
      <c r="AT1984" s="355"/>
      <c r="AU1984" s="355"/>
      <c r="AV1984" s="355"/>
      <c r="AW1984" s="355"/>
      <c r="AX1984" s="355"/>
      <c r="AY1984" s="355"/>
      <c r="AZ1984" s="355"/>
      <c r="BA1984" s="355"/>
      <c r="BB1984" s="355"/>
      <c r="BC1984" s="355"/>
      <c r="BD1984" s="355"/>
      <c r="BE1984" s="355"/>
      <c r="BF1984" s="355"/>
      <c r="BG1984" s="387"/>
      <c r="BH1984" s="387"/>
      <c r="BI1984" s="387"/>
      <c r="BJ1984" s="387"/>
      <c r="BK1984" s="387"/>
      <c r="BL1984" s="387"/>
      <c r="BM1984" s="387"/>
      <c r="BN1984" s="387"/>
      <c r="BO1984" s="387"/>
      <c r="BP1984" s="387"/>
      <c r="BQ1984" s="387"/>
      <c r="BR1984" s="387"/>
      <c r="BS1984" s="387"/>
      <c r="BT1984" s="387"/>
      <c r="BU1984" s="387"/>
      <c r="BV1984" s="387"/>
      <c r="BW1984" s="387"/>
      <c r="BX1984" s="387"/>
      <c r="BY1984" s="387"/>
      <c r="BZ1984" s="387"/>
      <c r="CA1984" s="387"/>
      <c r="CB1984" s="387"/>
      <c r="CC1984" s="387"/>
      <c r="CD1984" s="387"/>
      <c r="CE1984" s="387"/>
      <c r="CF1984" s="387"/>
      <c r="CG1984" s="387"/>
      <c r="CH1984" s="387"/>
      <c r="CK1984" s="258"/>
      <c r="CL1984" s="258"/>
      <c r="CM1984" s="258"/>
      <c r="CN1984" s="258"/>
      <c r="CO1984" s="258"/>
      <c r="CP1984" s="225"/>
      <c r="CQ1984" s="225"/>
      <c r="CR1984" s="225"/>
      <c r="CS1984" s="225"/>
    </row>
    <row r="1985" spans="1:79" s="384" customFormat="1" ht="20.100000000000001" customHeight="1">
      <c r="A1985" s="239" t="s">
        <v>1309</v>
      </c>
      <c r="B1985" s="239"/>
      <c r="C1985" s="239"/>
      <c r="D1985" s="298"/>
      <c r="E1985" s="291"/>
      <c r="F1985" s="291"/>
      <c r="G1985" s="291"/>
      <c r="H1985" s="291"/>
      <c r="I1985" s="291"/>
      <c r="J1985" s="291"/>
      <c r="K1985" s="291"/>
      <c r="L1985" s="291"/>
      <c r="M1985" s="291"/>
      <c r="N1985" s="291"/>
      <c r="O1985" s="291"/>
      <c r="P1985" s="291"/>
      <c r="Q1985" s="291"/>
      <c r="R1985" s="291"/>
      <c r="S1985" s="291"/>
      <c r="T1985" s="291"/>
      <c r="U1985" s="291"/>
      <c r="V1985" s="291"/>
      <c r="W1985" s="316"/>
      <c r="X1985" s="316"/>
      <c r="Y1985" s="316"/>
      <c r="Z1985" s="316"/>
      <c r="AA1985" s="316"/>
      <c r="AB1985" s="316"/>
      <c r="AC1985" s="316"/>
      <c r="AD1985" s="316"/>
      <c r="AE1985" s="316"/>
      <c r="AF1985" s="316"/>
      <c r="AG1985" s="316"/>
      <c r="AH1985" s="316"/>
      <c r="AI1985" s="316"/>
      <c r="AJ1985" s="316"/>
      <c r="AK1985" s="316"/>
      <c r="AL1985" s="316"/>
      <c r="AM1985" s="316"/>
      <c r="AN1985" s="316"/>
      <c r="AO1985" s="316"/>
      <c r="AP1985" s="316"/>
      <c r="AQ1985" s="316"/>
      <c r="AR1985" s="316"/>
      <c r="AS1985" s="316"/>
      <c r="AT1985" s="316"/>
      <c r="AU1985" s="316"/>
      <c r="AV1985" s="316"/>
      <c r="AW1985" s="316"/>
      <c r="AX1985" s="316"/>
      <c r="AY1985" s="316"/>
      <c r="AZ1985" s="316"/>
      <c r="BA1985" s="316"/>
      <c r="BB1985" s="316"/>
      <c r="BC1985" s="316"/>
      <c r="BD1985" s="316"/>
      <c r="BE1985" s="316"/>
      <c r="BF1985" s="316"/>
      <c r="BG1985" s="243"/>
      <c r="BH1985" s="243"/>
      <c r="BI1985" s="243"/>
      <c r="BJ1985" s="243"/>
      <c r="BK1985" s="243"/>
      <c r="BL1985" s="385"/>
      <c r="BM1985" s="385"/>
      <c r="BN1985" s="385"/>
      <c r="BO1985" s="385"/>
      <c r="BP1985" s="385"/>
      <c r="BQ1985" s="385"/>
      <c r="BR1985" s="385"/>
      <c r="BS1985" s="385"/>
      <c r="BT1985" s="385"/>
      <c r="BU1985" s="385"/>
      <c r="BV1985" s="385"/>
      <c r="BW1985" s="385"/>
      <c r="BX1985" s="385"/>
      <c r="BY1985" s="385"/>
      <c r="BZ1985" s="385"/>
      <c r="CA1985" s="385"/>
    </row>
    <row r="1986" spans="1:79" s="331" customFormat="1" ht="18" customHeight="1">
      <c r="A1986" s="239"/>
      <c r="B1986" s="641" t="s">
        <v>1024</v>
      </c>
      <c r="C1986" s="642"/>
      <c r="D1986" s="642"/>
      <c r="E1986" s="642"/>
      <c r="F1986" s="642"/>
      <c r="G1986" s="642"/>
      <c r="H1986" s="642"/>
      <c r="I1986" s="642"/>
      <c r="J1986" s="642"/>
      <c r="K1986" s="642"/>
      <c r="L1986" s="642"/>
      <c r="M1986" s="642"/>
      <c r="N1986" s="642"/>
      <c r="O1986" s="642"/>
      <c r="P1986" s="642"/>
      <c r="Q1986" s="642"/>
      <c r="R1986" s="642"/>
      <c r="S1986" s="642"/>
      <c r="T1986" s="642"/>
      <c r="U1986" s="642"/>
      <c r="V1986" s="642"/>
      <c r="W1986" s="642"/>
      <c r="X1986" s="642"/>
      <c r="Y1986" s="642"/>
      <c r="Z1986" s="642"/>
      <c r="AA1986" s="642"/>
      <c r="AB1986" s="642"/>
      <c r="AC1986" s="642"/>
      <c r="AD1986" s="642"/>
      <c r="AE1986" s="642"/>
      <c r="AF1986" s="642"/>
      <c r="AG1986" s="642"/>
      <c r="AH1986" s="642"/>
      <c r="AI1986" s="642"/>
      <c r="AJ1986" s="642"/>
      <c r="AK1986" s="642"/>
      <c r="AL1986" s="642"/>
      <c r="AM1986" s="642"/>
      <c r="AN1986" s="642"/>
      <c r="AO1986" s="642"/>
      <c r="AP1986" s="642"/>
      <c r="AQ1986" s="642"/>
      <c r="AR1986" s="642"/>
      <c r="AS1986" s="642"/>
      <c r="AT1986" s="642"/>
      <c r="AU1986" s="642"/>
      <c r="AV1986" s="642"/>
      <c r="AW1986" s="642"/>
      <c r="AX1986" s="642"/>
      <c r="AY1986" s="642"/>
      <c r="AZ1986" s="642"/>
      <c r="BA1986" s="642"/>
      <c r="BB1986" s="642"/>
      <c r="BC1986" s="642"/>
      <c r="BD1986" s="642"/>
      <c r="BE1986" s="642"/>
      <c r="BF1986" s="642"/>
      <c r="BG1986" s="642"/>
      <c r="BH1986" s="642"/>
      <c r="BI1986" s="642"/>
      <c r="BJ1986" s="642"/>
      <c r="BK1986" s="643"/>
      <c r="BL1986" s="330"/>
      <c r="BM1986" s="330"/>
      <c r="BN1986" s="330"/>
      <c r="BO1986" s="330"/>
      <c r="BP1986" s="330"/>
      <c r="BQ1986" s="330"/>
      <c r="BR1986" s="330"/>
      <c r="BS1986" s="330"/>
      <c r="BT1986" s="330"/>
    </row>
    <row r="1987" spans="1:79" s="384" customFormat="1" ht="12.6" customHeight="1">
      <c r="A1987" s="331"/>
      <c r="B1987" s="495" t="s">
        <v>431</v>
      </c>
      <c r="C1987" s="496"/>
      <c r="D1987" s="497"/>
      <c r="E1987" s="501" t="s">
        <v>1025</v>
      </c>
      <c r="F1987" s="502"/>
      <c r="G1987" s="502"/>
      <c r="H1987" s="502"/>
      <c r="I1987" s="502"/>
      <c r="J1987" s="502"/>
      <c r="K1987" s="502"/>
      <c r="L1987" s="502"/>
      <c r="M1987" s="502"/>
      <c r="N1987" s="502"/>
      <c r="O1987" s="502"/>
      <c r="P1987" s="502"/>
      <c r="Q1987" s="502"/>
      <c r="R1987" s="502"/>
      <c r="S1987" s="502"/>
      <c r="T1987" s="502"/>
      <c r="U1987" s="502"/>
      <c r="V1987" s="502"/>
      <c r="W1987" s="502"/>
      <c r="X1987" s="502"/>
      <c r="Y1987" s="502"/>
      <c r="Z1987" s="502"/>
      <c r="AA1987" s="502"/>
      <c r="AB1987" s="502"/>
      <c r="AC1987" s="502"/>
      <c r="AD1987" s="502"/>
      <c r="AE1987" s="502"/>
      <c r="AF1987" s="502"/>
      <c r="AG1987" s="502"/>
      <c r="AH1987" s="502"/>
      <c r="AI1987" s="502"/>
      <c r="AJ1987" s="502"/>
      <c r="AK1987" s="502"/>
      <c r="AL1987" s="502"/>
      <c r="AM1987" s="502"/>
      <c r="AN1987" s="502"/>
      <c r="AO1987" s="502"/>
      <c r="AP1987" s="502"/>
      <c r="AQ1987" s="502"/>
      <c r="AR1987" s="502"/>
      <c r="AS1987" s="502"/>
      <c r="AT1987" s="502"/>
      <c r="AU1987" s="502"/>
      <c r="AV1987" s="502"/>
      <c r="AW1987" s="502"/>
      <c r="AX1987" s="502"/>
      <c r="AY1987" s="502"/>
      <c r="AZ1987" s="502"/>
      <c r="BA1987" s="502"/>
      <c r="BB1987" s="502"/>
      <c r="BC1987" s="502"/>
      <c r="BD1987" s="502"/>
      <c r="BE1987" s="502"/>
      <c r="BF1987" s="502"/>
      <c r="BG1987" s="801"/>
      <c r="BH1987" s="802"/>
      <c r="BI1987" s="802"/>
      <c r="BJ1987" s="802"/>
      <c r="BK1987" s="803"/>
      <c r="BL1987" s="385"/>
      <c r="BM1987" s="385"/>
      <c r="BN1987" s="385"/>
      <c r="BO1987" s="385"/>
      <c r="BP1987" s="385"/>
      <c r="BQ1987" s="385"/>
      <c r="BR1987" s="385"/>
      <c r="BS1987" s="385"/>
      <c r="BT1987" s="385"/>
      <c r="BU1987" s="385"/>
      <c r="BV1987" s="385"/>
      <c r="BW1987" s="385"/>
      <c r="BX1987" s="385"/>
      <c r="BY1987" s="385"/>
      <c r="BZ1987" s="385"/>
      <c r="CA1987" s="385"/>
    </row>
    <row r="1988" spans="1:79" s="384" customFormat="1" ht="12.6" customHeight="1">
      <c r="A1988" s="331"/>
      <c r="B1988" s="511"/>
      <c r="C1988" s="512"/>
      <c r="D1988" s="513"/>
      <c r="E1988" s="514"/>
      <c r="F1988" s="482"/>
      <c r="G1988" s="482"/>
      <c r="H1988" s="482"/>
      <c r="I1988" s="482"/>
      <c r="J1988" s="482"/>
      <c r="K1988" s="482"/>
      <c r="L1988" s="482"/>
      <c r="M1988" s="482"/>
      <c r="N1988" s="482"/>
      <c r="O1988" s="482"/>
      <c r="P1988" s="482"/>
      <c r="Q1988" s="482"/>
      <c r="R1988" s="482"/>
      <c r="S1988" s="482"/>
      <c r="T1988" s="482"/>
      <c r="U1988" s="482"/>
      <c r="V1988" s="482"/>
      <c r="W1988" s="482"/>
      <c r="X1988" s="482"/>
      <c r="Y1988" s="482"/>
      <c r="Z1988" s="482"/>
      <c r="AA1988" s="482"/>
      <c r="AB1988" s="482"/>
      <c r="AC1988" s="482"/>
      <c r="AD1988" s="482"/>
      <c r="AE1988" s="482"/>
      <c r="AF1988" s="482"/>
      <c r="AG1988" s="482"/>
      <c r="AH1988" s="482"/>
      <c r="AI1988" s="482"/>
      <c r="AJ1988" s="482"/>
      <c r="AK1988" s="482"/>
      <c r="AL1988" s="482"/>
      <c r="AM1988" s="482"/>
      <c r="AN1988" s="482"/>
      <c r="AO1988" s="482"/>
      <c r="AP1988" s="482"/>
      <c r="AQ1988" s="482"/>
      <c r="AR1988" s="482"/>
      <c r="AS1988" s="482"/>
      <c r="AT1988" s="482"/>
      <c r="AU1988" s="482"/>
      <c r="AV1988" s="482"/>
      <c r="AW1988" s="482"/>
      <c r="AX1988" s="482"/>
      <c r="AY1988" s="482"/>
      <c r="AZ1988" s="482"/>
      <c r="BA1988" s="482"/>
      <c r="BB1988" s="482"/>
      <c r="BC1988" s="482"/>
      <c r="BD1988" s="482"/>
      <c r="BE1988" s="482"/>
      <c r="BF1988" s="482"/>
      <c r="BG1988" s="807"/>
      <c r="BH1988" s="808"/>
      <c r="BI1988" s="808"/>
      <c r="BJ1988" s="808"/>
      <c r="BK1988" s="809"/>
      <c r="BL1988" s="385"/>
      <c r="BM1988" s="385"/>
      <c r="BN1988" s="385"/>
      <c r="BO1988" s="385"/>
      <c r="BP1988" s="385"/>
      <c r="BQ1988" s="385"/>
      <c r="BR1988" s="385"/>
      <c r="BS1988" s="385"/>
      <c r="BT1988" s="385"/>
      <c r="BU1988" s="385"/>
      <c r="BV1988" s="385"/>
      <c r="BW1988" s="385"/>
      <c r="BX1988" s="385"/>
      <c r="BY1988" s="385"/>
      <c r="BZ1988" s="385"/>
      <c r="CA1988" s="385"/>
    </row>
    <row r="1989" spans="1:79" s="384" customFormat="1" ht="12.6" customHeight="1">
      <c r="A1989" s="331"/>
      <c r="B1989" s="511"/>
      <c r="C1989" s="512"/>
      <c r="D1989" s="513"/>
      <c r="E1989" s="514"/>
      <c r="F1989" s="482"/>
      <c r="G1989" s="482"/>
      <c r="H1989" s="482"/>
      <c r="I1989" s="482"/>
      <c r="J1989" s="482"/>
      <c r="K1989" s="482"/>
      <c r="L1989" s="482"/>
      <c r="M1989" s="482"/>
      <c r="N1989" s="482"/>
      <c r="O1989" s="482"/>
      <c r="P1989" s="482"/>
      <c r="Q1989" s="482"/>
      <c r="R1989" s="482"/>
      <c r="S1989" s="482"/>
      <c r="T1989" s="482"/>
      <c r="U1989" s="482"/>
      <c r="V1989" s="482"/>
      <c r="W1989" s="482"/>
      <c r="X1989" s="482"/>
      <c r="Y1989" s="482"/>
      <c r="Z1989" s="482"/>
      <c r="AA1989" s="482"/>
      <c r="AB1989" s="482"/>
      <c r="AC1989" s="482"/>
      <c r="AD1989" s="482"/>
      <c r="AE1989" s="482"/>
      <c r="AF1989" s="482"/>
      <c r="AG1989" s="482"/>
      <c r="AH1989" s="482"/>
      <c r="AI1989" s="482"/>
      <c r="AJ1989" s="482"/>
      <c r="AK1989" s="482"/>
      <c r="AL1989" s="482"/>
      <c r="AM1989" s="482"/>
      <c r="AN1989" s="482"/>
      <c r="AO1989" s="482"/>
      <c r="AP1989" s="482"/>
      <c r="AQ1989" s="482"/>
      <c r="AR1989" s="482"/>
      <c r="AS1989" s="482"/>
      <c r="AT1989" s="482"/>
      <c r="AU1989" s="482"/>
      <c r="AV1989" s="482"/>
      <c r="AW1989" s="482"/>
      <c r="AX1989" s="482"/>
      <c r="AY1989" s="482"/>
      <c r="AZ1989" s="482"/>
      <c r="BA1989" s="482"/>
      <c r="BB1989" s="482"/>
      <c r="BC1989" s="482"/>
      <c r="BD1989" s="482"/>
      <c r="BE1989" s="482"/>
      <c r="BF1989" s="482"/>
      <c r="BG1989" s="807"/>
      <c r="BH1989" s="808"/>
      <c r="BI1989" s="808"/>
      <c r="BJ1989" s="808"/>
      <c r="BK1989" s="809"/>
      <c r="BL1989" s="385"/>
      <c r="BM1989" s="385"/>
      <c r="BN1989" s="385"/>
      <c r="BO1989" s="385"/>
      <c r="BP1989" s="385"/>
      <c r="BQ1989" s="385"/>
      <c r="BR1989" s="385"/>
      <c r="BS1989" s="385"/>
      <c r="BT1989" s="385"/>
      <c r="BU1989" s="385"/>
      <c r="BV1989" s="385"/>
      <c r="BW1989" s="385"/>
      <c r="BX1989" s="385"/>
      <c r="BY1989" s="385"/>
      <c r="BZ1989" s="385"/>
      <c r="CA1989" s="385"/>
    </row>
    <row r="1990" spans="1:79" s="384" customFormat="1" ht="12.6" customHeight="1">
      <c r="A1990" s="331"/>
      <c r="B1990" s="511"/>
      <c r="C1990" s="512"/>
      <c r="D1990" s="513"/>
      <c r="E1990" s="514"/>
      <c r="F1990" s="482"/>
      <c r="G1990" s="482"/>
      <c r="H1990" s="482"/>
      <c r="I1990" s="482"/>
      <c r="J1990" s="482"/>
      <c r="K1990" s="482"/>
      <c r="L1990" s="482"/>
      <c r="M1990" s="482"/>
      <c r="N1990" s="482"/>
      <c r="O1990" s="482"/>
      <c r="P1990" s="482"/>
      <c r="Q1990" s="482"/>
      <c r="R1990" s="482"/>
      <c r="S1990" s="482"/>
      <c r="T1990" s="482"/>
      <c r="U1990" s="482"/>
      <c r="V1990" s="482"/>
      <c r="W1990" s="482"/>
      <c r="X1990" s="482"/>
      <c r="Y1990" s="482"/>
      <c r="Z1990" s="482"/>
      <c r="AA1990" s="482"/>
      <c r="AB1990" s="482"/>
      <c r="AC1990" s="482"/>
      <c r="AD1990" s="482"/>
      <c r="AE1990" s="482"/>
      <c r="AF1990" s="482"/>
      <c r="AG1990" s="482"/>
      <c r="AH1990" s="482"/>
      <c r="AI1990" s="482"/>
      <c r="AJ1990" s="482"/>
      <c r="AK1990" s="482"/>
      <c r="AL1990" s="482"/>
      <c r="AM1990" s="482"/>
      <c r="AN1990" s="482"/>
      <c r="AO1990" s="482"/>
      <c r="AP1990" s="482"/>
      <c r="AQ1990" s="482"/>
      <c r="AR1990" s="482"/>
      <c r="AS1990" s="482"/>
      <c r="AT1990" s="482"/>
      <c r="AU1990" s="482"/>
      <c r="AV1990" s="482"/>
      <c r="AW1990" s="482"/>
      <c r="AX1990" s="482"/>
      <c r="AY1990" s="482"/>
      <c r="AZ1990" s="482"/>
      <c r="BA1990" s="482"/>
      <c r="BB1990" s="482"/>
      <c r="BC1990" s="482"/>
      <c r="BD1990" s="482"/>
      <c r="BE1990" s="482"/>
      <c r="BF1990" s="482"/>
      <c r="BG1990" s="807"/>
      <c r="BH1990" s="808"/>
      <c r="BI1990" s="808"/>
      <c r="BJ1990" s="808"/>
      <c r="BK1990" s="809"/>
      <c r="BL1990" s="385"/>
      <c r="BM1990" s="385"/>
      <c r="BN1990" s="385"/>
      <c r="BO1990" s="385"/>
      <c r="BP1990" s="385"/>
      <c r="BQ1990" s="385"/>
      <c r="BR1990" s="385"/>
      <c r="BS1990" s="385"/>
      <c r="BT1990" s="385"/>
      <c r="BU1990" s="385"/>
      <c r="BV1990" s="385"/>
      <c r="BW1990" s="385"/>
      <c r="BX1990" s="385"/>
      <c r="BY1990" s="385"/>
      <c r="BZ1990" s="385"/>
      <c r="CA1990" s="385"/>
    </row>
    <row r="1991" spans="1:79" s="384" customFormat="1" ht="12.6" customHeight="1">
      <c r="B1991" s="495" t="s">
        <v>1119</v>
      </c>
      <c r="C1991" s="496"/>
      <c r="D1991" s="497"/>
      <c r="E1991" s="501" t="s">
        <v>1286</v>
      </c>
      <c r="F1991" s="502"/>
      <c r="G1991" s="502"/>
      <c r="H1991" s="502"/>
      <c r="I1991" s="502"/>
      <c r="J1991" s="502"/>
      <c r="K1991" s="502"/>
      <c r="L1991" s="502"/>
      <c r="M1991" s="502"/>
      <c r="N1991" s="502"/>
      <c r="O1991" s="502"/>
      <c r="P1991" s="502"/>
      <c r="Q1991" s="502"/>
      <c r="R1991" s="502"/>
      <c r="S1991" s="502"/>
      <c r="T1991" s="502"/>
      <c r="U1991" s="502"/>
      <c r="V1991" s="502"/>
      <c r="W1991" s="502"/>
      <c r="X1991" s="502"/>
      <c r="Y1991" s="502"/>
      <c r="Z1991" s="502"/>
      <c r="AA1991" s="502"/>
      <c r="AB1991" s="502"/>
      <c r="AC1991" s="502"/>
      <c r="AD1991" s="502"/>
      <c r="AE1991" s="502"/>
      <c r="AF1991" s="502"/>
      <c r="AG1991" s="502"/>
      <c r="AH1991" s="502"/>
      <c r="AI1991" s="502"/>
      <c r="AJ1991" s="502"/>
      <c r="AK1991" s="502"/>
      <c r="AL1991" s="502"/>
      <c r="AM1991" s="502"/>
      <c r="AN1991" s="502"/>
      <c r="AO1991" s="502"/>
      <c r="AP1991" s="502"/>
      <c r="AQ1991" s="502"/>
      <c r="AR1991" s="502"/>
      <c r="AS1991" s="502"/>
      <c r="AT1991" s="502"/>
      <c r="AU1991" s="502"/>
      <c r="AV1991" s="502"/>
      <c r="AW1991" s="502"/>
      <c r="AX1991" s="502"/>
      <c r="AY1991" s="502"/>
      <c r="AZ1991" s="502"/>
      <c r="BA1991" s="502"/>
      <c r="BB1991" s="502"/>
      <c r="BC1991" s="502"/>
      <c r="BD1991" s="502"/>
      <c r="BE1991" s="502"/>
      <c r="BF1991" s="502"/>
      <c r="BG1991" s="801"/>
      <c r="BH1991" s="802"/>
      <c r="BI1991" s="802"/>
      <c r="BJ1991" s="802"/>
      <c r="BK1991" s="803"/>
      <c r="BL1991" s="385"/>
      <c r="BM1991" s="385"/>
      <c r="BN1991" s="385"/>
      <c r="BO1991" s="385"/>
      <c r="BP1991" s="385"/>
      <c r="BQ1991" s="385"/>
      <c r="BR1991" s="385"/>
      <c r="BS1991" s="385"/>
      <c r="BT1991" s="385"/>
      <c r="BU1991" s="385"/>
      <c r="BV1991" s="385"/>
      <c r="BW1991" s="385"/>
      <c r="BX1991" s="385"/>
      <c r="BY1991" s="385"/>
      <c r="BZ1991" s="385"/>
      <c r="CA1991" s="385"/>
    </row>
    <row r="1992" spans="1:79" s="384" customFormat="1" ht="12.6" customHeight="1">
      <c r="B1992" s="498"/>
      <c r="C1992" s="499"/>
      <c r="D1992" s="500"/>
      <c r="E1992" s="503"/>
      <c r="F1992" s="504"/>
      <c r="G1992" s="504"/>
      <c r="H1992" s="504"/>
      <c r="I1992" s="504"/>
      <c r="J1992" s="504"/>
      <c r="K1992" s="504"/>
      <c r="L1992" s="504"/>
      <c r="M1992" s="504"/>
      <c r="N1992" s="504"/>
      <c r="O1992" s="504"/>
      <c r="P1992" s="504"/>
      <c r="Q1992" s="504"/>
      <c r="R1992" s="504"/>
      <c r="S1992" s="504"/>
      <c r="T1992" s="504"/>
      <c r="U1992" s="504"/>
      <c r="V1992" s="504"/>
      <c r="W1992" s="504"/>
      <c r="X1992" s="504"/>
      <c r="Y1992" s="504"/>
      <c r="Z1992" s="504"/>
      <c r="AA1992" s="504"/>
      <c r="AB1992" s="504"/>
      <c r="AC1992" s="504"/>
      <c r="AD1992" s="504"/>
      <c r="AE1992" s="504"/>
      <c r="AF1992" s="504"/>
      <c r="AG1992" s="504"/>
      <c r="AH1992" s="504"/>
      <c r="AI1992" s="504"/>
      <c r="AJ1992" s="504"/>
      <c r="AK1992" s="504"/>
      <c r="AL1992" s="504"/>
      <c r="AM1992" s="504"/>
      <c r="AN1992" s="504"/>
      <c r="AO1992" s="504"/>
      <c r="AP1992" s="504"/>
      <c r="AQ1992" s="504"/>
      <c r="AR1992" s="504"/>
      <c r="AS1992" s="504"/>
      <c r="AT1992" s="504"/>
      <c r="AU1992" s="504"/>
      <c r="AV1992" s="504"/>
      <c r="AW1992" s="504"/>
      <c r="AX1992" s="504"/>
      <c r="AY1992" s="504"/>
      <c r="AZ1992" s="504"/>
      <c r="BA1992" s="504"/>
      <c r="BB1992" s="504"/>
      <c r="BC1992" s="504"/>
      <c r="BD1992" s="504"/>
      <c r="BE1992" s="504"/>
      <c r="BF1992" s="504"/>
      <c r="BG1992" s="804"/>
      <c r="BH1992" s="805"/>
      <c r="BI1992" s="805"/>
      <c r="BJ1992" s="805"/>
      <c r="BK1992" s="806"/>
      <c r="BL1992" s="385"/>
      <c r="BM1992" s="385"/>
      <c r="BN1992" s="385"/>
      <c r="BO1992" s="385"/>
      <c r="BP1992" s="385"/>
      <c r="BQ1992" s="385"/>
      <c r="BR1992" s="385"/>
      <c r="BS1992" s="385"/>
      <c r="BT1992" s="385"/>
      <c r="BU1992" s="385"/>
      <c r="BV1992" s="385"/>
      <c r="BW1992" s="385"/>
      <c r="BX1992" s="385"/>
      <c r="BY1992" s="385"/>
      <c r="BZ1992" s="385"/>
      <c r="CA1992" s="385"/>
    </row>
    <row r="1993" spans="1:79" s="384" customFormat="1" ht="12.6" customHeight="1">
      <c r="B1993" s="495" t="s">
        <v>450</v>
      </c>
      <c r="C1993" s="496"/>
      <c r="D1993" s="497"/>
      <c r="E1993" s="501" t="s">
        <v>1026</v>
      </c>
      <c r="F1993" s="502"/>
      <c r="G1993" s="502"/>
      <c r="H1993" s="502"/>
      <c r="I1993" s="502"/>
      <c r="J1993" s="502"/>
      <c r="K1993" s="502"/>
      <c r="L1993" s="502"/>
      <c r="M1993" s="502"/>
      <c r="N1993" s="502"/>
      <c r="O1993" s="502"/>
      <c r="P1993" s="502"/>
      <c r="Q1993" s="502"/>
      <c r="R1993" s="502"/>
      <c r="S1993" s="502"/>
      <c r="T1993" s="502"/>
      <c r="U1993" s="502"/>
      <c r="V1993" s="502"/>
      <c r="W1993" s="502"/>
      <c r="X1993" s="502"/>
      <c r="Y1993" s="502"/>
      <c r="Z1993" s="502"/>
      <c r="AA1993" s="502"/>
      <c r="AB1993" s="502"/>
      <c r="AC1993" s="502"/>
      <c r="AD1993" s="502"/>
      <c r="AE1993" s="502"/>
      <c r="AF1993" s="502"/>
      <c r="AG1993" s="502"/>
      <c r="AH1993" s="502"/>
      <c r="AI1993" s="502"/>
      <c r="AJ1993" s="502"/>
      <c r="AK1993" s="502"/>
      <c r="AL1993" s="502"/>
      <c r="AM1993" s="502"/>
      <c r="AN1993" s="502"/>
      <c r="AO1993" s="502"/>
      <c r="AP1993" s="502"/>
      <c r="AQ1993" s="502"/>
      <c r="AR1993" s="502"/>
      <c r="AS1993" s="502"/>
      <c r="AT1993" s="502"/>
      <c r="AU1993" s="502"/>
      <c r="AV1993" s="502"/>
      <c r="AW1993" s="502"/>
      <c r="AX1993" s="502"/>
      <c r="AY1993" s="502"/>
      <c r="AZ1993" s="502"/>
      <c r="BA1993" s="502"/>
      <c r="BB1993" s="502"/>
      <c r="BC1993" s="502"/>
      <c r="BD1993" s="502"/>
      <c r="BE1993" s="502"/>
      <c r="BF1993" s="502"/>
      <c r="BG1993" s="842"/>
      <c r="BH1993" s="842"/>
      <c r="BI1993" s="842"/>
      <c r="BJ1993" s="842"/>
      <c r="BK1993" s="842"/>
      <c r="BL1993" s="385"/>
      <c r="BM1993" s="385"/>
      <c r="BN1993" s="385"/>
      <c r="BO1993" s="385"/>
      <c r="BP1993" s="385"/>
      <c r="BQ1993" s="385"/>
      <c r="BR1993" s="385"/>
      <c r="BS1993" s="385"/>
      <c r="BT1993" s="385"/>
      <c r="BU1993" s="385"/>
      <c r="BV1993" s="385"/>
      <c r="BW1993" s="385"/>
      <c r="BX1993" s="385"/>
      <c r="BY1993" s="385"/>
      <c r="BZ1993" s="385"/>
      <c r="CA1993" s="385"/>
    </row>
    <row r="1994" spans="1:79" s="384" customFormat="1" ht="12.6" customHeight="1">
      <c r="B1994" s="511"/>
      <c r="C1994" s="512"/>
      <c r="D1994" s="513"/>
      <c r="E1994" s="514"/>
      <c r="F1994" s="482"/>
      <c r="G1994" s="482"/>
      <c r="H1994" s="482"/>
      <c r="I1994" s="482"/>
      <c r="J1994" s="482"/>
      <c r="K1994" s="482"/>
      <c r="L1994" s="482"/>
      <c r="M1994" s="482"/>
      <c r="N1994" s="482"/>
      <c r="O1994" s="482"/>
      <c r="P1994" s="482"/>
      <c r="Q1994" s="482"/>
      <c r="R1994" s="482"/>
      <c r="S1994" s="482"/>
      <c r="T1994" s="482"/>
      <c r="U1994" s="482"/>
      <c r="V1994" s="482"/>
      <c r="W1994" s="482"/>
      <c r="X1994" s="482"/>
      <c r="Y1994" s="482"/>
      <c r="Z1994" s="482"/>
      <c r="AA1994" s="482"/>
      <c r="AB1994" s="482"/>
      <c r="AC1994" s="482"/>
      <c r="AD1994" s="482"/>
      <c r="AE1994" s="482"/>
      <c r="AF1994" s="482"/>
      <c r="AG1994" s="482"/>
      <c r="AH1994" s="482"/>
      <c r="AI1994" s="482"/>
      <c r="AJ1994" s="482"/>
      <c r="AK1994" s="482"/>
      <c r="AL1994" s="482"/>
      <c r="AM1994" s="482"/>
      <c r="AN1994" s="482"/>
      <c r="AO1994" s="482"/>
      <c r="AP1994" s="482"/>
      <c r="AQ1994" s="482"/>
      <c r="AR1994" s="482"/>
      <c r="AS1994" s="482"/>
      <c r="AT1994" s="482"/>
      <c r="AU1994" s="482"/>
      <c r="AV1994" s="482"/>
      <c r="AW1994" s="482"/>
      <c r="AX1994" s="482"/>
      <c r="AY1994" s="482"/>
      <c r="AZ1994" s="482"/>
      <c r="BA1994" s="482"/>
      <c r="BB1994" s="482"/>
      <c r="BC1994" s="482"/>
      <c r="BD1994" s="482"/>
      <c r="BE1994" s="482"/>
      <c r="BF1994" s="482"/>
      <c r="BG1994" s="842"/>
      <c r="BH1994" s="842"/>
      <c r="BI1994" s="842"/>
      <c r="BJ1994" s="842"/>
      <c r="BK1994" s="842"/>
      <c r="BL1994" s="385"/>
      <c r="BM1994" s="385"/>
      <c r="BN1994" s="385"/>
      <c r="BO1994" s="385"/>
      <c r="BP1994" s="385"/>
      <c r="BQ1994" s="385"/>
      <c r="BR1994" s="385"/>
      <c r="BS1994" s="385"/>
      <c r="BT1994" s="385"/>
      <c r="BU1994" s="385"/>
      <c r="BV1994" s="385"/>
      <c r="BW1994" s="385"/>
      <c r="BX1994" s="385"/>
      <c r="BY1994" s="385"/>
      <c r="BZ1994" s="385"/>
      <c r="CA1994" s="385"/>
    </row>
    <row r="1995" spans="1:79" s="384" customFormat="1" ht="12.6" customHeight="1">
      <c r="B1995" s="511"/>
      <c r="C1995" s="512"/>
      <c r="D1995" s="513"/>
      <c r="E1995" s="514"/>
      <c r="F1995" s="482"/>
      <c r="G1995" s="482"/>
      <c r="H1995" s="482"/>
      <c r="I1995" s="482"/>
      <c r="J1995" s="482"/>
      <c r="K1995" s="482"/>
      <c r="L1995" s="482"/>
      <c r="M1995" s="482"/>
      <c r="N1995" s="482"/>
      <c r="O1995" s="482"/>
      <c r="P1995" s="482"/>
      <c r="Q1995" s="482"/>
      <c r="R1995" s="482"/>
      <c r="S1995" s="482"/>
      <c r="T1995" s="482"/>
      <c r="U1995" s="482"/>
      <c r="V1995" s="482"/>
      <c r="W1995" s="482"/>
      <c r="X1995" s="482"/>
      <c r="Y1995" s="482"/>
      <c r="Z1995" s="482"/>
      <c r="AA1995" s="482"/>
      <c r="AB1995" s="482"/>
      <c r="AC1995" s="482"/>
      <c r="AD1995" s="482"/>
      <c r="AE1995" s="482"/>
      <c r="AF1995" s="482"/>
      <c r="AG1995" s="482"/>
      <c r="AH1995" s="482"/>
      <c r="AI1995" s="482"/>
      <c r="AJ1995" s="482"/>
      <c r="AK1995" s="482"/>
      <c r="AL1995" s="482"/>
      <c r="AM1995" s="482"/>
      <c r="AN1995" s="482"/>
      <c r="AO1995" s="482"/>
      <c r="AP1995" s="482"/>
      <c r="AQ1995" s="482"/>
      <c r="AR1995" s="482"/>
      <c r="AS1995" s="482"/>
      <c r="AT1995" s="482"/>
      <c r="AU1995" s="482"/>
      <c r="AV1995" s="482"/>
      <c r="AW1995" s="482"/>
      <c r="AX1995" s="482"/>
      <c r="AY1995" s="482"/>
      <c r="AZ1995" s="482"/>
      <c r="BA1995" s="482"/>
      <c r="BB1995" s="482"/>
      <c r="BC1995" s="482"/>
      <c r="BD1995" s="482"/>
      <c r="BE1995" s="482"/>
      <c r="BF1995" s="482"/>
      <c r="BG1995" s="842"/>
      <c r="BH1995" s="842"/>
      <c r="BI1995" s="842"/>
      <c r="BJ1995" s="842"/>
      <c r="BK1995" s="842"/>
      <c r="BL1995" s="385"/>
      <c r="BM1995" s="385"/>
      <c r="BN1995" s="385"/>
      <c r="BO1995" s="385"/>
      <c r="BP1995" s="385"/>
      <c r="BQ1995" s="385"/>
      <c r="BR1995" s="385"/>
      <c r="BS1995" s="385"/>
      <c r="BT1995" s="385"/>
      <c r="BU1995" s="385"/>
      <c r="BV1995" s="385"/>
      <c r="BW1995" s="385"/>
      <c r="BX1995" s="385"/>
      <c r="BY1995" s="385"/>
      <c r="BZ1995" s="385"/>
      <c r="CA1995" s="385"/>
    </row>
    <row r="1996" spans="1:79" s="384" customFormat="1" ht="12.6" customHeight="1">
      <c r="B1996" s="511"/>
      <c r="C1996" s="512"/>
      <c r="D1996" s="513"/>
      <c r="E1996" s="514"/>
      <c r="F1996" s="482"/>
      <c r="G1996" s="482"/>
      <c r="H1996" s="482"/>
      <c r="I1996" s="482"/>
      <c r="J1996" s="482"/>
      <c r="K1996" s="482"/>
      <c r="L1996" s="482"/>
      <c r="M1996" s="482"/>
      <c r="N1996" s="482"/>
      <c r="O1996" s="482"/>
      <c r="P1996" s="482"/>
      <c r="Q1996" s="482"/>
      <c r="R1996" s="482"/>
      <c r="S1996" s="482"/>
      <c r="T1996" s="482"/>
      <c r="U1996" s="482"/>
      <c r="V1996" s="482"/>
      <c r="W1996" s="482"/>
      <c r="X1996" s="482"/>
      <c r="Y1996" s="482"/>
      <c r="Z1996" s="482"/>
      <c r="AA1996" s="482"/>
      <c r="AB1996" s="482"/>
      <c r="AC1996" s="482"/>
      <c r="AD1996" s="482"/>
      <c r="AE1996" s="482"/>
      <c r="AF1996" s="482"/>
      <c r="AG1996" s="482"/>
      <c r="AH1996" s="482"/>
      <c r="AI1996" s="482"/>
      <c r="AJ1996" s="482"/>
      <c r="AK1996" s="482"/>
      <c r="AL1996" s="482"/>
      <c r="AM1996" s="482"/>
      <c r="AN1996" s="482"/>
      <c r="AO1996" s="482"/>
      <c r="AP1996" s="482"/>
      <c r="AQ1996" s="482"/>
      <c r="AR1996" s="482"/>
      <c r="AS1996" s="482"/>
      <c r="AT1996" s="482"/>
      <c r="AU1996" s="482"/>
      <c r="AV1996" s="482"/>
      <c r="AW1996" s="482"/>
      <c r="AX1996" s="482"/>
      <c r="AY1996" s="482"/>
      <c r="AZ1996" s="482"/>
      <c r="BA1996" s="482"/>
      <c r="BB1996" s="482"/>
      <c r="BC1996" s="482"/>
      <c r="BD1996" s="482"/>
      <c r="BE1996" s="482"/>
      <c r="BF1996" s="482"/>
      <c r="BG1996" s="842"/>
      <c r="BH1996" s="842"/>
      <c r="BI1996" s="842"/>
      <c r="BJ1996" s="842"/>
      <c r="BK1996" s="842"/>
      <c r="BL1996" s="385"/>
      <c r="BM1996" s="385"/>
      <c r="BN1996" s="385"/>
      <c r="BO1996" s="385"/>
      <c r="BP1996" s="385"/>
      <c r="BQ1996" s="385"/>
      <c r="BR1996" s="385"/>
      <c r="BS1996" s="385"/>
      <c r="BT1996" s="385"/>
      <c r="BU1996" s="385"/>
      <c r="BV1996" s="385"/>
      <c r="BW1996" s="385"/>
      <c r="BX1996" s="385"/>
      <c r="BY1996" s="385"/>
      <c r="BZ1996" s="385"/>
      <c r="CA1996" s="385"/>
    </row>
    <row r="1997" spans="1:79" s="384" customFormat="1" ht="12.6" customHeight="1">
      <c r="B1997" s="511"/>
      <c r="C1997" s="512"/>
      <c r="D1997" s="513"/>
      <c r="E1997" s="514"/>
      <c r="F1997" s="482"/>
      <c r="G1997" s="482"/>
      <c r="H1997" s="482"/>
      <c r="I1997" s="482"/>
      <c r="J1997" s="482"/>
      <c r="K1997" s="482"/>
      <c r="L1997" s="482"/>
      <c r="M1997" s="482"/>
      <c r="N1997" s="482"/>
      <c r="O1997" s="482"/>
      <c r="P1997" s="482"/>
      <c r="Q1997" s="482"/>
      <c r="R1997" s="482"/>
      <c r="S1997" s="482"/>
      <c r="T1997" s="482"/>
      <c r="U1997" s="482"/>
      <c r="V1997" s="482"/>
      <c r="W1997" s="482"/>
      <c r="X1997" s="482"/>
      <c r="Y1997" s="482"/>
      <c r="Z1997" s="482"/>
      <c r="AA1997" s="482"/>
      <c r="AB1997" s="482"/>
      <c r="AC1997" s="482"/>
      <c r="AD1997" s="482"/>
      <c r="AE1997" s="482"/>
      <c r="AF1997" s="482"/>
      <c r="AG1997" s="482"/>
      <c r="AH1997" s="482"/>
      <c r="AI1997" s="482"/>
      <c r="AJ1997" s="482"/>
      <c r="AK1997" s="482"/>
      <c r="AL1997" s="482"/>
      <c r="AM1997" s="482"/>
      <c r="AN1997" s="482"/>
      <c r="AO1997" s="482"/>
      <c r="AP1997" s="482"/>
      <c r="AQ1997" s="482"/>
      <c r="AR1997" s="482"/>
      <c r="AS1997" s="482"/>
      <c r="AT1997" s="482"/>
      <c r="AU1997" s="482"/>
      <c r="AV1997" s="482"/>
      <c r="AW1997" s="482"/>
      <c r="AX1997" s="482"/>
      <c r="AY1997" s="482"/>
      <c r="AZ1997" s="482"/>
      <c r="BA1997" s="482"/>
      <c r="BB1997" s="482"/>
      <c r="BC1997" s="482"/>
      <c r="BD1997" s="482"/>
      <c r="BE1997" s="482"/>
      <c r="BF1997" s="482"/>
      <c r="BG1997" s="842"/>
      <c r="BH1997" s="842"/>
      <c r="BI1997" s="842"/>
      <c r="BJ1997" s="842"/>
      <c r="BK1997" s="842"/>
      <c r="BL1997" s="385"/>
      <c r="BM1997" s="385"/>
      <c r="BN1997" s="385"/>
      <c r="BO1997" s="385"/>
      <c r="BP1997" s="385"/>
      <c r="BQ1997" s="385"/>
      <c r="BR1997" s="385"/>
      <c r="BS1997" s="385"/>
      <c r="BT1997" s="385"/>
      <c r="BU1997" s="385"/>
      <c r="BV1997" s="385"/>
      <c r="BW1997" s="385"/>
      <c r="BX1997" s="385"/>
      <c r="BY1997" s="385"/>
      <c r="BZ1997" s="385"/>
      <c r="CA1997" s="385"/>
    </row>
    <row r="1998" spans="1:79" s="384" customFormat="1" ht="12.6" customHeight="1">
      <c r="B1998" s="495" t="s">
        <v>835</v>
      </c>
      <c r="C1998" s="496"/>
      <c r="D1998" s="497"/>
      <c r="E1998" s="501" t="s">
        <v>1027</v>
      </c>
      <c r="F1998" s="502"/>
      <c r="G1998" s="502"/>
      <c r="H1998" s="502"/>
      <c r="I1998" s="502"/>
      <c r="J1998" s="502"/>
      <c r="K1998" s="502"/>
      <c r="L1998" s="502"/>
      <c r="M1998" s="502"/>
      <c r="N1998" s="502"/>
      <c r="O1998" s="502"/>
      <c r="P1998" s="502"/>
      <c r="Q1998" s="502"/>
      <c r="R1998" s="502"/>
      <c r="S1998" s="502"/>
      <c r="T1998" s="502"/>
      <c r="U1998" s="502"/>
      <c r="V1998" s="502"/>
      <c r="W1998" s="502"/>
      <c r="X1998" s="502"/>
      <c r="Y1998" s="502"/>
      <c r="Z1998" s="502"/>
      <c r="AA1998" s="502"/>
      <c r="AB1998" s="502"/>
      <c r="AC1998" s="502"/>
      <c r="AD1998" s="502"/>
      <c r="AE1998" s="502"/>
      <c r="AF1998" s="502"/>
      <c r="AG1998" s="502"/>
      <c r="AH1998" s="502"/>
      <c r="AI1998" s="502"/>
      <c r="AJ1998" s="502"/>
      <c r="AK1998" s="502"/>
      <c r="AL1998" s="502"/>
      <c r="AM1998" s="502"/>
      <c r="AN1998" s="502"/>
      <c r="AO1998" s="502"/>
      <c r="AP1998" s="502"/>
      <c r="AQ1998" s="502"/>
      <c r="AR1998" s="502"/>
      <c r="AS1998" s="502"/>
      <c r="AT1998" s="502"/>
      <c r="AU1998" s="502"/>
      <c r="AV1998" s="502"/>
      <c r="AW1998" s="502"/>
      <c r="AX1998" s="502"/>
      <c r="AY1998" s="502"/>
      <c r="AZ1998" s="502"/>
      <c r="BA1998" s="502"/>
      <c r="BB1998" s="502"/>
      <c r="BC1998" s="502"/>
      <c r="BD1998" s="502"/>
      <c r="BE1998" s="502"/>
      <c r="BF1998" s="502"/>
      <c r="BG1998" s="801"/>
      <c r="BH1998" s="802"/>
      <c r="BI1998" s="802"/>
      <c r="BJ1998" s="802"/>
      <c r="BK1998" s="803"/>
      <c r="BL1998" s="385"/>
      <c r="BM1998" s="385"/>
      <c r="BN1998" s="385"/>
      <c r="BO1998" s="385"/>
      <c r="BP1998" s="385"/>
      <c r="BQ1998" s="385"/>
      <c r="BR1998" s="385"/>
      <c r="BS1998" s="385"/>
      <c r="BT1998" s="385"/>
      <c r="BU1998" s="385"/>
      <c r="BV1998" s="385"/>
      <c r="BW1998" s="385"/>
      <c r="BX1998" s="385"/>
      <c r="BY1998" s="385"/>
      <c r="BZ1998" s="385"/>
      <c r="CA1998" s="385"/>
    </row>
    <row r="1999" spans="1:79" s="384" customFormat="1" ht="12.6" customHeight="1">
      <c r="B1999" s="511"/>
      <c r="C1999" s="512"/>
      <c r="D1999" s="513"/>
      <c r="E1999" s="514"/>
      <c r="F1999" s="482"/>
      <c r="G1999" s="482"/>
      <c r="H1999" s="482"/>
      <c r="I1999" s="482"/>
      <c r="J1999" s="482"/>
      <c r="K1999" s="482"/>
      <c r="L1999" s="482"/>
      <c r="M1999" s="482"/>
      <c r="N1999" s="482"/>
      <c r="O1999" s="482"/>
      <c r="P1999" s="482"/>
      <c r="Q1999" s="482"/>
      <c r="R1999" s="482"/>
      <c r="S1999" s="482"/>
      <c r="T1999" s="482"/>
      <c r="U1999" s="482"/>
      <c r="V1999" s="482"/>
      <c r="W1999" s="482"/>
      <c r="X1999" s="482"/>
      <c r="Y1999" s="482"/>
      <c r="Z1999" s="482"/>
      <c r="AA1999" s="482"/>
      <c r="AB1999" s="482"/>
      <c r="AC1999" s="482"/>
      <c r="AD1999" s="482"/>
      <c r="AE1999" s="482"/>
      <c r="AF1999" s="482"/>
      <c r="AG1999" s="482"/>
      <c r="AH1999" s="482"/>
      <c r="AI1999" s="482"/>
      <c r="AJ1999" s="482"/>
      <c r="AK1999" s="482"/>
      <c r="AL1999" s="482"/>
      <c r="AM1999" s="482"/>
      <c r="AN1999" s="482"/>
      <c r="AO1999" s="482"/>
      <c r="AP1999" s="482"/>
      <c r="AQ1999" s="482"/>
      <c r="AR1999" s="482"/>
      <c r="AS1999" s="482"/>
      <c r="AT1999" s="482"/>
      <c r="AU1999" s="482"/>
      <c r="AV1999" s="482"/>
      <c r="AW1999" s="482"/>
      <c r="AX1999" s="482"/>
      <c r="AY1999" s="482"/>
      <c r="AZ1999" s="482"/>
      <c r="BA1999" s="482"/>
      <c r="BB1999" s="482"/>
      <c r="BC1999" s="482"/>
      <c r="BD1999" s="482"/>
      <c r="BE1999" s="482"/>
      <c r="BF1999" s="482"/>
      <c r="BG1999" s="807"/>
      <c r="BH1999" s="808"/>
      <c r="BI1999" s="808"/>
      <c r="BJ1999" s="808"/>
      <c r="BK1999" s="809"/>
      <c r="BL1999" s="385"/>
      <c r="BM1999" s="385"/>
      <c r="BN1999" s="385"/>
      <c r="BO1999" s="385"/>
      <c r="BP1999" s="385"/>
      <c r="BQ1999" s="385"/>
      <c r="BR1999" s="385"/>
      <c r="BS1999" s="385"/>
      <c r="BT1999" s="385"/>
      <c r="BU1999" s="385"/>
      <c r="BV1999" s="385"/>
      <c r="BW1999" s="385"/>
      <c r="BX1999" s="385"/>
      <c r="BY1999" s="385"/>
      <c r="BZ1999" s="385"/>
      <c r="CA1999" s="385"/>
    </row>
    <row r="2000" spans="1:79" s="384" customFormat="1" ht="12.6" customHeight="1">
      <c r="B2000" s="498"/>
      <c r="C2000" s="499"/>
      <c r="D2000" s="500"/>
      <c r="E2000" s="503"/>
      <c r="F2000" s="504"/>
      <c r="G2000" s="504"/>
      <c r="H2000" s="504"/>
      <c r="I2000" s="504"/>
      <c r="J2000" s="504"/>
      <c r="K2000" s="504"/>
      <c r="L2000" s="504"/>
      <c r="M2000" s="504"/>
      <c r="N2000" s="504"/>
      <c r="O2000" s="504"/>
      <c r="P2000" s="504"/>
      <c r="Q2000" s="504"/>
      <c r="R2000" s="504"/>
      <c r="S2000" s="504"/>
      <c r="T2000" s="504"/>
      <c r="U2000" s="504"/>
      <c r="V2000" s="504"/>
      <c r="W2000" s="504"/>
      <c r="X2000" s="504"/>
      <c r="Y2000" s="504"/>
      <c r="Z2000" s="504"/>
      <c r="AA2000" s="504"/>
      <c r="AB2000" s="504"/>
      <c r="AC2000" s="504"/>
      <c r="AD2000" s="504"/>
      <c r="AE2000" s="504"/>
      <c r="AF2000" s="504"/>
      <c r="AG2000" s="504"/>
      <c r="AH2000" s="504"/>
      <c r="AI2000" s="504"/>
      <c r="AJ2000" s="504"/>
      <c r="AK2000" s="504"/>
      <c r="AL2000" s="504"/>
      <c r="AM2000" s="504"/>
      <c r="AN2000" s="504"/>
      <c r="AO2000" s="504"/>
      <c r="AP2000" s="504"/>
      <c r="AQ2000" s="504"/>
      <c r="AR2000" s="504"/>
      <c r="AS2000" s="504"/>
      <c r="AT2000" s="504"/>
      <c r="AU2000" s="504"/>
      <c r="AV2000" s="504"/>
      <c r="AW2000" s="504"/>
      <c r="AX2000" s="504"/>
      <c r="AY2000" s="504"/>
      <c r="AZ2000" s="504"/>
      <c r="BA2000" s="504"/>
      <c r="BB2000" s="504"/>
      <c r="BC2000" s="504"/>
      <c r="BD2000" s="504"/>
      <c r="BE2000" s="504"/>
      <c r="BF2000" s="504"/>
      <c r="BG2000" s="804"/>
      <c r="BH2000" s="805"/>
      <c r="BI2000" s="805"/>
      <c r="BJ2000" s="805"/>
      <c r="BK2000" s="806"/>
      <c r="BL2000" s="385"/>
      <c r="BM2000" s="385"/>
      <c r="BN2000" s="385"/>
      <c r="BO2000" s="385"/>
      <c r="BP2000" s="385"/>
      <c r="BQ2000" s="385"/>
      <c r="BR2000" s="385"/>
      <c r="BS2000" s="385"/>
      <c r="BT2000" s="385"/>
      <c r="BU2000" s="385"/>
      <c r="BV2000" s="385"/>
      <c r="BW2000" s="385"/>
      <c r="BX2000" s="385"/>
      <c r="BY2000" s="385"/>
      <c r="BZ2000" s="385"/>
      <c r="CA2000" s="385"/>
    </row>
    <row r="2001" spans="1:97" s="384" customFormat="1" ht="12.6" customHeight="1">
      <c r="B2001" s="495" t="s">
        <v>837</v>
      </c>
      <c r="C2001" s="496"/>
      <c r="D2001" s="497"/>
      <c r="E2001" s="501" t="s">
        <v>1028</v>
      </c>
      <c r="F2001" s="502"/>
      <c r="G2001" s="502"/>
      <c r="H2001" s="502"/>
      <c r="I2001" s="502"/>
      <c r="J2001" s="502"/>
      <c r="K2001" s="502"/>
      <c r="L2001" s="502"/>
      <c r="M2001" s="502"/>
      <c r="N2001" s="502"/>
      <c r="O2001" s="502"/>
      <c r="P2001" s="502"/>
      <c r="Q2001" s="502"/>
      <c r="R2001" s="502"/>
      <c r="S2001" s="502"/>
      <c r="T2001" s="502"/>
      <c r="U2001" s="502"/>
      <c r="V2001" s="502"/>
      <c r="W2001" s="502"/>
      <c r="X2001" s="502"/>
      <c r="Y2001" s="502"/>
      <c r="Z2001" s="502"/>
      <c r="AA2001" s="502"/>
      <c r="AB2001" s="502"/>
      <c r="AC2001" s="502"/>
      <c r="AD2001" s="502"/>
      <c r="AE2001" s="502"/>
      <c r="AF2001" s="502"/>
      <c r="AG2001" s="502"/>
      <c r="AH2001" s="502"/>
      <c r="AI2001" s="502"/>
      <c r="AJ2001" s="502"/>
      <c r="AK2001" s="502"/>
      <c r="AL2001" s="502"/>
      <c r="AM2001" s="502"/>
      <c r="AN2001" s="502"/>
      <c r="AO2001" s="502"/>
      <c r="AP2001" s="502"/>
      <c r="AQ2001" s="502"/>
      <c r="AR2001" s="502"/>
      <c r="AS2001" s="502"/>
      <c r="AT2001" s="502"/>
      <c r="AU2001" s="502"/>
      <c r="AV2001" s="502"/>
      <c r="AW2001" s="502"/>
      <c r="AX2001" s="502"/>
      <c r="AY2001" s="502"/>
      <c r="AZ2001" s="502"/>
      <c r="BA2001" s="502"/>
      <c r="BB2001" s="502"/>
      <c r="BC2001" s="502"/>
      <c r="BD2001" s="502"/>
      <c r="BE2001" s="502"/>
      <c r="BF2001" s="502"/>
      <c r="BG2001" s="801"/>
      <c r="BH2001" s="802"/>
      <c r="BI2001" s="802"/>
      <c r="BJ2001" s="802"/>
      <c r="BK2001" s="803"/>
      <c r="BL2001" s="385"/>
      <c r="BM2001" s="385"/>
      <c r="BN2001" s="385"/>
      <c r="BO2001" s="385"/>
      <c r="BP2001" s="385"/>
      <c r="BQ2001" s="385"/>
      <c r="BR2001" s="385"/>
      <c r="BS2001" s="385"/>
      <c r="BT2001" s="385"/>
      <c r="BU2001" s="385"/>
      <c r="BV2001" s="385"/>
      <c r="BW2001" s="385"/>
      <c r="BX2001" s="385"/>
      <c r="BY2001" s="385"/>
      <c r="BZ2001" s="385"/>
      <c r="CA2001" s="385"/>
    </row>
    <row r="2002" spans="1:97" s="384" customFormat="1" ht="12.6" customHeight="1">
      <c r="B2002" s="498"/>
      <c r="C2002" s="499"/>
      <c r="D2002" s="500"/>
      <c r="E2002" s="503"/>
      <c r="F2002" s="504"/>
      <c r="G2002" s="504"/>
      <c r="H2002" s="504"/>
      <c r="I2002" s="504"/>
      <c r="J2002" s="504"/>
      <c r="K2002" s="504"/>
      <c r="L2002" s="504"/>
      <c r="M2002" s="504"/>
      <c r="N2002" s="504"/>
      <c r="O2002" s="504"/>
      <c r="P2002" s="504"/>
      <c r="Q2002" s="504"/>
      <c r="R2002" s="504"/>
      <c r="S2002" s="504"/>
      <c r="T2002" s="504"/>
      <c r="U2002" s="504"/>
      <c r="V2002" s="504"/>
      <c r="W2002" s="504"/>
      <c r="X2002" s="504"/>
      <c r="Y2002" s="504"/>
      <c r="Z2002" s="504"/>
      <c r="AA2002" s="504"/>
      <c r="AB2002" s="504"/>
      <c r="AC2002" s="504"/>
      <c r="AD2002" s="504"/>
      <c r="AE2002" s="504"/>
      <c r="AF2002" s="504"/>
      <c r="AG2002" s="504"/>
      <c r="AH2002" s="504"/>
      <c r="AI2002" s="504"/>
      <c r="AJ2002" s="504"/>
      <c r="AK2002" s="504"/>
      <c r="AL2002" s="504"/>
      <c r="AM2002" s="504"/>
      <c r="AN2002" s="504"/>
      <c r="AO2002" s="504"/>
      <c r="AP2002" s="504"/>
      <c r="AQ2002" s="504"/>
      <c r="AR2002" s="504"/>
      <c r="AS2002" s="504"/>
      <c r="AT2002" s="504"/>
      <c r="AU2002" s="504"/>
      <c r="AV2002" s="504"/>
      <c r="AW2002" s="504"/>
      <c r="AX2002" s="504"/>
      <c r="AY2002" s="504"/>
      <c r="AZ2002" s="504"/>
      <c r="BA2002" s="504"/>
      <c r="BB2002" s="504"/>
      <c r="BC2002" s="504"/>
      <c r="BD2002" s="504"/>
      <c r="BE2002" s="504"/>
      <c r="BF2002" s="504"/>
      <c r="BG2002" s="804"/>
      <c r="BH2002" s="805"/>
      <c r="BI2002" s="805"/>
      <c r="BJ2002" s="805"/>
      <c r="BK2002" s="806"/>
      <c r="BL2002" s="385"/>
      <c r="BM2002" s="385"/>
      <c r="BN2002" s="385"/>
      <c r="BO2002" s="385"/>
      <c r="BP2002" s="385"/>
      <c r="BQ2002" s="385"/>
      <c r="BR2002" s="385"/>
      <c r="BS2002" s="385"/>
      <c r="BT2002" s="385"/>
      <c r="BU2002" s="385"/>
      <c r="BV2002" s="385"/>
      <c r="BW2002" s="385"/>
      <c r="BX2002" s="385"/>
      <c r="BY2002" s="385"/>
      <c r="BZ2002" s="385"/>
      <c r="CA2002" s="385"/>
    </row>
    <row r="2003" spans="1:97" s="331" customFormat="1" ht="18" customHeight="1">
      <c r="A2003" s="239"/>
      <c r="B2003" s="641" t="s">
        <v>1029</v>
      </c>
      <c r="C2003" s="642"/>
      <c r="D2003" s="642"/>
      <c r="E2003" s="642"/>
      <c r="F2003" s="642"/>
      <c r="G2003" s="642"/>
      <c r="H2003" s="642"/>
      <c r="I2003" s="642"/>
      <c r="J2003" s="642"/>
      <c r="K2003" s="642"/>
      <c r="L2003" s="642"/>
      <c r="M2003" s="642"/>
      <c r="N2003" s="642"/>
      <c r="O2003" s="642"/>
      <c r="P2003" s="642"/>
      <c r="Q2003" s="642"/>
      <c r="R2003" s="642"/>
      <c r="S2003" s="642"/>
      <c r="T2003" s="642"/>
      <c r="U2003" s="642"/>
      <c r="V2003" s="642"/>
      <c r="W2003" s="642"/>
      <c r="X2003" s="642"/>
      <c r="Y2003" s="642"/>
      <c r="Z2003" s="642"/>
      <c r="AA2003" s="642"/>
      <c r="AB2003" s="642"/>
      <c r="AC2003" s="642"/>
      <c r="AD2003" s="642"/>
      <c r="AE2003" s="642"/>
      <c r="AF2003" s="642"/>
      <c r="AG2003" s="642"/>
      <c r="AH2003" s="642"/>
      <c r="AI2003" s="642"/>
      <c r="AJ2003" s="642"/>
      <c r="AK2003" s="642"/>
      <c r="AL2003" s="642"/>
      <c r="AM2003" s="642"/>
      <c r="AN2003" s="642"/>
      <c r="AO2003" s="642"/>
      <c r="AP2003" s="642"/>
      <c r="AQ2003" s="642"/>
      <c r="AR2003" s="642"/>
      <c r="AS2003" s="642"/>
      <c r="AT2003" s="642"/>
      <c r="AU2003" s="642"/>
      <c r="AV2003" s="642"/>
      <c r="AW2003" s="642"/>
      <c r="AX2003" s="642"/>
      <c r="AY2003" s="642"/>
      <c r="AZ2003" s="642"/>
      <c r="BA2003" s="642"/>
      <c r="BB2003" s="642"/>
      <c r="BC2003" s="642"/>
      <c r="BD2003" s="642"/>
      <c r="BE2003" s="642"/>
      <c r="BF2003" s="642"/>
      <c r="BG2003" s="642"/>
      <c r="BH2003" s="642"/>
      <c r="BI2003" s="642"/>
      <c r="BJ2003" s="642"/>
      <c r="BK2003" s="643"/>
      <c r="BL2003" s="330"/>
      <c r="BM2003" s="330"/>
      <c r="BN2003" s="330"/>
      <c r="BO2003" s="330"/>
      <c r="BP2003" s="330"/>
      <c r="BQ2003" s="330"/>
      <c r="BR2003" s="330"/>
      <c r="BS2003" s="330"/>
      <c r="BT2003" s="330"/>
    </row>
    <row r="2004" spans="1:97" s="384" customFormat="1" ht="12.6" customHeight="1">
      <c r="B2004" s="495" t="s">
        <v>1282</v>
      </c>
      <c r="C2004" s="496"/>
      <c r="D2004" s="497"/>
      <c r="E2004" s="501" t="s">
        <v>1030</v>
      </c>
      <c r="F2004" s="502"/>
      <c r="G2004" s="502"/>
      <c r="H2004" s="502"/>
      <c r="I2004" s="502"/>
      <c r="J2004" s="502"/>
      <c r="K2004" s="502"/>
      <c r="L2004" s="502"/>
      <c r="M2004" s="502"/>
      <c r="N2004" s="502"/>
      <c r="O2004" s="502"/>
      <c r="P2004" s="502"/>
      <c r="Q2004" s="502"/>
      <c r="R2004" s="502"/>
      <c r="S2004" s="502"/>
      <c r="T2004" s="502"/>
      <c r="U2004" s="502"/>
      <c r="V2004" s="502"/>
      <c r="W2004" s="502"/>
      <c r="X2004" s="502"/>
      <c r="Y2004" s="502"/>
      <c r="Z2004" s="502"/>
      <c r="AA2004" s="502"/>
      <c r="AB2004" s="502"/>
      <c r="AC2004" s="502"/>
      <c r="AD2004" s="502"/>
      <c r="AE2004" s="502"/>
      <c r="AF2004" s="502"/>
      <c r="AG2004" s="502"/>
      <c r="AH2004" s="502"/>
      <c r="AI2004" s="502"/>
      <c r="AJ2004" s="502"/>
      <c r="AK2004" s="502"/>
      <c r="AL2004" s="502"/>
      <c r="AM2004" s="502"/>
      <c r="AN2004" s="502"/>
      <c r="AO2004" s="502"/>
      <c r="AP2004" s="502"/>
      <c r="AQ2004" s="502"/>
      <c r="AR2004" s="502"/>
      <c r="AS2004" s="502"/>
      <c r="AT2004" s="502"/>
      <c r="AU2004" s="502"/>
      <c r="AV2004" s="502"/>
      <c r="AW2004" s="502"/>
      <c r="AX2004" s="502"/>
      <c r="AY2004" s="502"/>
      <c r="AZ2004" s="502"/>
      <c r="BA2004" s="502"/>
      <c r="BB2004" s="502"/>
      <c r="BC2004" s="502"/>
      <c r="BD2004" s="502"/>
      <c r="BE2004" s="502"/>
      <c r="BF2004" s="502"/>
      <c r="BG2004" s="801"/>
      <c r="BH2004" s="802"/>
      <c r="BI2004" s="802"/>
      <c r="BJ2004" s="802"/>
      <c r="BK2004" s="803"/>
      <c r="BL2004" s="385"/>
      <c r="BM2004" s="385"/>
      <c r="BN2004" s="385"/>
      <c r="BO2004" s="385"/>
      <c r="BP2004" s="385"/>
      <c r="BQ2004" s="385"/>
      <c r="BR2004" s="385"/>
      <c r="BS2004" s="385"/>
      <c r="BT2004" s="385"/>
      <c r="BU2004" s="385"/>
      <c r="BV2004" s="385"/>
      <c r="BW2004" s="385"/>
      <c r="BX2004" s="385"/>
      <c r="BY2004" s="385"/>
      <c r="BZ2004" s="385"/>
      <c r="CA2004" s="385"/>
    </row>
    <row r="2005" spans="1:97" s="384" customFormat="1" ht="12.6" customHeight="1">
      <c r="B2005" s="511"/>
      <c r="C2005" s="512"/>
      <c r="D2005" s="513"/>
      <c r="E2005" s="514"/>
      <c r="F2005" s="482"/>
      <c r="G2005" s="482"/>
      <c r="H2005" s="482"/>
      <c r="I2005" s="482"/>
      <c r="J2005" s="482"/>
      <c r="K2005" s="482"/>
      <c r="L2005" s="482"/>
      <c r="M2005" s="482"/>
      <c r="N2005" s="482"/>
      <c r="O2005" s="482"/>
      <c r="P2005" s="482"/>
      <c r="Q2005" s="482"/>
      <c r="R2005" s="482"/>
      <c r="S2005" s="482"/>
      <c r="T2005" s="482"/>
      <c r="U2005" s="482"/>
      <c r="V2005" s="482"/>
      <c r="W2005" s="482"/>
      <c r="X2005" s="482"/>
      <c r="Y2005" s="482"/>
      <c r="Z2005" s="482"/>
      <c r="AA2005" s="482"/>
      <c r="AB2005" s="482"/>
      <c r="AC2005" s="482"/>
      <c r="AD2005" s="482"/>
      <c r="AE2005" s="482"/>
      <c r="AF2005" s="482"/>
      <c r="AG2005" s="482"/>
      <c r="AH2005" s="482"/>
      <c r="AI2005" s="482"/>
      <c r="AJ2005" s="482"/>
      <c r="AK2005" s="482"/>
      <c r="AL2005" s="482"/>
      <c r="AM2005" s="482"/>
      <c r="AN2005" s="482"/>
      <c r="AO2005" s="482"/>
      <c r="AP2005" s="482"/>
      <c r="AQ2005" s="482"/>
      <c r="AR2005" s="482"/>
      <c r="AS2005" s="482"/>
      <c r="AT2005" s="482"/>
      <c r="AU2005" s="482"/>
      <c r="AV2005" s="482"/>
      <c r="AW2005" s="482"/>
      <c r="AX2005" s="482"/>
      <c r="AY2005" s="482"/>
      <c r="AZ2005" s="482"/>
      <c r="BA2005" s="482"/>
      <c r="BB2005" s="482"/>
      <c r="BC2005" s="482"/>
      <c r="BD2005" s="482"/>
      <c r="BE2005" s="482"/>
      <c r="BF2005" s="482"/>
      <c r="BG2005" s="807"/>
      <c r="BH2005" s="808"/>
      <c r="BI2005" s="808"/>
      <c r="BJ2005" s="808"/>
      <c r="BK2005" s="809"/>
      <c r="BL2005" s="385"/>
      <c r="BM2005" s="385"/>
      <c r="BN2005" s="385"/>
      <c r="BO2005" s="385"/>
      <c r="BP2005" s="385"/>
      <c r="BQ2005" s="385"/>
      <c r="BR2005" s="385"/>
      <c r="BS2005" s="385"/>
      <c r="BT2005" s="385"/>
      <c r="BU2005" s="385"/>
      <c r="BV2005" s="385"/>
      <c r="BW2005" s="385"/>
      <c r="BX2005" s="385"/>
      <c r="BY2005" s="385"/>
      <c r="BZ2005" s="385"/>
      <c r="CA2005" s="385"/>
    </row>
    <row r="2006" spans="1:97" s="384" customFormat="1" ht="12.6" customHeight="1">
      <c r="B2006" s="511"/>
      <c r="C2006" s="512"/>
      <c r="D2006" s="513"/>
      <c r="E2006" s="514"/>
      <c r="F2006" s="482"/>
      <c r="G2006" s="482"/>
      <c r="H2006" s="482"/>
      <c r="I2006" s="482"/>
      <c r="J2006" s="482"/>
      <c r="K2006" s="482"/>
      <c r="L2006" s="482"/>
      <c r="M2006" s="482"/>
      <c r="N2006" s="482"/>
      <c r="O2006" s="482"/>
      <c r="P2006" s="482"/>
      <c r="Q2006" s="482"/>
      <c r="R2006" s="482"/>
      <c r="S2006" s="482"/>
      <c r="T2006" s="482"/>
      <c r="U2006" s="482"/>
      <c r="V2006" s="482"/>
      <c r="W2006" s="482"/>
      <c r="X2006" s="482"/>
      <c r="Y2006" s="482"/>
      <c r="Z2006" s="482"/>
      <c r="AA2006" s="482"/>
      <c r="AB2006" s="482"/>
      <c r="AC2006" s="482"/>
      <c r="AD2006" s="482"/>
      <c r="AE2006" s="482"/>
      <c r="AF2006" s="482"/>
      <c r="AG2006" s="482"/>
      <c r="AH2006" s="482"/>
      <c r="AI2006" s="482"/>
      <c r="AJ2006" s="482"/>
      <c r="AK2006" s="482"/>
      <c r="AL2006" s="482"/>
      <c r="AM2006" s="482"/>
      <c r="AN2006" s="482"/>
      <c r="AO2006" s="482"/>
      <c r="AP2006" s="482"/>
      <c r="AQ2006" s="482"/>
      <c r="AR2006" s="482"/>
      <c r="AS2006" s="482"/>
      <c r="AT2006" s="482"/>
      <c r="AU2006" s="482"/>
      <c r="AV2006" s="482"/>
      <c r="AW2006" s="482"/>
      <c r="AX2006" s="482"/>
      <c r="AY2006" s="482"/>
      <c r="AZ2006" s="482"/>
      <c r="BA2006" s="482"/>
      <c r="BB2006" s="482"/>
      <c r="BC2006" s="482"/>
      <c r="BD2006" s="482"/>
      <c r="BE2006" s="482"/>
      <c r="BF2006" s="482"/>
      <c r="BG2006" s="807"/>
      <c r="BH2006" s="808"/>
      <c r="BI2006" s="808"/>
      <c r="BJ2006" s="808"/>
      <c r="BK2006" s="809"/>
      <c r="BL2006" s="385"/>
      <c r="BM2006" s="385"/>
      <c r="BN2006" s="385"/>
      <c r="BO2006" s="385"/>
      <c r="BP2006" s="385"/>
      <c r="BQ2006" s="385"/>
      <c r="BR2006" s="385"/>
      <c r="BS2006" s="385"/>
      <c r="BT2006" s="385"/>
      <c r="BU2006" s="385"/>
      <c r="BV2006" s="385"/>
      <c r="BW2006" s="385"/>
      <c r="BX2006" s="385"/>
      <c r="BY2006" s="385"/>
      <c r="BZ2006" s="385"/>
      <c r="CA2006" s="385"/>
    </row>
    <row r="2007" spans="1:97" s="384" customFormat="1" ht="12.6" customHeight="1">
      <c r="B2007" s="495" t="s">
        <v>1283</v>
      </c>
      <c r="C2007" s="496"/>
      <c r="D2007" s="497"/>
      <c r="E2007" s="501" t="s">
        <v>1031</v>
      </c>
      <c r="F2007" s="502"/>
      <c r="G2007" s="502"/>
      <c r="H2007" s="502"/>
      <c r="I2007" s="502"/>
      <c r="J2007" s="502"/>
      <c r="K2007" s="502"/>
      <c r="L2007" s="502"/>
      <c r="M2007" s="502"/>
      <c r="N2007" s="502"/>
      <c r="O2007" s="502"/>
      <c r="P2007" s="502"/>
      <c r="Q2007" s="502"/>
      <c r="R2007" s="502"/>
      <c r="S2007" s="502"/>
      <c r="T2007" s="502"/>
      <c r="U2007" s="502"/>
      <c r="V2007" s="502"/>
      <c r="W2007" s="502"/>
      <c r="X2007" s="502"/>
      <c r="Y2007" s="502"/>
      <c r="Z2007" s="502"/>
      <c r="AA2007" s="502"/>
      <c r="AB2007" s="502"/>
      <c r="AC2007" s="502"/>
      <c r="AD2007" s="502"/>
      <c r="AE2007" s="502"/>
      <c r="AF2007" s="502"/>
      <c r="AG2007" s="502"/>
      <c r="AH2007" s="502"/>
      <c r="AI2007" s="502"/>
      <c r="AJ2007" s="502"/>
      <c r="AK2007" s="502"/>
      <c r="AL2007" s="502"/>
      <c r="AM2007" s="502"/>
      <c r="AN2007" s="502"/>
      <c r="AO2007" s="502"/>
      <c r="AP2007" s="502"/>
      <c r="AQ2007" s="502"/>
      <c r="AR2007" s="502"/>
      <c r="AS2007" s="502"/>
      <c r="AT2007" s="502"/>
      <c r="AU2007" s="502"/>
      <c r="AV2007" s="502"/>
      <c r="AW2007" s="502"/>
      <c r="AX2007" s="502"/>
      <c r="AY2007" s="502"/>
      <c r="AZ2007" s="502"/>
      <c r="BA2007" s="502"/>
      <c r="BB2007" s="502"/>
      <c r="BC2007" s="502"/>
      <c r="BD2007" s="502"/>
      <c r="BE2007" s="502"/>
      <c r="BF2007" s="502"/>
      <c r="BG2007" s="842"/>
      <c r="BH2007" s="842"/>
      <c r="BI2007" s="842"/>
      <c r="BJ2007" s="842"/>
      <c r="BK2007" s="842"/>
      <c r="BL2007" s="385"/>
      <c r="BM2007" s="385"/>
      <c r="BN2007" s="385"/>
      <c r="BO2007" s="385"/>
      <c r="BP2007" s="385"/>
      <c r="BQ2007" s="385"/>
      <c r="BR2007" s="385"/>
      <c r="BS2007" s="385"/>
      <c r="BT2007" s="385"/>
      <c r="BU2007" s="385"/>
      <c r="BV2007" s="385"/>
      <c r="BW2007" s="385"/>
      <c r="BX2007" s="385"/>
      <c r="BY2007" s="385"/>
      <c r="BZ2007" s="385"/>
      <c r="CA2007" s="385"/>
    </row>
    <row r="2008" spans="1:97" s="384" customFormat="1" ht="12.6" customHeight="1">
      <c r="B2008" s="511"/>
      <c r="C2008" s="512"/>
      <c r="D2008" s="513"/>
      <c r="E2008" s="514"/>
      <c r="F2008" s="482"/>
      <c r="G2008" s="482"/>
      <c r="H2008" s="482"/>
      <c r="I2008" s="482"/>
      <c r="J2008" s="482"/>
      <c r="K2008" s="482"/>
      <c r="L2008" s="482"/>
      <c r="M2008" s="482"/>
      <c r="N2008" s="482"/>
      <c r="O2008" s="482"/>
      <c r="P2008" s="482"/>
      <c r="Q2008" s="482"/>
      <c r="R2008" s="482"/>
      <c r="S2008" s="482"/>
      <c r="T2008" s="482"/>
      <c r="U2008" s="482"/>
      <c r="V2008" s="482"/>
      <c r="W2008" s="482"/>
      <c r="X2008" s="482"/>
      <c r="Y2008" s="482"/>
      <c r="Z2008" s="482"/>
      <c r="AA2008" s="482"/>
      <c r="AB2008" s="482"/>
      <c r="AC2008" s="482"/>
      <c r="AD2008" s="482"/>
      <c r="AE2008" s="482"/>
      <c r="AF2008" s="482"/>
      <c r="AG2008" s="482"/>
      <c r="AH2008" s="482"/>
      <c r="AI2008" s="482"/>
      <c r="AJ2008" s="482"/>
      <c r="AK2008" s="482"/>
      <c r="AL2008" s="482"/>
      <c r="AM2008" s="482"/>
      <c r="AN2008" s="482"/>
      <c r="AO2008" s="482"/>
      <c r="AP2008" s="482"/>
      <c r="AQ2008" s="482"/>
      <c r="AR2008" s="482"/>
      <c r="AS2008" s="482"/>
      <c r="AT2008" s="482"/>
      <c r="AU2008" s="482"/>
      <c r="AV2008" s="482"/>
      <c r="AW2008" s="482"/>
      <c r="AX2008" s="482"/>
      <c r="AY2008" s="482"/>
      <c r="AZ2008" s="482"/>
      <c r="BA2008" s="482"/>
      <c r="BB2008" s="482"/>
      <c r="BC2008" s="482"/>
      <c r="BD2008" s="482"/>
      <c r="BE2008" s="482"/>
      <c r="BF2008" s="482"/>
      <c r="BG2008" s="842"/>
      <c r="BH2008" s="842"/>
      <c r="BI2008" s="842"/>
      <c r="BJ2008" s="842"/>
      <c r="BK2008" s="842"/>
      <c r="BL2008" s="385"/>
      <c r="BM2008" s="385"/>
      <c r="BN2008" s="385"/>
      <c r="BO2008" s="385"/>
      <c r="BP2008" s="385"/>
      <c r="BQ2008" s="385"/>
      <c r="BR2008" s="385"/>
      <c r="BS2008" s="385"/>
      <c r="BT2008" s="385"/>
      <c r="BU2008" s="385"/>
      <c r="BV2008" s="385"/>
      <c r="BW2008" s="385"/>
      <c r="BX2008" s="385"/>
      <c r="BY2008" s="385"/>
      <c r="BZ2008" s="385"/>
      <c r="CA2008" s="385"/>
    </row>
    <row r="2009" spans="1:97" s="384" customFormat="1" ht="12.6" customHeight="1">
      <c r="B2009" s="498"/>
      <c r="C2009" s="499"/>
      <c r="D2009" s="500"/>
      <c r="E2009" s="503"/>
      <c r="F2009" s="504"/>
      <c r="G2009" s="504"/>
      <c r="H2009" s="504"/>
      <c r="I2009" s="504"/>
      <c r="J2009" s="504"/>
      <c r="K2009" s="504"/>
      <c r="L2009" s="504"/>
      <c r="M2009" s="504"/>
      <c r="N2009" s="504"/>
      <c r="O2009" s="504"/>
      <c r="P2009" s="504"/>
      <c r="Q2009" s="504"/>
      <c r="R2009" s="504"/>
      <c r="S2009" s="504"/>
      <c r="T2009" s="504"/>
      <c r="U2009" s="504"/>
      <c r="V2009" s="504"/>
      <c r="W2009" s="504"/>
      <c r="X2009" s="504"/>
      <c r="Y2009" s="504"/>
      <c r="Z2009" s="504"/>
      <c r="AA2009" s="504"/>
      <c r="AB2009" s="504"/>
      <c r="AC2009" s="504"/>
      <c r="AD2009" s="504"/>
      <c r="AE2009" s="504"/>
      <c r="AF2009" s="504"/>
      <c r="AG2009" s="504"/>
      <c r="AH2009" s="504"/>
      <c r="AI2009" s="504"/>
      <c r="AJ2009" s="504"/>
      <c r="AK2009" s="504"/>
      <c r="AL2009" s="504"/>
      <c r="AM2009" s="504"/>
      <c r="AN2009" s="504"/>
      <c r="AO2009" s="504"/>
      <c r="AP2009" s="504"/>
      <c r="AQ2009" s="504"/>
      <c r="AR2009" s="504"/>
      <c r="AS2009" s="504"/>
      <c r="AT2009" s="504"/>
      <c r="AU2009" s="504"/>
      <c r="AV2009" s="504"/>
      <c r="AW2009" s="504"/>
      <c r="AX2009" s="504"/>
      <c r="AY2009" s="504"/>
      <c r="AZ2009" s="504"/>
      <c r="BA2009" s="504"/>
      <c r="BB2009" s="504"/>
      <c r="BC2009" s="504"/>
      <c r="BD2009" s="504"/>
      <c r="BE2009" s="504"/>
      <c r="BF2009" s="504"/>
      <c r="BG2009" s="842"/>
      <c r="BH2009" s="842"/>
      <c r="BI2009" s="842"/>
      <c r="BJ2009" s="842"/>
      <c r="BK2009" s="842"/>
      <c r="BL2009" s="385"/>
      <c r="BM2009" s="385"/>
      <c r="BN2009" s="385"/>
      <c r="BO2009" s="385"/>
      <c r="BP2009" s="385"/>
      <c r="BQ2009" s="385"/>
      <c r="BR2009" s="385"/>
      <c r="BS2009" s="385"/>
      <c r="BT2009" s="385"/>
      <c r="BU2009" s="385"/>
      <c r="BV2009" s="385"/>
      <c r="BW2009" s="385"/>
      <c r="BX2009" s="385"/>
      <c r="BY2009" s="385"/>
      <c r="BZ2009" s="385"/>
      <c r="CA2009" s="385"/>
    </row>
    <row r="2010" spans="1:97" s="384" customFormat="1" ht="8.25" customHeight="1">
      <c r="BG2010" s="243"/>
      <c r="BH2010" s="243"/>
      <c r="BI2010" s="243"/>
      <c r="BJ2010" s="243"/>
      <c r="BK2010" s="243"/>
      <c r="BL2010" s="385"/>
      <c r="BM2010" s="385"/>
      <c r="BN2010" s="385"/>
      <c r="BO2010" s="385"/>
      <c r="BP2010" s="385"/>
      <c r="BQ2010" s="385"/>
      <c r="BR2010" s="385"/>
      <c r="BS2010" s="385"/>
      <c r="BT2010" s="385"/>
      <c r="BU2010" s="385"/>
      <c r="BV2010" s="385"/>
      <c r="BW2010" s="385"/>
      <c r="BX2010" s="385"/>
      <c r="BY2010" s="385"/>
      <c r="BZ2010" s="385"/>
      <c r="CA2010" s="385"/>
    </row>
    <row r="2011" spans="1:97" s="316" customFormat="1" ht="12.75" customHeight="1">
      <c r="B2011" s="386"/>
      <c r="C2011" s="386"/>
      <c r="D2011" s="386"/>
      <c r="E2011" s="599" t="s">
        <v>765</v>
      </c>
      <c r="F2011" s="600"/>
      <c r="G2011" s="600"/>
      <c r="H2011" s="600"/>
      <c r="I2011" s="600"/>
      <c r="J2011" s="600"/>
      <c r="K2011" s="600"/>
      <c r="L2011" s="600"/>
      <c r="M2011" s="600"/>
      <c r="N2011" s="600"/>
      <c r="O2011" s="600"/>
      <c r="P2011" s="600"/>
      <c r="Q2011" s="600"/>
      <c r="R2011" s="600"/>
      <c r="S2011" s="600"/>
      <c r="T2011" s="600"/>
      <c r="U2011" s="600"/>
      <c r="V2011" s="600"/>
      <c r="W2011" s="600"/>
      <c r="X2011" s="600"/>
      <c r="Y2011" s="600"/>
      <c r="Z2011" s="600"/>
      <c r="AA2011" s="600"/>
      <c r="AB2011" s="600"/>
      <c r="AC2011" s="600"/>
      <c r="AD2011" s="600"/>
      <c r="AE2011" s="601"/>
      <c r="AF2011" s="783"/>
      <c r="AG2011" s="784"/>
      <c r="AH2011" s="784"/>
      <c r="AI2011" s="784"/>
      <c r="AJ2011" s="784"/>
      <c r="AK2011" s="784"/>
      <c r="AL2011" s="784"/>
      <c r="AM2011" s="784"/>
      <c r="AN2011" s="784"/>
      <c r="AO2011" s="784"/>
      <c r="AP2011" s="785"/>
      <c r="AQ2011" s="482" t="s">
        <v>1339</v>
      </c>
      <c r="AR2011" s="482"/>
      <c r="AS2011" s="482"/>
      <c r="AT2011" s="482"/>
      <c r="AU2011" s="482"/>
      <c r="AV2011" s="482"/>
      <c r="AW2011" s="482"/>
      <c r="AX2011" s="482"/>
      <c r="AY2011" s="482"/>
      <c r="AZ2011" s="482"/>
      <c r="BA2011" s="482"/>
      <c r="BB2011" s="482"/>
      <c r="BC2011" s="482"/>
      <c r="BD2011" s="482"/>
      <c r="BE2011" s="482"/>
      <c r="BF2011" s="482"/>
      <c r="BG2011" s="387"/>
      <c r="BH2011" s="387"/>
      <c r="BI2011" s="387"/>
      <c r="BJ2011" s="387"/>
      <c r="BK2011" s="387"/>
      <c r="BL2011" s="387"/>
      <c r="BM2011" s="777" t="s">
        <v>766</v>
      </c>
      <c r="BN2011" s="777"/>
      <c r="BO2011" s="777"/>
      <c r="BP2011" s="777"/>
      <c r="BQ2011" s="777"/>
      <c r="BR2011" s="777"/>
      <c r="BS2011" s="777"/>
      <c r="BT2011" s="777"/>
      <c r="BU2011" s="777"/>
      <c r="BV2011" s="777"/>
      <c r="BW2011" s="777"/>
      <c r="BX2011" s="387"/>
      <c r="BY2011" s="387"/>
      <c r="BZ2011" s="387"/>
      <c r="CA2011" s="387"/>
      <c r="CB2011" s="387"/>
      <c r="CC2011" s="387"/>
      <c r="CD2011" s="387"/>
      <c r="CE2011" s="387"/>
      <c r="CF2011" s="387"/>
      <c r="CG2011" s="387"/>
      <c r="CH2011" s="387"/>
      <c r="CK2011" s="258"/>
      <c r="CL2011" s="225"/>
      <c r="CM2011" s="225"/>
      <c r="CN2011" s="225"/>
      <c r="CO2011" s="225"/>
      <c r="CP2011" s="225"/>
      <c r="CQ2011" s="225"/>
      <c r="CR2011" s="225"/>
      <c r="CS2011" s="225"/>
    </row>
    <row r="2012" spans="1:97" s="316" customFormat="1" ht="12.75" customHeight="1">
      <c r="B2012" s="386"/>
      <c r="C2012" s="386"/>
      <c r="D2012" s="386"/>
      <c r="E2012" s="602"/>
      <c r="F2012" s="603"/>
      <c r="G2012" s="603"/>
      <c r="H2012" s="603"/>
      <c r="I2012" s="603"/>
      <c r="J2012" s="603"/>
      <c r="K2012" s="603"/>
      <c r="L2012" s="603"/>
      <c r="M2012" s="603"/>
      <c r="N2012" s="603"/>
      <c r="O2012" s="603"/>
      <c r="P2012" s="603"/>
      <c r="Q2012" s="603"/>
      <c r="R2012" s="603"/>
      <c r="S2012" s="603"/>
      <c r="T2012" s="603"/>
      <c r="U2012" s="603"/>
      <c r="V2012" s="603"/>
      <c r="W2012" s="603"/>
      <c r="X2012" s="603"/>
      <c r="Y2012" s="603"/>
      <c r="Z2012" s="603"/>
      <c r="AA2012" s="603"/>
      <c r="AB2012" s="603"/>
      <c r="AC2012" s="603"/>
      <c r="AD2012" s="603"/>
      <c r="AE2012" s="604"/>
      <c r="AF2012" s="786"/>
      <c r="AG2012" s="787"/>
      <c r="AH2012" s="787"/>
      <c r="AI2012" s="787"/>
      <c r="AJ2012" s="787"/>
      <c r="AK2012" s="787"/>
      <c r="AL2012" s="787"/>
      <c r="AM2012" s="787"/>
      <c r="AN2012" s="787"/>
      <c r="AO2012" s="787"/>
      <c r="AP2012" s="788"/>
      <c r="AQ2012" s="482"/>
      <c r="AR2012" s="482"/>
      <c r="AS2012" s="482"/>
      <c r="AT2012" s="482"/>
      <c r="AU2012" s="482"/>
      <c r="AV2012" s="482"/>
      <c r="AW2012" s="482"/>
      <c r="AX2012" s="482"/>
      <c r="AY2012" s="482"/>
      <c r="AZ2012" s="482"/>
      <c r="BA2012" s="482"/>
      <c r="BB2012" s="482"/>
      <c r="BC2012" s="482"/>
      <c r="BD2012" s="482"/>
      <c r="BE2012" s="482"/>
      <c r="BF2012" s="482"/>
      <c r="BG2012" s="387"/>
      <c r="BH2012" s="387"/>
      <c r="BI2012" s="387"/>
      <c r="BJ2012" s="387"/>
      <c r="BK2012" s="387"/>
      <c r="BL2012" s="387"/>
      <c r="BM2012" s="387"/>
      <c r="BN2012" s="387"/>
      <c r="BO2012" s="387"/>
      <c r="BP2012" s="387"/>
      <c r="BQ2012" s="387"/>
      <c r="BR2012" s="387"/>
      <c r="BS2012" s="387"/>
      <c r="BT2012" s="387"/>
      <c r="BU2012" s="387"/>
      <c r="BV2012" s="387"/>
      <c r="BW2012" s="387"/>
      <c r="BX2012" s="387"/>
      <c r="BY2012" s="387"/>
      <c r="BZ2012" s="387"/>
      <c r="CA2012" s="387"/>
      <c r="CB2012" s="387"/>
      <c r="CC2012" s="387"/>
      <c r="CD2012" s="387"/>
      <c r="CE2012" s="387"/>
      <c r="CF2012" s="387"/>
      <c r="CG2012" s="387"/>
      <c r="CH2012" s="387"/>
      <c r="CK2012" s="258"/>
      <c r="CL2012" s="258"/>
      <c r="CM2012" s="258"/>
      <c r="CN2012" s="258"/>
      <c r="CO2012" s="258"/>
      <c r="CP2012" s="225"/>
      <c r="CQ2012" s="225"/>
      <c r="CR2012" s="225"/>
      <c r="CS2012" s="225"/>
    </row>
    <row r="2013" spans="1:97" s="316" customFormat="1" ht="12.75" customHeight="1">
      <c r="B2013" s="386"/>
      <c r="C2013" s="386"/>
      <c r="D2013" s="386"/>
      <c r="E2013" s="388"/>
      <c r="F2013" s="388"/>
      <c r="G2013" s="388"/>
      <c r="H2013" s="388"/>
      <c r="I2013" s="388"/>
      <c r="J2013" s="388"/>
      <c r="K2013" s="388"/>
      <c r="L2013" s="388"/>
      <c r="M2013" s="388"/>
      <c r="N2013" s="388"/>
      <c r="O2013" s="388"/>
      <c r="P2013" s="388"/>
      <c r="Q2013" s="388"/>
      <c r="R2013" s="388"/>
      <c r="S2013" s="388"/>
      <c r="T2013" s="388"/>
      <c r="U2013" s="388"/>
      <c r="V2013" s="388"/>
      <c r="W2013" s="388"/>
      <c r="X2013" s="388"/>
      <c r="Y2013" s="388"/>
      <c r="Z2013" s="388"/>
      <c r="AA2013" s="388"/>
      <c r="AB2013" s="388"/>
      <c r="AC2013" s="388"/>
      <c r="AD2013" s="388"/>
      <c r="AE2013" s="388"/>
      <c r="AF2013" s="389"/>
      <c r="AG2013" s="389"/>
      <c r="AH2013" s="389"/>
      <c r="AI2013" s="389"/>
      <c r="AJ2013" s="389"/>
      <c r="AK2013" s="389"/>
      <c r="AL2013" s="389"/>
      <c r="AM2013" s="389"/>
      <c r="AN2013" s="389"/>
      <c r="AO2013" s="389"/>
      <c r="AP2013" s="389"/>
      <c r="AQ2013" s="355"/>
      <c r="AR2013" s="355"/>
      <c r="AS2013" s="355"/>
      <c r="AT2013" s="355"/>
      <c r="AU2013" s="355"/>
      <c r="AV2013" s="355"/>
      <c r="AW2013" s="355"/>
      <c r="AX2013" s="355"/>
      <c r="AY2013" s="355"/>
      <c r="AZ2013" s="355"/>
      <c r="BA2013" s="355"/>
      <c r="BB2013" s="355"/>
      <c r="BC2013" s="355"/>
      <c r="BD2013" s="355"/>
      <c r="BE2013" s="355"/>
      <c r="BF2013" s="355"/>
      <c r="BG2013" s="387"/>
      <c r="BH2013" s="387"/>
      <c r="BI2013" s="387"/>
      <c r="BJ2013" s="387"/>
      <c r="BK2013" s="387"/>
      <c r="BL2013" s="387"/>
      <c r="BM2013" s="387"/>
      <c r="BN2013" s="387"/>
      <c r="BO2013" s="387"/>
      <c r="BP2013" s="387"/>
      <c r="BQ2013" s="387"/>
      <c r="BR2013" s="387"/>
      <c r="BS2013" s="387"/>
      <c r="BT2013" s="387"/>
      <c r="BU2013" s="387"/>
      <c r="BV2013" s="387"/>
      <c r="BW2013" s="387"/>
      <c r="BX2013" s="387"/>
      <c r="BY2013" s="387"/>
      <c r="BZ2013" s="387"/>
      <c r="CA2013" s="387"/>
      <c r="CB2013" s="387"/>
      <c r="CC2013" s="387"/>
      <c r="CD2013" s="387"/>
      <c r="CE2013" s="387"/>
      <c r="CF2013" s="387"/>
      <c r="CG2013" s="387"/>
      <c r="CH2013" s="387"/>
      <c r="CK2013" s="258"/>
      <c r="CL2013" s="258"/>
      <c r="CM2013" s="258"/>
      <c r="CN2013" s="258"/>
      <c r="CO2013" s="258"/>
      <c r="CP2013" s="225"/>
      <c r="CQ2013" s="225"/>
      <c r="CR2013" s="225"/>
      <c r="CS2013" s="225"/>
    </row>
    <row r="2014" spans="1:97" s="316" customFormat="1" ht="20.100000000000001" customHeight="1">
      <c r="A2014" s="239" t="s">
        <v>1310</v>
      </c>
      <c r="B2014" s="239"/>
      <c r="C2014" s="239"/>
      <c r="D2014" s="298"/>
      <c r="E2014" s="291"/>
      <c r="F2014" s="291"/>
      <c r="G2014" s="291"/>
      <c r="H2014" s="291"/>
      <c r="I2014" s="291"/>
      <c r="J2014" s="291"/>
      <c r="K2014" s="291"/>
      <c r="L2014" s="291"/>
      <c r="M2014" s="291"/>
      <c r="N2014" s="291"/>
      <c r="O2014" s="291"/>
      <c r="P2014" s="291"/>
      <c r="Q2014" s="291"/>
      <c r="R2014" s="291"/>
      <c r="S2014" s="291"/>
      <c r="T2014" s="291"/>
      <c r="U2014" s="291"/>
      <c r="V2014" s="291"/>
      <c r="AN2014" s="773"/>
      <c r="AO2014" s="774"/>
      <c r="AP2014" s="774"/>
      <c r="AQ2014" s="774"/>
      <c r="AR2014" s="774"/>
      <c r="AS2014" s="774"/>
      <c r="AT2014" s="774"/>
      <c r="AU2014" s="774"/>
      <c r="AV2014" s="774"/>
      <c r="AW2014" s="774"/>
      <c r="AX2014" s="774"/>
      <c r="AY2014" s="774"/>
      <c r="AZ2014" s="774"/>
      <c r="BA2014" s="774"/>
      <c r="BB2014" s="774"/>
      <c r="BC2014" s="774"/>
      <c r="BD2014" s="774"/>
      <c r="BE2014" s="774"/>
      <c r="BF2014" s="774"/>
      <c r="BG2014" s="243"/>
      <c r="BH2014" s="243"/>
      <c r="BI2014" s="243"/>
      <c r="BJ2014" s="243"/>
      <c r="BK2014" s="243"/>
      <c r="BL2014" s="345"/>
      <c r="BM2014" s="345"/>
      <c r="BN2014" s="345"/>
      <c r="BO2014" s="345"/>
      <c r="BP2014" s="345"/>
      <c r="BQ2014" s="345"/>
      <c r="BR2014" s="345"/>
      <c r="BS2014" s="345"/>
      <c r="BT2014" s="345"/>
      <c r="BU2014" s="345"/>
      <c r="BV2014" s="345"/>
      <c r="BW2014" s="345"/>
      <c r="BX2014" s="345"/>
      <c r="BY2014" s="345"/>
      <c r="BZ2014" s="345"/>
      <c r="CA2014" s="345"/>
    </row>
    <row r="2015" spans="1:97" s="331" customFormat="1" ht="18" customHeight="1">
      <c r="A2015" s="239"/>
      <c r="B2015" s="641" t="s">
        <v>1032</v>
      </c>
      <c r="C2015" s="642"/>
      <c r="D2015" s="642"/>
      <c r="E2015" s="642"/>
      <c r="F2015" s="642"/>
      <c r="G2015" s="642"/>
      <c r="H2015" s="642"/>
      <c r="I2015" s="642"/>
      <c r="J2015" s="642"/>
      <c r="K2015" s="642"/>
      <c r="L2015" s="642"/>
      <c r="M2015" s="642"/>
      <c r="N2015" s="642"/>
      <c r="O2015" s="642"/>
      <c r="P2015" s="642"/>
      <c r="Q2015" s="642"/>
      <c r="R2015" s="642"/>
      <c r="S2015" s="642"/>
      <c r="T2015" s="642"/>
      <c r="U2015" s="642"/>
      <c r="V2015" s="642"/>
      <c r="W2015" s="642"/>
      <c r="X2015" s="642"/>
      <c r="Y2015" s="642"/>
      <c r="Z2015" s="642"/>
      <c r="AA2015" s="642"/>
      <c r="AB2015" s="642"/>
      <c r="AC2015" s="642"/>
      <c r="AD2015" s="642"/>
      <c r="AE2015" s="642"/>
      <c r="AF2015" s="642"/>
      <c r="AG2015" s="642"/>
      <c r="AH2015" s="642"/>
      <c r="AI2015" s="642"/>
      <c r="AJ2015" s="642"/>
      <c r="AK2015" s="642"/>
      <c r="AL2015" s="642"/>
      <c r="AM2015" s="642"/>
      <c r="AN2015" s="642"/>
      <c r="AO2015" s="642"/>
      <c r="AP2015" s="642"/>
      <c r="AQ2015" s="642"/>
      <c r="AR2015" s="642"/>
      <c r="AS2015" s="642"/>
      <c r="AT2015" s="642"/>
      <c r="AU2015" s="642"/>
      <c r="AV2015" s="642"/>
      <c r="AW2015" s="642"/>
      <c r="AX2015" s="642"/>
      <c r="AY2015" s="642"/>
      <c r="AZ2015" s="642"/>
      <c r="BA2015" s="642"/>
      <c r="BB2015" s="642"/>
      <c r="BC2015" s="642"/>
      <c r="BD2015" s="642"/>
      <c r="BE2015" s="642"/>
      <c r="BF2015" s="642"/>
      <c r="BG2015" s="642"/>
      <c r="BH2015" s="642"/>
      <c r="BI2015" s="642"/>
      <c r="BJ2015" s="642"/>
      <c r="BK2015" s="643"/>
      <c r="BL2015" s="330"/>
      <c r="BM2015" s="330"/>
      <c r="BN2015" s="330"/>
      <c r="BO2015" s="330"/>
      <c r="BP2015" s="330"/>
      <c r="BQ2015" s="330"/>
      <c r="BR2015" s="330"/>
      <c r="BS2015" s="330"/>
      <c r="BT2015" s="330"/>
    </row>
    <row r="2016" spans="1:97" s="316" customFormat="1" ht="12.6" customHeight="1">
      <c r="A2016" s="239"/>
      <c r="B2016" s="495" t="s">
        <v>431</v>
      </c>
      <c r="C2016" s="496"/>
      <c r="D2016" s="497"/>
      <c r="E2016" s="501" t="s">
        <v>1033</v>
      </c>
      <c r="F2016" s="502"/>
      <c r="G2016" s="502"/>
      <c r="H2016" s="502"/>
      <c r="I2016" s="502"/>
      <c r="J2016" s="502"/>
      <c r="K2016" s="502"/>
      <c r="L2016" s="502"/>
      <c r="M2016" s="502"/>
      <c r="N2016" s="502"/>
      <c r="O2016" s="502"/>
      <c r="P2016" s="502"/>
      <c r="Q2016" s="502"/>
      <c r="R2016" s="502"/>
      <c r="S2016" s="502"/>
      <c r="T2016" s="502"/>
      <c r="U2016" s="502"/>
      <c r="V2016" s="502"/>
      <c r="W2016" s="502"/>
      <c r="X2016" s="502"/>
      <c r="Y2016" s="502"/>
      <c r="Z2016" s="502"/>
      <c r="AA2016" s="502"/>
      <c r="AB2016" s="502"/>
      <c r="AC2016" s="502"/>
      <c r="AD2016" s="502"/>
      <c r="AE2016" s="502"/>
      <c r="AF2016" s="502"/>
      <c r="AG2016" s="502"/>
      <c r="AH2016" s="502"/>
      <c r="AI2016" s="502"/>
      <c r="AJ2016" s="502"/>
      <c r="AK2016" s="502"/>
      <c r="AL2016" s="502"/>
      <c r="AM2016" s="502"/>
      <c r="AN2016" s="502"/>
      <c r="AO2016" s="502"/>
      <c r="AP2016" s="502"/>
      <c r="AQ2016" s="502"/>
      <c r="AR2016" s="502"/>
      <c r="AS2016" s="502"/>
      <c r="AT2016" s="502"/>
      <c r="AU2016" s="502"/>
      <c r="AV2016" s="502"/>
      <c r="AW2016" s="502"/>
      <c r="AX2016" s="502"/>
      <c r="AY2016" s="502"/>
      <c r="AZ2016" s="502"/>
      <c r="BA2016" s="502"/>
      <c r="BB2016" s="502"/>
      <c r="BC2016" s="502"/>
      <c r="BD2016" s="502"/>
      <c r="BE2016" s="502"/>
      <c r="BF2016" s="502"/>
      <c r="BG2016" s="801"/>
      <c r="BH2016" s="802"/>
      <c r="BI2016" s="802"/>
      <c r="BJ2016" s="802"/>
      <c r="BK2016" s="803"/>
      <c r="BL2016" s="345"/>
      <c r="BM2016" s="345"/>
      <c r="BN2016" s="345"/>
      <c r="BO2016" s="345"/>
      <c r="BP2016" s="345"/>
      <c r="BQ2016" s="345"/>
      <c r="BR2016" s="345"/>
      <c r="BS2016" s="345"/>
      <c r="BT2016" s="345"/>
      <c r="BU2016" s="345"/>
      <c r="BV2016" s="345"/>
      <c r="BW2016" s="345"/>
      <c r="BX2016" s="345"/>
      <c r="BY2016" s="345"/>
      <c r="BZ2016" s="345"/>
      <c r="CA2016" s="345"/>
    </row>
    <row r="2017" spans="1:79" s="316" customFormat="1" ht="12.6" customHeight="1">
      <c r="A2017" s="239"/>
      <c r="B2017" s="511"/>
      <c r="C2017" s="512"/>
      <c r="D2017" s="513"/>
      <c r="E2017" s="514"/>
      <c r="F2017" s="482"/>
      <c r="G2017" s="482"/>
      <c r="H2017" s="482"/>
      <c r="I2017" s="482"/>
      <c r="J2017" s="482"/>
      <c r="K2017" s="482"/>
      <c r="L2017" s="482"/>
      <c r="M2017" s="482"/>
      <c r="N2017" s="482"/>
      <c r="O2017" s="482"/>
      <c r="P2017" s="482"/>
      <c r="Q2017" s="482"/>
      <c r="R2017" s="482"/>
      <c r="S2017" s="482"/>
      <c r="T2017" s="482"/>
      <c r="U2017" s="482"/>
      <c r="V2017" s="482"/>
      <c r="W2017" s="482"/>
      <c r="X2017" s="482"/>
      <c r="Y2017" s="482"/>
      <c r="Z2017" s="482"/>
      <c r="AA2017" s="482"/>
      <c r="AB2017" s="482"/>
      <c r="AC2017" s="482"/>
      <c r="AD2017" s="482"/>
      <c r="AE2017" s="482"/>
      <c r="AF2017" s="482"/>
      <c r="AG2017" s="482"/>
      <c r="AH2017" s="482"/>
      <c r="AI2017" s="482"/>
      <c r="AJ2017" s="482"/>
      <c r="AK2017" s="482"/>
      <c r="AL2017" s="482"/>
      <c r="AM2017" s="482"/>
      <c r="AN2017" s="482"/>
      <c r="AO2017" s="482"/>
      <c r="AP2017" s="482"/>
      <c r="AQ2017" s="482"/>
      <c r="AR2017" s="482"/>
      <c r="AS2017" s="482"/>
      <c r="AT2017" s="482"/>
      <c r="AU2017" s="482"/>
      <c r="AV2017" s="482"/>
      <c r="AW2017" s="482"/>
      <c r="AX2017" s="482"/>
      <c r="AY2017" s="482"/>
      <c r="AZ2017" s="482"/>
      <c r="BA2017" s="482"/>
      <c r="BB2017" s="482"/>
      <c r="BC2017" s="482"/>
      <c r="BD2017" s="482"/>
      <c r="BE2017" s="482"/>
      <c r="BF2017" s="482"/>
      <c r="BG2017" s="807"/>
      <c r="BH2017" s="808"/>
      <c r="BI2017" s="808"/>
      <c r="BJ2017" s="808"/>
      <c r="BK2017" s="809"/>
      <c r="BL2017" s="345"/>
      <c r="BM2017" s="345"/>
      <c r="BN2017" s="345"/>
      <c r="BO2017" s="345"/>
      <c r="BP2017" s="345"/>
      <c r="BQ2017" s="345"/>
      <c r="BR2017" s="345"/>
      <c r="BS2017" s="345"/>
      <c r="BT2017" s="345"/>
      <c r="BU2017" s="345"/>
      <c r="BV2017" s="345"/>
      <c r="BW2017" s="345"/>
      <c r="BX2017" s="345"/>
      <c r="BY2017" s="345"/>
      <c r="BZ2017" s="345"/>
      <c r="CA2017" s="345"/>
    </row>
    <row r="2018" spans="1:79" s="316" customFormat="1" ht="12.6" customHeight="1">
      <c r="A2018" s="239"/>
      <c r="B2018" s="511"/>
      <c r="C2018" s="512"/>
      <c r="D2018" s="513"/>
      <c r="E2018" s="514"/>
      <c r="F2018" s="482"/>
      <c r="G2018" s="482"/>
      <c r="H2018" s="482"/>
      <c r="I2018" s="482"/>
      <c r="J2018" s="482"/>
      <c r="K2018" s="482"/>
      <c r="L2018" s="482"/>
      <c r="M2018" s="482"/>
      <c r="N2018" s="482"/>
      <c r="O2018" s="482"/>
      <c r="P2018" s="482"/>
      <c r="Q2018" s="482"/>
      <c r="R2018" s="482"/>
      <c r="S2018" s="482"/>
      <c r="T2018" s="482"/>
      <c r="U2018" s="482"/>
      <c r="V2018" s="482"/>
      <c r="W2018" s="482"/>
      <c r="X2018" s="482"/>
      <c r="Y2018" s="482"/>
      <c r="Z2018" s="482"/>
      <c r="AA2018" s="482"/>
      <c r="AB2018" s="482"/>
      <c r="AC2018" s="482"/>
      <c r="AD2018" s="482"/>
      <c r="AE2018" s="482"/>
      <c r="AF2018" s="482"/>
      <c r="AG2018" s="482"/>
      <c r="AH2018" s="482"/>
      <c r="AI2018" s="482"/>
      <c r="AJ2018" s="482"/>
      <c r="AK2018" s="482"/>
      <c r="AL2018" s="482"/>
      <c r="AM2018" s="482"/>
      <c r="AN2018" s="482"/>
      <c r="AO2018" s="482"/>
      <c r="AP2018" s="482"/>
      <c r="AQ2018" s="482"/>
      <c r="AR2018" s="482"/>
      <c r="AS2018" s="482"/>
      <c r="AT2018" s="482"/>
      <c r="AU2018" s="482"/>
      <c r="AV2018" s="482"/>
      <c r="AW2018" s="482"/>
      <c r="AX2018" s="482"/>
      <c r="AY2018" s="482"/>
      <c r="AZ2018" s="482"/>
      <c r="BA2018" s="482"/>
      <c r="BB2018" s="482"/>
      <c r="BC2018" s="482"/>
      <c r="BD2018" s="482"/>
      <c r="BE2018" s="482"/>
      <c r="BF2018" s="482"/>
      <c r="BG2018" s="807"/>
      <c r="BH2018" s="808"/>
      <c r="BI2018" s="808"/>
      <c r="BJ2018" s="808"/>
      <c r="BK2018" s="809"/>
      <c r="BL2018" s="345"/>
      <c r="BM2018" s="345"/>
      <c r="BN2018" s="345"/>
      <c r="BO2018" s="345"/>
      <c r="BP2018" s="345"/>
      <c r="BQ2018" s="345"/>
      <c r="BR2018" s="345"/>
      <c r="BS2018" s="345"/>
      <c r="BT2018" s="345"/>
      <c r="BU2018" s="345"/>
      <c r="BV2018" s="345"/>
      <c r="BW2018" s="345"/>
      <c r="BX2018" s="345"/>
      <c r="BY2018" s="345"/>
      <c r="BZ2018" s="345"/>
      <c r="CA2018" s="345"/>
    </row>
    <row r="2019" spans="1:79" s="331" customFormat="1" ht="12.6" customHeight="1">
      <c r="B2019" s="495" t="s">
        <v>436</v>
      </c>
      <c r="C2019" s="496"/>
      <c r="D2019" s="497"/>
      <c r="E2019" s="644" t="s">
        <v>1034</v>
      </c>
      <c r="F2019" s="645"/>
      <c r="G2019" s="645"/>
      <c r="H2019" s="645"/>
      <c r="I2019" s="645"/>
      <c r="J2019" s="645"/>
      <c r="K2019" s="645"/>
      <c r="L2019" s="645"/>
      <c r="M2019" s="645"/>
      <c r="N2019" s="645"/>
      <c r="O2019" s="645"/>
      <c r="P2019" s="645"/>
      <c r="Q2019" s="645"/>
      <c r="R2019" s="645"/>
      <c r="S2019" s="645"/>
      <c r="T2019" s="645"/>
      <c r="U2019" s="645"/>
      <c r="V2019" s="645"/>
      <c r="W2019" s="645"/>
      <c r="X2019" s="645"/>
      <c r="Y2019" s="645"/>
      <c r="Z2019" s="645"/>
      <c r="AA2019" s="645"/>
      <c r="AB2019" s="645"/>
      <c r="AC2019" s="645"/>
      <c r="AD2019" s="645"/>
      <c r="AE2019" s="645"/>
      <c r="AF2019" s="645"/>
      <c r="AG2019" s="645"/>
      <c r="AH2019" s="645"/>
      <c r="AI2019" s="645"/>
      <c r="AJ2019" s="645"/>
      <c r="AK2019" s="645"/>
      <c r="AL2019" s="645"/>
      <c r="AM2019" s="645"/>
      <c r="AN2019" s="645"/>
      <c r="AO2019" s="645"/>
      <c r="AP2019" s="645"/>
      <c r="AQ2019" s="645"/>
      <c r="AR2019" s="645"/>
      <c r="AS2019" s="645"/>
      <c r="AT2019" s="645"/>
      <c r="AU2019" s="645"/>
      <c r="AV2019" s="645"/>
      <c r="AW2019" s="645"/>
      <c r="AX2019" s="645"/>
      <c r="AY2019" s="645"/>
      <c r="AZ2019" s="645"/>
      <c r="BA2019" s="645"/>
      <c r="BB2019" s="645"/>
      <c r="BC2019" s="645"/>
      <c r="BD2019" s="645"/>
      <c r="BE2019" s="645"/>
      <c r="BF2019" s="645"/>
      <c r="BG2019" s="801"/>
      <c r="BH2019" s="802"/>
      <c r="BI2019" s="802"/>
      <c r="BJ2019" s="802"/>
      <c r="BK2019" s="803"/>
      <c r="BL2019" s="330"/>
      <c r="BM2019" s="330"/>
      <c r="BN2019" s="330"/>
      <c r="BO2019" s="330"/>
      <c r="BP2019" s="330"/>
      <c r="BQ2019" s="330"/>
      <c r="BR2019" s="330"/>
      <c r="BS2019" s="330"/>
      <c r="BT2019" s="330"/>
      <c r="BU2019" s="330"/>
      <c r="BV2019" s="330"/>
      <c r="BW2019" s="330"/>
      <c r="BX2019" s="330"/>
      <c r="BY2019" s="330"/>
      <c r="BZ2019" s="330"/>
      <c r="CA2019" s="330"/>
    </row>
    <row r="2020" spans="1:79" s="331" customFormat="1" ht="12.6" customHeight="1">
      <c r="B2020" s="498"/>
      <c r="C2020" s="499"/>
      <c r="D2020" s="500"/>
      <c r="E2020" s="646"/>
      <c r="F2020" s="647"/>
      <c r="G2020" s="647"/>
      <c r="H2020" s="647"/>
      <c r="I2020" s="647"/>
      <c r="J2020" s="647"/>
      <c r="K2020" s="647"/>
      <c r="L2020" s="647"/>
      <c r="M2020" s="647"/>
      <c r="N2020" s="647"/>
      <c r="O2020" s="647"/>
      <c r="P2020" s="647"/>
      <c r="Q2020" s="647"/>
      <c r="R2020" s="647"/>
      <c r="S2020" s="647"/>
      <c r="T2020" s="647"/>
      <c r="U2020" s="647"/>
      <c r="V2020" s="647"/>
      <c r="W2020" s="647"/>
      <c r="X2020" s="647"/>
      <c r="Y2020" s="647"/>
      <c r="Z2020" s="647"/>
      <c r="AA2020" s="647"/>
      <c r="AB2020" s="647"/>
      <c r="AC2020" s="647"/>
      <c r="AD2020" s="647"/>
      <c r="AE2020" s="647"/>
      <c r="AF2020" s="647"/>
      <c r="AG2020" s="647"/>
      <c r="AH2020" s="647"/>
      <c r="AI2020" s="647"/>
      <c r="AJ2020" s="647"/>
      <c r="AK2020" s="647"/>
      <c r="AL2020" s="647"/>
      <c r="AM2020" s="647"/>
      <c r="AN2020" s="647"/>
      <c r="AO2020" s="647"/>
      <c r="AP2020" s="647"/>
      <c r="AQ2020" s="647"/>
      <c r="AR2020" s="647"/>
      <c r="AS2020" s="647"/>
      <c r="AT2020" s="647"/>
      <c r="AU2020" s="647"/>
      <c r="AV2020" s="647"/>
      <c r="AW2020" s="647"/>
      <c r="AX2020" s="647"/>
      <c r="AY2020" s="647"/>
      <c r="AZ2020" s="647"/>
      <c r="BA2020" s="647"/>
      <c r="BB2020" s="647"/>
      <c r="BC2020" s="647"/>
      <c r="BD2020" s="647"/>
      <c r="BE2020" s="647"/>
      <c r="BF2020" s="647"/>
      <c r="BG2020" s="804"/>
      <c r="BH2020" s="805"/>
      <c r="BI2020" s="805"/>
      <c r="BJ2020" s="805"/>
      <c r="BK2020" s="806"/>
      <c r="BL2020" s="330"/>
      <c r="BM2020" s="330"/>
      <c r="BN2020" s="330"/>
      <c r="BO2020" s="330"/>
      <c r="BP2020" s="330"/>
      <c r="BQ2020" s="330"/>
      <c r="BR2020" s="330"/>
      <c r="BS2020" s="330"/>
      <c r="BT2020" s="330"/>
      <c r="BU2020" s="330"/>
      <c r="BV2020" s="330"/>
      <c r="BW2020" s="330"/>
      <c r="BX2020" s="330"/>
      <c r="BY2020" s="330"/>
      <c r="BZ2020" s="330"/>
      <c r="CA2020" s="330"/>
    </row>
    <row r="2021" spans="1:79" s="316" customFormat="1" ht="12.6" customHeight="1">
      <c r="A2021" s="239"/>
      <c r="B2021" s="495" t="s">
        <v>450</v>
      </c>
      <c r="C2021" s="496"/>
      <c r="D2021" s="497"/>
      <c r="E2021" s="501" t="s">
        <v>1035</v>
      </c>
      <c r="F2021" s="502"/>
      <c r="G2021" s="502"/>
      <c r="H2021" s="502"/>
      <c r="I2021" s="502"/>
      <c r="J2021" s="502"/>
      <c r="K2021" s="502"/>
      <c r="L2021" s="502"/>
      <c r="M2021" s="502"/>
      <c r="N2021" s="502"/>
      <c r="O2021" s="502"/>
      <c r="P2021" s="502"/>
      <c r="Q2021" s="502"/>
      <c r="R2021" s="502"/>
      <c r="S2021" s="502"/>
      <c r="T2021" s="502"/>
      <c r="U2021" s="502"/>
      <c r="V2021" s="502"/>
      <c r="W2021" s="502"/>
      <c r="X2021" s="502"/>
      <c r="Y2021" s="502"/>
      <c r="Z2021" s="502"/>
      <c r="AA2021" s="502"/>
      <c r="AB2021" s="502"/>
      <c r="AC2021" s="502"/>
      <c r="AD2021" s="502"/>
      <c r="AE2021" s="502"/>
      <c r="AF2021" s="502"/>
      <c r="AG2021" s="502"/>
      <c r="AH2021" s="502"/>
      <c r="AI2021" s="502"/>
      <c r="AJ2021" s="502"/>
      <c r="AK2021" s="502"/>
      <c r="AL2021" s="502"/>
      <c r="AM2021" s="502"/>
      <c r="AN2021" s="502"/>
      <c r="AO2021" s="502"/>
      <c r="AP2021" s="502"/>
      <c r="AQ2021" s="502"/>
      <c r="AR2021" s="502"/>
      <c r="AS2021" s="502"/>
      <c r="AT2021" s="502"/>
      <c r="AU2021" s="502"/>
      <c r="AV2021" s="502"/>
      <c r="AW2021" s="502"/>
      <c r="AX2021" s="502"/>
      <c r="AY2021" s="502"/>
      <c r="AZ2021" s="502"/>
      <c r="BA2021" s="502"/>
      <c r="BB2021" s="502"/>
      <c r="BC2021" s="502"/>
      <c r="BD2021" s="502"/>
      <c r="BE2021" s="502"/>
      <c r="BF2021" s="502"/>
      <c r="BG2021" s="801"/>
      <c r="BH2021" s="802"/>
      <c r="BI2021" s="802"/>
      <c r="BJ2021" s="802"/>
      <c r="BK2021" s="803"/>
      <c r="BL2021" s="345"/>
      <c r="BM2021" s="345"/>
      <c r="BN2021" s="345"/>
      <c r="BO2021" s="345"/>
      <c r="BP2021" s="345"/>
      <c r="BQ2021" s="345"/>
      <c r="BR2021" s="345"/>
      <c r="BS2021" s="345"/>
      <c r="BT2021" s="345"/>
      <c r="BU2021" s="345"/>
      <c r="BV2021" s="345"/>
      <c r="BW2021" s="345"/>
      <c r="BX2021" s="345"/>
      <c r="BY2021" s="345"/>
      <c r="BZ2021" s="345"/>
      <c r="CA2021" s="345"/>
    </row>
    <row r="2022" spans="1:79" s="316" customFormat="1" ht="12.6" customHeight="1">
      <c r="A2022" s="239"/>
      <c r="B2022" s="511"/>
      <c r="C2022" s="512"/>
      <c r="D2022" s="513"/>
      <c r="E2022" s="514"/>
      <c r="F2022" s="482"/>
      <c r="G2022" s="482"/>
      <c r="H2022" s="482"/>
      <c r="I2022" s="482"/>
      <c r="J2022" s="482"/>
      <c r="K2022" s="482"/>
      <c r="L2022" s="482"/>
      <c r="M2022" s="482"/>
      <c r="N2022" s="482"/>
      <c r="O2022" s="482"/>
      <c r="P2022" s="482"/>
      <c r="Q2022" s="482"/>
      <c r="R2022" s="482"/>
      <c r="S2022" s="482"/>
      <c r="T2022" s="482"/>
      <c r="U2022" s="482"/>
      <c r="V2022" s="482"/>
      <c r="W2022" s="482"/>
      <c r="X2022" s="482"/>
      <c r="Y2022" s="482"/>
      <c r="Z2022" s="482"/>
      <c r="AA2022" s="482"/>
      <c r="AB2022" s="482"/>
      <c r="AC2022" s="482"/>
      <c r="AD2022" s="482"/>
      <c r="AE2022" s="482"/>
      <c r="AF2022" s="482"/>
      <c r="AG2022" s="482"/>
      <c r="AH2022" s="482"/>
      <c r="AI2022" s="482"/>
      <c r="AJ2022" s="482"/>
      <c r="AK2022" s="482"/>
      <c r="AL2022" s="482"/>
      <c r="AM2022" s="482"/>
      <c r="AN2022" s="482"/>
      <c r="AO2022" s="482"/>
      <c r="AP2022" s="482"/>
      <c r="AQ2022" s="482"/>
      <c r="AR2022" s="482"/>
      <c r="AS2022" s="482"/>
      <c r="AT2022" s="482"/>
      <c r="AU2022" s="482"/>
      <c r="AV2022" s="482"/>
      <c r="AW2022" s="482"/>
      <c r="AX2022" s="482"/>
      <c r="AY2022" s="482"/>
      <c r="AZ2022" s="482"/>
      <c r="BA2022" s="482"/>
      <c r="BB2022" s="482"/>
      <c r="BC2022" s="482"/>
      <c r="BD2022" s="482"/>
      <c r="BE2022" s="482"/>
      <c r="BF2022" s="482"/>
      <c r="BG2022" s="807"/>
      <c r="BH2022" s="808"/>
      <c r="BI2022" s="808"/>
      <c r="BJ2022" s="808"/>
      <c r="BK2022" s="809"/>
      <c r="BL2022" s="345"/>
      <c r="BM2022" s="345"/>
      <c r="BN2022" s="345"/>
      <c r="BO2022" s="345"/>
      <c r="BP2022" s="345"/>
      <c r="BQ2022" s="345"/>
      <c r="BR2022" s="345"/>
      <c r="BS2022" s="345"/>
      <c r="BT2022" s="345"/>
      <c r="BU2022" s="345"/>
      <c r="BV2022" s="345"/>
      <c r="BW2022" s="345"/>
      <c r="BX2022" s="345"/>
      <c r="BY2022" s="345"/>
      <c r="BZ2022" s="345"/>
      <c r="CA2022" s="345"/>
    </row>
    <row r="2023" spans="1:79" s="316" customFormat="1" ht="12.6" customHeight="1">
      <c r="A2023" s="239"/>
      <c r="B2023" s="511"/>
      <c r="C2023" s="512"/>
      <c r="D2023" s="513"/>
      <c r="E2023" s="514"/>
      <c r="F2023" s="482"/>
      <c r="G2023" s="482"/>
      <c r="H2023" s="482"/>
      <c r="I2023" s="482"/>
      <c r="J2023" s="482"/>
      <c r="K2023" s="482"/>
      <c r="L2023" s="482"/>
      <c r="M2023" s="482"/>
      <c r="N2023" s="482"/>
      <c r="O2023" s="482"/>
      <c r="P2023" s="482"/>
      <c r="Q2023" s="482"/>
      <c r="R2023" s="482"/>
      <c r="S2023" s="482"/>
      <c r="T2023" s="482"/>
      <c r="U2023" s="482"/>
      <c r="V2023" s="482"/>
      <c r="W2023" s="482"/>
      <c r="X2023" s="482"/>
      <c r="Y2023" s="482"/>
      <c r="Z2023" s="482"/>
      <c r="AA2023" s="482"/>
      <c r="AB2023" s="482"/>
      <c r="AC2023" s="482"/>
      <c r="AD2023" s="482"/>
      <c r="AE2023" s="482"/>
      <c r="AF2023" s="482"/>
      <c r="AG2023" s="482"/>
      <c r="AH2023" s="482"/>
      <c r="AI2023" s="482"/>
      <c r="AJ2023" s="482"/>
      <c r="AK2023" s="482"/>
      <c r="AL2023" s="482"/>
      <c r="AM2023" s="482"/>
      <c r="AN2023" s="482"/>
      <c r="AO2023" s="482"/>
      <c r="AP2023" s="482"/>
      <c r="AQ2023" s="482"/>
      <c r="AR2023" s="482"/>
      <c r="AS2023" s="482"/>
      <c r="AT2023" s="482"/>
      <c r="AU2023" s="482"/>
      <c r="AV2023" s="482"/>
      <c r="AW2023" s="482"/>
      <c r="AX2023" s="482"/>
      <c r="AY2023" s="482"/>
      <c r="AZ2023" s="482"/>
      <c r="BA2023" s="482"/>
      <c r="BB2023" s="482"/>
      <c r="BC2023" s="482"/>
      <c r="BD2023" s="482"/>
      <c r="BE2023" s="482"/>
      <c r="BF2023" s="482"/>
      <c r="BG2023" s="807"/>
      <c r="BH2023" s="808"/>
      <c r="BI2023" s="808"/>
      <c r="BJ2023" s="808"/>
      <c r="BK2023" s="809"/>
      <c r="BL2023" s="345"/>
      <c r="BM2023" s="345"/>
      <c r="BN2023" s="345"/>
      <c r="BO2023" s="345"/>
      <c r="BP2023" s="345"/>
      <c r="BQ2023" s="345"/>
      <c r="BR2023" s="345"/>
      <c r="BS2023" s="345"/>
      <c r="BT2023" s="345"/>
      <c r="BU2023" s="345"/>
      <c r="BV2023" s="345"/>
      <c r="BW2023" s="345"/>
      <c r="BX2023" s="345"/>
      <c r="BY2023" s="345"/>
      <c r="BZ2023" s="345"/>
      <c r="CA2023" s="345"/>
    </row>
    <row r="2024" spans="1:79" s="316" customFormat="1" ht="12.6" customHeight="1">
      <c r="A2024" s="239"/>
      <c r="B2024" s="495" t="s">
        <v>457</v>
      </c>
      <c r="C2024" s="496"/>
      <c r="D2024" s="497"/>
      <c r="E2024" s="501" t="s">
        <v>1036</v>
      </c>
      <c r="F2024" s="502"/>
      <c r="G2024" s="502"/>
      <c r="H2024" s="502"/>
      <c r="I2024" s="502"/>
      <c r="J2024" s="502"/>
      <c r="K2024" s="502"/>
      <c r="L2024" s="502"/>
      <c r="M2024" s="502"/>
      <c r="N2024" s="502"/>
      <c r="O2024" s="502"/>
      <c r="P2024" s="502"/>
      <c r="Q2024" s="502"/>
      <c r="R2024" s="502"/>
      <c r="S2024" s="502"/>
      <c r="T2024" s="502"/>
      <c r="U2024" s="502"/>
      <c r="V2024" s="502"/>
      <c r="W2024" s="502"/>
      <c r="X2024" s="502"/>
      <c r="Y2024" s="502"/>
      <c r="Z2024" s="502"/>
      <c r="AA2024" s="502"/>
      <c r="AB2024" s="502"/>
      <c r="AC2024" s="502"/>
      <c r="AD2024" s="502"/>
      <c r="AE2024" s="502"/>
      <c r="AF2024" s="502"/>
      <c r="AG2024" s="502"/>
      <c r="AH2024" s="502"/>
      <c r="AI2024" s="502"/>
      <c r="AJ2024" s="502"/>
      <c r="AK2024" s="502"/>
      <c r="AL2024" s="502"/>
      <c r="AM2024" s="502"/>
      <c r="AN2024" s="502"/>
      <c r="AO2024" s="502"/>
      <c r="AP2024" s="502"/>
      <c r="AQ2024" s="502"/>
      <c r="AR2024" s="502"/>
      <c r="AS2024" s="502"/>
      <c r="AT2024" s="502"/>
      <c r="AU2024" s="502"/>
      <c r="AV2024" s="502"/>
      <c r="AW2024" s="502"/>
      <c r="AX2024" s="502"/>
      <c r="AY2024" s="502"/>
      <c r="AZ2024" s="502"/>
      <c r="BA2024" s="502"/>
      <c r="BB2024" s="502"/>
      <c r="BC2024" s="502"/>
      <c r="BD2024" s="502"/>
      <c r="BE2024" s="502"/>
      <c r="BF2024" s="502"/>
      <c r="BG2024" s="801"/>
      <c r="BH2024" s="802"/>
      <c r="BI2024" s="802"/>
      <c r="BJ2024" s="802"/>
      <c r="BK2024" s="803"/>
      <c r="BL2024" s="345"/>
      <c r="BM2024" s="345"/>
      <c r="BN2024" s="345"/>
      <c r="BO2024" s="345"/>
      <c r="BP2024" s="345"/>
      <c r="BQ2024" s="345"/>
      <c r="BR2024" s="345"/>
      <c r="BS2024" s="345"/>
      <c r="BT2024" s="345"/>
      <c r="BU2024" s="345"/>
      <c r="BV2024" s="345"/>
      <c r="BW2024" s="345"/>
      <c r="BX2024" s="345"/>
      <c r="BY2024" s="345"/>
      <c r="BZ2024" s="345"/>
      <c r="CA2024" s="345"/>
    </row>
    <row r="2025" spans="1:79" s="316" customFormat="1" ht="12.6" customHeight="1">
      <c r="A2025" s="239"/>
      <c r="B2025" s="511"/>
      <c r="C2025" s="512"/>
      <c r="D2025" s="513"/>
      <c r="E2025" s="514"/>
      <c r="F2025" s="482"/>
      <c r="G2025" s="482"/>
      <c r="H2025" s="482"/>
      <c r="I2025" s="482"/>
      <c r="J2025" s="482"/>
      <c r="K2025" s="482"/>
      <c r="L2025" s="482"/>
      <c r="M2025" s="482"/>
      <c r="N2025" s="482"/>
      <c r="O2025" s="482"/>
      <c r="P2025" s="482"/>
      <c r="Q2025" s="482"/>
      <c r="R2025" s="482"/>
      <c r="S2025" s="482"/>
      <c r="T2025" s="482"/>
      <c r="U2025" s="482"/>
      <c r="V2025" s="482"/>
      <c r="W2025" s="482"/>
      <c r="X2025" s="482"/>
      <c r="Y2025" s="482"/>
      <c r="Z2025" s="482"/>
      <c r="AA2025" s="482"/>
      <c r="AB2025" s="482"/>
      <c r="AC2025" s="482"/>
      <c r="AD2025" s="482"/>
      <c r="AE2025" s="482"/>
      <c r="AF2025" s="482"/>
      <c r="AG2025" s="482"/>
      <c r="AH2025" s="482"/>
      <c r="AI2025" s="482"/>
      <c r="AJ2025" s="482"/>
      <c r="AK2025" s="482"/>
      <c r="AL2025" s="482"/>
      <c r="AM2025" s="482"/>
      <c r="AN2025" s="482"/>
      <c r="AO2025" s="482"/>
      <c r="AP2025" s="482"/>
      <c r="AQ2025" s="482"/>
      <c r="AR2025" s="482"/>
      <c r="AS2025" s="482"/>
      <c r="AT2025" s="482"/>
      <c r="AU2025" s="482"/>
      <c r="AV2025" s="482"/>
      <c r="AW2025" s="482"/>
      <c r="AX2025" s="482"/>
      <c r="AY2025" s="482"/>
      <c r="AZ2025" s="482"/>
      <c r="BA2025" s="482"/>
      <c r="BB2025" s="482"/>
      <c r="BC2025" s="482"/>
      <c r="BD2025" s="482"/>
      <c r="BE2025" s="482"/>
      <c r="BF2025" s="482"/>
      <c r="BG2025" s="807"/>
      <c r="BH2025" s="808"/>
      <c r="BI2025" s="808"/>
      <c r="BJ2025" s="808"/>
      <c r="BK2025" s="809"/>
      <c r="BL2025" s="345"/>
      <c r="BM2025" s="345"/>
      <c r="BN2025" s="345"/>
      <c r="BO2025" s="345"/>
      <c r="BP2025" s="345"/>
      <c r="BQ2025" s="345"/>
      <c r="BR2025" s="345"/>
      <c r="BS2025" s="345"/>
      <c r="BT2025" s="345"/>
      <c r="BU2025" s="345"/>
      <c r="BV2025" s="345"/>
      <c r="BW2025" s="345"/>
      <c r="BX2025" s="345"/>
      <c r="BY2025" s="345"/>
      <c r="BZ2025" s="345"/>
      <c r="CA2025" s="345"/>
    </row>
    <row r="2026" spans="1:79" s="316" customFormat="1" ht="12.6" customHeight="1">
      <c r="A2026" s="239"/>
      <c r="B2026" s="498"/>
      <c r="C2026" s="499"/>
      <c r="D2026" s="500"/>
      <c r="E2026" s="503"/>
      <c r="F2026" s="504"/>
      <c r="G2026" s="504"/>
      <c r="H2026" s="504"/>
      <c r="I2026" s="504"/>
      <c r="J2026" s="504"/>
      <c r="K2026" s="504"/>
      <c r="L2026" s="504"/>
      <c r="M2026" s="504"/>
      <c r="N2026" s="504"/>
      <c r="O2026" s="504"/>
      <c r="P2026" s="504"/>
      <c r="Q2026" s="504"/>
      <c r="R2026" s="504"/>
      <c r="S2026" s="504"/>
      <c r="T2026" s="504"/>
      <c r="U2026" s="504"/>
      <c r="V2026" s="504"/>
      <c r="W2026" s="504"/>
      <c r="X2026" s="504"/>
      <c r="Y2026" s="504"/>
      <c r="Z2026" s="504"/>
      <c r="AA2026" s="504"/>
      <c r="AB2026" s="504"/>
      <c r="AC2026" s="504"/>
      <c r="AD2026" s="504"/>
      <c r="AE2026" s="504"/>
      <c r="AF2026" s="504"/>
      <c r="AG2026" s="504"/>
      <c r="AH2026" s="504"/>
      <c r="AI2026" s="504"/>
      <c r="AJ2026" s="504"/>
      <c r="AK2026" s="504"/>
      <c r="AL2026" s="504"/>
      <c r="AM2026" s="504"/>
      <c r="AN2026" s="504"/>
      <c r="AO2026" s="504"/>
      <c r="AP2026" s="504"/>
      <c r="AQ2026" s="504"/>
      <c r="AR2026" s="504"/>
      <c r="AS2026" s="504"/>
      <c r="AT2026" s="504"/>
      <c r="AU2026" s="504"/>
      <c r="AV2026" s="504"/>
      <c r="AW2026" s="504"/>
      <c r="AX2026" s="504"/>
      <c r="AY2026" s="504"/>
      <c r="AZ2026" s="504"/>
      <c r="BA2026" s="504"/>
      <c r="BB2026" s="504"/>
      <c r="BC2026" s="504"/>
      <c r="BD2026" s="504"/>
      <c r="BE2026" s="504"/>
      <c r="BF2026" s="504"/>
      <c r="BG2026" s="804"/>
      <c r="BH2026" s="805"/>
      <c r="BI2026" s="805"/>
      <c r="BJ2026" s="805"/>
      <c r="BK2026" s="806"/>
      <c r="BL2026" s="345"/>
      <c r="BM2026" s="345"/>
      <c r="BN2026" s="345"/>
      <c r="BO2026" s="345"/>
      <c r="BP2026" s="345"/>
      <c r="BQ2026" s="345"/>
      <c r="BR2026" s="345"/>
      <c r="BS2026" s="345"/>
      <c r="BT2026" s="345"/>
      <c r="BU2026" s="345"/>
      <c r="BV2026" s="345"/>
      <c r="BW2026" s="345"/>
      <c r="BX2026" s="345"/>
      <c r="BY2026" s="345"/>
      <c r="BZ2026" s="345"/>
      <c r="CA2026" s="345"/>
    </row>
    <row r="2027" spans="1:79" ht="12.6" customHeight="1">
      <c r="A2027" s="331"/>
      <c r="B2027" s="495" t="s">
        <v>461</v>
      </c>
      <c r="C2027" s="496"/>
      <c r="D2027" s="497"/>
      <c r="E2027" s="501" t="s">
        <v>1037</v>
      </c>
      <c r="F2027" s="502"/>
      <c r="G2027" s="502"/>
      <c r="H2027" s="502"/>
      <c r="I2027" s="502"/>
      <c r="J2027" s="502"/>
      <c r="K2027" s="502"/>
      <c r="L2027" s="502"/>
      <c r="M2027" s="502"/>
      <c r="N2027" s="502"/>
      <c r="O2027" s="502"/>
      <c r="P2027" s="502"/>
      <c r="Q2027" s="502"/>
      <c r="R2027" s="502"/>
      <c r="S2027" s="502"/>
      <c r="T2027" s="502"/>
      <c r="U2027" s="502"/>
      <c r="V2027" s="502"/>
      <c r="W2027" s="502"/>
      <c r="X2027" s="502"/>
      <c r="Y2027" s="502"/>
      <c r="Z2027" s="502"/>
      <c r="AA2027" s="502"/>
      <c r="AB2027" s="502"/>
      <c r="AC2027" s="502"/>
      <c r="AD2027" s="502"/>
      <c r="AE2027" s="502"/>
      <c r="AF2027" s="502"/>
      <c r="AG2027" s="502"/>
      <c r="AH2027" s="502"/>
      <c r="AI2027" s="502"/>
      <c r="AJ2027" s="502"/>
      <c r="AK2027" s="502"/>
      <c r="AL2027" s="502"/>
      <c r="AM2027" s="502"/>
      <c r="AN2027" s="502"/>
      <c r="AO2027" s="502"/>
      <c r="AP2027" s="502"/>
      <c r="AQ2027" s="502"/>
      <c r="AR2027" s="502"/>
      <c r="AS2027" s="502"/>
      <c r="AT2027" s="502"/>
      <c r="AU2027" s="502"/>
      <c r="AV2027" s="502"/>
      <c r="AW2027" s="502"/>
      <c r="AX2027" s="502"/>
      <c r="AY2027" s="502"/>
      <c r="AZ2027" s="502"/>
      <c r="BA2027" s="502"/>
      <c r="BB2027" s="502"/>
      <c r="BC2027" s="502"/>
      <c r="BD2027" s="502"/>
      <c r="BE2027" s="502"/>
      <c r="BF2027" s="502"/>
      <c r="BG2027" s="801"/>
      <c r="BH2027" s="802"/>
      <c r="BI2027" s="802"/>
      <c r="BJ2027" s="802"/>
      <c r="BK2027" s="803"/>
      <c r="BL2027" s="225"/>
      <c r="BM2027" s="225"/>
      <c r="BN2027" s="225"/>
      <c r="BO2027" s="225"/>
      <c r="BP2027" s="225"/>
      <c r="BQ2027" s="225"/>
      <c r="BR2027" s="225"/>
      <c r="BS2027" s="225"/>
      <c r="BT2027" s="225"/>
      <c r="BU2027" s="225"/>
      <c r="BV2027" s="225"/>
      <c r="BW2027" s="225"/>
      <c r="BX2027" s="225"/>
      <c r="BY2027" s="225"/>
      <c r="BZ2027" s="225"/>
      <c r="CA2027" s="225"/>
    </row>
    <row r="2028" spans="1:79" ht="12.6" customHeight="1">
      <c r="A2028" s="331"/>
      <c r="B2028" s="498"/>
      <c r="C2028" s="499"/>
      <c r="D2028" s="500"/>
      <c r="E2028" s="503"/>
      <c r="F2028" s="504"/>
      <c r="G2028" s="504"/>
      <c r="H2028" s="504"/>
      <c r="I2028" s="504"/>
      <c r="J2028" s="504"/>
      <c r="K2028" s="504"/>
      <c r="L2028" s="504"/>
      <c r="M2028" s="504"/>
      <c r="N2028" s="504"/>
      <c r="O2028" s="504"/>
      <c r="P2028" s="504"/>
      <c r="Q2028" s="504"/>
      <c r="R2028" s="504"/>
      <c r="S2028" s="504"/>
      <c r="T2028" s="504"/>
      <c r="U2028" s="504"/>
      <c r="V2028" s="504"/>
      <c r="W2028" s="504"/>
      <c r="X2028" s="504"/>
      <c r="Y2028" s="504"/>
      <c r="Z2028" s="504"/>
      <c r="AA2028" s="504"/>
      <c r="AB2028" s="504"/>
      <c r="AC2028" s="504"/>
      <c r="AD2028" s="504"/>
      <c r="AE2028" s="504"/>
      <c r="AF2028" s="504"/>
      <c r="AG2028" s="504"/>
      <c r="AH2028" s="504"/>
      <c r="AI2028" s="504"/>
      <c r="AJ2028" s="504"/>
      <c r="AK2028" s="504"/>
      <c r="AL2028" s="504"/>
      <c r="AM2028" s="504"/>
      <c r="AN2028" s="504"/>
      <c r="AO2028" s="504"/>
      <c r="AP2028" s="504"/>
      <c r="AQ2028" s="504"/>
      <c r="AR2028" s="504"/>
      <c r="AS2028" s="504"/>
      <c r="AT2028" s="504"/>
      <c r="AU2028" s="504"/>
      <c r="AV2028" s="504"/>
      <c r="AW2028" s="504"/>
      <c r="AX2028" s="504"/>
      <c r="AY2028" s="504"/>
      <c r="AZ2028" s="504"/>
      <c r="BA2028" s="504"/>
      <c r="BB2028" s="504"/>
      <c r="BC2028" s="504"/>
      <c r="BD2028" s="504"/>
      <c r="BE2028" s="504"/>
      <c r="BF2028" s="504"/>
      <c r="BG2028" s="804"/>
      <c r="BH2028" s="805"/>
      <c r="BI2028" s="805"/>
      <c r="BJ2028" s="805"/>
      <c r="BK2028" s="806"/>
      <c r="BL2028" s="225"/>
      <c r="BM2028" s="225"/>
      <c r="BN2028" s="225"/>
      <c r="BO2028" s="225"/>
      <c r="BP2028" s="225"/>
      <c r="BQ2028" s="225"/>
      <c r="BR2028" s="225"/>
      <c r="BS2028" s="225"/>
      <c r="BT2028" s="225"/>
      <c r="BU2028" s="225"/>
      <c r="BV2028" s="225"/>
      <c r="BW2028" s="225"/>
      <c r="BX2028" s="225"/>
      <c r="BY2028" s="225"/>
      <c r="BZ2028" s="225"/>
      <c r="CA2028" s="225"/>
    </row>
    <row r="2029" spans="1:79" s="316" customFormat="1" ht="12.6" customHeight="1">
      <c r="A2029" s="239"/>
      <c r="B2029" s="495" t="s">
        <v>463</v>
      </c>
      <c r="C2029" s="496"/>
      <c r="D2029" s="497"/>
      <c r="E2029" s="501" t="s">
        <v>1038</v>
      </c>
      <c r="F2029" s="502"/>
      <c r="G2029" s="502"/>
      <c r="H2029" s="502"/>
      <c r="I2029" s="502"/>
      <c r="J2029" s="502"/>
      <c r="K2029" s="502"/>
      <c r="L2029" s="502"/>
      <c r="M2029" s="502"/>
      <c r="N2029" s="502"/>
      <c r="O2029" s="502"/>
      <c r="P2029" s="502"/>
      <c r="Q2029" s="502"/>
      <c r="R2029" s="502"/>
      <c r="S2029" s="502"/>
      <c r="T2029" s="502"/>
      <c r="U2029" s="502"/>
      <c r="V2029" s="502"/>
      <c r="W2029" s="502"/>
      <c r="X2029" s="502"/>
      <c r="Y2029" s="502"/>
      <c r="Z2029" s="502"/>
      <c r="AA2029" s="502"/>
      <c r="AB2029" s="502"/>
      <c r="AC2029" s="502"/>
      <c r="AD2029" s="502"/>
      <c r="AE2029" s="502"/>
      <c r="AF2029" s="502"/>
      <c r="AG2029" s="502"/>
      <c r="AH2029" s="502"/>
      <c r="AI2029" s="502"/>
      <c r="AJ2029" s="502"/>
      <c r="AK2029" s="502"/>
      <c r="AL2029" s="502"/>
      <c r="AM2029" s="502"/>
      <c r="AN2029" s="502"/>
      <c r="AO2029" s="502"/>
      <c r="AP2029" s="502"/>
      <c r="AQ2029" s="502"/>
      <c r="AR2029" s="502"/>
      <c r="AS2029" s="502"/>
      <c r="AT2029" s="502"/>
      <c r="AU2029" s="502"/>
      <c r="AV2029" s="502"/>
      <c r="AW2029" s="502"/>
      <c r="AX2029" s="502"/>
      <c r="AY2029" s="502"/>
      <c r="AZ2029" s="502"/>
      <c r="BA2029" s="502"/>
      <c r="BB2029" s="502"/>
      <c r="BC2029" s="502"/>
      <c r="BD2029" s="502"/>
      <c r="BE2029" s="502"/>
      <c r="BF2029" s="502"/>
      <c r="BG2029" s="801"/>
      <c r="BH2029" s="802"/>
      <c r="BI2029" s="802"/>
      <c r="BJ2029" s="802"/>
      <c r="BK2029" s="803"/>
      <c r="BL2029" s="345"/>
      <c r="BM2029" s="345"/>
      <c r="BN2029" s="345"/>
      <c r="BO2029" s="345"/>
      <c r="BP2029" s="345"/>
      <c r="BQ2029" s="345"/>
      <c r="BR2029" s="345"/>
      <c r="BS2029" s="345"/>
      <c r="BT2029" s="345"/>
      <c r="BU2029" s="345"/>
      <c r="BV2029" s="345"/>
      <c r="BW2029" s="345"/>
      <c r="BX2029" s="345"/>
      <c r="BY2029" s="345"/>
      <c r="BZ2029" s="345"/>
      <c r="CA2029" s="345"/>
    </row>
    <row r="2030" spans="1:79" s="316" customFormat="1" ht="12.6" customHeight="1">
      <c r="A2030" s="239"/>
      <c r="B2030" s="511"/>
      <c r="C2030" s="512"/>
      <c r="D2030" s="513"/>
      <c r="E2030" s="514"/>
      <c r="F2030" s="482"/>
      <c r="G2030" s="482"/>
      <c r="H2030" s="482"/>
      <c r="I2030" s="482"/>
      <c r="J2030" s="482"/>
      <c r="K2030" s="482"/>
      <c r="L2030" s="482"/>
      <c r="M2030" s="482"/>
      <c r="N2030" s="482"/>
      <c r="O2030" s="482"/>
      <c r="P2030" s="482"/>
      <c r="Q2030" s="482"/>
      <c r="R2030" s="482"/>
      <c r="S2030" s="482"/>
      <c r="T2030" s="482"/>
      <c r="U2030" s="482"/>
      <c r="V2030" s="482"/>
      <c r="W2030" s="482"/>
      <c r="X2030" s="482"/>
      <c r="Y2030" s="482"/>
      <c r="Z2030" s="482"/>
      <c r="AA2030" s="482"/>
      <c r="AB2030" s="482"/>
      <c r="AC2030" s="482"/>
      <c r="AD2030" s="482"/>
      <c r="AE2030" s="482"/>
      <c r="AF2030" s="482"/>
      <c r="AG2030" s="482"/>
      <c r="AH2030" s="482"/>
      <c r="AI2030" s="482"/>
      <c r="AJ2030" s="482"/>
      <c r="AK2030" s="482"/>
      <c r="AL2030" s="482"/>
      <c r="AM2030" s="482"/>
      <c r="AN2030" s="482"/>
      <c r="AO2030" s="482"/>
      <c r="AP2030" s="482"/>
      <c r="AQ2030" s="482"/>
      <c r="AR2030" s="482"/>
      <c r="AS2030" s="482"/>
      <c r="AT2030" s="482"/>
      <c r="AU2030" s="482"/>
      <c r="AV2030" s="482"/>
      <c r="AW2030" s="482"/>
      <c r="AX2030" s="482"/>
      <c r="AY2030" s="482"/>
      <c r="AZ2030" s="482"/>
      <c r="BA2030" s="482"/>
      <c r="BB2030" s="482"/>
      <c r="BC2030" s="482"/>
      <c r="BD2030" s="482"/>
      <c r="BE2030" s="482"/>
      <c r="BF2030" s="482"/>
      <c r="BG2030" s="807"/>
      <c r="BH2030" s="808"/>
      <c r="BI2030" s="808"/>
      <c r="BJ2030" s="808"/>
      <c r="BK2030" s="809"/>
      <c r="BL2030" s="345"/>
      <c r="BM2030" s="345"/>
      <c r="BN2030" s="345"/>
      <c r="BO2030" s="345"/>
      <c r="BP2030" s="345"/>
      <c r="BQ2030" s="345"/>
      <c r="BR2030" s="345"/>
      <c r="BS2030" s="345"/>
      <c r="BT2030" s="345"/>
      <c r="BU2030" s="345"/>
      <c r="BV2030" s="345"/>
      <c r="BW2030" s="345"/>
      <c r="BX2030" s="345"/>
      <c r="BY2030" s="345"/>
      <c r="BZ2030" s="345"/>
      <c r="CA2030" s="345"/>
    </row>
    <row r="2031" spans="1:79" s="316" customFormat="1" ht="12.6" customHeight="1">
      <c r="A2031" s="239"/>
      <c r="B2031" s="498"/>
      <c r="C2031" s="499"/>
      <c r="D2031" s="500"/>
      <c r="E2031" s="503"/>
      <c r="F2031" s="504"/>
      <c r="G2031" s="504"/>
      <c r="H2031" s="504"/>
      <c r="I2031" s="504"/>
      <c r="J2031" s="504"/>
      <c r="K2031" s="504"/>
      <c r="L2031" s="504"/>
      <c r="M2031" s="504"/>
      <c r="N2031" s="504"/>
      <c r="O2031" s="504"/>
      <c r="P2031" s="504"/>
      <c r="Q2031" s="504"/>
      <c r="R2031" s="504"/>
      <c r="S2031" s="504"/>
      <c r="T2031" s="504"/>
      <c r="U2031" s="504"/>
      <c r="V2031" s="504"/>
      <c r="W2031" s="504"/>
      <c r="X2031" s="504"/>
      <c r="Y2031" s="504"/>
      <c r="Z2031" s="504"/>
      <c r="AA2031" s="504"/>
      <c r="AB2031" s="504"/>
      <c r="AC2031" s="504"/>
      <c r="AD2031" s="504"/>
      <c r="AE2031" s="504"/>
      <c r="AF2031" s="504"/>
      <c r="AG2031" s="504"/>
      <c r="AH2031" s="504"/>
      <c r="AI2031" s="504"/>
      <c r="AJ2031" s="504"/>
      <c r="AK2031" s="504"/>
      <c r="AL2031" s="504"/>
      <c r="AM2031" s="504"/>
      <c r="AN2031" s="504"/>
      <c r="AO2031" s="504"/>
      <c r="AP2031" s="504"/>
      <c r="AQ2031" s="504"/>
      <c r="AR2031" s="504"/>
      <c r="AS2031" s="504"/>
      <c r="AT2031" s="504"/>
      <c r="AU2031" s="504"/>
      <c r="AV2031" s="504"/>
      <c r="AW2031" s="504"/>
      <c r="AX2031" s="504"/>
      <c r="AY2031" s="504"/>
      <c r="AZ2031" s="504"/>
      <c r="BA2031" s="504"/>
      <c r="BB2031" s="504"/>
      <c r="BC2031" s="504"/>
      <c r="BD2031" s="504"/>
      <c r="BE2031" s="504"/>
      <c r="BF2031" s="504"/>
      <c r="BG2031" s="804"/>
      <c r="BH2031" s="805"/>
      <c r="BI2031" s="805"/>
      <c r="BJ2031" s="805"/>
      <c r="BK2031" s="806"/>
      <c r="BL2031" s="345"/>
      <c r="BM2031" s="345"/>
      <c r="BN2031" s="345"/>
      <c r="BO2031" s="345"/>
      <c r="BP2031" s="345"/>
      <c r="BQ2031" s="345"/>
      <c r="BR2031" s="345"/>
      <c r="BS2031" s="345"/>
      <c r="BT2031" s="345"/>
      <c r="BU2031" s="345"/>
      <c r="BV2031" s="345"/>
      <c r="BW2031" s="345"/>
      <c r="BX2031" s="345"/>
      <c r="BY2031" s="345"/>
      <c r="BZ2031" s="345"/>
      <c r="CA2031" s="345"/>
    </row>
    <row r="2032" spans="1:79" s="316" customFormat="1" ht="12.6" customHeight="1">
      <c r="A2032" s="239"/>
      <c r="B2032" s="495" t="s">
        <v>465</v>
      </c>
      <c r="C2032" s="496"/>
      <c r="D2032" s="497"/>
      <c r="E2032" s="501" t="s">
        <v>1039</v>
      </c>
      <c r="F2032" s="502"/>
      <c r="G2032" s="502"/>
      <c r="H2032" s="502"/>
      <c r="I2032" s="502"/>
      <c r="J2032" s="502"/>
      <c r="K2032" s="502"/>
      <c r="L2032" s="502"/>
      <c r="M2032" s="502"/>
      <c r="N2032" s="502"/>
      <c r="O2032" s="502"/>
      <c r="P2032" s="502"/>
      <c r="Q2032" s="502"/>
      <c r="R2032" s="502"/>
      <c r="S2032" s="502"/>
      <c r="T2032" s="502"/>
      <c r="U2032" s="502"/>
      <c r="V2032" s="502"/>
      <c r="W2032" s="502"/>
      <c r="X2032" s="502"/>
      <c r="Y2032" s="502"/>
      <c r="Z2032" s="502"/>
      <c r="AA2032" s="502"/>
      <c r="AB2032" s="502"/>
      <c r="AC2032" s="502"/>
      <c r="AD2032" s="502"/>
      <c r="AE2032" s="502"/>
      <c r="AF2032" s="502"/>
      <c r="AG2032" s="502"/>
      <c r="AH2032" s="502"/>
      <c r="AI2032" s="502"/>
      <c r="AJ2032" s="502"/>
      <c r="AK2032" s="502"/>
      <c r="AL2032" s="502"/>
      <c r="AM2032" s="502"/>
      <c r="AN2032" s="502"/>
      <c r="AO2032" s="502"/>
      <c r="AP2032" s="502"/>
      <c r="AQ2032" s="502"/>
      <c r="AR2032" s="502"/>
      <c r="AS2032" s="502"/>
      <c r="AT2032" s="502"/>
      <c r="AU2032" s="502"/>
      <c r="AV2032" s="502"/>
      <c r="AW2032" s="502"/>
      <c r="AX2032" s="502"/>
      <c r="AY2032" s="502"/>
      <c r="AZ2032" s="502"/>
      <c r="BA2032" s="502"/>
      <c r="BB2032" s="502"/>
      <c r="BC2032" s="502"/>
      <c r="BD2032" s="502"/>
      <c r="BE2032" s="502"/>
      <c r="BF2032" s="502"/>
      <c r="BG2032" s="801"/>
      <c r="BH2032" s="802"/>
      <c r="BI2032" s="802"/>
      <c r="BJ2032" s="802"/>
      <c r="BK2032" s="803"/>
      <c r="BL2032" s="345"/>
      <c r="BM2032" s="345"/>
      <c r="BN2032" s="345"/>
      <c r="BO2032" s="345"/>
      <c r="BP2032" s="345"/>
      <c r="BQ2032" s="345"/>
      <c r="BR2032" s="345"/>
      <c r="BS2032" s="345"/>
      <c r="BT2032" s="345"/>
      <c r="BU2032" s="345"/>
      <c r="BV2032" s="345"/>
      <c r="BW2032" s="345"/>
      <c r="BX2032" s="345"/>
      <c r="BY2032" s="345"/>
      <c r="BZ2032" s="345"/>
      <c r="CA2032" s="345"/>
    </row>
    <row r="2033" spans="1:80" s="316" customFormat="1" ht="12.6" customHeight="1">
      <c r="A2033" s="239"/>
      <c r="B2033" s="511"/>
      <c r="C2033" s="512"/>
      <c r="D2033" s="513"/>
      <c r="E2033" s="514"/>
      <c r="F2033" s="482"/>
      <c r="G2033" s="482"/>
      <c r="H2033" s="482"/>
      <c r="I2033" s="482"/>
      <c r="J2033" s="482"/>
      <c r="K2033" s="482"/>
      <c r="L2033" s="482"/>
      <c r="M2033" s="482"/>
      <c r="N2033" s="482"/>
      <c r="O2033" s="482"/>
      <c r="P2033" s="482"/>
      <c r="Q2033" s="482"/>
      <c r="R2033" s="482"/>
      <c r="S2033" s="482"/>
      <c r="T2033" s="482"/>
      <c r="U2033" s="482"/>
      <c r="V2033" s="482"/>
      <c r="W2033" s="482"/>
      <c r="X2033" s="482"/>
      <c r="Y2033" s="482"/>
      <c r="Z2033" s="482"/>
      <c r="AA2033" s="482"/>
      <c r="AB2033" s="482"/>
      <c r="AC2033" s="482"/>
      <c r="AD2033" s="482"/>
      <c r="AE2033" s="482"/>
      <c r="AF2033" s="482"/>
      <c r="AG2033" s="482"/>
      <c r="AH2033" s="482"/>
      <c r="AI2033" s="482"/>
      <c r="AJ2033" s="482"/>
      <c r="AK2033" s="482"/>
      <c r="AL2033" s="482"/>
      <c r="AM2033" s="482"/>
      <c r="AN2033" s="482"/>
      <c r="AO2033" s="482"/>
      <c r="AP2033" s="482"/>
      <c r="AQ2033" s="482"/>
      <c r="AR2033" s="482"/>
      <c r="AS2033" s="482"/>
      <c r="AT2033" s="482"/>
      <c r="AU2033" s="482"/>
      <c r="AV2033" s="482"/>
      <c r="AW2033" s="482"/>
      <c r="AX2033" s="482"/>
      <c r="AY2033" s="482"/>
      <c r="AZ2033" s="482"/>
      <c r="BA2033" s="482"/>
      <c r="BB2033" s="482"/>
      <c r="BC2033" s="482"/>
      <c r="BD2033" s="482"/>
      <c r="BE2033" s="482"/>
      <c r="BF2033" s="482"/>
      <c r="BG2033" s="807"/>
      <c r="BH2033" s="808"/>
      <c r="BI2033" s="808"/>
      <c r="BJ2033" s="808"/>
      <c r="BK2033" s="809"/>
      <c r="BL2033" s="345"/>
      <c r="BM2033" s="345"/>
      <c r="BN2033" s="345"/>
      <c r="BO2033" s="345"/>
      <c r="BP2033" s="345"/>
      <c r="BQ2033" s="345"/>
      <c r="BR2033" s="345"/>
      <c r="BS2033" s="345"/>
      <c r="BT2033" s="345"/>
      <c r="BU2033" s="345"/>
      <c r="BV2033" s="345"/>
      <c r="BW2033" s="345"/>
      <c r="BX2033" s="345"/>
      <c r="BY2033" s="345"/>
      <c r="BZ2033" s="345"/>
      <c r="CA2033" s="345"/>
    </row>
    <row r="2034" spans="1:80" s="316" customFormat="1" ht="12.6" customHeight="1">
      <c r="A2034" s="239"/>
      <c r="B2034" s="498"/>
      <c r="C2034" s="499"/>
      <c r="D2034" s="500"/>
      <c r="E2034" s="503"/>
      <c r="F2034" s="504"/>
      <c r="G2034" s="504"/>
      <c r="H2034" s="504"/>
      <c r="I2034" s="504"/>
      <c r="J2034" s="504"/>
      <c r="K2034" s="504"/>
      <c r="L2034" s="504"/>
      <c r="M2034" s="504"/>
      <c r="N2034" s="504"/>
      <c r="O2034" s="504"/>
      <c r="P2034" s="504"/>
      <c r="Q2034" s="504"/>
      <c r="R2034" s="504"/>
      <c r="S2034" s="504"/>
      <c r="T2034" s="504"/>
      <c r="U2034" s="504"/>
      <c r="V2034" s="504"/>
      <c r="W2034" s="504"/>
      <c r="X2034" s="504"/>
      <c r="Y2034" s="504"/>
      <c r="Z2034" s="504"/>
      <c r="AA2034" s="504"/>
      <c r="AB2034" s="504"/>
      <c r="AC2034" s="504"/>
      <c r="AD2034" s="504"/>
      <c r="AE2034" s="504"/>
      <c r="AF2034" s="504"/>
      <c r="AG2034" s="504"/>
      <c r="AH2034" s="504"/>
      <c r="AI2034" s="504"/>
      <c r="AJ2034" s="504"/>
      <c r="AK2034" s="504"/>
      <c r="AL2034" s="504"/>
      <c r="AM2034" s="504"/>
      <c r="AN2034" s="504"/>
      <c r="AO2034" s="504"/>
      <c r="AP2034" s="504"/>
      <c r="AQ2034" s="504"/>
      <c r="AR2034" s="504"/>
      <c r="AS2034" s="504"/>
      <c r="AT2034" s="504"/>
      <c r="AU2034" s="504"/>
      <c r="AV2034" s="504"/>
      <c r="AW2034" s="504"/>
      <c r="AX2034" s="504"/>
      <c r="AY2034" s="504"/>
      <c r="AZ2034" s="504"/>
      <c r="BA2034" s="504"/>
      <c r="BB2034" s="504"/>
      <c r="BC2034" s="504"/>
      <c r="BD2034" s="504"/>
      <c r="BE2034" s="504"/>
      <c r="BF2034" s="504"/>
      <c r="BG2034" s="804"/>
      <c r="BH2034" s="805"/>
      <c r="BI2034" s="805"/>
      <c r="BJ2034" s="805"/>
      <c r="BK2034" s="806"/>
      <c r="BL2034" s="345"/>
      <c r="BM2034" s="345"/>
      <c r="BN2034" s="345"/>
      <c r="BO2034" s="345"/>
      <c r="BP2034" s="345"/>
      <c r="BQ2034" s="345"/>
      <c r="BR2034" s="345"/>
      <c r="BS2034" s="345"/>
      <c r="BT2034" s="345"/>
      <c r="BU2034" s="345"/>
      <c r="BV2034" s="345"/>
      <c r="BW2034" s="345"/>
      <c r="BX2034" s="345"/>
      <c r="BY2034" s="345"/>
      <c r="BZ2034" s="345"/>
      <c r="CA2034" s="345"/>
    </row>
    <row r="2035" spans="1:80" s="316" customFormat="1" ht="12.6" customHeight="1">
      <c r="A2035" s="239"/>
      <c r="B2035" s="495" t="s">
        <v>500</v>
      </c>
      <c r="C2035" s="496"/>
      <c r="D2035" s="497"/>
      <c r="E2035" s="501" t="s">
        <v>1040</v>
      </c>
      <c r="F2035" s="502"/>
      <c r="G2035" s="502"/>
      <c r="H2035" s="502"/>
      <c r="I2035" s="502"/>
      <c r="J2035" s="502"/>
      <c r="K2035" s="502"/>
      <c r="L2035" s="502"/>
      <c r="M2035" s="502"/>
      <c r="N2035" s="502"/>
      <c r="O2035" s="502"/>
      <c r="P2035" s="502"/>
      <c r="Q2035" s="502"/>
      <c r="R2035" s="502"/>
      <c r="S2035" s="502"/>
      <c r="T2035" s="502"/>
      <c r="U2035" s="502"/>
      <c r="V2035" s="502"/>
      <c r="W2035" s="502"/>
      <c r="X2035" s="502"/>
      <c r="Y2035" s="502"/>
      <c r="Z2035" s="502"/>
      <c r="AA2035" s="502"/>
      <c r="AB2035" s="502"/>
      <c r="AC2035" s="502"/>
      <c r="AD2035" s="502"/>
      <c r="AE2035" s="502"/>
      <c r="AF2035" s="502"/>
      <c r="AG2035" s="502"/>
      <c r="AH2035" s="502"/>
      <c r="AI2035" s="502"/>
      <c r="AJ2035" s="502"/>
      <c r="AK2035" s="502"/>
      <c r="AL2035" s="502"/>
      <c r="AM2035" s="502"/>
      <c r="AN2035" s="502"/>
      <c r="AO2035" s="502"/>
      <c r="AP2035" s="502"/>
      <c r="AQ2035" s="502"/>
      <c r="AR2035" s="502"/>
      <c r="AS2035" s="502"/>
      <c r="AT2035" s="502"/>
      <c r="AU2035" s="502"/>
      <c r="AV2035" s="502"/>
      <c r="AW2035" s="502"/>
      <c r="AX2035" s="502"/>
      <c r="AY2035" s="502"/>
      <c r="AZ2035" s="502"/>
      <c r="BA2035" s="502"/>
      <c r="BB2035" s="502"/>
      <c r="BC2035" s="502"/>
      <c r="BD2035" s="502"/>
      <c r="BE2035" s="502"/>
      <c r="BF2035" s="502"/>
      <c r="BG2035" s="801"/>
      <c r="BH2035" s="802"/>
      <c r="BI2035" s="802"/>
      <c r="BJ2035" s="802"/>
      <c r="BK2035" s="803"/>
      <c r="BL2035" s="345"/>
      <c r="BM2035" s="345"/>
      <c r="BN2035" s="345"/>
      <c r="BO2035" s="345"/>
      <c r="BP2035" s="345"/>
      <c r="BQ2035" s="345"/>
      <c r="BR2035" s="345"/>
      <c r="BS2035" s="345"/>
      <c r="BT2035" s="345"/>
      <c r="BU2035" s="345"/>
      <c r="BV2035" s="345"/>
      <c r="BW2035" s="345"/>
      <c r="BX2035" s="345"/>
      <c r="BY2035" s="345"/>
      <c r="BZ2035" s="345"/>
      <c r="CA2035" s="345"/>
    </row>
    <row r="2036" spans="1:80" s="316" customFormat="1" ht="12.6" customHeight="1">
      <c r="A2036" s="239"/>
      <c r="B2036" s="511"/>
      <c r="C2036" s="512"/>
      <c r="D2036" s="513"/>
      <c r="E2036" s="514"/>
      <c r="F2036" s="482"/>
      <c r="G2036" s="482"/>
      <c r="H2036" s="482"/>
      <c r="I2036" s="482"/>
      <c r="J2036" s="482"/>
      <c r="K2036" s="482"/>
      <c r="L2036" s="482"/>
      <c r="M2036" s="482"/>
      <c r="N2036" s="482"/>
      <c r="O2036" s="482"/>
      <c r="P2036" s="482"/>
      <c r="Q2036" s="482"/>
      <c r="R2036" s="482"/>
      <c r="S2036" s="482"/>
      <c r="T2036" s="482"/>
      <c r="U2036" s="482"/>
      <c r="V2036" s="482"/>
      <c r="W2036" s="482"/>
      <c r="X2036" s="482"/>
      <c r="Y2036" s="482"/>
      <c r="Z2036" s="482"/>
      <c r="AA2036" s="482"/>
      <c r="AB2036" s="482"/>
      <c r="AC2036" s="482"/>
      <c r="AD2036" s="482"/>
      <c r="AE2036" s="482"/>
      <c r="AF2036" s="482"/>
      <c r="AG2036" s="482"/>
      <c r="AH2036" s="482"/>
      <c r="AI2036" s="482"/>
      <c r="AJ2036" s="482"/>
      <c r="AK2036" s="482"/>
      <c r="AL2036" s="482"/>
      <c r="AM2036" s="482"/>
      <c r="AN2036" s="482"/>
      <c r="AO2036" s="482"/>
      <c r="AP2036" s="482"/>
      <c r="AQ2036" s="482"/>
      <c r="AR2036" s="482"/>
      <c r="AS2036" s="482"/>
      <c r="AT2036" s="482"/>
      <c r="AU2036" s="482"/>
      <c r="AV2036" s="482"/>
      <c r="AW2036" s="482"/>
      <c r="AX2036" s="482"/>
      <c r="AY2036" s="482"/>
      <c r="AZ2036" s="482"/>
      <c r="BA2036" s="482"/>
      <c r="BB2036" s="482"/>
      <c r="BC2036" s="482"/>
      <c r="BD2036" s="482"/>
      <c r="BE2036" s="482"/>
      <c r="BF2036" s="482"/>
      <c r="BG2036" s="807"/>
      <c r="BH2036" s="808"/>
      <c r="BI2036" s="808"/>
      <c r="BJ2036" s="808"/>
      <c r="BK2036" s="809"/>
      <c r="BL2036" s="345"/>
      <c r="BM2036" s="345"/>
      <c r="BN2036" s="345"/>
      <c r="BO2036" s="345"/>
      <c r="BP2036" s="345"/>
      <c r="BQ2036" s="345"/>
      <c r="BR2036" s="345"/>
      <c r="BS2036" s="345"/>
      <c r="BT2036" s="345"/>
      <c r="BU2036" s="345"/>
      <c r="BV2036" s="345"/>
      <c r="BW2036" s="345"/>
      <c r="BX2036" s="345"/>
      <c r="BY2036" s="345"/>
      <c r="BZ2036" s="345"/>
      <c r="CA2036" s="345"/>
    </row>
    <row r="2037" spans="1:80" s="316" customFormat="1" ht="12.6" customHeight="1">
      <c r="A2037" s="239"/>
      <c r="B2037" s="498"/>
      <c r="C2037" s="499"/>
      <c r="D2037" s="500"/>
      <c r="E2037" s="503"/>
      <c r="F2037" s="504"/>
      <c r="G2037" s="504"/>
      <c r="H2037" s="504"/>
      <c r="I2037" s="504"/>
      <c r="J2037" s="504"/>
      <c r="K2037" s="504"/>
      <c r="L2037" s="504"/>
      <c r="M2037" s="504"/>
      <c r="N2037" s="504"/>
      <c r="O2037" s="504"/>
      <c r="P2037" s="504"/>
      <c r="Q2037" s="504"/>
      <c r="R2037" s="504"/>
      <c r="S2037" s="504"/>
      <c r="T2037" s="504"/>
      <c r="U2037" s="504"/>
      <c r="V2037" s="504"/>
      <c r="W2037" s="504"/>
      <c r="X2037" s="504"/>
      <c r="Y2037" s="504"/>
      <c r="Z2037" s="504"/>
      <c r="AA2037" s="504"/>
      <c r="AB2037" s="504"/>
      <c r="AC2037" s="504"/>
      <c r="AD2037" s="504"/>
      <c r="AE2037" s="504"/>
      <c r="AF2037" s="504"/>
      <c r="AG2037" s="504"/>
      <c r="AH2037" s="504"/>
      <c r="AI2037" s="504"/>
      <c r="AJ2037" s="504"/>
      <c r="AK2037" s="504"/>
      <c r="AL2037" s="504"/>
      <c r="AM2037" s="504"/>
      <c r="AN2037" s="504"/>
      <c r="AO2037" s="504"/>
      <c r="AP2037" s="504"/>
      <c r="AQ2037" s="504"/>
      <c r="AR2037" s="504"/>
      <c r="AS2037" s="504"/>
      <c r="AT2037" s="504"/>
      <c r="AU2037" s="504"/>
      <c r="AV2037" s="504"/>
      <c r="AW2037" s="504"/>
      <c r="AX2037" s="504"/>
      <c r="AY2037" s="504"/>
      <c r="AZ2037" s="504"/>
      <c r="BA2037" s="504"/>
      <c r="BB2037" s="504"/>
      <c r="BC2037" s="504"/>
      <c r="BD2037" s="504"/>
      <c r="BE2037" s="504"/>
      <c r="BF2037" s="504"/>
      <c r="BG2037" s="804"/>
      <c r="BH2037" s="805"/>
      <c r="BI2037" s="805"/>
      <c r="BJ2037" s="805"/>
      <c r="BK2037" s="806"/>
      <c r="BL2037" s="345"/>
      <c r="BM2037" s="345"/>
      <c r="BN2037" s="345"/>
      <c r="BO2037" s="345"/>
      <c r="BP2037" s="345"/>
      <c r="BQ2037" s="345"/>
      <c r="BR2037" s="345"/>
      <c r="BS2037" s="345"/>
      <c r="BT2037" s="345"/>
      <c r="BU2037" s="345"/>
      <c r="BV2037" s="345"/>
      <c r="BW2037" s="345"/>
      <c r="BX2037" s="345"/>
      <c r="BY2037" s="345"/>
      <c r="BZ2037" s="345"/>
      <c r="CA2037" s="345"/>
    </row>
    <row r="2038" spans="1:80" s="384" customFormat="1" ht="12.6" customHeight="1">
      <c r="B2038" s="495" t="s">
        <v>1041</v>
      </c>
      <c r="C2038" s="496"/>
      <c r="D2038" s="497"/>
      <c r="E2038" s="501" t="s">
        <v>1042</v>
      </c>
      <c r="F2038" s="502"/>
      <c r="G2038" s="502"/>
      <c r="H2038" s="502"/>
      <c r="I2038" s="502"/>
      <c r="J2038" s="502"/>
      <c r="K2038" s="502"/>
      <c r="L2038" s="502"/>
      <c r="M2038" s="502"/>
      <c r="N2038" s="502"/>
      <c r="O2038" s="502"/>
      <c r="P2038" s="502"/>
      <c r="Q2038" s="502"/>
      <c r="R2038" s="502"/>
      <c r="S2038" s="502"/>
      <c r="T2038" s="502"/>
      <c r="U2038" s="502"/>
      <c r="V2038" s="502"/>
      <c r="W2038" s="502"/>
      <c r="X2038" s="502"/>
      <c r="Y2038" s="502"/>
      <c r="Z2038" s="502"/>
      <c r="AA2038" s="502"/>
      <c r="AB2038" s="502"/>
      <c r="AC2038" s="502"/>
      <c r="AD2038" s="502"/>
      <c r="AE2038" s="502"/>
      <c r="AF2038" s="502"/>
      <c r="AG2038" s="502"/>
      <c r="AH2038" s="502"/>
      <c r="AI2038" s="502"/>
      <c r="AJ2038" s="502"/>
      <c r="AK2038" s="502"/>
      <c r="AL2038" s="502"/>
      <c r="AM2038" s="502"/>
      <c r="AN2038" s="502"/>
      <c r="AO2038" s="502"/>
      <c r="AP2038" s="502"/>
      <c r="AQ2038" s="502"/>
      <c r="AR2038" s="502"/>
      <c r="AS2038" s="502"/>
      <c r="AT2038" s="502"/>
      <c r="AU2038" s="502"/>
      <c r="AV2038" s="502"/>
      <c r="AW2038" s="502"/>
      <c r="AX2038" s="502"/>
      <c r="AY2038" s="502"/>
      <c r="AZ2038" s="502"/>
      <c r="BA2038" s="502"/>
      <c r="BB2038" s="502"/>
      <c r="BC2038" s="502"/>
      <c r="BD2038" s="502"/>
      <c r="BE2038" s="502"/>
      <c r="BF2038" s="502"/>
      <c r="BG2038" s="801"/>
      <c r="BH2038" s="802"/>
      <c r="BI2038" s="802"/>
      <c r="BJ2038" s="802"/>
      <c r="BK2038" s="803"/>
      <c r="BL2038" s="385"/>
      <c r="BM2038" s="385"/>
      <c r="BN2038" s="385"/>
      <c r="BO2038" s="385"/>
      <c r="BP2038" s="385"/>
      <c r="BQ2038" s="385"/>
      <c r="BR2038" s="385"/>
      <c r="BS2038" s="385"/>
      <c r="BT2038" s="385"/>
      <c r="BU2038" s="385"/>
      <c r="BV2038" s="385"/>
      <c r="BW2038" s="385"/>
      <c r="BX2038" s="385"/>
      <c r="BY2038" s="385"/>
      <c r="BZ2038" s="385"/>
      <c r="CA2038" s="385"/>
    </row>
    <row r="2039" spans="1:80" s="384" customFormat="1" ht="12.6" customHeight="1">
      <c r="B2039" s="498"/>
      <c r="C2039" s="499"/>
      <c r="D2039" s="500"/>
      <c r="E2039" s="503"/>
      <c r="F2039" s="504"/>
      <c r="G2039" s="504"/>
      <c r="H2039" s="504"/>
      <c r="I2039" s="504"/>
      <c r="J2039" s="504"/>
      <c r="K2039" s="504"/>
      <c r="L2039" s="504"/>
      <c r="M2039" s="504"/>
      <c r="N2039" s="504"/>
      <c r="O2039" s="504"/>
      <c r="P2039" s="504"/>
      <c r="Q2039" s="504"/>
      <c r="R2039" s="504"/>
      <c r="S2039" s="504"/>
      <c r="T2039" s="504"/>
      <c r="U2039" s="504"/>
      <c r="V2039" s="504"/>
      <c r="W2039" s="504"/>
      <c r="X2039" s="504"/>
      <c r="Y2039" s="504"/>
      <c r="Z2039" s="504"/>
      <c r="AA2039" s="504"/>
      <c r="AB2039" s="504"/>
      <c r="AC2039" s="504"/>
      <c r="AD2039" s="504"/>
      <c r="AE2039" s="504"/>
      <c r="AF2039" s="504"/>
      <c r="AG2039" s="504"/>
      <c r="AH2039" s="504"/>
      <c r="AI2039" s="504"/>
      <c r="AJ2039" s="504"/>
      <c r="AK2039" s="504"/>
      <c r="AL2039" s="504"/>
      <c r="AM2039" s="504"/>
      <c r="AN2039" s="504"/>
      <c r="AO2039" s="504"/>
      <c r="AP2039" s="504"/>
      <c r="AQ2039" s="504"/>
      <c r="AR2039" s="504"/>
      <c r="AS2039" s="504"/>
      <c r="AT2039" s="504"/>
      <c r="AU2039" s="504"/>
      <c r="AV2039" s="504"/>
      <c r="AW2039" s="504"/>
      <c r="AX2039" s="504"/>
      <c r="AY2039" s="504"/>
      <c r="AZ2039" s="504"/>
      <c r="BA2039" s="504"/>
      <c r="BB2039" s="504"/>
      <c r="BC2039" s="504"/>
      <c r="BD2039" s="504"/>
      <c r="BE2039" s="504"/>
      <c r="BF2039" s="504"/>
      <c r="BG2039" s="804"/>
      <c r="BH2039" s="805"/>
      <c r="BI2039" s="805"/>
      <c r="BJ2039" s="805"/>
      <c r="BK2039" s="806"/>
      <c r="BL2039" s="385"/>
      <c r="BM2039" s="385"/>
      <c r="BN2039" s="385"/>
      <c r="BO2039" s="385"/>
      <c r="BP2039" s="385"/>
      <c r="BQ2039" s="385"/>
      <c r="BR2039" s="385"/>
      <c r="BS2039" s="385"/>
      <c r="BT2039" s="385"/>
      <c r="BU2039" s="385"/>
      <c r="BV2039" s="385"/>
      <c r="BW2039" s="385"/>
      <c r="BX2039" s="385"/>
      <c r="BY2039" s="385"/>
      <c r="BZ2039" s="385"/>
      <c r="CA2039" s="385"/>
    </row>
    <row r="2040" spans="1:80" s="331" customFormat="1" ht="18" customHeight="1">
      <c r="A2040" s="239"/>
      <c r="B2040" s="641" t="s">
        <v>1043</v>
      </c>
      <c r="C2040" s="642"/>
      <c r="D2040" s="642"/>
      <c r="E2040" s="642"/>
      <c r="F2040" s="642"/>
      <c r="G2040" s="642"/>
      <c r="H2040" s="642"/>
      <c r="I2040" s="642"/>
      <c r="J2040" s="642"/>
      <c r="K2040" s="642"/>
      <c r="L2040" s="642"/>
      <c r="M2040" s="642"/>
      <c r="N2040" s="642"/>
      <c r="O2040" s="642"/>
      <c r="P2040" s="642"/>
      <c r="Q2040" s="642"/>
      <c r="R2040" s="642"/>
      <c r="S2040" s="642"/>
      <c r="T2040" s="642"/>
      <c r="U2040" s="642"/>
      <c r="V2040" s="642"/>
      <c r="W2040" s="642"/>
      <c r="X2040" s="642"/>
      <c r="Y2040" s="642"/>
      <c r="Z2040" s="642"/>
      <c r="AA2040" s="642"/>
      <c r="AB2040" s="642"/>
      <c r="AC2040" s="642"/>
      <c r="AD2040" s="642"/>
      <c r="AE2040" s="642"/>
      <c r="AF2040" s="642"/>
      <c r="AG2040" s="642"/>
      <c r="AH2040" s="642"/>
      <c r="AI2040" s="642"/>
      <c r="AJ2040" s="642"/>
      <c r="AK2040" s="642"/>
      <c r="AL2040" s="642"/>
      <c r="AM2040" s="642"/>
      <c r="AN2040" s="642"/>
      <c r="AO2040" s="642"/>
      <c r="AP2040" s="642"/>
      <c r="AQ2040" s="642"/>
      <c r="AR2040" s="642"/>
      <c r="AS2040" s="642"/>
      <c r="AT2040" s="642"/>
      <c r="AU2040" s="642"/>
      <c r="AV2040" s="642"/>
      <c r="AW2040" s="642"/>
      <c r="AX2040" s="642"/>
      <c r="AY2040" s="642"/>
      <c r="AZ2040" s="642"/>
      <c r="BA2040" s="642"/>
      <c r="BB2040" s="642"/>
      <c r="BC2040" s="642"/>
      <c r="BD2040" s="642"/>
      <c r="BE2040" s="642"/>
      <c r="BF2040" s="642"/>
      <c r="BG2040" s="642"/>
      <c r="BH2040" s="642"/>
      <c r="BI2040" s="642"/>
      <c r="BJ2040" s="642"/>
      <c r="BK2040" s="643"/>
      <c r="BL2040" s="330"/>
      <c r="BM2040" s="330"/>
      <c r="BN2040" s="330"/>
      <c r="BO2040" s="330"/>
      <c r="BP2040" s="330"/>
      <c r="BQ2040" s="330"/>
      <c r="BR2040" s="330"/>
      <c r="BS2040" s="330"/>
      <c r="BT2040" s="330"/>
    </row>
    <row r="2041" spans="1:80" s="331" customFormat="1" ht="12.6" customHeight="1">
      <c r="B2041" s="495" t="s">
        <v>544</v>
      </c>
      <c r="C2041" s="496"/>
      <c r="D2041" s="497"/>
      <c r="E2041" s="501" t="s">
        <v>1238</v>
      </c>
      <c r="F2041" s="502"/>
      <c r="G2041" s="502"/>
      <c r="H2041" s="502"/>
      <c r="I2041" s="502"/>
      <c r="J2041" s="502"/>
      <c r="K2041" s="502"/>
      <c r="L2041" s="502"/>
      <c r="M2041" s="502"/>
      <c r="N2041" s="502"/>
      <c r="O2041" s="502"/>
      <c r="P2041" s="502"/>
      <c r="Q2041" s="502"/>
      <c r="R2041" s="502"/>
      <c r="S2041" s="502"/>
      <c r="T2041" s="502"/>
      <c r="U2041" s="502"/>
      <c r="V2041" s="502"/>
      <c r="W2041" s="502"/>
      <c r="X2041" s="502"/>
      <c r="Y2041" s="502"/>
      <c r="Z2041" s="502"/>
      <c r="AA2041" s="502"/>
      <c r="AB2041" s="502"/>
      <c r="AC2041" s="502"/>
      <c r="AD2041" s="502"/>
      <c r="AE2041" s="502"/>
      <c r="AF2041" s="502"/>
      <c r="AG2041" s="502"/>
      <c r="AH2041" s="502"/>
      <c r="AI2041" s="502"/>
      <c r="AJ2041" s="502"/>
      <c r="AK2041" s="502"/>
      <c r="AL2041" s="502"/>
      <c r="AM2041" s="502"/>
      <c r="AN2041" s="502"/>
      <c r="AO2041" s="502"/>
      <c r="AP2041" s="502"/>
      <c r="AQ2041" s="502"/>
      <c r="AR2041" s="502"/>
      <c r="AS2041" s="502"/>
      <c r="AT2041" s="502"/>
      <c r="AU2041" s="502"/>
      <c r="AV2041" s="502"/>
      <c r="AW2041" s="502"/>
      <c r="AX2041" s="502"/>
      <c r="AY2041" s="502"/>
      <c r="AZ2041" s="502"/>
      <c r="BA2041" s="502"/>
      <c r="BB2041" s="502"/>
      <c r="BC2041" s="502"/>
      <c r="BD2041" s="502"/>
      <c r="BE2041" s="502"/>
      <c r="BF2041" s="502"/>
      <c r="BG2041" s="801"/>
      <c r="BH2041" s="802"/>
      <c r="BI2041" s="802"/>
      <c r="BJ2041" s="802"/>
      <c r="BK2041" s="803"/>
      <c r="BL2041" s="350"/>
      <c r="BM2041" s="330"/>
      <c r="BN2041" s="330"/>
      <c r="BO2041" s="330"/>
      <c r="BP2041" s="330"/>
      <c r="BQ2041" s="330"/>
      <c r="BR2041" s="330"/>
      <c r="BS2041" s="330"/>
      <c r="BT2041" s="330"/>
      <c r="BU2041" s="330"/>
      <c r="BV2041" s="330"/>
      <c r="BW2041" s="330"/>
      <c r="BX2041" s="330"/>
      <c r="BY2041" s="330"/>
      <c r="BZ2041" s="330"/>
      <c r="CA2041" s="330"/>
      <c r="CB2041" s="330"/>
    </row>
    <row r="2042" spans="1:80" s="331" customFormat="1" ht="12.6" customHeight="1">
      <c r="B2042" s="511"/>
      <c r="C2042" s="512"/>
      <c r="D2042" s="513"/>
      <c r="E2042" s="514"/>
      <c r="F2042" s="482"/>
      <c r="G2042" s="482"/>
      <c r="H2042" s="482"/>
      <c r="I2042" s="482"/>
      <c r="J2042" s="482"/>
      <c r="K2042" s="482"/>
      <c r="L2042" s="482"/>
      <c r="M2042" s="482"/>
      <c r="N2042" s="482"/>
      <c r="O2042" s="482"/>
      <c r="P2042" s="482"/>
      <c r="Q2042" s="482"/>
      <c r="R2042" s="482"/>
      <c r="S2042" s="482"/>
      <c r="T2042" s="482"/>
      <c r="U2042" s="482"/>
      <c r="V2042" s="482"/>
      <c r="W2042" s="482"/>
      <c r="X2042" s="482"/>
      <c r="Y2042" s="482"/>
      <c r="Z2042" s="482"/>
      <c r="AA2042" s="482"/>
      <c r="AB2042" s="482"/>
      <c r="AC2042" s="482"/>
      <c r="AD2042" s="482"/>
      <c r="AE2042" s="482"/>
      <c r="AF2042" s="482"/>
      <c r="AG2042" s="482"/>
      <c r="AH2042" s="482"/>
      <c r="AI2042" s="482"/>
      <c r="AJ2042" s="482"/>
      <c r="AK2042" s="482"/>
      <c r="AL2042" s="482"/>
      <c r="AM2042" s="482"/>
      <c r="AN2042" s="482"/>
      <c r="AO2042" s="482"/>
      <c r="AP2042" s="482"/>
      <c r="AQ2042" s="482"/>
      <c r="AR2042" s="482"/>
      <c r="AS2042" s="482"/>
      <c r="AT2042" s="482"/>
      <c r="AU2042" s="482"/>
      <c r="AV2042" s="482"/>
      <c r="AW2042" s="482"/>
      <c r="AX2042" s="482"/>
      <c r="AY2042" s="482"/>
      <c r="AZ2042" s="482"/>
      <c r="BA2042" s="482"/>
      <c r="BB2042" s="482"/>
      <c r="BC2042" s="482"/>
      <c r="BD2042" s="482"/>
      <c r="BE2042" s="482"/>
      <c r="BF2042" s="482"/>
      <c r="BG2042" s="807"/>
      <c r="BH2042" s="808"/>
      <c r="BI2042" s="808"/>
      <c r="BJ2042" s="808"/>
      <c r="BK2042" s="809"/>
      <c r="BL2042" s="350"/>
      <c r="BM2042" s="330"/>
      <c r="BN2042" s="330"/>
      <c r="BO2042" s="330"/>
      <c r="BP2042" s="330"/>
      <c r="BQ2042" s="330"/>
      <c r="BR2042" s="330"/>
      <c r="BS2042" s="330"/>
      <c r="BT2042" s="330"/>
      <c r="BU2042" s="330"/>
      <c r="BV2042" s="330"/>
      <c r="BW2042" s="330"/>
      <c r="BX2042" s="330"/>
      <c r="BY2042" s="330"/>
      <c r="BZ2042" s="330"/>
      <c r="CA2042" s="330"/>
      <c r="CB2042" s="330"/>
    </row>
    <row r="2043" spans="1:80" s="331" customFormat="1" ht="12.6" customHeight="1">
      <c r="B2043" s="498"/>
      <c r="C2043" s="499"/>
      <c r="D2043" s="500"/>
      <c r="E2043" s="503"/>
      <c r="F2043" s="504"/>
      <c r="G2043" s="504"/>
      <c r="H2043" s="504"/>
      <c r="I2043" s="504"/>
      <c r="J2043" s="504"/>
      <c r="K2043" s="504"/>
      <c r="L2043" s="504"/>
      <c r="M2043" s="504"/>
      <c r="N2043" s="504"/>
      <c r="O2043" s="504"/>
      <c r="P2043" s="504"/>
      <c r="Q2043" s="504"/>
      <c r="R2043" s="504"/>
      <c r="S2043" s="504"/>
      <c r="T2043" s="504"/>
      <c r="U2043" s="504"/>
      <c r="V2043" s="504"/>
      <c r="W2043" s="504"/>
      <c r="X2043" s="504"/>
      <c r="Y2043" s="504"/>
      <c r="Z2043" s="504"/>
      <c r="AA2043" s="504"/>
      <c r="AB2043" s="504"/>
      <c r="AC2043" s="504"/>
      <c r="AD2043" s="504"/>
      <c r="AE2043" s="504"/>
      <c r="AF2043" s="504"/>
      <c r="AG2043" s="504"/>
      <c r="AH2043" s="504"/>
      <c r="AI2043" s="504"/>
      <c r="AJ2043" s="504"/>
      <c r="AK2043" s="504"/>
      <c r="AL2043" s="504"/>
      <c r="AM2043" s="504"/>
      <c r="AN2043" s="504"/>
      <c r="AO2043" s="504"/>
      <c r="AP2043" s="504"/>
      <c r="AQ2043" s="504"/>
      <c r="AR2043" s="504"/>
      <c r="AS2043" s="504"/>
      <c r="AT2043" s="504"/>
      <c r="AU2043" s="504"/>
      <c r="AV2043" s="504"/>
      <c r="AW2043" s="504"/>
      <c r="AX2043" s="504"/>
      <c r="AY2043" s="504"/>
      <c r="AZ2043" s="504"/>
      <c r="BA2043" s="504"/>
      <c r="BB2043" s="504"/>
      <c r="BC2043" s="504"/>
      <c r="BD2043" s="504"/>
      <c r="BE2043" s="504"/>
      <c r="BF2043" s="504"/>
      <c r="BG2043" s="804"/>
      <c r="BH2043" s="805"/>
      <c r="BI2043" s="805"/>
      <c r="BJ2043" s="805"/>
      <c r="BK2043" s="806"/>
      <c r="BL2043" s="350"/>
      <c r="BM2043" s="330"/>
      <c r="BN2043" s="330"/>
      <c r="BO2043" s="330"/>
      <c r="BP2043" s="330"/>
      <c r="BQ2043" s="330"/>
      <c r="BR2043" s="330"/>
      <c r="BS2043" s="330"/>
      <c r="BT2043" s="330"/>
      <c r="BU2043" s="330"/>
      <c r="BV2043" s="330"/>
      <c r="BW2043" s="330"/>
      <c r="BX2043" s="330"/>
      <c r="BY2043" s="330"/>
      <c r="BZ2043" s="330"/>
      <c r="CA2043" s="330"/>
      <c r="CB2043" s="330"/>
    </row>
    <row r="2044" spans="1:80" s="331" customFormat="1" ht="18" customHeight="1">
      <c r="A2044" s="239"/>
      <c r="B2044" s="641" t="s">
        <v>1044</v>
      </c>
      <c r="C2044" s="642"/>
      <c r="D2044" s="642"/>
      <c r="E2044" s="642"/>
      <c r="F2044" s="642"/>
      <c r="G2044" s="642"/>
      <c r="H2044" s="642"/>
      <c r="I2044" s="642"/>
      <c r="J2044" s="642"/>
      <c r="K2044" s="642"/>
      <c r="L2044" s="642"/>
      <c r="M2044" s="642"/>
      <c r="N2044" s="642"/>
      <c r="O2044" s="642"/>
      <c r="P2044" s="642"/>
      <c r="Q2044" s="642"/>
      <c r="R2044" s="642"/>
      <c r="S2044" s="642"/>
      <c r="T2044" s="642"/>
      <c r="U2044" s="642"/>
      <c r="V2044" s="642"/>
      <c r="W2044" s="642"/>
      <c r="X2044" s="642"/>
      <c r="Y2044" s="642"/>
      <c r="Z2044" s="642"/>
      <c r="AA2044" s="642"/>
      <c r="AB2044" s="642"/>
      <c r="AC2044" s="642"/>
      <c r="AD2044" s="642"/>
      <c r="AE2044" s="642"/>
      <c r="AF2044" s="642"/>
      <c r="AG2044" s="642"/>
      <c r="AH2044" s="642"/>
      <c r="AI2044" s="642"/>
      <c r="AJ2044" s="642"/>
      <c r="AK2044" s="642"/>
      <c r="AL2044" s="642"/>
      <c r="AM2044" s="642"/>
      <c r="AN2044" s="642"/>
      <c r="AO2044" s="642"/>
      <c r="AP2044" s="642"/>
      <c r="AQ2044" s="642"/>
      <c r="AR2044" s="642"/>
      <c r="AS2044" s="642"/>
      <c r="AT2044" s="642"/>
      <c r="AU2044" s="642"/>
      <c r="AV2044" s="642"/>
      <c r="AW2044" s="642"/>
      <c r="AX2044" s="642"/>
      <c r="AY2044" s="642"/>
      <c r="AZ2044" s="642"/>
      <c r="BA2044" s="642"/>
      <c r="BB2044" s="642"/>
      <c r="BC2044" s="642"/>
      <c r="BD2044" s="642"/>
      <c r="BE2044" s="642"/>
      <c r="BF2044" s="642"/>
      <c r="BG2044" s="642"/>
      <c r="BH2044" s="642"/>
      <c r="BI2044" s="642"/>
      <c r="BJ2044" s="642"/>
      <c r="BK2044" s="643"/>
      <c r="BL2044" s="330"/>
      <c r="BM2044" s="330"/>
      <c r="BN2044" s="330"/>
      <c r="BO2044" s="330"/>
      <c r="BP2044" s="330"/>
      <c r="BQ2044" s="330"/>
      <c r="BR2044" s="330"/>
      <c r="BS2044" s="330"/>
      <c r="BT2044" s="330"/>
    </row>
    <row r="2045" spans="1:80" s="331" customFormat="1" ht="12.6" customHeight="1">
      <c r="B2045" s="495" t="s">
        <v>546</v>
      </c>
      <c r="C2045" s="496"/>
      <c r="D2045" s="497"/>
      <c r="E2045" s="501" t="s">
        <v>1239</v>
      </c>
      <c r="F2045" s="502"/>
      <c r="G2045" s="502"/>
      <c r="H2045" s="502"/>
      <c r="I2045" s="502"/>
      <c r="J2045" s="502"/>
      <c r="K2045" s="502"/>
      <c r="L2045" s="502"/>
      <c r="M2045" s="502"/>
      <c r="N2045" s="502"/>
      <c r="O2045" s="502"/>
      <c r="P2045" s="502"/>
      <c r="Q2045" s="502"/>
      <c r="R2045" s="502"/>
      <c r="S2045" s="502"/>
      <c r="T2045" s="502"/>
      <c r="U2045" s="502"/>
      <c r="V2045" s="502"/>
      <c r="W2045" s="502"/>
      <c r="X2045" s="502"/>
      <c r="Y2045" s="502"/>
      <c r="Z2045" s="502"/>
      <c r="AA2045" s="502"/>
      <c r="AB2045" s="502"/>
      <c r="AC2045" s="502"/>
      <c r="AD2045" s="502"/>
      <c r="AE2045" s="502"/>
      <c r="AF2045" s="502"/>
      <c r="AG2045" s="502"/>
      <c r="AH2045" s="502"/>
      <c r="AI2045" s="502"/>
      <c r="AJ2045" s="502"/>
      <c r="AK2045" s="502"/>
      <c r="AL2045" s="502"/>
      <c r="AM2045" s="502"/>
      <c r="AN2045" s="502"/>
      <c r="AO2045" s="502"/>
      <c r="AP2045" s="502"/>
      <c r="AQ2045" s="502"/>
      <c r="AR2045" s="502"/>
      <c r="AS2045" s="502"/>
      <c r="AT2045" s="502"/>
      <c r="AU2045" s="502"/>
      <c r="AV2045" s="502"/>
      <c r="AW2045" s="502"/>
      <c r="AX2045" s="502"/>
      <c r="AY2045" s="502"/>
      <c r="AZ2045" s="502"/>
      <c r="BA2045" s="502"/>
      <c r="BB2045" s="502"/>
      <c r="BC2045" s="502"/>
      <c r="BD2045" s="502"/>
      <c r="BE2045" s="502"/>
      <c r="BF2045" s="502"/>
      <c r="BG2045" s="801"/>
      <c r="BH2045" s="802"/>
      <c r="BI2045" s="802"/>
      <c r="BJ2045" s="802"/>
      <c r="BK2045" s="803"/>
      <c r="BL2045" s="350"/>
      <c r="BM2045" s="330"/>
      <c r="BN2045" s="330"/>
      <c r="BO2045" s="330"/>
      <c r="BP2045" s="330"/>
      <c r="BQ2045" s="330"/>
      <c r="BR2045" s="330"/>
      <c r="BS2045" s="330"/>
      <c r="BT2045" s="330"/>
      <c r="BU2045" s="330"/>
      <c r="BV2045" s="330"/>
      <c r="BW2045" s="330"/>
      <c r="BX2045" s="330"/>
      <c r="BY2045" s="330"/>
      <c r="BZ2045" s="330"/>
      <c r="CA2045" s="330"/>
      <c r="CB2045" s="330"/>
    </row>
    <row r="2046" spans="1:80" s="331" customFormat="1" ht="12.6" customHeight="1">
      <c r="B2046" s="511"/>
      <c r="C2046" s="512"/>
      <c r="D2046" s="513"/>
      <c r="E2046" s="514"/>
      <c r="F2046" s="482"/>
      <c r="G2046" s="482"/>
      <c r="H2046" s="482"/>
      <c r="I2046" s="482"/>
      <c r="J2046" s="482"/>
      <c r="K2046" s="482"/>
      <c r="L2046" s="482"/>
      <c r="M2046" s="482"/>
      <c r="N2046" s="482"/>
      <c r="O2046" s="482"/>
      <c r="P2046" s="482"/>
      <c r="Q2046" s="482"/>
      <c r="R2046" s="482"/>
      <c r="S2046" s="482"/>
      <c r="T2046" s="482"/>
      <c r="U2046" s="482"/>
      <c r="V2046" s="482"/>
      <c r="W2046" s="482"/>
      <c r="X2046" s="482"/>
      <c r="Y2046" s="482"/>
      <c r="Z2046" s="482"/>
      <c r="AA2046" s="482"/>
      <c r="AB2046" s="482"/>
      <c r="AC2046" s="482"/>
      <c r="AD2046" s="482"/>
      <c r="AE2046" s="482"/>
      <c r="AF2046" s="482"/>
      <c r="AG2046" s="482"/>
      <c r="AH2046" s="482"/>
      <c r="AI2046" s="482"/>
      <c r="AJ2046" s="482"/>
      <c r="AK2046" s="482"/>
      <c r="AL2046" s="482"/>
      <c r="AM2046" s="482"/>
      <c r="AN2046" s="482"/>
      <c r="AO2046" s="482"/>
      <c r="AP2046" s="482"/>
      <c r="AQ2046" s="482"/>
      <c r="AR2046" s="482"/>
      <c r="AS2046" s="482"/>
      <c r="AT2046" s="482"/>
      <c r="AU2046" s="482"/>
      <c r="AV2046" s="482"/>
      <c r="AW2046" s="482"/>
      <c r="AX2046" s="482"/>
      <c r="AY2046" s="482"/>
      <c r="AZ2046" s="482"/>
      <c r="BA2046" s="482"/>
      <c r="BB2046" s="482"/>
      <c r="BC2046" s="482"/>
      <c r="BD2046" s="482"/>
      <c r="BE2046" s="482"/>
      <c r="BF2046" s="482"/>
      <c r="BG2046" s="807"/>
      <c r="BH2046" s="808"/>
      <c r="BI2046" s="808"/>
      <c r="BJ2046" s="808"/>
      <c r="BK2046" s="809"/>
      <c r="BL2046" s="350"/>
      <c r="BM2046" s="330"/>
      <c r="BN2046" s="330"/>
      <c r="BO2046" s="330"/>
      <c r="BP2046" s="330"/>
      <c r="BQ2046" s="330"/>
      <c r="BR2046" s="330"/>
      <c r="BS2046" s="330"/>
      <c r="BT2046" s="330"/>
      <c r="BU2046" s="330"/>
      <c r="BV2046" s="330"/>
      <c r="BW2046" s="330"/>
      <c r="BX2046" s="330"/>
      <c r="BY2046" s="330"/>
      <c r="BZ2046" s="330"/>
      <c r="CA2046" s="330"/>
      <c r="CB2046" s="330"/>
    </row>
    <row r="2047" spans="1:80" s="331" customFormat="1" ht="12.6" customHeight="1">
      <c r="B2047" s="498"/>
      <c r="C2047" s="499"/>
      <c r="D2047" s="500"/>
      <c r="E2047" s="503"/>
      <c r="F2047" s="504"/>
      <c r="G2047" s="504"/>
      <c r="H2047" s="504"/>
      <c r="I2047" s="504"/>
      <c r="J2047" s="504"/>
      <c r="K2047" s="504"/>
      <c r="L2047" s="504"/>
      <c r="M2047" s="504"/>
      <c r="N2047" s="504"/>
      <c r="O2047" s="504"/>
      <c r="P2047" s="504"/>
      <c r="Q2047" s="504"/>
      <c r="R2047" s="504"/>
      <c r="S2047" s="504"/>
      <c r="T2047" s="504"/>
      <c r="U2047" s="504"/>
      <c r="V2047" s="504"/>
      <c r="W2047" s="504"/>
      <c r="X2047" s="504"/>
      <c r="Y2047" s="504"/>
      <c r="Z2047" s="504"/>
      <c r="AA2047" s="504"/>
      <c r="AB2047" s="504"/>
      <c r="AC2047" s="504"/>
      <c r="AD2047" s="504"/>
      <c r="AE2047" s="504"/>
      <c r="AF2047" s="504"/>
      <c r="AG2047" s="504"/>
      <c r="AH2047" s="504"/>
      <c r="AI2047" s="504"/>
      <c r="AJ2047" s="504"/>
      <c r="AK2047" s="504"/>
      <c r="AL2047" s="504"/>
      <c r="AM2047" s="504"/>
      <c r="AN2047" s="504"/>
      <c r="AO2047" s="504"/>
      <c r="AP2047" s="504"/>
      <c r="AQ2047" s="504"/>
      <c r="AR2047" s="504"/>
      <c r="AS2047" s="504"/>
      <c r="AT2047" s="504"/>
      <c r="AU2047" s="504"/>
      <c r="AV2047" s="504"/>
      <c r="AW2047" s="504"/>
      <c r="AX2047" s="504"/>
      <c r="AY2047" s="504"/>
      <c r="AZ2047" s="504"/>
      <c r="BA2047" s="504"/>
      <c r="BB2047" s="504"/>
      <c r="BC2047" s="504"/>
      <c r="BD2047" s="504"/>
      <c r="BE2047" s="504"/>
      <c r="BF2047" s="504"/>
      <c r="BG2047" s="804"/>
      <c r="BH2047" s="805"/>
      <c r="BI2047" s="805"/>
      <c r="BJ2047" s="805"/>
      <c r="BK2047" s="806"/>
      <c r="BL2047" s="350"/>
      <c r="BM2047" s="330"/>
      <c r="BN2047" s="330"/>
      <c r="BO2047" s="330"/>
      <c r="BP2047" s="330"/>
      <c r="BQ2047" s="330"/>
      <c r="BR2047" s="330"/>
      <c r="BS2047" s="330"/>
      <c r="BT2047" s="330"/>
      <c r="BU2047" s="330"/>
      <c r="BV2047" s="330"/>
      <c r="BW2047" s="330"/>
      <c r="BX2047" s="330"/>
      <c r="BY2047" s="330"/>
      <c r="BZ2047" s="330"/>
      <c r="CA2047" s="330"/>
      <c r="CB2047" s="330"/>
    </row>
    <row r="2048" spans="1:80" s="384" customFormat="1" ht="7.5" customHeight="1">
      <c r="BG2048" s="346"/>
      <c r="BH2048" s="346"/>
      <c r="BI2048" s="346"/>
      <c r="BJ2048" s="346"/>
      <c r="BK2048" s="346"/>
      <c r="BL2048" s="385"/>
      <c r="BM2048" s="385"/>
      <c r="BN2048" s="385"/>
      <c r="BO2048" s="385"/>
      <c r="BP2048" s="385"/>
      <c r="BQ2048" s="385"/>
      <c r="BR2048" s="385"/>
      <c r="BS2048" s="385"/>
      <c r="BT2048" s="385"/>
      <c r="BU2048" s="385"/>
      <c r="BV2048" s="385"/>
      <c r="BW2048" s="385"/>
      <c r="BX2048" s="385"/>
      <c r="BY2048" s="385"/>
      <c r="BZ2048" s="385"/>
      <c r="CA2048" s="385"/>
    </row>
    <row r="2049" spans="1:97" s="316" customFormat="1" ht="12.75" customHeight="1">
      <c r="B2049" s="386"/>
      <c r="C2049" s="386"/>
      <c r="D2049" s="386"/>
      <c r="E2049" s="599" t="s">
        <v>765</v>
      </c>
      <c r="F2049" s="600"/>
      <c r="G2049" s="600"/>
      <c r="H2049" s="600"/>
      <c r="I2049" s="600"/>
      <c r="J2049" s="600"/>
      <c r="K2049" s="600"/>
      <c r="L2049" s="600"/>
      <c r="M2049" s="600"/>
      <c r="N2049" s="600"/>
      <c r="O2049" s="600"/>
      <c r="P2049" s="600"/>
      <c r="Q2049" s="600"/>
      <c r="R2049" s="600"/>
      <c r="S2049" s="600"/>
      <c r="T2049" s="600"/>
      <c r="U2049" s="600"/>
      <c r="V2049" s="600"/>
      <c r="W2049" s="600"/>
      <c r="X2049" s="600"/>
      <c r="Y2049" s="600"/>
      <c r="Z2049" s="600"/>
      <c r="AA2049" s="600"/>
      <c r="AB2049" s="600"/>
      <c r="AC2049" s="600"/>
      <c r="AD2049" s="600"/>
      <c r="AE2049" s="601"/>
      <c r="AF2049" s="844"/>
      <c r="AG2049" s="845"/>
      <c r="AH2049" s="845"/>
      <c r="AI2049" s="845"/>
      <c r="AJ2049" s="845"/>
      <c r="AK2049" s="845"/>
      <c r="AL2049" s="845"/>
      <c r="AM2049" s="845"/>
      <c r="AN2049" s="845"/>
      <c r="AO2049" s="845"/>
      <c r="AP2049" s="846"/>
      <c r="AQ2049" s="482" t="s">
        <v>1339</v>
      </c>
      <c r="AR2049" s="482"/>
      <c r="AS2049" s="482"/>
      <c r="AT2049" s="482"/>
      <c r="AU2049" s="482"/>
      <c r="AV2049" s="482"/>
      <c r="AW2049" s="482"/>
      <c r="AX2049" s="482"/>
      <c r="AY2049" s="482"/>
      <c r="AZ2049" s="482"/>
      <c r="BA2049" s="482"/>
      <c r="BB2049" s="482"/>
      <c r="BC2049" s="482"/>
      <c r="BD2049" s="482"/>
      <c r="BE2049" s="482"/>
      <c r="BF2049" s="482"/>
      <c r="BG2049" s="387"/>
      <c r="BH2049" s="387"/>
      <c r="BI2049" s="387"/>
      <c r="BJ2049" s="387"/>
      <c r="BK2049" s="387"/>
      <c r="BL2049" s="387"/>
      <c r="BM2049" s="777" t="s">
        <v>766</v>
      </c>
      <c r="BN2049" s="777"/>
      <c r="BO2049" s="777"/>
      <c r="BP2049" s="777"/>
      <c r="BQ2049" s="777"/>
      <c r="BR2049" s="777"/>
      <c r="BS2049" s="777"/>
      <c r="BT2049" s="777"/>
      <c r="BU2049" s="777"/>
      <c r="BV2049" s="777"/>
      <c r="BW2049" s="777"/>
      <c r="BX2049" s="387"/>
      <c r="BY2049" s="387"/>
      <c r="BZ2049" s="387"/>
      <c r="CA2049" s="387"/>
      <c r="CB2049" s="387"/>
      <c r="CC2049" s="387"/>
      <c r="CD2049" s="387"/>
      <c r="CE2049" s="387"/>
      <c r="CF2049" s="387"/>
      <c r="CG2049" s="387"/>
      <c r="CH2049" s="387"/>
      <c r="CK2049" s="258"/>
      <c r="CL2049" s="225"/>
      <c r="CM2049" s="225"/>
      <c r="CN2049" s="225"/>
      <c r="CO2049" s="225"/>
      <c r="CP2049" s="225"/>
      <c r="CQ2049" s="225"/>
      <c r="CR2049" s="225"/>
      <c r="CS2049" s="225"/>
    </row>
    <row r="2050" spans="1:97" s="316" customFormat="1" ht="12.75" customHeight="1">
      <c r="B2050" s="386"/>
      <c r="C2050" s="386"/>
      <c r="D2050" s="386"/>
      <c r="E2050" s="602"/>
      <c r="F2050" s="603"/>
      <c r="G2050" s="603"/>
      <c r="H2050" s="603"/>
      <c r="I2050" s="603"/>
      <c r="J2050" s="603"/>
      <c r="K2050" s="603"/>
      <c r="L2050" s="603"/>
      <c r="M2050" s="603"/>
      <c r="N2050" s="603"/>
      <c r="O2050" s="603"/>
      <c r="P2050" s="603"/>
      <c r="Q2050" s="603"/>
      <c r="R2050" s="603"/>
      <c r="S2050" s="603"/>
      <c r="T2050" s="603"/>
      <c r="U2050" s="603"/>
      <c r="V2050" s="603"/>
      <c r="W2050" s="603"/>
      <c r="X2050" s="603"/>
      <c r="Y2050" s="603"/>
      <c r="Z2050" s="603"/>
      <c r="AA2050" s="603"/>
      <c r="AB2050" s="603"/>
      <c r="AC2050" s="603"/>
      <c r="AD2050" s="603"/>
      <c r="AE2050" s="604"/>
      <c r="AF2050" s="847"/>
      <c r="AG2050" s="848"/>
      <c r="AH2050" s="848"/>
      <c r="AI2050" s="848"/>
      <c r="AJ2050" s="848"/>
      <c r="AK2050" s="848"/>
      <c r="AL2050" s="848"/>
      <c r="AM2050" s="848"/>
      <c r="AN2050" s="848"/>
      <c r="AO2050" s="848"/>
      <c r="AP2050" s="849"/>
      <c r="AQ2050" s="482"/>
      <c r="AR2050" s="482"/>
      <c r="AS2050" s="482"/>
      <c r="AT2050" s="482"/>
      <c r="AU2050" s="482"/>
      <c r="AV2050" s="482"/>
      <c r="AW2050" s="482"/>
      <c r="AX2050" s="482"/>
      <c r="AY2050" s="482"/>
      <c r="AZ2050" s="482"/>
      <c r="BA2050" s="482"/>
      <c r="BB2050" s="482"/>
      <c r="BC2050" s="482"/>
      <c r="BD2050" s="482"/>
      <c r="BE2050" s="482"/>
      <c r="BF2050" s="482"/>
      <c r="BG2050" s="387"/>
      <c r="BH2050" s="387"/>
      <c r="BI2050" s="387"/>
      <c r="BJ2050" s="387"/>
      <c r="BK2050" s="387"/>
      <c r="BL2050" s="387"/>
      <c r="BM2050" s="387"/>
      <c r="BN2050" s="387"/>
      <c r="BO2050" s="387"/>
      <c r="BP2050" s="387"/>
      <c r="BQ2050" s="387"/>
      <c r="BR2050" s="387"/>
      <c r="BS2050" s="387"/>
      <c r="BT2050" s="387"/>
      <c r="BU2050" s="387"/>
      <c r="BV2050" s="387"/>
      <c r="BW2050" s="387"/>
      <c r="BX2050" s="387"/>
      <c r="BY2050" s="387"/>
      <c r="BZ2050" s="387"/>
      <c r="CA2050" s="387"/>
      <c r="CB2050" s="387"/>
      <c r="CC2050" s="387"/>
      <c r="CD2050" s="387"/>
      <c r="CE2050" s="387"/>
      <c r="CF2050" s="387"/>
      <c r="CG2050" s="387"/>
      <c r="CH2050" s="387"/>
      <c r="CK2050" s="258"/>
      <c r="CL2050" s="258"/>
      <c r="CM2050" s="258"/>
      <c r="CN2050" s="258"/>
      <c r="CO2050" s="258"/>
      <c r="CP2050" s="225"/>
      <c r="CQ2050" s="225"/>
      <c r="CR2050" s="225"/>
      <c r="CS2050" s="225"/>
    </row>
    <row r="2051" spans="1:97" s="316" customFormat="1" ht="12.75" customHeight="1">
      <c r="B2051" s="386"/>
      <c r="C2051" s="386"/>
      <c r="D2051" s="386"/>
      <c r="E2051" s="388"/>
      <c r="F2051" s="388"/>
      <c r="G2051" s="388"/>
      <c r="H2051" s="388"/>
      <c r="I2051" s="388"/>
      <c r="J2051" s="388"/>
      <c r="K2051" s="388"/>
      <c r="L2051" s="388"/>
      <c r="M2051" s="388"/>
      <c r="N2051" s="388"/>
      <c r="O2051" s="388"/>
      <c r="P2051" s="388"/>
      <c r="Q2051" s="388"/>
      <c r="R2051" s="388"/>
      <c r="S2051" s="388"/>
      <c r="T2051" s="388"/>
      <c r="U2051" s="388"/>
      <c r="V2051" s="388"/>
      <c r="W2051" s="388"/>
      <c r="X2051" s="388"/>
      <c r="Y2051" s="388"/>
      <c r="Z2051" s="388"/>
      <c r="AA2051" s="388"/>
      <c r="AB2051" s="388"/>
      <c r="AC2051" s="388"/>
      <c r="AD2051" s="388"/>
      <c r="AE2051" s="388"/>
      <c r="AF2051" s="399"/>
      <c r="AG2051" s="399"/>
      <c r="AH2051" s="399"/>
      <c r="AI2051" s="399"/>
      <c r="AJ2051" s="399"/>
      <c r="AK2051" s="399"/>
      <c r="AL2051" s="399"/>
      <c r="AM2051" s="399"/>
      <c r="AN2051" s="399"/>
      <c r="AO2051" s="399"/>
      <c r="AP2051" s="399"/>
      <c r="AQ2051" s="355"/>
      <c r="AR2051" s="355"/>
      <c r="AS2051" s="355"/>
      <c r="AT2051" s="355"/>
      <c r="AU2051" s="355"/>
      <c r="AV2051" s="355"/>
      <c r="AW2051" s="355"/>
      <c r="AX2051" s="355"/>
      <c r="AY2051" s="355"/>
      <c r="AZ2051" s="355"/>
      <c r="BA2051" s="355"/>
      <c r="BB2051" s="355"/>
      <c r="BC2051" s="355"/>
      <c r="BD2051" s="355"/>
      <c r="BE2051" s="355"/>
      <c r="BF2051" s="355"/>
      <c r="BG2051" s="387"/>
      <c r="BH2051" s="387"/>
      <c r="BI2051" s="387"/>
      <c r="BJ2051" s="387"/>
      <c r="BK2051" s="387"/>
      <c r="BL2051" s="387"/>
      <c r="BM2051" s="387"/>
      <c r="BN2051" s="387"/>
      <c r="BO2051" s="387"/>
      <c r="BP2051" s="387"/>
      <c r="BQ2051" s="387"/>
      <c r="BR2051" s="387"/>
      <c r="BS2051" s="387"/>
      <c r="BT2051" s="387"/>
      <c r="BU2051" s="387"/>
      <c r="BV2051" s="387"/>
      <c r="BW2051" s="387"/>
      <c r="BX2051" s="387"/>
      <c r="BY2051" s="387"/>
      <c r="BZ2051" s="387"/>
      <c r="CA2051" s="387"/>
      <c r="CB2051" s="387"/>
      <c r="CC2051" s="387"/>
      <c r="CD2051" s="387"/>
      <c r="CE2051" s="387"/>
      <c r="CF2051" s="387"/>
      <c r="CG2051" s="387"/>
      <c r="CH2051" s="387"/>
      <c r="CK2051" s="258"/>
      <c r="CL2051" s="258"/>
      <c r="CM2051" s="258"/>
      <c r="CN2051" s="258"/>
      <c r="CO2051" s="258"/>
      <c r="CP2051" s="225"/>
      <c r="CQ2051" s="225"/>
      <c r="CR2051" s="225"/>
      <c r="CS2051" s="225"/>
    </row>
    <row r="2052" spans="1:97" ht="20.100000000000001" customHeight="1">
      <c r="A2052" s="239" t="s">
        <v>1311</v>
      </c>
      <c r="B2052" s="239"/>
      <c r="C2052" s="239"/>
      <c r="D2052" s="298"/>
      <c r="E2052" s="291"/>
      <c r="F2052" s="291"/>
      <c r="G2052" s="291"/>
      <c r="H2052" s="291"/>
      <c r="I2052" s="291"/>
      <c r="J2052" s="291"/>
      <c r="K2052" s="291"/>
      <c r="L2052" s="291"/>
      <c r="M2052" s="291"/>
      <c r="N2052" s="291"/>
      <c r="O2052" s="291"/>
      <c r="P2052" s="291"/>
      <c r="Q2052" s="291"/>
      <c r="R2052" s="291"/>
      <c r="S2052" s="291"/>
      <c r="T2052" s="291"/>
      <c r="U2052" s="291"/>
      <c r="V2052" s="291"/>
      <c r="W2052" s="316"/>
      <c r="X2052" s="316"/>
      <c r="Y2052" s="316"/>
      <c r="Z2052" s="316"/>
      <c r="AA2052" s="316"/>
      <c r="AB2052" s="316"/>
      <c r="AC2052" s="316"/>
      <c r="AD2052" s="316"/>
      <c r="AE2052" s="316"/>
      <c r="AF2052" s="316"/>
      <c r="AG2052" s="316"/>
      <c r="AH2052" s="316"/>
      <c r="AI2052" s="316"/>
      <c r="AJ2052" s="316"/>
      <c r="AK2052" s="316"/>
      <c r="AL2052" s="316"/>
      <c r="AM2052" s="316"/>
      <c r="AN2052" s="316"/>
      <c r="AO2052" s="316"/>
      <c r="AP2052" s="316"/>
      <c r="AQ2052" s="316"/>
      <c r="AR2052" s="316"/>
      <c r="AS2052" s="316"/>
      <c r="AT2052" s="316"/>
      <c r="AU2052" s="316"/>
      <c r="AV2052" s="316"/>
      <c r="AW2052" s="316"/>
      <c r="AX2052" s="316"/>
      <c r="AY2052" s="316"/>
      <c r="AZ2052" s="316"/>
      <c r="BA2052" s="316"/>
      <c r="BB2052" s="316"/>
      <c r="BC2052" s="316"/>
      <c r="BD2052" s="316"/>
      <c r="BE2052" s="316"/>
      <c r="BF2052" s="316"/>
      <c r="BG2052" s="346"/>
      <c r="BH2052" s="346"/>
      <c r="BI2052" s="346"/>
      <c r="BJ2052" s="346"/>
      <c r="BK2052" s="346"/>
      <c r="BL2052" s="225"/>
      <c r="BM2052" s="225"/>
      <c r="BN2052" s="225"/>
      <c r="BO2052" s="225"/>
      <c r="BP2052" s="225"/>
      <c r="BQ2052" s="225"/>
      <c r="BR2052" s="225"/>
      <c r="BS2052" s="225"/>
      <c r="BT2052" s="225"/>
      <c r="BU2052" s="225"/>
      <c r="BV2052" s="225"/>
      <c r="BW2052" s="225"/>
      <c r="BX2052" s="225"/>
      <c r="BY2052" s="225"/>
      <c r="BZ2052" s="225"/>
      <c r="CA2052" s="225"/>
    </row>
    <row r="2053" spans="1:97" ht="12.6" customHeight="1">
      <c r="A2053" s="331"/>
      <c r="B2053" s="495" t="s">
        <v>431</v>
      </c>
      <c r="C2053" s="496"/>
      <c r="D2053" s="497"/>
      <c r="E2053" s="501" t="s">
        <v>1260</v>
      </c>
      <c r="F2053" s="502"/>
      <c r="G2053" s="502"/>
      <c r="H2053" s="502"/>
      <c r="I2053" s="502"/>
      <c r="J2053" s="502"/>
      <c r="K2053" s="502"/>
      <c r="L2053" s="502"/>
      <c r="M2053" s="502"/>
      <c r="N2053" s="502"/>
      <c r="O2053" s="502"/>
      <c r="P2053" s="502"/>
      <c r="Q2053" s="502"/>
      <c r="R2053" s="502"/>
      <c r="S2053" s="502"/>
      <c r="T2053" s="502"/>
      <c r="U2053" s="502"/>
      <c r="V2053" s="502"/>
      <c r="W2053" s="502"/>
      <c r="X2053" s="502"/>
      <c r="Y2053" s="502"/>
      <c r="Z2053" s="502"/>
      <c r="AA2053" s="502"/>
      <c r="AB2053" s="502"/>
      <c r="AC2053" s="502"/>
      <c r="AD2053" s="502"/>
      <c r="AE2053" s="502"/>
      <c r="AF2053" s="502"/>
      <c r="AG2053" s="502"/>
      <c r="AH2053" s="502"/>
      <c r="AI2053" s="502"/>
      <c r="AJ2053" s="502"/>
      <c r="AK2053" s="502"/>
      <c r="AL2053" s="502"/>
      <c r="AM2053" s="502"/>
      <c r="AN2053" s="502"/>
      <c r="AO2053" s="502"/>
      <c r="AP2053" s="502"/>
      <c r="AQ2053" s="502"/>
      <c r="AR2053" s="502"/>
      <c r="AS2053" s="502"/>
      <c r="AT2053" s="502"/>
      <c r="AU2053" s="502"/>
      <c r="AV2053" s="502"/>
      <c r="AW2053" s="502"/>
      <c r="AX2053" s="502"/>
      <c r="AY2053" s="502"/>
      <c r="AZ2053" s="502"/>
      <c r="BA2053" s="502"/>
      <c r="BB2053" s="502"/>
      <c r="BC2053" s="502"/>
      <c r="BD2053" s="502"/>
      <c r="BE2053" s="502"/>
      <c r="BF2053" s="502"/>
      <c r="BG2053" s="801"/>
      <c r="BH2053" s="802"/>
      <c r="BI2053" s="802"/>
      <c r="BJ2053" s="802"/>
      <c r="BK2053" s="803"/>
      <c r="BL2053" s="225"/>
      <c r="BM2053" s="225"/>
      <c r="BN2053" s="225"/>
      <c r="BO2053" s="225"/>
      <c r="BP2053" s="225"/>
      <c r="BQ2053" s="225"/>
      <c r="BR2053" s="225"/>
      <c r="BS2053" s="225"/>
      <c r="BT2053" s="225"/>
      <c r="BU2053" s="225"/>
      <c r="BV2053" s="225"/>
      <c r="BW2053" s="225"/>
      <c r="BX2053" s="225"/>
      <c r="BY2053" s="225"/>
      <c r="BZ2053" s="225"/>
      <c r="CA2053" s="225"/>
    </row>
    <row r="2054" spans="1:97" ht="12.6" customHeight="1">
      <c r="A2054" s="331"/>
      <c r="B2054" s="511"/>
      <c r="C2054" s="512"/>
      <c r="D2054" s="513"/>
      <c r="E2054" s="514"/>
      <c r="F2054" s="482"/>
      <c r="G2054" s="482"/>
      <c r="H2054" s="482"/>
      <c r="I2054" s="482"/>
      <c r="J2054" s="482"/>
      <c r="K2054" s="482"/>
      <c r="L2054" s="482"/>
      <c r="M2054" s="482"/>
      <c r="N2054" s="482"/>
      <c r="O2054" s="482"/>
      <c r="P2054" s="482"/>
      <c r="Q2054" s="482"/>
      <c r="R2054" s="482"/>
      <c r="S2054" s="482"/>
      <c r="T2054" s="482"/>
      <c r="U2054" s="482"/>
      <c r="V2054" s="482"/>
      <c r="W2054" s="482"/>
      <c r="X2054" s="482"/>
      <c r="Y2054" s="482"/>
      <c r="Z2054" s="482"/>
      <c r="AA2054" s="482"/>
      <c r="AB2054" s="482"/>
      <c r="AC2054" s="482"/>
      <c r="AD2054" s="482"/>
      <c r="AE2054" s="482"/>
      <c r="AF2054" s="482"/>
      <c r="AG2054" s="482"/>
      <c r="AH2054" s="482"/>
      <c r="AI2054" s="482"/>
      <c r="AJ2054" s="482"/>
      <c r="AK2054" s="482"/>
      <c r="AL2054" s="482"/>
      <c r="AM2054" s="482"/>
      <c r="AN2054" s="482"/>
      <c r="AO2054" s="482"/>
      <c r="AP2054" s="482"/>
      <c r="AQ2054" s="482"/>
      <c r="AR2054" s="482"/>
      <c r="AS2054" s="482"/>
      <c r="AT2054" s="482"/>
      <c r="AU2054" s="482"/>
      <c r="AV2054" s="482"/>
      <c r="AW2054" s="482"/>
      <c r="AX2054" s="482"/>
      <c r="AY2054" s="482"/>
      <c r="AZ2054" s="482"/>
      <c r="BA2054" s="482"/>
      <c r="BB2054" s="482"/>
      <c r="BC2054" s="482"/>
      <c r="BD2054" s="482"/>
      <c r="BE2054" s="482"/>
      <c r="BF2054" s="482"/>
      <c r="BG2054" s="807"/>
      <c r="BH2054" s="808"/>
      <c r="BI2054" s="808"/>
      <c r="BJ2054" s="808"/>
      <c r="BK2054" s="809"/>
      <c r="BL2054" s="225"/>
      <c r="BM2054" s="225"/>
      <c r="BN2054" s="225"/>
      <c r="BO2054" s="225"/>
      <c r="BP2054" s="225"/>
      <c r="BQ2054" s="225"/>
      <c r="BR2054" s="225"/>
      <c r="BS2054" s="225"/>
      <c r="BT2054" s="225"/>
      <c r="BU2054" s="225"/>
      <c r="BV2054" s="225"/>
      <c r="BW2054" s="225"/>
      <c r="BX2054" s="225"/>
      <c r="BY2054" s="225"/>
      <c r="BZ2054" s="225"/>
      <c r="CA2054" s="225"/>
    </row>
    <row r="2055" spans="1:97" ht="12.6" customHeight="1">
      <c r="A2055" s="331"/>
      <c r="B2055" s="511"/>
      <c r="C2055" s="512"/>
      <c r="D2055" s="513"/>
      <c r="E2055" s="514"/>
      <c r="F2055" s="482"/>
      <c r="G2055" s="482"/>
      <c r="H2055" s="482"/>
      <c r="I2055" s="482"/>
      <c r="J2055" s="482"/>
      <c r="K2055" s="482"/>
      <c r="L2055" s="482"/>
      <c r="M2055" s="482"/>
      <c r="N2055" s="482"/>
      <c r="O2055" s="482"/>
      <c r="P2055" s="482"/>
      <c r="Q2055" s="482"/>
      <c r="R2055" s="482"/>
      <c r="S2055" s="482"/>
      <c r="T2055" s="482"/>
      <c r="U2055" s="482"/>
      <c r="V2055" s="482"/>
      <c r="W2055" s="482"/>
      <c r="X2055" s="482"/>
      <c r="Y2055" s="482"/>
      <c r="Z2055" s="482"/>
      <c r="AA2055" s="482"/>
      <c r="AB2055" s="482"/>
      <c r="AC2055" s="482"/>
      <c r="AD2055" s="482"/>
      <c r="AE2055" s="482"/>
      <c r="AF2055" s="482"/>
      <c r="AG2055" s="482"/>
      <c r="AH2055" s="482"/>
      <c r="AI2055" s="482"/>
      <c r="AJ2055" s="482"/>
      <c r="AK2055" s="482"/>
      <c r="AL2055" s="482"/>
      <c r="AM2055" s="482"/>
      <c r="AN2055" s="482"/>
      <c r="AO2055" s="482"/>
      <c r="AP2055" s="482"/>
      <c r="AQ2055" s="482"/>
      <c r="AR2055" s="482"/>
      <c r="AS2055" s="482"/>
      <c r="AT2055" s="482"/>
      <c r="AU2055" s="482"/>
      <c r="AV2055" s="482"/>
      <c r="AW2055" s="482"/>
      <c r="AX2055" s="482"/>
      <c r="AY2055" s="482"/>
      <c r="AZ2055" s="482"/>
      <c r="BA2055" s="482"/>
      <c r="BB2055" s="482"/>
      <c r="BC2055" s="482"/>
      <c r="BD2055" s="482"/>
      <c r="BE2055" s="482"/>
      <c r="BF2055" s="482"/>
      <c r="BG2055" s="807"/>
      <c r="BH2055" s="808"/>
      <c r="BI2055" s="808"/>
      <c r="BJ2055" s="808"/>
      <c r="BK2055" s="809"/>
      <c r="BL2055" s="225"/>
      <c r="BM2055" s="225"/>
      <c r="BN2055" s="225"/>
      <c r="BO2055" s="225"/>
      <c r="BP2055" s="225"/>
      <c r="BQ2055" s="225"/>
      <c r="BR2055" s="225"/>
      <c r="BS2055" s="225"/>
      <c r="BT2055" s="225"/>
      <c r="BU2055" s="225"/>
      <c r="BV2055" s="225"/>
      <c r="BW2055" s="225"/>
      <c r="BX2055" s="225"/>
      <c r="BY2055" s="225"/>
      <c r="BZ2055" s="225"/>
      <c r="CA2055" s="225"/>
    </row>
    <row r="2056" spans="1:97" ht="4.5" customHeight="1">
      <c r="A2056" s="331"/>
      <c r="B2056" s="498"/>
      <c r="C2056" s="499"/>
      <c r="D2056" s="500"/>
      <c r="E2056" s="503"/>
      <c r="F2056" s="504"/>
      <c r="G2056" s="504"/>
      <c r="H2056" s="504"/>
      <c r="I2056" s="504"/>
      <c r="J2056" s="504"/>
      <c r="K2056" s="504"/>
      <c r="L2056" s="504"/>
      <c r="M2056" s="504"/>
      <c r="N2056" s="504"/>
      <c r="O2056" s="504"/>
      <c r="P2056" s="504"/>
      <c r="Q2056" s="504"/>
      <c r="R2056" s="504"/>
      <c r="S2056" s="504"/>
      <c r="T2056" s="504"/>
      <c r="U2056" s="504"/>
      <c r="V2056" s="504"/>
      <c r="W2056" s="504"/>
      <c r="X2056" s="504"/>
      <c r="Y2056" s="504"/>
      <c r="Z2056" s="504"/>
      <c r="AA2056" s="504"/>
      <c r="AB2056" s="504"/>
      <c r="AC2056" s="504"/>
      <c r="AD2056" s="504"/>
      <c r="AE2056" s="504"/>
      <c r="AF2056" s="504"/>
      <c r="AG2056" s="504"/>
      <c r="AH2056" s="504"/>
      <c r="AI2056" s="504"/>
      <c r="AJ2056" s="504"/>
      <c r="AK2056" s="504"/>
      <c r="AL2056" s="504"/>
      <c r="AM2056" s="504"/>
      <c r="AN2056" s="504"/>
      <c r="AO2056" s="504"/>
      <c r="AP2056" s="504"/>
      <c r="AQ2056" s="504"/>
      <c r="AR2056" s="504"/>
      <c r="AS2056" s="504"/>
      <c r="AT2056" s="504"/>
      <c r="AU2056" s="504"/>
      <c r="AV2056" s="504"/>
      <c r="AW2056" s="504"/>
      <c r="AX2056" s="504"/>
      <c r="AY2056" s="504"/>
      <c r="AZ2056" s="504"/>
      <c r="BA2056" s="504"/>
      <c r="BB2056" s="504"/>
      <c r="BC2056" s="504"/>
      <c r="BD2056" s="504"/>
      <c r="BE2056" s="504"/>
      <c r="BF2056" s="504"/>
      <c r="BG2056" s="804"/>
      <c r="BH2056" s="805"/>
      <c r="BI2056" s="805"/>
      <c r="BJ2056" s="805"/>
      <c r="BK2056" s="806"/>
      <c r="BL2056" s="225"/>
      <c r="BM2056" s="225"/>
      <c r="BN2056" s="225"/>
      <c r="BO2056" s="225"/>
      <c r="BP2056" s="225"/>
      <c r="BQ2056" s="225"/>
      <c r="BR2056" s="225"/>
      <c r="BS2056" s="225"/>
      <c r="BT2056" s="225"/>
      <c r="BU2056" s="225"/>
      <c r="BV2056" s="225"/>
      <c r="BW2056" s="225"/>
      <c r="BX2056" s="225"/>
      <c r="BY2056" s="225"/>
      <c r="BZ2056" s="225"/>
      <c r="CA2056" s="225"/>
    </row>
    <row r="2057" spans="1:97" ht="12.6" customHeight="1">
      <c r="A2057" s="331"/>
      <c r="B2057" s="495" t="s">
        <v>436</v>
      </c>
      <c r="C2057" s="496"/>
      <c r="D2057" s="497"/>
      <c r="E2057" s="501" t="s">
        <v>348</v>
      </c>
      <c r="F2057" s="502"/>
      <c r="G2057" s="502"/>
      <c r="H2057" s="502"/>
      <c r="I2057" s="502"/>
      <c r="J2057" s="502"/>
      <c r="K2057" s="502"/>
      <c r="L2057" s="502"/>
      <c r="M2057" s="502"/>
      <c r="N2057" s="502"/>
      <c r="O2057" s="502"/>
      <c r="P2057" s="502"/>
      <c r="Q2057" s="502"/>
      <c r="R2057" s="502"/>
      <c r="S2057" s="502"/>
      <c r="T2057" s="502"/>
      <c r="U2057" s="502"/>
      <c r="V2057" s="502"/>
      <c r="W2057" s="502"/>
      <c r="X2057" s="502"/>
      <c r="Y2057" s="502"/>
      <c r="Z2057" s="502"/>
      <c r="AA2057" s="502"/>
      <c r="AB2057" s="502"/>
      <c r="AC2057" s="502"/>
      <c r="AD2057" s="502"/>
      <c r="AE2057" s="502"/>
      <c r="AF2057" s="502"/>
      <c r="AG2057" s="502"/>
      <c r="AH2057" s="502"/>
      <c r="AI2057" s="502"/>
      <c r="AJ2057" s="502"/>
      <c r="AK2057" s="502"/>
      <c r="AL2057" s="502"/>
      <c r="AM2057" s="502"/>
      <c r="AN2057" s="502"/>
      <c r="AO2057" s="502"/>
      <c r="AP2057" s="502"/>
      <c r="AQ2057" s="502"/>
      <c r="AR2057" s="502"/>
      <c r="AS2057" s="502"/>
      <c r="AT2057" s="502"/>
      <c r="AU2057" s="502"/>
      <c r="AV2057" s="502"/>
      <c r="AW2057" s="502"/>
      <c r="AX2057" s="502"/>
      <c r="AY2057" s="502"/>
      <c r="AZ2057" s="502"/>
      <c r="BA2057" s="502"/>
      <c r="BB2057" s="502"/>
      <c r="BC2057" s="502"/>
      <c r="BD2057" s="502"/>
      <c r="BE2057" s="502"/>
      <c r="BF2057" s="502"/>
      <c r="BG2057" s="801"/>
      <c r="BH2057" s="802"/>
      <c r="BI2057" s="802"/>
      <c r="BJ2057" s="802"/>
      <c r="BK2057" s="803"/>
      <c r="BL2057" s="225"/>
      <c r="BM2057" s="225"/>
      <c r="BN2057" s="225"/>
      <c r="BO2057" s="225"/>
      <c r="BP2057" s="225"/>
      <c r="BQ2057" s="225"/>
      <c r="BR2057" s="225"/>
      <c r="BS2057" s="225"/>
      <c r="BT2057" s="225"/>
      <c r="BU2057" s="225"/>
      <c r="BV2057" s="225"/>
      <c r="BW2057" s="225"/>
      <c r="BX2057" s="225"/>
      <c r="BY2057" s="225"/>
      <c r="BZ2057" s="225"/>
      <c r="CA2057" s="225"/>
    </row>
    <row r="2058" spans="1:97" ht="12.6" customHeight="1">
      <c r="A2058" s="331"/>
      <c r="B2058" s="498"/>
      <c r="C2058" s="499"/>
      <c r="D2058" s="500"/>
      <c r="E2058" s="503"/>
      <c r="F2058" s="504"/>
      <c r="G2058" s="504"/>
      <c r="H2058" s="504"/>
      <c r="I2058" s="504"/>
      <c r="J2058" s="504"/>
      <c r="K2058" s="504"/>
      <c r="L2058" s="504"/>
      <c r="M2058" s="504"/>
      <c r="N2058" s="504"/>
      <c r="O2058" s="504"/>
      <c r="P2058" s="504"/>
      <c r="Q2058" s="504"/>
      <c r="R2058" s="504"/>
      <c r="S2058" s="504"/>
      <c r="T2058" s="504"/>
      <c r="U2058" s="504"/>
      <c r="V2058" s="504"/>
      <c r="W2058" s="504"/>
      <c r="X2058" s="504"/>
      <c r="Y2058" s="504"/>
      <c r="Z2058" s="504"/>
      <c r="AA2058" s="504"/>
      <c r="AB2058" s="504"/>
      <c r="AC2058" s="504"/>
      <c r="AD2058" s="504"/>
      <c r="AE2058" s="504"/>
      <c r="AF2058" s="504"/>
      <c r="AG2058" s="504"/>
      <c r="AH2058" s="504"/>
      <c r="AI2058" s="504"/>
      <c r="AJ2058" s="504"/>
      <c r="AK2058" s="504"/>
      <c r="AL2058" s="504"/>
      <c r="AM2058" s="504"/>
      <c r="AN2058" s="504"/>
      <c r="AO2058" s="504"/>
      <c r="AP2058" s="504"/>
      <c r="AQ2058" s="504"/>
      <c r="AR2058" s="504"/>
      <c r="AS2058" s="504"/>
      <c r="AT2058" s="504"/>
      <c r="AU2058" s="504"/>
      <c r="AV2058" s="504"/>
      <c r="AW2058" s="504"/>
      <c r="AX2058" s="504"/>
      <c r="AY2058" s="504"/>
      <c r="AZ2058" s="504"/>
      <c r="BA2058" s="504"/>
      <c r="BB2058" s="504"/>
      <c r="BC2058" s="504"/>
      <c r="BD2058" s="504"/>
      <c r="BE2058" s="504"/>
      <c r="BF2058" s="504"/>
      <c r="BG2058" s="804"/>
      <c r="BH2058" s="805"/>
      <c r="BI2058" s="805"/>
      <c r="BJ2058" s="805"/>
      <c r="BK2058" s="806"/>
      <c r="BL2058" s="225"/>
      <c r="BM2058" s="225"/>
      <c r="BN2058" s="225"/>
      <c r="BO2058" s="225"/>
      <c r="BP2058" s="225"/>
      <c r="BQ2058" s="225"/>
      <c r="BR2058" s="225"/>
      <c r="BS2058" s="225"/>
      <c r="BT2058" s="225"/>
      <c r="BU2058" s="225"/>
      <c r="BV2058" s="225"/>
      <c r="BW2058" s="225"/>
      <c r="BX2058" s="225"/>
      <c r="BY2058" s="225"/>
      <c r="BZ2058" s="225"/>
      <c r="CA2058" s="225"/>
    </row>
    <row r="2059" spans="1:97" ht="12.6" customHeight="1">
      <c r="A2059" s="331"/>
      <c r="B2059" s="495" t="s">
        <v>450</v>
      </c>
      <c r="C2059" s="496"/>
      <c r="D2059" s="497"/>
      <c r="E2059" s="501" t="s">
        <v>347</v>
      </c>
      <c r="F2059" s="502"/>
      <c r="G2059" s="502"/>
      <c r="H2059" s="502"/>
      <c r="I2059" s="502"/>
      <c r="J2059" s="502"/>
      <c r="K2059" s="502"/>
      <c r="L2059" s="502"/>
      <c r="M2059" s="502"/>
      <c r="N2059" s="502"/>
      <c r="O2059" s="502"/>
      <c r="P2059" s="502"/>
      <c r="Q2059" s="502"/>
      <c r="R2059" s="502"/>
      <c r="S2059" s="502"/>
      <c r="T2059" s="502"/>
      <c r="U2059" s="502"/>
      <c r="V2059" s="502"/>
      <c r="W2059" s="502"/>
      <c r="X2059" s="502"/>
      <c r="Y2059" s="502"/>
      <c r="Z2059" s="502"/>
      <c r="AA2059" s="502"/>
      <c r="AB2059" s="502"/>
      <c r="AC2059" s="502"/>
      <c r="AD2059" s="502"/>
      <c r="AE2059" s="502"/>
      <c r="AF2059" s="502"/>
      <c r="AG2059" s="502"/>
      <c r="AH2059" s="502"/>
      <c r="AI2059" s="502"/>
      <c r="AJ2059" s="502"/>
      <c r="AK2059" s="502"/>
      <c r="AL2059" s="502"/>
      <c r="AM2059" s="502"/>
      <c r="AN2059" s="502"/>
      <c r="AO2059" s="502"/>
      <c r="AP2059" s="502"/>
      <c r="AQ2059" s="502"/>
      <c r="AR2059" s="502"/>
      <c r="AS2059" s="502"/>
      <c r="AT2059" s="502"/>
      <c r="AU2059" s="502"/>
      <c r="AV2059" s="502"/>
      <c r="AW2059" s="502"/>
      <c r="AX2059" s="502"/>
      <c r="AY2059" s="502"/>
      <c r="AZ2059" s="502"/>
      <c r="BA2059" s="502"/>
      <c r="BB2059" s="502"/>
      <c r="BC2059" s="502"/>
      <c r="BD2059" s="502"/>
      <c r="BE2059" s="502"/>
      <c r="BF2059" s="502"/>
      <c r="BG2059" s="801"/>
      <c r="BH2059" s="802"/>
      <c r="BI2059" s="802"/>
      <c r="BJ2059" s="802"/>
      <c r="BK2059" s="803"/>
      <c r="BL2059" s="225"/>
      <c r="BM2059" s="225"/>
      <c r="BN2059" s="225"/>
      <c r="BO2059" s="225"/>
      <c r="BP2059" s="225"/>
      <c r="BQ2059" s="225"/>
      <c r="BR2059" s="225"/>
      <c r="BS2059" s="225"/>
      <c r="BT2059" s="225"/>
      <c r="BU2059" s="225"/>
      <c r="BV2059" s="225"/>
      <c r="BW2059" s="225"/>
      <c r="BX2059" s="225"/>
      <c r="BY2059" s="225"/>
      <c r="BZ2059" s="225"/>
      <c r="CA2059" s="225"/>
    </row>
    <row r="2060" spans="1:97" ht="12.6" customHeight="1">
      <c r="A2060" s="331"/>
      <c r="B2060" s="498"/>
      <c r="C2060" s="499"/>
      <c r="D2060" s="500"/>
      <c r="E2060" s="503"/>
      <c r="F2060" s="504"/>
      <c r="G2060" s="504"/>
      <c r="H2060" s="504"/>
      <c r="I2060" s="504"/>
      <c r="J2060" s="504"/>
      <c r="K2060" s="504"/>
      <c r="L2060" s="504"/>
      <c r="M2060" s="504"/>
      <c r="N2060" s="504"/>
      <c r="O2060" s="504"/>
      <c r="P2060" s="504"/>
      <c r="Q2060" s="504"/>
      <c r="R2060" s="504"/>
      <c r="S2060" s="504"/>
      <c r="T2060" s="504"/>
      <c r="U2060" s="504"/>
      <c r="V2060" s="504"/>
      <c r="W2060" s="504"/>
      <c r="X2060" s="504"/>
      <c r="Y2060" s="504"/>
      <c r="Z2060" s="504"/>
      <c r="AA2060" s="504"/>
      <c r="AB2060" s="504"/>
      <c r="AC2060" s="504"/>
      <c r="AD2060" s="504"/>
      <c r="AE2060" s="504"/>
      <c r="AF2060" s="504"/>
      <c r="AG2060" s="504"/>
      <c r="AH2060" s="504"/>
      <c r="AI2060" s="504"/>
      <c r="AJ2060" s="504"/>
      <c r="AK2060" s="504"/>
      <c r="AL2060" s="504"/>
      <c r="AM2060" s="504"/>
      <c r="AN2060" s="504"/>
      <c r="AO2060" s="504"/>
      <c r="AP2060" s="504"/>
      <c r="AQ2060" s="504"/>
      <c r="AR2060" s="504"/>
      <c r="AS2060" s="504"/>
      <c r="AT2060" s="504"/>
      <c r="AU2060" s="504"/>
      <c r="AV2060" s="504"/>
      <c r="AW2060" s="504"/>
      <c r="AX2060" s="504"/>
      <c r="AY2060" s="504"/>
      <c r="AZ2060" s="504"/>
      <c r="BA2060" s="504"/>
      <c r="BB2060" s="504"/>
      <c r="BC2060" s="504"/>
      <c r="BD2060" s="504"/>
      <c r="BE2060" s="504"/>
      <c r="BF2060" s="504"/>
      <c r="BG2060" s="804"/>
      <c r="BH2060" s="805"/>
      <c r="BI2060" s="805"/>
      <c r="BJ2060" s="805"/>
      <c r="BK2060" s="806"/>
      <c r="BL2060" s="225"/>
      <c r="BM2060" s="225"/>
      <c r="BN2060" s="225"/>
      <c r="BO2060" s="225"/>
      <c r="BP2060" s="225"/>
      <c r="BQ2060" s="225"/>
      <c r="BR2060" s="225"/>
      <c r="BS2060" s="225"/>
      <c r="BT2060" s="225"/>
      <c r="BU2060" s="225"/>
      <c r="BV2060" s="225"/>
      <c r="BW2060" s="225"/>
      <c r="BX2060" s="225"/>
      <c r="BY2060" s="225"/>
      <c r="BZ2060" s="225"/>
      <c r="CA2060" s="225"/>
    </row>
    <row r="2061" spans="1:97" s="259" customFormat="1" ht="12.6" customHeight="1">
      <c r="A2061" s="331"/>
      <c r="B2061" s="495" t="s">
        <v>457</v>
      </c>
      <c r="C2061" s="496"/>
      <c r="D2061" s="497"/>
      <c r="E2061" s="501" t="s">
        <v>1264</v>
      </c>
      <c r="F2061" s="502"/>
      <c r="G2061" s="502"/>
      <c r="H2061" s="502"/>
      <c r="I2061" s="502"/>
      <c r="J2061" s="502"/>
      <c r="K2061" s="502"/>
      <c r="L2061" s="502"/>
      <c r="M2061" s="502"/>
      <c r="N2061" s="502"/>
      <c r="O2061" s="502"/>
      <c r="P2061" s="502"/>
      <c r="Q2061" s="502"/>
      <c r="R2061" s="502"/>
      <c r="S2061" s="502"/>
      <c r="T2061" s="502"/>
      <c r="U2061" s="502"/>
      <c r="V2061" s="502"/>
      <c r="W2061" s="502"/>
      <c r="X2061" s="502"/>
      <c r="Y2061" s="502"/>
      <c r="Z2061" s="502"/>
      <c r="AA2061" s="502"/>
      <c r="AB2061" s="502"/>
      <c r="AC2061" s="502"/>
      <c r="AD2061" s="502"/>
      <c r="AE2061" s="502"/>
      <c r="AF2061" s="502"/>
      <c r="AG2061" s="502"/>
      <c r="AH2061" s="502"/>
      <c r="AI2061" s="502"/>
      <c r="AJ2061" s="502"/>
      <c r="AK2061" s="502"/>
      <c r="AL2061" s="502"/>
      <c r="AM2061" s="502"/>
      <c r="AN2061" s="502"/>
      <c r="AO2061" s="502"/>
      <c r="AP2061" s="502"/>
      <c r="AQ2061" s="502"/>
      <c r="AR2061" s="502"/>
      <c r="AS2061" s="502"/>
      <c r="AT2061" s="502"/>
      <c r="AU2061" s="502"/>
      <c r="AV2061" s="502"/>
      <c r="AW2061" s="502"/>
      <c r="AX2061" s="502"/>
      <c r="AY2061" s="502"/>
      <c r="AZ2061" s="502"/>
      <c r="BA2061" s="502"/>
      <c r="BB2061" s="502"/>
      <c r="BC2061" s="502"/>
      <c r="BD2061" s="502"/>
      <c r="BE2061" s="502"/>
      <c r="BF2061" s="502"/>
      <c r="BG2061" s="801"/>
      <c r="BH2061" s="802"/>
      <c r="BI2061" s="802"/>
      <c r="BJ2061" s="802"/>
      <c r="BK2061" s="803"/>
    </row>
    <row r="2062" spans="1:97" s="259" customFormat="1" ht="12.6" customHeight="1">
      <c r="A2062" s="331"/>
      <c r="B2062" s="511"/>
      <c r="C2062" s="512"/>
      <c r="D2062" s="513"/>
      <c r="E2062" s="514"/>
      <c r="F2062" s="482"/>
      <c r="G2062" s="482"/>
      <c r="H2062" s="482"/>
      <c r="I2062" s="482"/>
      <c r="J2062" s="482"/>
      <c r="K2062" s="482"/>
      <c r="L2062" s="482"/>
      <c r="M2062" s="482"/>
      <c r="N2062" s="482"/>
      <c r="O2062" s="482"/>
      <c r="P2062" s="482"/>
      <c r="Q2062" s="482"/>
      <c r="R2062" s="482"/>
      <c r="S2062" s="482"/>
      <c r="T2062" s="482"/>
      <c r="U2062" s="482"/>
      <c r="V2062" s="482"/>
      <c r="W2062" s="482"/>
      <c r="X2062" s="482"/>
      <c r="Y2062" s="482"/>
      <c r="Z2062" s="482"/>
      <c r="AA2062" s="482"/>
      <c r="AB2062" s="482"/>
      <c r="AC2062" s="482"/>
      <c r="AD2062" s="482"/>
      <c r="AE2062" s="482"/>
      <c r="AF2062" s="482"/>
      <c r="AG2062" s="482"/>
      <c r="AH2062" s="482"/>
      <c r="AI2062" s="482"/>
      <c r="AJ2062" s="482"/>
      <c r="AK2062" s="482"/>
      <c r="AL2062" s="482"/>
      <c r="AM2062" s="482"/>
      <c r="AN2062" s="482"/>
      <c r="AO2062" s="482"/>
      <c r="AP2062" s="482"/>
      <c r="AQ2062" s="482"/>
      <c r="AR2062" s="482"/>
      <c r="AS2062" s="482"/>
      <c r="AT2062" s="482"/>
      <c r="AU2062" s="482"/>
      <c r="AV2062" s="482"/>
      <c r="AW2062" s="482"/>
      <c r="AX2062" s="482"/>
      <c r="AY2062" s="482"/>
      <c r="AZ2062" s="482"/>
      <c r="BA2062" s="482"/>
      <c r="BB2062" s="482"/>
      <c r="BC2062" s="482"/>
      <c r="BD2062" s="482"/>
      <c r="BE2062" s="482"/>
      <c r="BF2062" s="482"/>
      <c r="BG2062" s="807"/>
      <c r="BH2062" s="808"/>
      <c r="BI2062" s="808"/>
      <c r="BJ2062" s="808"/>
      <c r="BK2062" s="809"/>
    </row>
    <row r="2063" spans="1:97" s="442" customFormat="1" ht="12.6" customHeight="1">
      <c r="A2063" s="331"/>
      <c r="B2063" s="511"/>
      <c r="C2063" s="512"/>
      <c r="D2063" s="513"/>
      <c r="E2063" s="514"/>
      <c r="F2063" s="482"/>
      <c r="G2063" s="482"/>
      <c r="H2063" s="482"/>
      <c r="I2063" s="482"/>
      <c r="J2063" s="482"/>
      <c r="K2063" s="482"/>
      <c r="L2063" s="482"/>
      <c r="M2063" s="482"/>
      <c r="N2063" s="482"/>
      <c r="O2063" s="482"/>
      <c r="P2063" s="482"/>
      <c r="Q2063" s="482"/>
      <c r="R2063" s="482"/>
      <c r="S2063" s="482"/>
      <c r="T2063" s="482"/>
      <c r="U2063" s="482"/>
      <c r="V2063" s="482"/>
      <c r="W2063" s="482"/>
      <c r="X2063" s="482"/>
      <c r="Y2063" s="482"/>
      <c r="Z2063" s="482"/>
      <c r="AA2063" s="482"/>
      <c r="AB2063" s="482"/>
      <c r="AC2063" s="482"/>
      <c r="AD2063" s="482"/>
      <c r="AE2063" s="482"/>
      <c r="AF2063" s="482"/>
      <c r="AG2063" s="482"/>
      <c r="AH2063" s="482"/>
      <c r="AI2063" s="482"/>
      <c r="AJ2063" s="482"/>
      <c r="AK2063" s="482"/>
      <c r="AL2063" s="482"/>
      <c r="AM2063" s="482"/>
      <c r="AN2063" s="482"/>
      <c r="AO2063" s="482"/>
      <c r="AP2063" s="482"/>
      <c r="AQ2063" s="482"/>
      <c r="AR2063" s="482"/>
      <c r="AS2063" s="482"/>
      <c r="AT2063" s="482"/>
      <c r="AU2063" s="482"/>
      <c r="AV2063" s="482"/>
      <c r="AW2063" s="482"/>
      <c r="AX2063" s="482"/>
      <c r="AY2063" s="482"/>
      <c r="AZ2063" s="482"/>
      <c r="BA2063" s="482"/>
      <c r="BB2063" s="482"/>
      <c r="BC2063" s="482"/>
      <c r="BD2063" s="482"/>
      <c r="BE2063" s="482"/>
      <c r="BF2063" s="482"/>
      <c r="BG2063" s="807"/>
      <c r="BH2063" s="808"/>
      <c r="BI2063" s="808"/>
      <c r="BJ2063" s="808"/>
      <c r="BK2063" s="809"/>
    </row>
    <row r="2064" spans="1:97" s="259" customFormat="1" ht="12.6" customHeight="1">
      <c r="A2064" s="331"/>
      <c r="B2064" s="498"/>
      <c r="C2064" s="499"/>
      <c r="D2064" s="500"/>
      <c r="E2064" s="503"/>
      <c r="F2064" s="504"/>
      <c r="G2064" s="504"/>
      <c r="H2064" s="504"/>
      <c r="I2064" s="504"/>
      <c r="J2064" s="504"/>
      <c r="K2064" s="504"/>
      <c r="L2064" s="504"/>
      <c r="M2064" s="504"/>
      <c r="N2064" s="504"/>
      <c r="O2064" s="504"/>
      <c r="P2064" s="504"/>
      <c r="Q2064" s="504"/>
      <c r="R2064" s="504"/>
      <c r="S2064" s="504"/>
      <c r="T2064" s="504"/>
      <c r="U2064" s="504"/>
      <c r="V2064" s="504"/>
      <c r="W2064" s="504"/>
      <c r="X2064" s="504"/>
      <c r="Y2064" s="504"/>
      <c r="Z2064" s="504"/>
      <c r="AA2064" s="504"/>
      <c r="AB2064" s="504"/>
      <c r="AC2064" s="504"/>
      <c r="AD2064" s="504"/>
      <c r="AE2064" s="504"/>
      <c r="AF2064" s="504"/>
      <c r="AG2064" s="504"/>
      <c r="AH2064" s="504"/>
      <c r="AI2064" s="504"/>
      <c r="AJ2064" s="504"/>
      <c r="AK2064" s="504"/>
      <c r="AL2064" s="504"/>
      <c r="AM2064" s="504"/>
      <c r="AN2064" s="504"/>
      <c r="AO2064" s="504"/>
      <c r="AP2064" s="504"/>
      <c r="AQ2064" s="504"/>
      <c r="AR2064" s="504"/>
      <c r="AS2064" s="504"/>
      <c r="AT2064" s="504"/>
      <c r="AU2064" s="504"/>
      <c r="AV2064" s="504"/>
      <c r="AW2064" s="504"/>
      <c r="AX2064" s="504"/>
      <c r="AY2064" s="504"/>
      <c r="AZ2064" s="504"/>
      <c r="BA2064" s="504"/>
      <c r="BB2064" s="504"/>
      <c r="BC2064" s="504"/>
      <c r="BD2064" s="504"/>
      <c r="BE2064" s="504"/>
      <c r="BF2064" s="504"/>
      <c r="BG2064" s="804"/>
      <c r="BH2064" s="805"/>
      <c r="BI2064" s="805"/>
      <c r="BJ2064" s="805"/>
      <c r="BK2064" s="806"/>
    </row>
    <row r="2065" spans="1:97" s="331" customFormat="1" ht="12.6" customHeight="1">
      <c r="A2065" s="252"/>
      <c r="B2065" s="495" t="s">
        <v>461</v>
      </c>
      <c r="C2065" s="496"/>
      <c r="D2065" s="497"/>
      <c r="E2065" s="501" t="s">
        <v>1240</v>
      </c>
      <c r="F2065" s="502"/>
      <c r="G2065" s="502"/>
      <c r="H2065" s="502"/>
      <c r="I2065" s="502"/>
      <c r="J2065" s="502"/>
      <c r="K2065" s="502"/>
      <c r="L2065" s="502"/>
      <c r="M2065" s="502"/>
      <c r="N2065" s="502"/>
      <c r="O2065" s="502"/>
      <c r="P2065" s="502"/>
      <c r="Q2065" s="502"/>
      <c r="R2065" s="502"/>
      <c r="S2065" s="502"/>
      <c r="T2065" s="502"/>
      <c r="U2065" s="502"/>
      <c r="V2065" s="502"/>
      <c r="W2065" s="502"/>
      <c r="X2065" s="502"/>
      <c r="Y2065" s="502"/>
      <c r="Z2065" s="502"/>
      <c r="AA2065" s="502"/>
      <c r="AB2065" s="502"/>
      <c r="AC2065" s="502"/>
      <c r="AD2065" s="502"/>
      <c r="AE2065" s="502"/>
      <c r="AF2065" s="502"/>
      <c r="AG2065" s="502"/>
      <c r="AH2065" s="502"/>
      <c r="AI2065" s="502"/>
      <c r="AJ2065" s="502"/>
      <c r="AK2065" s="502"/>
      <c r="AL2065" s="502"/>
      <c r="AM2065" s="502"/>
      <c r="AN2065" s="502"/>
      <c r="AO2065" s="502"/>
      <c r="AP2065" s="502"/>
      <c r="AQ2065" s="502"/>
      <c r="AR2065" s="502"/>
      <c r="AS2065" s="502"/>
      <c r="AT2065" s="502"/>
      <c r="AU2065" s="502"/>
      <c r="AV2065" s="502"/>
      <c r="AW2065" s="502"/>
      <c r="AX2065" s="502"/>
      <c r="AY2065" s="502"/>
      <c r="AZ2065" s="502"/>
      <c r="BA2065" s="502"/>
      <c r="BB2065" s="502"/>
      <c r="BC2065" s="502"/>
      <c r="BD2065" s="502"/>
      <c r="BE2065" s="502"/>
      <c r="BF2065" s="502"/>
      <c r="BG2065" s="801"/>
      <c r="BH2065" s="802"/>
      <c r="BI2065" s="802"/>
      <c r="BJ2065" s="802"/>
      <c r="BK2065" s="803"/>
      <c r="BL2065" s="330"/>
      <c r="BM2065" s="330"/>
      <c r="BN2065" s="330"/>
      <c r="BO2065" s="330"/>
      <c r="BP2065" s="330"/>
      <c r="BQ2065" s="330"/>
      <c r="BR2065" s="330"/>
      <c r="BS2065" s="330"/>
      <c r="BT2065" s="330"/>
      <c r="BU2065" s="330"/>
      <c r="BV2065" s="330"/>
      <c r="BW2065" s="330"/>
      <c r="BX2065" s="330"/>
      <c r="BY2065" s="330"/>
      <c r="BZ2065" s="330"/>
      <c r="CA2065" s="330"/>
    </row>
    <row r="2066" spans="1:97" s="331" customFormat="1" ht="12.6" customHeight="1">
      <c r="A2066" s="252"/>
      <c r="B2066" s="498"/>
      <c r="C2066" s="499"/>
      <c r="D2066" s="500"/>
      <c r="E2066" s="503"/>
      <c r="F2066" s="504"/>
      <c r="G2066" s="504"/>
      <c r="H2066" s="504"/>
      <c r="I2066" s="504"/>
      <c r="J2066" s="504"/>
      <c r="K2066" s="504"/>
      <c r="L2066" s="504"/>
      <c r="M2066" s="504"/>
      <c r="N2066" s="504"/>
      <c r="O2066" s="504"/>
      <c r="P2066" s="504"/>
      <c r="Q2066" s="504"/>
      <c r="R2066" s="504"/>
      <c r="S2066" s="504"/>
      <c r="T2066" s="504"/>
      <c r="U2066" s="504"/>
      <c r="V2066" s="504"/>
      <c r="W2066" s="504"/>
      <c r="X2066" s="504"/>
      <c r="Y2066" s="504"/>
      <c r="Z2066" s="504"/>
      <c r="AA2066" s="504"/>
      <c r="AB2066" s="504"/>
      <c r="AC2066" s="504"/>
      <c r="AD2066" s="504"/>
      <c r="AE2066" s="504"/>
      <c r="AF2066" s="504"/>
      <c r="AG2066" s="504"/>
      <c r="AH2066" s="504"/>
      <c r="AI2066" s="504"/>
      <c r="AJ2066" s="504"/>
      <c r="AK2066" s="504"/>
      <c r="AL2066" s="504"/>
      <c r="AM2066" s="504"/>
      <c r="AN2066" s="504"/>
      <c r="AO2066" s="504"/>
      <c r="AP2066" s="504"/>
      <c r="AQ2066" s="504"/>
      <c r="AR2066" s="504"/>
      <c r="AS2066" s="504"/>
      <c r="AT2066" s="504"/>
      <c r="AU2066" s="504"/>
      <c r="AV2066" s="504"/>
      <c r="AW2066" s="504"/>
      <c r="AX2066" s="504"/>
      <c r="AY2066" s="504"/>
      <c r="AZ2066" s="504"/>
      <c r="BA2066" s="504"/>
      <c r="BB2066" s="504"/>
      <c r="BC2066" s="504"/>
      <c r="BD2066" s="504"/>
      <c r="BE2066" s="504"/>
      <c r="BF2066" s="504"/>
      <c r="BG2066" s="804"/>
      <c r="BH2066" s="805"/>
      <c r="BI2066" s="805"/>
      <c r="BJ2066" s="805"/>
      <c r="BK2066" s="806"/>
      <c r="BL2066" s="330"/>
      <c r="BM2066" s="330"/>
      <c r="BN2066" s="330"/>
      <c r="BO2066" s="330"/>
      <c r="BP2066" s="330"/>
      <c r="BQ2066" s="330"/>
      <c r="BR2066" s="330"/>
      <c r="BS2066" s="330"/>
      <c r="BT2066" s="330"/>
      <c r="BU2066" s="330"/>
      <c r="BV2066" s="330"/>
      <c r="BW2066" s="330"/>
      <c r="BX2066" s="330"/>
      <c r="BY2066" s="330"/>
      <c r="BZ2066" s="330"/>
      <c r="CA2066" s="330"/>
    </row>
    <row r="2067" spans="1:97" ht="12" customHeight="1">
      <c r="A2067" s="331"/>
      <c r="B2067" s="495" t="s">
        <v>463</v>
      </c>
      <c r="C2067" s="496"/>
      <c r="D2067" s="497"/>
      <c r="E2067" s="501" t="s">
        <v>1045</v>
      </c>
      <c r="F2067" s="502"/>
      <c r="G2067" s="502"/>
      <c r="H2067" s="502"/>
      <c r="I2067" s="502"/>
      <c r="J2067" s="502"/>
      <c r="K2067" s="502"/>
      <c r="L2067" s="502"/>
      <c r="M2067" s="502"/>
      <c r="N2067" s="502"/>
      <c r="O2067" s="502"/>
      <c r="P2067" s="502"/>
      <c r="Q2067" s="502"/>
      <c r="R2067" s="502"/>
      <c r="S2067" s="502"/>
      <c r="T2067" s="502"/>
      <c r="U2067" s="502"/>
      <c r="V2067" s="502"/>
      <c r="W2067" s="502"/>
      <c r="X2067" s="502"/>
      <c r="Y2067" s="502"/>
      <c r="Z2067" s="502"/>
      <c r="AA2067" s="502"/>
      <c r="AB2067" s="502"/>
      <c r="AC2067" s="502"/>
      <c r="AD2067" s="502"/>
      <c r="AE2067" s="502"/>
      <c r="AF2067" s="502"/>
      <c r="AG2067" s="502"/>
      <c r="AH2067" s="502"/>
      <c r="AI2067" s="502"/>
      <c r="AJ2067" s="502"/>
      <c r="AK2067" s="502"/>
      <c r="AL2067" s="502"/>
      <c r="AM2067" s="502"/>
      <c r="AN2067" s="502"/>
      <c r="AO2067" s="502"/>
      <c r="AP2067" s="502"/>
      <c r="AQ2067" s="502"/>
      <c r="AR2067" s="502"/>
      <c r="AS2067" s="502"/>
      <c r="AT2067" s="502"/>
      <c r="AU2067" s="502"/>
      <c r="AV2067" s="502"/>
      <c r="AW2067" s="502"/>
      <c r="AX2067" s="502"/>
      <c r="AY2067" s="502"/>
      <c r="AZ2067" s="502"/>
      <c r="BA2067" s="502"/>
      <c r="BB2067" s="502"/>
      <c r="BC2067" s="502"/>
      <c r="BD2067" s="502"/>
      <c r="BE2067" s="502"/>
      <c r="BF2067" s="502"/>
      <c r="BG2067" s="801"/>
      <c r="BH2067" s="802"/>
      <c r="BI2067" s="802"/>
      <c r="BJ2067" s="802"/>
      <c r="BK2067" s="803"/>
      <c r="BL2067" s="225"/>
      <c r="BM2067" s="225"/>
      <c r="BN2067" s="225"/>
      <c r="BO2067" s="225"/>
      <c r="BP2067" s="225"/>
      <c r="BQ2067" s="225"/>
      <c r="BR2067" s="225"/>
      <c r="BS2067" s="225"/>
      <c r="BT2067" s="225"/>
      <c r="BU2067" s="225"/>
      <c r="BV2067" s="225"/>
      <c r="BW2067" s="225"/>
      <c r="BX2067" s="225"/>
      <c r="BY2067" s="225"/>
      <c r="BZ2067" s="225"/>
      <c r="CA2067" s="225"/>
    </row>
    <row r="2068" spans="1:97" s="259" customFormat="1" ht="12" customHeight="1">
      <c r="A2068" s="331"/>
      <c r="B2068" s="511"/>
      <c r="C2068" s="666"/>
      <c r="D2068" s="513"/>
      <c r="E2068" s="514"/>
      <c r="F2068" s="671"/>
      <c r="G2068" s="671"/>
      <c r="H2068" s="671"/>
      <c r="I2068" s="671"/>
      <c r="J2068" s="671"/>
      <c r="K2068" s="671"/>
      <c r="L2068" s="671"/>
      <c r="M2068" s="671"/>
      <c r="N2068" s="671"/>
      <c r="O2068" s="671"/>
      <c r="P2068" s="671"/>
      <c r="Q2068" s="671"/>
      <c r="R2068" s="671"/>
      <c r="S2068" s="671"/>
      <c r="T2068" s="671"/>
      <c r="U2068" s="671"/>
      <c r="V2068" s="671"/>
      <c r="W2068" s="671"/>
      <c r="X2068" s="671"/>
      <c r="Y2068" s="671"/>
      <c r="Z2068" s="671"/>
      <c r="AA2068" s="671"/>
      <c r="AB2068" s="671"/>
      <c r="AC2068" s="671"/>
      <c r="AD2068" s="671"/>
      <c r="AE2068" s="671"/>
      <c r="AF2068" s="671"/>
      <c r="AG2068" s="671"/>
      <c r="AH2068" s="671"/>
      <c r="AI2068" s="671"/>
      <c r="AJ2068" s="671"/>
      <c r="AK2068" s="671"/>
      <c r="AL2068" s="671"/>
      <c r="AM2068" s="671"/>
      <c r="AN2068" s="671"/>
      <c r="AO2068" s="671"/>
      <c r="AP2068" s="671"/>
      <c r="AQ2068" s="671"/>
      <c r="AR2068" s="671"/>
      <c r="AS2068" s="671"/>
      <c r="AT2068" s="671"/>
      <c r="AU2068" s="671"/>
      <c r="AV2068" s="671"/>
      <c r="AW2068" s="671"/>
      <c r="AX2068" s="671"/>
      <c r="AY2068" s="671"/>
      <c r="AZ2068" s="671"/>
      <c r="BA2068" s="671"/>
      <c r="BB2068" s="671"/>
      <c r="BC2068" s="671"/>
      <c r="BD2068" s="671"/>
      <c r="BE2068" s="671"/>
      <c r="BF2068" s="671"/>
      <c r="BG2068" s="807"/>
      <c r="BH2068" s="843"/>
      <c r="BI2068" s="843"/>
      <c r="BJ2068" s="843"/>
      <c r="BK2068" s="809"/>
    </row>
    <row r="2069" spans="1:97" ht="12.6" customHeight="1">
      <c r="A2069" s="331"/>
      <c r="B2069" s="498"/>
      <c r="C2069" s="499"/>
      <c r="D2069" s="500"/>
      <c r="E2069" s="503"/>
      <c r="F2069" s="504"/>
      <c r="G2069" s="504"/>
      <c r="H2069" s="504"/>
      <c r="I2069" s="504"/>
      <c r="J2069" s="504"/>
      <c r="K2069" s="504"/>
      <c r="L2069" s="504"/>
      <c r="M2069" s="504"/>
      <c r="N2069" s="504"/>
      <c r="O2069" s="504"/>
      <c r="P2069" s="504"/>
      <c r="Q2069" s="504"/>
      <c r="R2069" s="504"/>
      <c r="S2069" s="504"/>
      <c r="T2069" s="504"/>
      <c r="U2069" s="504"/>
      <c r="V2069" s="504"/>
      <c r="W2069" s="504"/>
      <c r="X2069" s="504"/>
      <c r="Y2069" s="504"/>
      <c r="Z2069" s="504"/>
      <c r="AA2069" s="504"/>
      <c r="AB2069" s="504"/>
      <c r="AC2069" s="504"/>
      <c r="AD2069" s="504"/>
      <c r="AE2069" s="504"/>
      <c r="AF2069" s="504"/>
      <c r="AG2069" s="504"/>
      <c r="AH2069" s="504"/>
      <c r="AI2069" s="504"/>
      <c r="AJ2069" s="504"/>
      <c r="AK2069" s="504"/>
      <c r="AL2069" s="504"/>
      <c r="AM2069" s="504"/>
      <c r="AN2069" s="504"/>
      <c r="AO2069" s="504"/>
      <c r="AP2069" s="504"/>
      <c r="AQ2069" s="504"/>
      <c r="AR2069" s="504"/>
      <c r="AS2069" s="504"/>
      <c r="AT2069" s="504"/>
      <c r="AU2069" s="504"/>
      <c r="AV2069" s="504"/>
      <c r="AW2069" s="504"/>
      <c r="AX2069" s="504"/>
      <c r="AY2069" s="504"/>
      <c r="AZ2069" s="504"/>
      <c r="BA2069" s="504"/>
      <c r="BB2069" s="504"/>
      <c r="BC2069" s="504"/>
      <c r="BD2069" s="504"/>
      <c r="BE2069" s="504"/>
      <c r="BF2069" s="504"/>
      <c r="BG2069" s="804"/>
      <c r="BH2069" s="805"/>
      <c r="BI2069" s="805"/>
      <c r="BJ2069" s="805"/>
      <c r="BK2069" s="806"/>
      <c r="BL2069" s="225"/>
      <c r="BM2069" s="225"/>
      <c r="BN2069" s="225"/>
      <c r="BO2069" s="225"/>
      <c r="BP2069" s="225"/>
      <c r="BQ2069" s="225"/>
      <c r="BR2069" s="225"/>
      <c r="BS2069" s="225"/>
      <c r="BT2069" s="225"/>
      <c r="BU2069" s="225"/>
      <c r="BV2069" s="225"/>
      <c r="BW2069" s="225"/>
      <c r="BX2069" s="225"/>
      <c r="BY2069" s="225"/>
      <c r="BZ2069" s="225"/>
      <c r="CA2069" s="225"/>
    </row>
    <row r="2070" spans="1:97" s="454" customFormat="1" ht="12" customHeight="1">
      <c r="A2070" s="331"/>
      <c r="B2070" s="495" t="s">
        <v>465</v>
      </c>
      <c r="C2070" s="496"/>
      <c r="D2070" s="497"/>
      <c r="E2070" s="501" t="s">
        <v>1296</v>
      </c>
      <c r="F2070" s="502"/>
      <c r="G2070" s="502"/>
      <c r="H2070" s="502"/>
      <c r="I2070" s="502"/>
      <c r="J2070" s="502"/>
      <c r="K2070" s="502"/>
      <c r="L2070" s="502"/>
      <c r="M2070" s="502"/>
      <c r="N2070" s="502"/>
      <c r="O2070" s="502"/>
      <c r="P2070" s="502"/>
      <c r="Q2070" s="502"/>
      <c r="R2070" s="502"/>
      <c r="S2070" s="502"/>
      <c r="T2070" s="502"/>
      <c r="U2070" s="502"/>
      <c r="V2070" s="502"/>
      <c r="W2070" s="502"/>
      <c r="X2070" s="502"/>
      <c r="Y2070" s="502"/>
      <c r="Z2070" s="502"/>
      <c r="AA2070" s="502"/>
      <c r="AB2070" s="502"/>
      <c r="AC2070" s="502"/>
      <c r="AD2070" s="502"/>
      <c r="AE2070" s="502"/>
      <c r="AF2070" s="502"/>
      <c r="AG2070" s="502"/>
      <c r="AH2070" s="502"/>
      <c r="AI2070" s="502"/>
      <c r="AJ2070" s="502"/>
      <c r="AK2070" s="502"/>
      <c r="AL2070" s="502"/>
      <c r="AM2070" s="502"/>
      <c r="AN2070" s="502"/>
      <c r="AO2070" s="502"/>
      <c r="AP2070" s="502"/>
      <c r="AQ2070" s="502"/>
      <c r="AR2070" s="502"/>
      <c r="AS2070" s="502"/>
      <c r="AT2070" s="502"/>
      <c r="AU2070" s="502"/>
      <c r="AV2070" s="502"/>
      <c r="AW2070" s="502"/>
      <c r="AX2070" s="502"/>
      <c r="AY2070" s="502"/>
      <c r="AZ2070" s="502"/>
      <c r="BA2070" s="502"/>
      <c r="BB2070" s="502"/>
      <c r="BC2070" s="502"/>
      <c r="BD2070" s="502"/>
      <c r="BE2070" s="502"/>
      <c r="BF2070" s="502"/>
      <c r="BG2070" s="801"/>
      <c r="BH2070" s="802"/>
      <c r="BI2070" s="802"/>
      <c r="BJ2070" s="802"/>
      <c r="BK2070" s="803"/>
    </row>
    <row r="2071" spans="1:97" s="454" customFormat="1" ht="12" customHeight="1">
      <c r="A2071" s="331"/>
      <c r="B2071" s="511"/>
      <c r="C2071" s="666"/>
      <c r="D2071" s="513"/>
      <c r="E2071" s="514"/>
      <c r="F2071" s="671"/>
      <c r="G2071" s="671"/>
      <c r="H2071" s="671"/>
      <c r="I2071" s="671"/>
      <c r="J2071" s="671"/>
      <c r="K2071" s="671"/>
      <c r="L2071" s="671"/>
      <c r="M2071" s="671"/>
      <c r="N2071" s="671"/>
      <c r="O2071" s="671"/>
      <c r="P2071" s="671"/>
      <c r="Q2071" s="671"/>
      <c r="R2071" s="671"/>
      <c r="S2071" s="671"/>
      <c r="T2071" s="671"/>
      <c r="U2071" s="671"/>
      <c r="V2071" s="671"/>
      <c r="W2071" s="671"/>
      <c r="X2071" s="671"/>
      <c r="Y2071" s="671"/>
      <c r="Z2071" s="671"/>
      <c r="AA2071" s="671"/>
      <c r="AB2071" s="671"/>
      <c r="AC2071" s="671"/>
      <c r="AD2071" s="671"/>
      <c r="AE2071" s="671"/>
      <c r="AF2071" s="671"/>
      <c r="AG2071" s="671"/>
      <c r="AH2071" s="671"/>
      <c r="AI2071" s="671"/>
      <c r="AJ2071" s="671"/>
      <c r="AK2071" s="671"/>
      <c r="AL2071" s="671"/>
      <c r="AM2071" s="671"/>
      <c r="AN2071" s="671"/>
      <c r="AO2071" s="671"/>
      <c r="AP2071" s="671"/>
      <c r="AQ2071" s="671"/>
      <c r="AR2071" s="671"/>
      <c r="AS2071" s="671"/>
      <c r="AT2071" s="671"/>
      <c r="AU2071" s="671"/>
      <c r="AV2071" s="671"/>
      <c r="AW2071" s="671"/>
      <c r="AX2071" s="671"/>
      <c r="AY2071" s="671"/>
      <c r="AZ2071" s="671"/>
      <c r="BA2071" s="671"/>
      <c r="BB2071" s="671"/>
      <c r="BC2071" s="671"/>
      <c r="BD2071" s="671"/>
      <c r="BE2071" s="671"/>
      <c r="BF2071" s="671"/>
      <c r="BG2071" s="807"/>
      <c r="BH2071" s="843"/>
      <c r="BI2071" s="843"/>
      <c r="BJ2071" s="843"/>
      <c r="BK2071" s="809"/>
    </row>
    <row r="2072" spans="1:97" s="454" customFormat="1" ht="12.6" customHeight="1">
      <c r="A2072" s="331"/>
      <c r="B2072" s="498"/>
      <c r="C2072" s="499"/>
      <c r="D2072" s="500"/>
      <c r="E2072" s="503"/>
      <c r="F2072" s="504"/>
      <c r="G2072" s="504"/>
      <c r="H2072" s="504"/>
      <c r="I2072" s="504"/>
      <c r="J2072" s="504"/>
      <c r="K2072" s="504"/>
      <c r="L2072" s="504"/>
      <c r="M2072" s="504"/>
      <c r="N2072" s="504"/>
      <c r="O2072" s="504"/>
      <c r="P2072" s="504"/>
      <c r="Q2072" s="504"/>
      <c r="R2072" s="504"/>
      <c r="S2072" s="504"/>
      <c r="T2072" s="504"/>
      <c r="U2072" s="504"/>
      <c r="V2072" s="504"/>
      <c r="W2072" s="504"/>
      <c r="X2072" s="504"/>
      <c r="Y2072" s="504"/>
      <c r="Z2072" s="504"/>
      <c r="AA2072" s="504"/>
      <c r="AB2072" s="504"/>
      <c r="AC2072" s="504"/>
      <c r="AD2072" s="504"/>
      <c r="AE2072" s="504"/>
      <c r="AF2072" s="504"/>
      <c r="AG2072" s="504"/>
      <c r="AH2072" s="504"/>
      <c r="AI2072" s="504"/>
      <c r="AJ2072" s="504"/>
      <c r="AK2072" s="504"/>
      <c r="AL2072" s="504"/>
      <c r="AM2072" s="504"/>
      <c r="AN2072" s="504"/>
      <c r="AO2072" s="504"/>
      <c r="AP2072" s="504"/>
      <c r="AQ2072" s="504"/>
      <c r="AR2072" s="504"/>
      <c r="AS2072" s="504"/>
      <c r="AT2072" s="504"/>
      <c r="AU2072" s="504"/>
      <c r="AV2072" s="504"/>
      <c r="AW2072" s="504"/>
      <c r="AX2072" s="504"/>
      <c r="AY2072" s="504"/>
      <c r="AZ2072" s="504"/>
      <c r="BA2072" s="504"/>
      <c r="BB2072" s="504"/>
      <c r="BC2072" s="504"/>
      <c r="BD2072" s="504"/>
      <c r="BE2072" s="504"/>
      <c r="BF2072" s="504"/>
      <c r="BG2072" s="804"/>
      <c r="BH2072" s="805"/>
      <c r="BI2072" s="805"/>
      <c r="BJ2072" s="805"/>
      <c r="BK2072" s="806"/>
    </row>
    <row r="2073" spans="1:97" s="384" customFormat="1" ht="7.5" customHeight="1">
      <c r="BG2073" s="346"/>
      <c r="BH2073" s="346"/>
      <c r="BI2073" s="346"/>
      <c r="BJ2073" s="346"/>
      <c r="BK2073" s="346"/>
      <c r="BL2073" s="385"/>
      <c r="BM2073" s="385"/>
      <c r="BN2073" s="385"/>
      <c r="BO2073" s="385"/>
      <c r="BP2073" s="385"/>
      <c r="BQ2073" s="385"/>
      <c r="BR2073" s="385"/>
      <c r="BS2073" s="385"/>
      <c r="BT2073" s="385"/>
      <c r="BU2073" s="385"/>
      <c r="BV2073" s="385"/>
      <c r="BW2073" s="385"/>
      <c r="BX2073" s="385"/>
      <c r="BY2073" s="385"/>
      <c r="BZ2073" s="385"/>
      <c r="CA2073" s="385"/>
    </row>
    <row r="2074" spans="1:97" s="316" customFormat="1" ht="12.75" customHeight="1">
      <c r="B2074" s="386"/>
      <c r="C2074" s="386"/>
      <c r="D2074" s="386"/>
      <c r="E2074" s="599" t="s">
        <v>765</v>
      </c>
      <c r="F2074" s="600"/>
      <c r="G2074" s="600"/>
      <c r="H2074" s="600"/>
      <c r="I2074" s="600"/>
      <c r="J2074" s="600"/>
      <c r="K2074" s="600"/>
      <c r="L2074" s="600"/>
      <c r="M2074" s="600"/>
      <c r="N2074" s="600"/>
      <c r="O2074" s="600"/>
      <c r="P2074" s="600"/>
      <c r="Q2074" s="600"/>
      <c r="R2074" s="600"/>
      <c r="S2074" s="600"/>
      <c r="T2074" s="600"/>
      <c r="U2074" s="600"/>
      <c r="V2074" s="600"/>
      <c r="W2074" s="600"/>
      <c r="X2074" s="600"/>
      <c r="Y2074" s="600"/>
      <c r="Z2074" s="600"/>
      <c r="AA2074" s="600"/>
      <c r="AB2074" s="600"/>
      <c r="AC2074" s="600"/>
      <c r="AD2074" s="600"/>
      <c r="AE2074" s="601"/>
      <c r="AF2074" s="844"/>
      <c r="AG2074" s="845"/>
      <c r="AH2074" s="845"/>
      <c r="AI2074" s="845"/>
      <c r="AJ2074" s="845"/>
      <c r="AK2074" s="845"/>
      <c r="AL2074" s="845"/>
      <c r="AM2074" s="845"/>
      <c r="AN2074" s="845"/>
      <c r="AO2074" s="845"/>
      <c r="AP2074" s="846"/>
      <c r="AQ2074" s="482"/>
      <c r="AR2074" s="482"/>
      <c r="AS2074" s="482"/>
      <c r="AT2074" s="482"/>
      <c r="AU2074" s="482"/>
      <c r="AV2074" s="482"/>
      <c r="AW2074" s="482"/>
      <c r="AX2074" s="482"/>
      <c r="AY2074" s="482"/>
      <c r="AZ2074" s="482"/>
      <c r="BA2074" s="482"/>
      <c r="BB2074" s="482"/>
      <c r="BC2074" s="482"/>
      <c r="BD2074" s="482"/>
      <c r="BE2074" s="482"/>
      <c r="BF2074" s="482"/>
      <c r="BG2074" s="387"/>
      <c r="BH2074" s="387"/>
      <c r="BI2074" s="387"/>
      <c r="BJ2074" s="387"/>
      <c r="BK2074" s="387"/>
      <c r="BL2074" s="387"/>
      <c r="BM2074" s="777" t="s">
        <v>766</v>
      </c>
      <c r="BN2074" s="777"/>
      <c r="BO2074" s="777"/>
      <c r="BP2074" s="777"/>
      <c r="BQ2074" s="777"/>
      <c r="BR2074" s="777"/>
      <c r="BS2074" s="777"/>
      <c r="BT2074" s="777"/>
      <c r="BU2074" s="777"/>
      <c r="BV2074" s="777"/>
      <c r="BW2074" s="777"/>
      <c r="BX2074" s="387"/>
      <c r="BY2074" s="387"/>
      <c r="BZ2074" s="387"/>
      <c r="CA2074" s="387"/>
      <c r="CB2074" s="387"/>
      <c r="CC2074" s="387"/>
      <c r="CD2074" s="387"/>
      <c r="CE2074" s="387"/>
      <c r="CF2074" s="387"/>
      <c r="CG2074" s="387"/>
      <c r="CH2074" s="387"/>
      <c r="CK2074" s="258"/>
      <c r="CL2074" s="225"/>
      <c r="CM2074" s="225"/>
      <c r="CN2074" s="225"/>
      <c r="CO2074" s="225"/>
      <c r="CP2074" s="225"/>
      <c r="CQ2074" s="225"/>
      <c r="CR2074" s="225"/>
      <c r="CS2074" s="225"/>
    </row>
    <row r="2075" spans="1:97" s="316" customFormat="1" ht="12.75" customHeight="1">
      <c r="B2075" s="386"/>
      <c r="C2075" s="386"/>
      <c r="D2075" s="386"/>
      <c r="E2075" s="602"/>
      <c r="F2075" s="603"/>
      <c r="G2075" s="603"/>
      <c r="H2075" s="603"/>
      <c r="I2075" s="603"/>
      <c r="J2075" s="603"/>
      <c r="K2075" s="603"/>
      <c r="L2075" s="603"/>
      <c r="M2075" s="603"/>
      <c r="N2075" s="603"/>
      <c r="O2075" s="603"/>
      <c r="P2075" s="603"/>
      <c r="Q2075" s="603"/>
      <c r="R2075" s="603"/>
      <c r="S2075" s="603"/>
      <c r="T2075" s="603"/>
      <c r="U2075" s="603"/>
      <c r="V2075" s="603"/>
      <c r="W2075" s="603"/>
      <c r="X2075" s="603"/>
      <c r="Y2075" s="603"/>
      <c r="Z2075" s="603"/>
      <c r="AA2075" s="603"/>
      <c r="AB2075" s="603"/>
      <c r="AC2075" s="603"/>
      <c r="AD2075" s="603"/>
      <c r="AE2075" s="604"/>
      <c r="AF2075" s="847"/>
      <c r="AG2075" s="848"/>
      <c r="AH2075" s="848"/>
      <c r="AI2075" s="848"/>
      <c r="AJ2075" s="848"/>
      <c r="AK2075" s="848"/>
      <c r="AL2075" s="848"/>
      <c r="AM2075" s="848"/>
      <c r="AN2075" s="848"/>
      <c r="AO2075" s="848"/>
      <c r="AP2075" s="849"/>
      <c r="AQ2075" s="482"/>
      <c r="AR2075" s="482"/>
      <c r="AS2075" s="482"/>
      <c r="AT2075" s="482"/>
      <c r="AU2075" s="482"/>
      <c r="AV2075" s="482"/>
      <c r="AW2075" s="482"/>
      <c r="AX2075" s="482"/>
      <c r="AY2075" s="482"/>
      <c r="AZ2075" s="482"/>
      <c r="BA2075" s="482"/>
      <c r="BB2075" s="482"/>
      <c r="BC2075" s="482"/>
      <c r="BD2075" s="482"/>
      <c r="BE2075" s="482"/>
      <c r="BF2075" s="482"/>
      <c r="BG2075" s="387"/>
      <c r="BH2075" s="387"/>
      <c r="BI2075" s="387"/>
      <c r="BJ2075" s="387"/>
      <c r="BK2075" s="387"/>
      <c r="BL2075" s="387"/>
      <c r="BM2075" s="387"/>
      <c r="BN2075" s="387"/>
      <c r="BO2075" s="387"/>
      <c r="BP2075" s="387"/>
      <c r="BQ2075" s="387"/>
      <c r="BR2075" s="387"/>
      <c r="BS2075" s="387"/>
      <c r="BT2075" s="387"/>
      <c r="BU2075" s="387"/>
      <c r="BV2075" s="387"/>
      <c r="BW2075" s="387"/>
      <c r="BX2075" s="387"/>
      <c r="BY2075" s="387"/>
      <c r="BZ2075" s="387"/>
      <c r="CA2075" s="387"/>
      <c r="CB2075" s="387"/>
      <c r="CC2075" s="387"/>
      <c r="CD2075" s="387"/>
      <c r="CE2075" s="387"/>
      <c r="CF2075" s="387"/>
      <c r="CG2075" s="387"/>
      <c r="CH2075" s="387"/>
      <c r="CK2075" s="258"/>
      <c r="CL2075" s="258"/>
      <c r="CM2075" s="258"/>
      <c r="CN2075" s="258"/>
      <c r="CO2075" s="258"/>
      <c r="CP2075" s="225"/>
      <c r="CQ2075" s="225"/>
      <c r="CR2075" s="225"/>
      <c r="CS2075" s="225"/>
    </row>
    <row r="2076" spans="1:97" s="316" customFormat="1" ht="12.75" customHeight="1">
      <c r="B2076" s="386"/>
      <c r="C2076" s="386"/>
      <c r="D2076" s="386"/>
      <c r="E2076" s="388"/>
      <c r="F2076" s="388"/>
      <c r="G2076" s="388"/>
      <c r="H2076" s="388"/>
      <c r="I2076" s="388"/>
      <c r="J2076" s="388"/>
      <c r="K2076" s="388"/>
      <c r="L2076" s="388"/>
      <c r="M2076" s="388"/>
      <c r="N2076" s="388"/>
      <c r="O2076" s="388"/>
      <c r="P2076" s="388"/>
      <c r="Q2076" s="388"/>
      <c r="R2076" s="388"/>
      <c r="S2076" s="388"/>
      <c r="T2076" s="388"/>
      <c r="U2076" s="388"/>
      <c r="V2076" s="388"/>
      <c r="W2076" s="388"/>
      <c r="X2076" s="388"/>
      <c r="Y2076" s="388"/>
      <c r="Z2076" s="388"/>
      <c r="AA2076" s="388"/>
      <c r="AB2076" s="388"/>
      <c r="AC2076" s="388"/>
      <c r="AD2076" s="388"/>
      <c r="AE2076" s="388"/>
      <c r="AF2076" s="399"/>
      <c r="AG2076" s="399"/>
      <c r="AH2076" s="399"/>
      <c r="AI2076" s="399"/>
      <c r="AJ2076" s="399"/>
      <c r="AK2076" s="399"/>
      <c r="AL2076" s="399"/>
      <c r="AM2076" s="399"/>
      <c r="AN2076" s="399"/>
      <c r="AO2076" s="399"/>
      <c r="AP2076" s="399"/>
      <c r="AQ2076" s="355"/>
      <c r="AR2076" s="355"/>
      <c r="AS2076" s="355"/>
      <c r="AT2076" s="355"/>
      <c r="AU2076" s="355"/>
      <c r="AV2076" s="355"/>
      <c r="AW2076" s="355"/>
      <c r="AX2076" s="355"/>
      <c r="AY2076" s="355"/>
      <c r="AZ2076" s="355"/>
      <c r="BA2076" s="355"/>
      <c r="BB2076" s="355"/>
      <c r="BC2076" s="355"/>
      <c r="BD2076" s="355"/>
      <c r="BE2076" s="355"/>
      <c r="BF2076" s="355"/>
      <c r="BG2076" s="387"/>
      <c r="BH2076" s="387"/>
      <c r="BI2076" s="387"/>
      <c r="BJ2076" s="387"/>
      <c r="BK2076" s="387"/>
      <c r="BL2076" s="387"/>
      <c r="BM2076" s="387"/>
      <c r="BN2076" s="387"/>
      <c r="BO2076" s="387"/>
      <c r="BP2076" s="387"/>
      <c r="BQ2076" s="387"/>
      <c r="BR2076" s="387"/>
      <c r="BS2076" s="387"/>
      <c r="BT2076" s="387"/>
      <c r="BU2076" s="387"/>
      <c r="BV2076" s="387"/>
      <c r="BW2076" s="387"/>
      <c r="BX2076" s="387"/>
      <c r="BY2076" s="387"/>
      <c r="BZ2076" s="387"/>
      <c r="CA2076" s="387"/>
      <c r="CB2076" s="387"/>
      <c r="CC2076" s="387"/>
      <c r="CD2076" s="387"/>
      <c r="CE2076" s="387"/>
      <c r="CF2076" s="387"/>
      <c r="CG2076" s="387"/>
      <c r="CH2076" s="387"/>
      <c r="CK2076" s="258"/>
      <c r="CL2076" s="258"/>
      <c r="CM2076" s="258"/>
      <c r="CN2076" s="258"/>
      <c r="CO2076" s="258"/>
      <c r="CP2076" s="225"/>
      <c r="CQ2076" s="225"/>
      <c r="CR2076" s="225"/>
      <c r="CS2076" s="225"/>
    </row>
    <row r="2077" spans="1:97" s="316" customFormat="1" ht="20.100000000000001" customHeight="1">
      <c r="A2077" s="239" t="s">
        <v>1312</v>
      </c>
      <c r="B2077" s="239"/>
      <c r="C2077" s="239"/>
      <c r="D2077" s="298"/>
      <c r="E2077" s="291"/>
      <c r="F2077" s="291"/>
      <c r="G2077" s="291"/>
      <c r="H2077" s="291"/>
      <c r="I2077" s="291"/>
      <c r="J2077" s="291"/>
      <c r="K2077" s="291"/>
      <c r="L2077" s="291"/>
      <c r="M2077" s="291"/>
      <c r="N2077" s="291"/>
      <c r="O2077" s="291"/>
      <c r="P2077" s="291"/>
      <c r="Q2077" s="291"/>
      <c r="R2077" s="291"/>
      <c r="S2077" s="291"/>
      <c r="T2077" s="291"/>
      <c r="U2077" s="291"/>
      <c r="V2077" s="291"/>
      <c r="AN2077" s="773"/>
      <c r="AO2077" s="774"/>
      <c r="AP2077" s="774"/>
      <c r="AQ2077" s="774"/>
      <c r="AR2077" s="774"/>
      <c r="AS2077" s="774"/>
      <c r="AT2077" s="774"/>
      <c r="AU2077" s="774"/>
      <c r="AV2077" s="774"/>
      <c r="AW2077" s="774"/>
      <c r="AX2077" s="774"/>
      <c r="AY2077" s="774"/>
      <c r="AZ2077" s="774"/>
      <c r="BA2077" s="774"/>
      <c r="BB2077" s="774"/>
      <c r="BC2077" s="774"/>
      <c r="BD2077" s="774"/>
      <c r="BE2077" s="774"/>
      <c r="BF2077" s="774"/>
      <c r="BG2077" s="243"/>
      <c r="BH2077" s="243"/>
      <c r="BI2077" s="243"/>
      <c r="BJ2077" s="243"/>
      <c r="BK2077" s="243"/>
      <c r="BL2077" s="345"/>
      <c r="BM2077" s="345"/>
      <c r="BN2077" s="345"/>
      <c r="BO2077" s="345"/>
      <c r="BP2077" s="345"/>
      <c r="BQ2077" s="345"/>
      <c r="BR2077" s="345"/>
      <c r="BS2077" s="345"/>
      <c r="BT2077" s="345"/>
      <c r="BU2077" s="345"/>
      <c r="BV2077" s="345"/>
      <c r="BW2077" s="345"/>
      <c r="BX2077" s="345"/>
      <c r="BY2077" s="345"/>
      <c r="BZ2077" s="345"/>
      <c r="CA2077" s="345"/>
    </row>
    <row r="2078" spans="1:97" s="331" customFormat="1" ht="18" customHeight="1">
      <c r="A2078" s="239"/>
      <c r="B2078" s="641" t="s">
        <v>1046</v>
      </c>
      <c r="C2078" s="642"/>
      <c r="D2078" s="642"/>
      <c r="E2078" s="642"/>
      <c r="F2078" s="642"/>
      <c r="G2078" s="642"/>
      <c r="H2078" s="642"/>
      <c r="I2078" s="642"/>
      <c r="J2078" s="642"/>
      <c r="K2078" s="642"/>
      <c r="L2078" s="642"/>
      <c r="M2078" s="642"/>
      <c r="N2078" s="642"/>
      <c r="O2078" s="642"/>
      <c r="P2078" s="642"/>
      <c r="Q2078" s="642"/>
      <c r="R2078" s="642"/>
      <c r="S2078" s="642"/>
      <c r="T2078" s="642"/>
      <c r="U2078" s="642"/>
      <c r="V2078" s="642"/>
      <c r="W2078" s="642"/>
      <c r="X2078" s="642"/>
      <c r="Y2078" s="642"/>
      <c r="Z2078" s="642"/>
      <c r="AA2078" s="642"/>
      <c r="AB2078" s="642"/>
      <c r="AC2078" s="642"/>
      <c r="AD2078" s="642"/>
      <c r="AE2078" s="642"/>
      <c r="AF2078" s="642"/>
      <c r="AG2078" s="642"/>
      <c r="AH2078" s="642"/>
      <c r="AI2078" s="642"/>
      <c r="AJ2078" s="642"/>
      <c r="AK2078" s="642"/>
      <c r="AL2078" s="642"/>
      <c r="AM2078" s="642"/>
      <c r="AN2078" s="642"/>
      <c r="AO2078" s="642"/>
      <c r="AP2078" s="642"/>
      <c r="AQ2078" s="642"/>
      <c r="AR2078" s="642"/>
      <c r="AS2078" s="642"/>
      <c r="AT2078" s="642"/>
      <c r="AU2078" s="642"/>
      <c r="AV2078" s="642"/>
      <c r="AW2078" s="642"/>
      <c r="AX2078" s="642"/>
      <c r="AY2078" s="642"/>
      <c r="AZ2078" s="642"/>
      <c r="BA2078" s="642"/>
      <c r="BB2078" s="642"/>
      <c r="BC2078" s="642"/>
      <c r="BD2078" s="642"/>
      <c r="BE2078" s="642"/>
      <c r="BF2078" s="642"/>
      <c r="BG2078" s="642"/>
      <c r="BH2078" s="642"/>
      <c r="BI2078" s="642"/>
      <c r="BJ2078" s="642"/>
      <c r="BK2078" s="643"/>
      <c r="BL2078" s="330"/>
      <c r="BM2078" s="330"/>
      <c r="BN2078" s="330"/>
      <c r="BO2078" s="330"/>
      <c r="BP2078" s="330"/>
      <c r="BQ2078" s="330"/>
      <c r="BR2078" s="330"/>
      <c r="BS2078" s="330"/>
      <c r="BT2078" s="330"/>
    </row>
    <row r="2079" spans="1:97" s="331" customFormat="1" ht="12.6" customHeight="1">
      <c r="B2079" s="495" t="s">
        <v>431</v>
      </c>
      <c r="C2079" s="496"/>
      <c r="D2079" s="497"/>
      <c r="E2079" s="501" t="s">
        <v>1047</v>
      </c>
      <c r="F2079" s="502"/>
      <c r="G2079" s="502"/>
      <c r="H2079" s="502"/>
      <c r="I2079" s="502"/>
      <c r="J2079" s="502"/>
      <c r="K2079" s="502"/>
      <c r="L2079" s="502"/>
      <c r="M2079" s="502"/>
      <c r="N2079" s="502"/>
      <c r="O2079" s="502"/>
      <c r="P2079" s="502"/>
      <c r="Q2079" s="502"/>
      <c r="R2079" s="502"/>
      <c r="S2079" s="502"/>
      <c r="T2079" s="502"/>
      <c r="U2079" s="502"/>
      <c r="V2079" s="502"/>
      <c r="W2079" s="502"/>
      <c r="X2079" s="502"/>
      <c r="Y2079" s="502"/>
      <c r="Z2079" s="502"/>
      <c r="AA2079" s="502"/>
      <c r="AB2079" s="502"/>
      <c r="AC2079" s="502"/>
      <c r="AD2079" s="502"/>
      <c r="AE2079" s="502"/>
      <c r="AF2079" s="502"/>
      <c r="AG2079" s="502"/>
      <c r="AH2079" s="502"/>
      <c r="AI2079" s="502"/>
      <c r="AJ2079" s="502"/>
      <c r="AK2079" s="502"/>
      <c r="AL2079" s="502"/>
      <c r="AM2079" s="502"/>
      <c r="AN2079" s="502"/>
      <c r="AO2079" s="502"/>
      <c r="AP2079" s="502"/>
      <c r="AQ2079" s="502"/>
      <c r="AR2079" s="502"/>
      <c r="AS2079" s="502"/>
      <c r="AT2079" s="502"/>
      <c r="AU2079" s="502"/>
      <c r="AV2079" s="502"/>
      <c r="AW2079" s="502"/>
      <c r="AX2079" s="502"/>
      <c r="AY2079" s="502"/>
      <c r="AZ2079" s="502"/>
      <c r="BA2079" s="502"/>
      <c r="BB2079" s="502"/>
      <c r="BC2079" s="502"/>
      <c r="BD2079" s="502"/>
      <c r="BE2079" s="502"/>
      <c r="BF2079" s="502"/>
      <c r="BG2079" s="801"/>
      <c r="BH2079" s="802"/>
      <c r="BI2079" s="802"/>
      <c r="BJ2079" s="802"/>
      <c r="BK2079" s="803"/>
      <c r="BL2079" s="330"/>
      <c r="BM2079" s="330"/>
      <c r="BN2079" s="330"/>
      <c r="BO2079" s="330"/>
      <c r="BP2079" s="330"/>
      <c r="BQ2079" s="330"/>
      <c r="BR2079" s="330"/>
      <c r="BS2079" s="330"/>
      <c r="BT2079" s="330"/>
      <c r="BU2079" s="330"/>
      <c r="BV2079" s="330"/>
      <c r="BW2079" s="330"/>
      <c r="BX2079" s="330"/>
      <c r="BY2079" s="330"/>
      <c r="BZ2079" s="330"/>
      <c r="CA2079" s="330"/>
    </row>
    <row r="2080" spans="1:97" s="331" customFormat="1" ht="12.6" customHeight="1">
      <c r="B2080" s="511"/>
      <c r="C2080" s="512"/>
      <c r="D2080" s="513"/>
      <c r="E2080" s="514"/>
      <c r="F2080" s="482"/>
      <c r="G2080" s="482"/>
      <c r="H2080" s="482"/>
      <c r="I2080" s="482"/>
      <c r="J2080" s="482"/>
      <c r="K2080" s="482"/>
      <c r="L2080" s="482"/>
      <c r="M2080" s="482"/>
      <c r="N2080" s="482"/>
      <c r="O2080" s="482"/>
      <c r="P2080" s="482"/>
      <c r="Q2080" s="482"/>
      <c r="R2080" s="482"/>
      <c r="S2080" s="482"/>
      <c r="T2080" s="482"/>
      <c r="U2080" s="482"/>
      <c r="V2080" s="482"/>
      <c r="W2080" s="482"/>
      <c r="X2080" s="482"/>
      <c r="Y2080" s="482"/>
      <c r="Z2080" s="482"/>
      <c r="AA2080" s="482"/>
      <c r="AB2080" s="482"/>
      <c r="AC2080" s="482"/>
      <c r="AD2080" s="482"/>
      <c r="AE2080" s="482"/>
      <c r="AF2080" s="482"/>
      <c r="AG2080" s="482"/>
      <c r="AH2080" s="482"/>
      <c r="AI2080" s="482"/>
      <c r="AJ2080" s="482"/>
      <c r="AK2080" s="482"/>
      <c r="AL2080" s="482"/>
      <c r="AM2080" s="482"/>
      <c r="AN2080" s="482"/>
      <c r="AO2080" s="482"/>
      <c r="AP2080" s="482"/>
      <c r="AQ2080" s="482"/>
      <c r="AR2080" s="482"/>
      <c r="AS2080" s="482"/>
      <c r="AT2080" s="482"/>
      <c r="AU2080" s="482"/>
      <c r="AV2080" s="482"/>
      <c r="AW2080" s="482"/>
      <c r="AX2080" s="482"/>
      <c r="AY2080" s="482"/>
      <c r="AZ2080" s="482"/>
      <c r="BA2080" s="482"/>
      <c r="BB2080" s="482"/>
      <c r="BC2080" s="482"/>
      <c r="BD2080" s="482"/>
      <c r="BE2080" s="482"/>
      <c r="BF2080" s="482"/>
      <c r="BG2080" s="807"/>
      <c r="BH2080" s="808"/>
      <c r="BI2080" s="808"/>
      <c r="BJ2080" s="808"/>
      <c r="BK2080" s="809"/>
      <c r="BL2080" s="330"/>
      <c r="BM2080" s="330"/>
      <c r="BN2080" s="330"/>
      <c r="BO2080" s="330"/>
      <c r="BP2080" s="330"/>
      <c r="BQ2080" s="330"/>
      <c r="BR2080" s="330"/>
      <c r="BS2080" s="330"/>
      <c r="BT2080" s="330"/>
      <c r="BU2080" s="330"/>
      <c r="BV2080" s="330"/>
      <c r="BW2080" s="330"/>
      <c r="BX2080" s="330"/>
      <c r="BY2080" s="330"/>
      <c r="BZ2080" s="330"/>
      <c r="CA2080" s="330"/>
    </row>
    <row r="2081" spans="1:80" s="331" customFormat="1" ht="12.6" customHeight="1">
      <c r="B2081" s="498"/>
      <c r="C2081" s="499"/>
      <c r="D2081" s="500"/>
      <c r="E2081" s="503"/>
      <c r="F2081" s="504"/>
      <c r="G2081" s="504"/>
      <c r="H2081" s="504"/>
      <c r="I2081" s="504"/>
      <c r="J2081" s="504"/>
      <c r="K2081" s="504"/>
      <c r="L2081" s="504"/>
      <c r="M2081" s="504"/>
      <c r="N2081" s="504"/>
      <c r="O2081" s="504"/>
      <c r="P2081" s="504"/>
      <c r="Q2081" s="504"/>
      <c r="R2081" s="504"/>
      <c r="S2081" s="504"/>
      <c r="T2081" s="504"/>
      <c r="U2081" s="504"/>
      <c r="V2081" s="504"/>
      <c r="W2081" s="504"/>
      <c r="X2081" s="504"/>
      <c r="Y2081" s="504"/>
      <c r="Z2081" s="504"/>
      <c r="AA2081" s="504"/>
      <c r="AB2081" s="504"/>
      <c r="AC2081" s="504"/>
      <c r="AD2081" s="504"/>
      <c r="AE2081" s="504"/>
      <c r="AF2081" s="504"/>
      <c r="AG2081" s="504"/>
      <c r="AH2081" s="504"/>
      <c r="AI2081" s="504"/>
      <c r="AJ2081" s="504"/>
      <c r="AK2081" s="504"/>
      <c r="AL2081" s="504"/>
      <c r="AM2081" s="504"/>
      <c r="AN2081" s="504"/>
      <c r="AO2081" s="504"/>
      <c r="AP2081" s="504"/>
      <c r="AQ2081" s="504"/>
      <c r="AR2081" s="504"/>
      <c r="AS2081" s="504"/>
      <c r="AT2081" s="504"/>
      <c r="AU2081" s="504"/>
      <c r="AV2081" s="504"/>
      <c r="AW2081" s="504"/>
      <c r="AX2081" s="504"/>
      <c r="AY2081" s="504"/>
      <c r="AZ2081" s="504"/>
      <c r="BA2081" s="504"/>
      <c r="BB2081" s="504"/>
      <c r="BC2081" s="504"/>
      <c r="BD2081" s="504"/>
      <c r="BE2081" s="504"/>
      <c r="BF2081" s="504"/>
      <c r="BG2081" s="804"/>
      <c r="BH2081" s="805"/>
      <c r="BI2081" s="805"/>
      <c r="BJ2081" s="805"/>
      <c r="BK2081" s="806"/>
      <c r="BL2081" s="330"/>
      <c r="BM2081" s="330"/>
      <c r="BN2081" s="330"/>
      <c r="BO2081" s="330"/>
      <c r="BP2081" s="330"/>
      <c r="BQ2081" s="330"/>
      <c r="BR2081" s="330"/>
      <c r="BS2081" s="330"/>
      <c r="BT2081" s="330"/>
      <c r="BU2081" s="330"/>
      <c r="BV2081" s="330"/>
      <c r="BW2081" s="330"/>
      <c r="BX2081" s="330"/>
      <c r="BY2081" s="330"/>
      <c r="BZ2081" s="330"/>
      <c r="CA2081" s="330"/>
    </row>
    <row r="2082" spans="1:80" s="331" customFormat="1" ht="12.6" customHeight="1">
      <c r="B2082" s="495" t="s">
        <v>436</v>
      </c>
      <c r="C2082" s="496"/>
      <c r="D2082" s="497"/>
      <c r="E2082" s="501" t="s">
        <v>1048</v>
      </c>
      <c r="F2082" s="502"/>
      <c r="G2082" s="502"/>
      <c r="H2082" s="502"/>
      <c r="I2082" s="502"/>
      <c r="J2082" s="502"/>
      <c r="K2082" s="502"/>
      <c r="L2082" s="502"/>
      <c r="M2082" s="502"/>
      <c r="N2082" s="502"/>
      <c r="O2082" s="502"/>
      <c r="P2082" s="502"/>
      <c r="Q2082" s="502"/>
      <c r="R2082" s="502"/>
      <c r="S2082" s="502"/>
      <c r="T2082" s="502"/>
      <c r="U2082" s="502"/>
      <c r="V2082" s="502"/>
      <c r="W2082" s="502"/>
      <c r="X2082" s="502"/>
      <c r="Y2082" s="502"/>
      <c r="Z2082" s="502"/>
      <c r="AA2082" s="502"/>
      <c r="AB2082" s="502"/>
      <c r="AC2082" s="502"/>
      <c r="AD2082" s="502"/>
      <c r="AE2082" s="502"/>
      <c r="AF2082" s="502"/>
      <c r="AG2082" s="502"/>
      <c r="AH2082" s="502"/>
      <c r="AI2082" s="502"/>
      <c r="AJ2082" s="502"/>
      <c r="AK2082" s="502"/>
      <c r="AL2082" s="502"/>
      <c r="AM2082" s="502"/>
      <c r="AN2082" s="502"/>
      <c r="AO2082" s="502"/>
      <c r="AP2082" s="502"/>
      <c r="AQ2082" s="502"/>
      <c r="AR2082" s="502"/>
      <c r="AS2082" s="502"/>
      <c r="AT2082" s="502"/>
      <c r="AU2082" s="502"/>
      <c r="AV2082" s="502"/>
      <c r="AW2082" s="502"/>
      <c r="AX2082" s="502"/>
      <c r="AY2082" s="502"/>
      <c r="AZ2082" s="502"/>
      <c r="BA2082" s="502"/>
      <c r="BB2082" s="502"/>
      <c r="BC2082" s="502"/>
      <c r="BD2082" s="502"/>
      <c r="BE2082" s="502"/>
      <c r="BF2082" s="502"/>
      <c r="BG2082" s="801"/>
      <c r="BH2082" s="802"/>
      <c r="BI2082" s="802"/>
      <c r="BJ2082" s="802"/>
      <c r="BK2082" s="803"/>
      <c r="BL2082" s="330"/>
      <c r="BM2082" s="330"/>
      <c r="BN2082" s="330"/>
      <c r="BO2082" s="330"/>
      <c r="BP2082" s="330"/>
      <c r="BQ2082" s="330"/>
      <c r="BR2082" s="330"/>
      <c r="BS2082" s="330"/>
      <c r="BT2082" s="330"/>
      <c r="BU2082" s="330"/>
      <c r="BV2082" s="330"/>
      <c r="BW2082" s="330"/>
      <c r="BX2082" s="330"/>
      <c r="BY2082" s="330"/>
      <c r="BZ2082" s="330"/>
      <c r="CA2082" s="330"/>
    </row>
    <row r="2083" spans="1:80" s="331" customFormat="1" ht="12.6" customHeight="1">
      <c r="B2083" s="498"/>
      <c r="C2083" s="499"/>
      <c r="D2083" s="500"/>
      <c r="E2083" s="503"/>
      <c r="F2083" s="504"/>
      <c r="G2083" s="504"/>
      <c r="H2083" s="504"/>
      <c r="I2083" s="504"/>
      <c r="J2083" s="504"/>
      <c r="K2083" s="504"/>
      <c r="L2083" s="504"/>
      <c r="M2083" s="504"/>
      <c r="N2083" s="504"/>
      <c r="O2083" s="504"/>
      <c r="P2083" s="504"/>
      <c r="Q2083" s="504"/>
      <c r="R2083" s="504"/>
      <c r="S2083" s="504"/>
      <c r="T2083" s="504"/>
      <c r="U2083" s="504"/>
      <c r="V2083" s="504"/>
      <c r="W2083" s="504"/>
      <c r="X2083" s="504"/>
      <c r="Y2083" s="504"/>
      <c r="Z2083" s="504"/>
      <c r="AA2083" s="504"/>
      <c r="AB2083" s="504"/>
      <c r="AC2083" s="504"/>
      <c r="AD2083" s="504"/>
      <c r="AE2083" s="504"/>
      <c r="AF2083" s="504"/>
      <c r="AG2083" s="504"/>
      <c r="AH2083" s="504"/>
      <c r="AI2083" s="504"/>
      <c r="AJ2083" s="504"/>
      <c r="AK2083" s="504"/>
      <c r="AL2083" s="504"/>
      <c r="AM2083" s="504"/>
      <c r="AN2083" s="504"/>
      <c r="AO2083" s="504"/>
      <c r="AP2083" s="504"/>
      <c r="AQ2083" s="504"/>
      <c r="AR2083" s="504"/>
      <c r="AS2083" s="504"/>
      <c r="AT2083" s="504"/>
      <c r="AU2083" s="504"/>
      <c r="AV2083" s="504"/>
      <c r="AW2083" s="504"/>
      <c r="AX2083" s="504"/>
      <c r="AY2083" s="504"/>
      <c r="AZ2083" s="504"/>
      <c r="BA2083" s="504"/>
      <c r="BB2083" s="504"/>
      <c r="BC2083" s="504"/>
      <c r="BD2083" s="504"/>
      <c r="BE2083" s="504"/>
      <c r="BF2083" s="504"/>
      <c r="BG2083" s="804"/>
      <c r="BH2083" s="805"/>
      <c r="BI2083" s="805"/>
      <c r="BJ2083" s="805"/>
      <c r="BK2083" s="806"/>
      <c r="BL2083" s="330"/>
      <c r="BM2083" s="330"/>
      <c r="BN2083" s="330"/>
      <c r="BO2083" s="330"/>
      <c r="BP2083" s="330"/>
      <c r="BQ2083" s="330"/>
      <c r="BR2083" s="330"/>
      <c r="BS2083" s="330"/>
      <c r="BT2083" s="330"/>
      <c r="BU2083" s="330"/>
      <c r="BV2083" s="330"/>
      <c r="BW2083" s="330"/>
      <c r="BX2083" s="330"/>
      <c r="BY2083" s="330"/>
      <c r="BZ2083" s="330"/>
      <c r="CA2083" s="330"/>
    </row>
    <row r="2084" spans="1:80" s="331" customFormat="1" ht="12.6" customHeight="1">
      <c r="B2084" s="495" t="s">
        <v>450</v>
      </c>
      <c r="C2084" s="496"/>
      <c r="D2084" s="497"/>
      <c r="E2084" s="501" t="s">
        <v>1049</v>
      </c>
      <c r="F2084" s="502"/>
      <c r="G2084" s="502"/>
      <c r="H2084" s="502"/>
      <c r="I2084" s="502"/>
      <c r="J2084" s="502"/>
      <c r="K2084" s="502"/>
      <c r="L2084" s="502"/>
      <c r="M2084" s="502"/>
      <c r="N2084" s="502"/>
      <c r="O2084" s="502"/>
      <c r="P2084" s="502"/>
      <c r="Q2084" s="502"/>
      <c r="R2084" s="502"/>
      <c r="S2084" s="502"/>
      <c r="T2084" s="502"/>
      <c r="U2084" s="502"/>
      <c r="V2084" s="502"/>
      <c r="W2084" s="502"/>
      <c r="X2084" s="502"/>
      <c r="Y2084" s="502"/>
      <c r="Z2084" s="502"/>
      <c r="AA2084" s="502"/>
      <c r="AB2084" s="502"/>
      <c r="AC2084" s="502"/>
      <c r="AD2084" s="502"/>
      <c r="AE2084" s="502"/>
      <c r="AF2084" s="502"/>
      <c r="AG2084" s="502"/>
      <c r="AH2084" s="502"/>
      <c r="AI2084" s="502"/>
      <c r="AJ2084" s="502"/>
      <c r="AK2084" s="502"/>
      <c r="AL2084" s="502"/>
      <c r="AM2084" s="502"/>
      <c r="AN2084" s="502"/>
      <c r="AO2084" s="502"/>
      <c r="AP2084" s="502"/>
      <c r="AQ2084" s="502"/>
      <c r="AR2084" s="502"/>
      <c r="AS2084" s="502"/>
      <c r="AT2084" s="502"/>
      <c r="AU2084" s="502"/>
      <c r="AV2084" s="502"/>
      <c r="AW2084" s="502"/>
      <c r="AX2084" s="502"/>
      <c r="AY2084" s="502"/>
      <c r="AZ2084" s="502"/>
      <c r="BA2084" s="502"/>
      <c r="BB2084" s="502"/>
      <c r="BC2084" s="502"/>
      <c r="BD2084" s="502"/>
      <c r="BE2084" s="502"/>
      <c r="BF2084" s="502"/>
      <c r="BG2084" s="801"/>
      <c r="BH2084" s="802"/>
      <c r="BI2084" s="802"/>
      <c r="BJ2084" s="802"/>
      <c r="BK2084" s="803"/>
      <c r="BL2084" s="330"/>
      <c r="BM2084" s="330"/>
      <c r="BN2084" s="330"/>
      <c r="BO2084" s="330"/>
      <c r="BP2084" s="330"/>
      <c r="BQ2084" s="330"/>
      <c r="BR2084" s="330"/>
      <c r="BS2084" s="330"/>
      <c r="BT2084" s="330"/>
      <c r="BU2084" s="330"/>
      <c r="BV2084" s="330"/>
      <c r="BW2084" s="330"/>
      <c r="BX2084" s="330"/>
      <c r="BY2084" s="330"/>
      <c r="BZ2084" s="330"/>
      <c r="CA2084" s="330"/>
    </row>
    <row r="2085" spans="1:80" s="331" customFormat="1" ht="12.6" customHeight="1">
      <c r="B2085" s="511"/>
      <c r="C2085" s="512"/>
      <c r="D2085" s="513"/>
      <c r="E2085" s="514"/>
      <c r="F2085" s="482"/>
      <c r="G2085" s="482"/>
      <c r="H2085" s="482"/>
      <c r="I2085" s="482"/>
      <c r="J2085" s="482"/>
      <c r="K2085" s="482"/>
      <c r="L2085" s="482"/>
      <c r="M2085" s="482"/>
      <c r="N2085" s="482"/>
      <c r="O2085" s="482"/>
      <c r="P2085" s="482"/>
      <c r="Q2085" s="482"/>
      <c r="R2085" s="482"/>
      <c r="S2085" s="482"/>
      <c r="T2085" s="482"/>
      <c r="U2085" s="482"/>
      <c r="V2085" s="482"/>
      <c r="W2085" s="482"/>
      <c r="X2085" s="482"/>
      <c r="Y2085" s="482"/>
      <c r="Z2085" s="482"/>
      <c r="AA2085" s="482"/>
      <c r="AB2085" s="482"/>
      <c r="AC2085" s="482"/>
      <c r="AD2085" s="482"/>
      <c r="AE2085" s="482"/>
      <c r="AF2085" s="482"/>
      <c r="AG2085" s="482"/>
      <c r="AH2085" s="482"/>
      <c r="AI2085" s="482"/>
      <c r="AJ2085" s="482"/>
      <c r="AK2085" s="482"/>
      <c r="AL2085" s="482"/>
      <c r="AM2085" s="482"/>
      <c r="AN2085" s="482"/>
      <c r="AO2085" s="482"/>
      <c r="AP2085" s="482"/>
      <c r="AQ2085" s="482"/>
      <c r="AR2085" s="482"/>
      <c r="AS2085" s="482"/>
      <c r="AT2085" s="482"/>
      <c r="AU2085" s="482"/>
      <c r="AV2085" s="482"/>
      <c r="AW2085" s="482"/>
      <c r="AX2085" s="482"/>
      <c r="AY2085" s="482"/>
      <c r="AZ2085" s="482"/>
      <c r="BA2085" s="482"/>
      <c r="BB2085" s="482"/>
      <c r="BC2085" s="482"/>
      <c r="BD2085" s="482"/>
      <c r="BE2085" s="482"/>
      <c r="BF2085" s="482"/>
      <c r="BG2085" s="807"/>
      <c r="BH2085" s="808"/>
      <c r="BI2085" s="808"/>
      <c r="BJ2085" s="808"/>
      <c r="BK2085" s="809"/>
      <c r="BL2085" s="330"/>
      <c r="BM2085" s="330"/>
      <c r="BN2085" s="330"/>
      <c r="BO2085" s="330"/>
      <c r="BP2085" s="330"/>
      <c r="BQ2085" s="330"/>
      <c r="BR2085" s="330"/>
      <c r="BS2085" s="330"/>
      <c r="BT2085" s="330"/>
      <c r="BU2085" s="330"/>
      <c r="BV2085" s="330"/>
      <c r="BW2085" s="330"/>
      <c r="BX2085" s="330"/>
      <c r="BY2085" s="330"/>
      <c r="BZ2085" s="330"/>
      <c r="CA2085" s="330"/>
    </row>
    <row r="2086" spans="1:80" s="331" customFormat="1" ht="12.6" customHeight="1">
      <c r="B2086" s="511"/>
      <c r="C2086" s="512"/>
      <c r="D2086" s="513"/>
      <c r="E2086" s="514"/>
      <c r="F2086" s="482"/>
      <c r="G2086" s="482"/>
      <c r="H2086" s="482"/>
      <c r="I2086" s="482"/>
      <c r="J2086" s="482"/>
      <c r="K2086" s="482"/>
      <c r="L2086" s="482"/>
      <c r="M2086" s="482"/>
      <c r="N2086" s="482"/>
      <c r="O2086" s="482"/>
      <c r="P2086" s="482"/>
      <c r="Q2086" s="482"/>
      <c r="R2086" s="482"/>
      <c r="S2086" s="482"/>
      <c r="T2086" s="482"/>
      <c r="U2086" s="482"/>
      <c r="V2086" s="482"/>
      <c r="W2086" s="482"/>
      <c r="X2086" s="482"/>
      <c r="Y2086" s="482"/>
      <c r="Z2086" s="482"/>
      <c r="AA2086" s="482"/>
      <c r="AB2086" s="482"/>
      <c r="AC2086" s="482"/>
      <c r="AD2086" s="482"/>
      <c r="AE2086" s="482"/>
      <c r="AF2086" s="482"/>
      <c r="AG2086" s="482"/>
      <c r="AH2086" s="482"/>
      <c r="AI2086" s="482"/>
      <c r="AJ2086" s="482"/>
      <c r="AK2086" s="482"/>
      <c r="AL2086" s="482"/>
      <c r="AM2086" s="482"/>
      <c r="AN2086" s="482"/>
      <c r="AO2086" s="482"/>
      <c r="AP2086" s="482"/>
      <c r="AQ2086" s="482"/>
      <c r="AR2086" s="482"/>
      <c r="AS2086" s="482"/>
      <c r="AT2086" s="482"/>
      <c r="AU2086" s="482"/>
      <c r="AV2086" s="482"/>
      <c r="AW2086" s="482"/>
      <c r="AX2086" s="482"/>
      <c r="AY2086" s="482"/>
      <c r="AZ2086" s="482"/>
      <c r="BA2086" s="482"/>
      <c r="BB2086" s="482"/>
      <c r="BC2086" s="482"/>
      <c r="BD2086" s="482"/>
      <c r="BE2086" s="482"/>
      <c r="BF2086" s="482"/>
      <c r="BG2086" s="807"/>
      <c r="BH2086" s="808"/>
      <c r="BI2086" s="808"/>
      <c r="BJ2086" s="808"/>
      <c r="BK2086" s="809"/>
      <c r="BL2086" s="330"/>
      <c r="BM2086" s="330"/>
      <c r="BN2086" s="330"/>
      <c r="BO2086" s="330"/>
      <c r="BP2086" s="330"/>
      <c r="BQ2086" s="330"/>
      <c r="BR2086" s="330"/>
      <c r="BS2086" s="330"/>
      <c r="BT2086" s="330"/>
      <c r="BU2086" s="330"/>
      <c r="BV2086" s="330"/>
      <c r="BW2086" s="330"/>
      <c r="BX2086" s="330"/>
      <c r="BY2086" s="330"/>
      <c r="BZ2086" s="330"/>
      <c r="CA2086" s="330"/>
    </row>
    <row r="2087" spans="1:80" s="331" customFormat="1" ht="12.6" customHeight="1">
      <c r="B2087" s="495" t="s">
        <v>457</v>
      </c>
      <c r="C2087" s="496"/>
      <c r="D2087" s="497"/>
      <c r="E2087" s="501" t="s">
        <v>1050</v>
      </c>
      <c r="F2087" s="502"/>
      <c r="G2087" s="502"/>
      <c r="H2087" s="502"/>
      <c r="I2087" s="502"/>
      <c r="J2087" s="502"/>
      <c r="K2087" s="502"/>
      <c r="L2087" s="502"/>
      <c r="M2087" s="502"/>
      <c r="N2087" s="502"/>
      <c r="O2087" s="502"/>
      <c r="P2087" s="502"/>
      <c r="Q2087" s="502"/>
      <c r="R2087" s="502"/>
      <c r="S2087" s="502"/>
      <c r="T2087" s="502"/>
      <c r="U2087" s="502"/>
      <c r="V2087" s="502"/>
      <c r="W2087" s="502"/>
      <c r="X2087" s="502"/>
      <c r="Y2087" s="502"/>
      <c r="Z2087" s="502"/>
      <c r="AA2087" s="502"/>
      <c r="AB2087" s="502"/>
      <c r="AC2087" s="502"/>
      <c r="AD2087" s="502"/>
      <c r="AE2087" s="502"/>
      <c r="AF2087" s="502"/>
      <c r="AG2087" s="502"/>
      <c r="AH2087" s="502"/>
      <c r="AI2087" s="502"/>
      <c r="AJ2087" s="502"/>
      <c r="AK2087" s="502"/>
      <c r="AL2087" s="502"/>
      <c r="AM2087" s="502"/>
      <c r="AN2087" s="502"/>
      <c r="AO2087" s="502"/>
      <c r="AP2087" s="502"/>
      <c r="AQ2087" s="502"/>
      <c r="AR2087" s="502"/>
      <c r="AS2087" s="502"/>
      <c r="AT2087" s="502"/>
      <c r="AU2087" s="502"/>
      <c r="AV2087" s="502"/>
      <c r="AW2087" s="502"/>
      <c r="AX2087" s="502"/>
      <c r="AY2087" s="502"/>
      <c r="AZ2087" s="502"/>
      <c r="BA2087" s="502"/>
      <c r="BB2087" s="502"/>
      <c r="BC2087" s="502"/>
      <c r="BD2087" s="502"/>
      <c r="BE2087" s="502"/>
      <c r="BF2087" s="502"/>
      <c r="BG2087" s="801"/>
      <c r="BH2087" s="802"/>
      <c r="BI2087" s="802"/>
      <c r="BJ2087" s="802"/>
      <c r="BK2087" s="803"/>
      <c r="BL2087" s="330"/>
      <c r="BM2087" s="330"/>
      <c r="BN2087" s="330"/>
      <c r="BO2087" s="330"/>
      <c r="BP2087" s="330"/>
      <c r="BQ2087" s="330"/>
      <c r="BR2087" s="330"/>
      <c r="BS2087" s="330"/>
      <c r="BT2087" s="330"/>
      <c r="BU2087" s="330"/>
      <c r="BV2087" s="330"/>
      <c r="BW2087" s="330"/>
      <c r="BX2087" s="330"/>
      <c r="BY2087" s="330"/>
      <c r="BZ2087" s="330"/>
      <c r="CA2087" s="330"/>
    </row>
    <row r="2088" spans="1:80" s="331" customFormat="1" ht="12.6" customHeight="1">
      <c r="B2088" s="511"/>
      <c r="C2088" s="512"/>
      <c r="D2088" s="513"/>
      <c r="E2088" s="514"/>
      <c r="F2088" s="482"/>
      <c r="G2088" s="482"/>
      <c r="H2088" s="482"/>
      <c r="I2088" s="482"/>
      <c r="J2088" s="482"/>
      <c r="K2088" s="482"/>
      <c r="L2088" s="482"/>
      <c r="M2088" s="482"/>
      <c r="N2088" s="482"/>
      <c r="O2088" s="482"/>
      <c r="P2088" s="482"/>
      <c r="Q2088" s="482"/>
      <c r="R2088" s="482"/>
      <c r="S2088" s="482"/>
      <c r="T2088" s="482"/>
      <c r="U2088" s="482"/>
      <c r="V2088" s="482"/>
      <c r="W2088" s="482"/>
      <c r="X2088" s="482"/>
      <c r="Y2088" s="482"/>
      <c r="Z2088" s="482"/>
      <c r="AA2088" s="482"/>
      <c r="AB2088" s="482"/>
      <c r="AC2088" s="482"/>
      <c r="AD2088" s="482"/>
      <c r="AE2088" s="482"/>
      <c r="AF2088" s="482"/>
      <c r="AG2088" s="482"/>
      <c r="AH2088" s="482"/>
      <c r="AI2088" s="482"/>
      <c r="AJ2088" s="482"/>
      <c r="AK2088" s="482"/>
      <c r="AL2088" s="482"/>
      <c r="AM2088" s="482"/>
      <c r="AN2088" s="482"/>
      <c r="AO2088" s="482"/>
      <c r="AP2088" s="482"/>
      <c r="AQ2088" s="482"/>
      <c r="AR2088" s="482"/>
      <c r="AS2088" s="482"/>
      <c r="AT2088" s="482"/>
      <c r="AU2088" s="482"/>
      <c r="AV2088" s="482"/>
      <c r="AW2088" s="482"/>
      <c r="AX2088" s="482"/>
      <c r="AY2088" s="482"/>
      <c r="AZ2088" s="482"/>
      <c r="BA2088" s="482"/>
      <c r="BB2088" s="482"/>
      <c r="BC2088" s="482"/>
      <c r="BD2088" s="482"/>
      <c r="BE2088" s="482"/>
      <c r="BF2088" s="482"/>
      <c r="BG2088" s="807"/>
      <c r="BH2088" s="808"/>
      <c r="BI2088" s="808"/>
      <c r="BJ2088" s="808"/>
      <c r="BK2088" s="809"/>
      <c r="BL2088" s="330"/>
      <c r="BM2088" s="330"/>
      <c r="BN2088" s="330"/>
      <c r="BO2088" s="330"/>
      <c r="BP2088" s="330"/>
      <c r="BQ2088" s="330"/>
      <c r="BR2088" s="330"/>
      <c r="BS2088" s="330"/>
      <c r="BT2088" s="330"/>
      <c r="BU2088" s="330"/>
      <c r="BV2088" s="330"/>
      <c r="BW2088" s="330"/>
      <c r="BX2088" s="330"/>
      <c r="BY2088" s="330"/>
      <c r="BZ2088" s="330"/>
      <c r="CA2088" s="330"/>
    </row>
    <row r="2089" spans="1:80" s="331" customFormat="1" ht="12.6" customHeight="1">
      <c r="B2089" s="498"/>
      <c r="C2089" s="499"/>
      <c r="D2089" s="500"/>
      <c r="E2089" s="503"/>
      <c r="F2089" s="504"/>
      <c r="G2089" s="504"/>
      <c r="H2089" s="504"/>
      <c r="I2089" s="504"/>
      <c r="J2089" s="504"/>
      <c r="K2089" s="504"/>
      <c r="L2089" s="504"/>
      <c r="M2089" s="504"/>
      <c r="N2089" s="504"/>
      <c r="O2089" s="504"/>
      <c r="P2089" s="504"/>
      <c r="Q2089" s="504"/>
      <c r="R2089" s="504"/>
      <c r="S2089" s="504"/>
      <c r="T2089" s="504"/>
      <c r="U2089" s="504"/>
      <c r="V2089" s="504"/>
      <c r="W2089" s="504"/>
      <c r="X2089" s="504"/>
      <c r="Y2089" s="504"/>
      <c r="Z2089" s="504"/>
      <c r="AA2089" s="504"/>
      <c r="AB2089" s="504"/>
      <c r="AC2089" s="504"/>
      <c r="AD2089" s="504"/>
      <c r="AE2089" s="504"/>
      <c r="AF2089" s="504"/>
      <c r="AG2089" s="504"/>
      <c r="AH2089" s="504"/>
      <c r="AI2089" s="504"/>
      <c r="AJ2089" s="504"/>
      <c r="AK2089" s="504"/>
      <c r="AL2089" s="504"/>
      <c r="AM2089" s="504"/>
      <c r="AN2089" s="504"/>
      <c r="AO2089" s="504"/>
      <c r="AP2089" s="504"/>
      <c r="AQ2089" s="504"/>
      <c r="AR2089" s="504"/>
      <c r="AS2089" s="504"/>
      <c r="AT2089" s="504"/>
      <c r="AU2089" s="504"/>
      <c r="AV2089" s="504"/>
      <c r="AW2089" s="504"/>
      <c r="AX2089" s="504"/>
      <c r="AY2089" s="504"/>
      <c r="AZ2089" s="504"/>
      <c r="BA2089" s="504"/>
      <c r="BB2089" s="504"/>
      <c r="BC2089" s="504"/>
      <c r="BD2089" s="504"/>
      <c r="BE2089" s="504"/>
      <c r="BF2089" s="504"/>
      <c r="BG2089" s="804"/>
      <c r="BH2089" s="805"/>
      <c r="BI2089" s="805"/>
      <c r="BJ2089" s="805"/>
      <c r="BK2089" s="806"/>
      <c r="BL2089" s="330"/>
      <c r="BM2089" s="330"/>
      <c r="BN2089" s="330"/>
      <c r="BO2089" s="330"/>
      <c r="BP2089" s="330"/>
      <c r="BQ2089" s="330"/>
      <c r="BR2089" s="330"/>
      <c r="BS2089" s="330"/>
      <c r="BT2089" s="330"/>
      <c r="BU2089" s="330"/>
      <c r="BV2089" s="330"/>
      <c r="BW2089" s="330"/>
      <c r="BX2089" s="330"/>
      <c r="BY2089" s="330"/>
      <c r="BZ2089" s="330"/>
      <c r="CA2089" s="330"/>
    </row>
    <row r="2090" spans="1:80" s="331" customFormat="1" ht="12.6" customHeight="1">
      <c r="B2090" s="495" t="s">
        <v>461</v>
      </c>
      <c r="C2090" s="496"/>
      <c r="D2090" s="497"/>
      <c r="E2090" s="501" t="s">
        <v>1051</v>
      </c>
      <c r="F2090" s="502"/>
      <c r="G2090" s="502"/>
      <c r="H2090" s="502"/>
      <c r="I2090" s="502"/>
      <c r="J2090" s="502"/>
      <c r="K2090" s="502"/>
      <c r="L2090" s="502"/>
      <c r="M2090" s="502"/>
      <c r="N2090" s="502"/>
      <c r="O2090" s="502"/>
      <c r="P2090" s="502"/>
      <c r="Q2090" s="502"/>
      <c r="R2090" s="502"/>
      <c r="S2090" s="502"/>
      <c r="T2090" s="502"/>
      <c r="U2090" s="502"/>
      <c r="V2090" s="502"/>
      <c r="W2090" s="502"/>
      <c r="X2090" s="502"/>
      <c r="Y2090" s="502"/>
      <c r="Z2090" s="502"/>
      <c r="AA2090" s="502"/>
      <c r="AB2090" s="502"/>
      <c r="AC2090" s="502"/>
      <c r="AD2090" s="502"/>
      <c r="AE2090" s="502"/>
      <c r="AF2090" s="502"/>
      <c r="AG2090" s="502"/>
      <c r="AH2090" s="502"/>
      <c r="AI2090" s="502"/>
      <c r="AJ2090" s="502"/>
      <c r="AK2090" s="502"/>
      <c r="AL2090" s="502"/>
      <c r="AM2090" s="502"/>
      <c r="AN2090" s="502"/>
      <c r="AO2090" s="502"/>
      <c r="AP2090" s="502"/>
      <c r="AQ2090" s="502"/>
      <c r="AR2090" s="502"/>
      <c r="AS2090" s="502"/>
      <c r="AT2090" s="502"/>
      <c r="AU2090" s="502"/>
      <c r="AV2090" s="502"/>
      <c r="AW2090" s="502"/>
      <c r="AX2090" s="502"/>
      <c r="AY2090" s="502"/>
      <c r="AZ2090" s="502"/>
      <c r="BA2090" s="502"/>
      <c r="BB2090" s="502"/>
      <c r="BC2090" s="502"/>
      <c r="BD2090" s="502"/>
      <c r="BE2090" s="502"/>
      <c r="BF2090" s="502"/>
      <c r="BG2090" s="801"/>
      <c r="BH2090" s="802"/>
      <c r="BI2090" s="802"/>
      <c r="BJ2090" s="802"/>
      <c r="BK2090" s="803"/>
      <c r="BL2090" s="330"/>
      <c r="BM2090" s="330"/>
      <c r="BN2090" s="330"/>
      <c r="BO2090" s="330"/>
      <c r="BP2090" s="330"/>
      <c r="BQ2090" s="330"/>
      <c r="BR2090" s="330"/>
      <c r="BS2090" s="330"/>
      <c r="BT2090" s="330"/>
      <c r="BU2090" s="330"/>
      <c r="BV2090" s="330"/>
      <c r="BW2090" s="330"/>
      <c r="BX2090" s="330"/>
      <c r="BY2090" s="330"/>
      <c r="BZ2090" s="330"/>
      <c r="CA2090" s="330"/>
    </row>
    <row r="2091" spans="1:80" s="331" customFormat="1" ht="12.6" customHeight="1">
      <c r="B2091" s="511"/>
      <c r="C2091" s="512"/>
      <c r="D2091" s="513"/>
      <c r="E2091" s="514"/>
      <c r="F2091" s="482"/>
      <c r="G2091" s="482"/>
      <c r="H2091" s="482"/>
      <c r="I2091" s="482"/>
      <c r="J2091" s="482"/>
      <c r="K2091" s="482"/>
      <c r="L2091" s="482"/>
      <c r="M2091" s="482"/>
      <c r="N2091" s="482"/>
      <c r="O2091" s="482"/>
      <c r="P2091" s="482"/>
      <c r="Q2091" s="482"/>
      <c r="R2091" s="482"/>
      <c r="S2091" s="482"/>
      <c r="T2091" s="482"/>
      <c r="U2091" s="482"/>
      <c r="V2091" s="482"/>
      <c r="W2091" s="482"/>
      <c r="X2091" s="482"/>
      <c r="Y2091" s="482"/>
      <c r="Z2091" s="482"/>
      <c r="AA2091" s="482"/>
      <c r="AB2091" s="482"/>
      <c r="AC2091" s="482"/>
      <c r="AD2091" s="482"/>
      <c r="AE2091" s="482"/>
      <c r="AF2091" s="482"/>
      <c r="AG2091" s="482"/>
      <c r="AH2091" s="482"/>
      <c r="AI2091" s="482"/>
      <c r="AJ2091" s="482"/>
      <c r="AK2091" s="482"/>
      <c r="AL2091" s="482"/>
      <c r="AM2091" s="482"/>
      <c r="AN2091" s="482"/>
      <c r="AO2091" s="482"/>
      <c r="AP2091" s="482"/>
      <c r="AQ2091" s="482"/>
      <c r="AR2091" s="482"/>
      <c r="AS2091" s="482"/>
      <c r="AT2091" s="482"/>
      <c r="AU2091" s="482"/>
      <c r="AV2091" s="482"/>
      <c r="AW2091" s="482"/>
      <c r="AX2091" s="482"/>
      <c r="AY2091" s="482"/>
      <c r="AZ2091" s="482"/>
      <c r="BA2091" s="482"/>
      <c r="BB2091" s="482"/>
      <c r="BC2091" s="482"/>
      <c r="BD2091" s="482"/>
      <c r="BE2091" s="482"/>
      <c r="BF2091" s="482"/>
      <c r="BG2091" s="807"/>
      <c r="BH2091" s="808"/>
      <c r="BI2091" s="808"/>
      <c r="BJ2091" s="808"/>
      <c r="BK2091" s="809"/>
      <c r="BL2091" s="330"/>
      <c r="BM2091" s="330"/>
      <c r="BN2091" s="330"/>
      <c r="BO2091" s="330"/>
      <c r="BP2091" s="330"/>
      <c r="BQ2091" s="330"/>
      <c r="BR2091" s="330"/>
      <c r="BS2091" s="330"/>
      <c r="BT2091" s="330"/>
      <c r="BU2091" s="330"/>
      <c r="BV2091" s="330"/>
      <c r="BW2091" s="330"/>
      <c r="BX2091" s="330"/>
      <c r="BY2091" s="330"/>
      <c r="BZ2091" s="330"/>
      <c r="CA2091" s="330"/>
    </row>
    <row r="2092" spans="1:80" s="331" customFormat="1" ht="12.6" customHeight="1">
      <c r="B2092" s="498"/>
      <c r="C2092" s="499"/>
      <c r="D2092" s="500"/>
      <c r="E2092" s="503"/>
      <c r="F2092" s="504"/>
      <c r="G2092" s="504"/>
      <c r="H2092" s="504"/>
      <c r="I2092" s="504"/>
      <c r="J2092" s="504"/>
      <c r="K2092" s="504"/>
      <c r="L2092" s="504"/>
      <c r="M2092" s="504"/>
      <c r="N2092" s="504"/>
      <c r="O2092" s="504"/>
      <c r="P2092" s="504"/>
      <c r="Q2092" s="504"/>
      <c r="R2092" s="504"/>
      <c r="S2092" s="504"/>
      <c r="T2092" s="504"/>
      <c r="U2092" s="504"/>
      <c r="V2092" s="504"/>
      <c r="W2092" s="504"/>
      <c r="X2092" s="504"/>
      <c r="Y2092" s="504"/>
      <c r="Z2092" s="504"/>
      <c r="AA2092" s="504"/>
      <c r="AB2092" s="504"/>
      <c r="AC2092" s="504"/>
      <c r="AD2092" s="504"/>
      <c r="AE2092" s="504"/>
      <c r="AF2092" s="504"/>
      <c r="AG2092" s="504"/>
      <c r="AH2092" s="504"/>
      <c r="AI2092" s="504"/>
      <c r="AJ2092" s="504"/>
      <c r="AK2092" s="504"/>
      <c r="AL2092" s="504"/>
      <c r="AM2092" s="504"/>
      <c r="AN2092" s="504"/>
      <c r="AO2092" s="504"/>
      <c r="AP2092" s="504"/>
      <c r="AQ2092" s="504"/>
      <c r="AR2092" s="504"/>
      <c r="AS2092" s="504"/>
      <c r="AT2092" s="504"/>
      <c r="AU2092" s="504"/>
      <c r="AV2092" s="504"/>
      <c r="AW2092" s="504"/>
      <c r="AX2092" s="504"/>
      <c r="AY2092" s="504"/>
      <c r="AZ2092" s="504"/>
      <c r="BA2092" s="504"/>
      <c r="BB2092" s="504"/>
      <c r="BC2092" s="504"/>
      <c r="BD2092" s="504"/>
      <c r="BE2092" s="504"/>
      <c r="BF2092" s="504"/>
      <c r="BG2092" s="804"/>
      <c r="BH2092" s="805"/>
      <c r="BI2092" s="805"/>
      <c r="BJ2092" s="805"/>
      <c r="BK2092" s="806"/>
      <c r="BL2092" s="330"/>
      <c r="BM2092" s="330"/>
      <c r="BN2092" s="330"/>
      <c r="BO2092" s="330"/>
      <c r="BP2092" s="330"/>
      <c r="BQ2092" s="330"/>
      <c r="BR2092" s="330"/>
      <c r="BS2092" s="330"/>
      <c r="BT2092" s="330"/>
      <c r="BU2092" s="330"/>
      <c r="BV2092" s="330"/>
      <c r="BW2092" s="330"/>
      <c r="BX2092" s="330"/>
      <c r="BY2092" s="330"/>
      <c r="BZ2092" s="330"/>
      <c r="CA2092" s="330"/>
    </row>
    <row r="2093" spans="1:80" s="331" customFormat="1" ht="12.6" customHeight="1">
      <c r="B2093" s="495" t="s">
        <v>463</v>
      </c>
      <c r="C2093" s="496"/>
      <c r="D2093" s="497"/>
      <c r="E2093" s="501" t="s">
        <v>1052</v>
      </c>
      <c r="F2093" s="502"/>
      <c r="G2093" s="502"/>
      <c r="H2093" s="502"/>
      <c r="I2093" s="502"/>
      <c r="J2093" s="502"/>
      <c r="K2093" s="502"/>
      <c r="L2093" s="502"/>
      <c r="M2093" s="502"/>
      <c r="N2093" s="502"/>
      <c r="O2093" s="502"/>
      <c r="P2093" s="502"/>
      <c r="Q2093" s="502"/>
      <c r="R2093" s="502"/>
      <c r="S2093" s="502"/>
      <c r="T2093" s="502"/>
      <c r="U2093" s="502"/>
      <c r="V2093" s="502"/>
      <c r="W2093" s="502"/>
      <c r="X2093" s="502"/>
      <c r="Y2093" s="502"/>
      <c r="Z2093" s="502"/>
      <c r="AA2093" s="502"/>
      <c r="AB2093" s="502"/>
      <c r="AC2093" s="502"/>
      <c r="AD2093" s="502"/>
      <c r="AE2093" s="502"/>
      <c r="AF2093" s="502"/>
      <c r="AG2093" s="502"/>
      <c r="AH2093" s="502"/>
      <c r="AI2093" s="502"/>
      <c r="AJ2093" s="502"/>
      <c r="AK2093" s="502"/>
      <c r="AL2093" s="502"/>
      <c r="AM2093" s="502"/>
      <c r="AN2093" s="502"/>
      <c r="AO2093" s="502"/>
      <c r="AP2093" s="502"/>
      <c r="AQ2093" s="502"/>
      <c r="AR2093" s="502"/>
      <c r="AS2093" s="502"/>
      <c r="AT2093" s="502"/>
      <c r="AU2093" s="502"/>
      <c r="AV2093" s="502"/>
      <c r="AW2093" s="502"/>
      <c r="AX2093" s="502"/>
      <c r="AY2093" s="502"/>
      <c r="AZ2093" s="502"/>
      <c r="BA2093" s="502"/>
      <c r="BB2093" s="502"/>
      <c r="BC2093" s="502"/>
      <c r="BD2093" s="502"/>
      <c r="BE2093" s="502"/>
      <c r="BF2093" s="502"/>
      <c r="BG2093" s="801"/>
      <c r="BH2093" s="802"/>
      <c r="BI2093" s="802"/>
      <c r="BJ2093" s="802"/>
      <c r="BK2093" s="803"/>
      <c r="BL2093" s="330"/>
      <c r="BM2093" s="330"/>
      <c r="BN2093" s="330"/>
      <c r="BO2093" s="330"/>
      <c r="BP2093" s="330"/>
      <c r="BQ2093" s="330"/>
      <c r="BR2093" s="330"/>
      <c r="BS2093" s="330"/>
      <c r="BT2093" s="330"/>
      <c r="BU2093" s="330"/>
      <c r="BV2093" s="330"/>
      <c r="BW2093" s="330"/>
      <c r="BX2093" s="330"/>
      <c r="BY2093" s="330"/>
      <c r="BZ2093" s="330"/>
      <c r="CA2093" s="330"/>
    </row>
    <row r="2094" spans="1:80" s="331" customFormat="1" ht="12.6" customHeight="1">
      <c r="B2094" s="498"/>
      <c r="C2094" s="499"/>
      <c r="D2094" s="500"/>
      <c r="E2094" s="503"/>
      <c r="F2094" s="504"/>
      <c r="G2094" s="504"/>
      <c r="H2094" s="504"/>
      <c r="I2094" s="504"/>
      <c r="J2094" s="504"/>
      <c r="K2094" s="504"/>
      <c r="L2094" s="504"/>
      <c r="M2094" s="504"/>
      <c r="N2094" s="504"/>
      <c r="O2094" s="504"/>
      <c r="P2094" s="504"/>
      <c r="Q2094" s="504"/>
      <c r="R2094" s="504"/>
      <c r="S2094" s="504"/>
      <c r="T2094" s="504"/>
      <c r="U2094" s="504"/>
      <c r="V2094" s="504"/>
      <c r="W2094" s="504"/>
      <c r="X2094" s="504"/>
      <c r="Y2094" s="504"/>
      <c r="Z2094" s="504"/>
      <c r="AA2094" s="504"/>
      <c r="AB2094" s="504"/>
      <c r="AC2094" s="504"/>
      <c r="AD2094" s="504"/>
      <c r="AE2094" s="504"/>
      <c r="AF2094" s="504"/>
      <c r="AG2094" s="504"/>
      <c r="AH2094" s="504"/>
      <c r="AI2094" s="504"/>
      <c r="AJ2094" s="504"/>
      <c r="AK2094" s="504"/>
      <c r="AL2094" s="504"/>
      <c r="AM2094" s="504"/>
      <c r="AN2094" s="504"/>
      <c r="AO2094" s="504"/>
      <c r="AP2094" s="504"/>
      <c r="AQ2094" s="504"/>
      <c r="AR2094" s="504"/>
      <c r="AS2094" s="504"/>
      <c r="AT2094" s="504"/>
      <c r="AU2094" s="504"/>
      <c r="AV2094" s="504"/>
      <c r="AW2094" s="504"/>
      <c r="AX2094" s="504"/>
      <c r="AY2094" s="504"/>
      <c r="AZ2094" s="504"/>
      <c r="BA2094" s="504"/>
      <c r="BB2094" s="504"/>
      <c r="BC2094" s="504"/>
      <c r="BD2094" s="504"/>
      <c r="BE2094" s="504"/>
      <c r="BF2094" s="504"/>
      <c r="BG2094" s="804"/>
      <c r="BH2094" s="805"/>
      <c r="BI2094" s="805"/>
      <c r="BJ2094" s="805"/>
      <c r="BK2094" s="806"/>
      <c r="BL2094" s="330"/>
      <c r="BM2094" s="330"/>
      <c r="BN2094" s="330"/>
      <c r="BO2094" s="330"/>
      <c r="BP2094" s="330"/>
      <c r="BQ2094" s="330"/>
      <c r="BR2094" s="330"/>
      <c r="BS2094" s="330"/>
      <c r="BT2094" s="330"/>
      <c r="BU2094" s="330"/>
      <c r="BV2094" s="330"/>
      <c r="BW2094" s="330"/>
      <c r="BX2094" s="330"/>
      <c r="BY2094" s="330"/>
      <c r="BZ2094" s="330"/>
      <c r="CA2094" s="330"/>
    </row>
    <row r="2095" spans="1:80" s="331" customFormat="1" ht="18" customHeight="1">
      <c r="A2095" s="239"/>
      <c r="B2095" s="641" t="s">
        <v>1053</v>
      </c>
      <c r="C2095" s="642"/>
      <c r="D2095" s="642"/>
      <c r="E2095" s="642"/>
      <c r="F2095" s="642"/>
      <c r="G2095" s="642"/>
      <c r="H2095" s="642"/>
      <c r="I2095" s="642"/>
      <c r="J2095" s="642"/>
      <c r="K2095" s="642"/>
      <c r="L2095" s="642"/>
      <c r="M2095" s="642"/>
      <c r="N2095" s="642"/>
      <c r="O2095" s="642"/>
      <c r="P2095" s="642"/>
      <c r="Q2095" s="642"/>
      <c r="R2095" s="642"/>
      <c r="S2095" s="642"/>
      <c r="T2095" s="642"/>
      <c r="U2095" s="642"/>
      <c r="V2095" s="642"/>
      <c r="W2095" s="642"/>
      <c r="X2095" s="642"/>
      <c r="Y2095" s="642"/>
      <c r="Z2095" s="642"/>
      <c r="AA2095" s="642"/>
      <c r="AB2095" s="642"/>
      <c r="AC2095" s="642"/>
      <c r="AD2095" s="642"/>
      <c r="AE2095" s="642"/>
      <c r="AF2095" s="642"/>
      <c r="AG2095" s="642"/>
      <c r="AH2095" s="642"/>
      <c r="AI2095" s="642"/>
      <c r="AJ2095" s="642"/>
      <c r="AK2095" s="642"/>
      <c r="AL2095" s="642"/>
      <c r="AM2095" s="642"/>
      <c r="AN2095" s="642"/>
      <c r="AO2095" s="642"/>
      <c r="AP2095" s="642"/>
      <c r="AQ2095" s="642"/>
      <c r="AR2095" s="642"/>
      <c r="AS2095" s="642"/>
      <c r="AT2095" s="642"/>
      <c r="AU2095" s="642"/>
      <c r="AV2095" s="642"/>
      <c r="AW2095" s="642"/>
      <c r="AX2095" s="642"/>
      <c r="AY2095" s="642"/>
      <c r="AZ2095" s="642"/>
      <c r="BA2095" s="642"/>
      <c r="BB2095" s="642"/>
      <c r="BC2095" s="642"/>
      <c r="BD2095" s="642"/>
      <c r="BE2095" s="642"/>
      <c r="BF2095" s="642"/>
      <c r="BG2095" s="642"/>
      <c r="BH2095" s="642"/>
      <c r="BI2095" s="642"/>
      <c r="BJ2095" s="642"/>
      <c r="BK2095" s="643"/>
      <c r="BL2095" s="330"/>
      <c r="BM2095" s="330"/>
      <c r="BN2095" s="330"/>
      <c r="BO2095" s="330"/>
      <c r="BP2095" s="330"/>
      <c r="BQ2095" s="330"/>
      <c r="BR2095" s="330"/>
      <c r="BS2095" s="330"/>
      <c r="BT2095" s="330"/>
    </row>
    <row r="2096" spans="1:80" ht="12.6" customHeight="1">
      <c r="A2096" s="342"/>
      <c r="B2096" s="495" t="s">
        <v>465</v>
      </c>
      <c r="C2096" s="496"/>
      <c r="D2096" s="497"/>
      <c r="E2096" s="501" t="s">
        <v>1054</v>
      </c>
      <c r="F2096" s="502"/>
      <c r="G2096" s="502"/>
      <c r="H2096" s="502"/>
      <c r="I2096" s="502"/>
      <c r="J2096" s="502"/>
      <c r="K2096" s="502"/>
      <c r="L2096" s="502"/>
      <c r="M2096" s="502"/>
      <c r="N2096" s="502"/>
      <c r="O2096" s="502"/>
      <c r="P2096" s="502"/>
      <c r="Q2096" s="502"/>
      <c r="R2096" s="502"/>
      <c r="S2096" s="502"/>
      <c r="T2096" s="502"/>
      <c r="U2096" s="502"/>
      <c r="V2096" s="502"/>
      <c r="W2096" s="502"/>
      <c r="X2096" s="502"/>
      <c r="Y2096" s="502"/>
      <c r="Z2096" s="502"/>
      <c r="AA2096" s="502"/>
      <c r="AB2096" s="502"/>
      <c r="AC2096" s="502"/>
      <c r="AD2096" s="502"/>
      <c r="AE2096" s="502"/>
      <c r="AF2096" s="502"/>
      <c r="AG2096" s="502"/>
      <c r="AH2096" s="502"/>
      <c r="AI2096" s="502"/>
      <c r="AJ2096" s="502"/>
      <c r="AK2096" s="502"/>
      <c r="AL2096" s="502"/>
      <c r="AM2096" s="502"/>
      <c r="AN2096" s="502"/>
      <c r="AO2096" s="502"/>
      <c r="AP2096" s="502"/>
      <c r="AQ2096" s="502"/>
      <c r="AR2096" s="502"/>
      <c r="AS2096" s="502"/>
      <c r="AT2096" s="502"/>
      <c r="AU2096" s="502"/>
      <c r="AV2096" s="502"/>
      <c r="AW2096" s="502"/>
      <c r="AX2096" s="502"/>
      <c r="AY2096" s="502"/>
      <c r="AZ2096" s="502"/>
      <c r="BA2096" s="502"/>
      <c r="BB2096" s="502"/>
      <c r="BC2096" s="502"/>
      <c r="BD2096" s="502"/>
      <c r="BE2096" s="502"/>
      <c r="BF2096" s="502"/>
      <c r="BG2096" s="801"/>
      <c r="BH2096" s="802"/>
      <c r="BI2096" s="802"/>
      <c r="BJ2096" s="802"/>
      <c r="BK2096" s="803"/>
      <c r="BL2096" s="350"/>
      <c r="CB2096" s="228"/>
    </row>
    <row r="2097" spans="1:97" ht="12.6" customHeight="1">
      <c r="A2097" s="342"/>
      <c r="B2097" s="511"/>
      <c r="C2097" s="666"/>
      <c r="D2097" s="513"/>
      <c r="E2097" s="514"/>
      <c r="F2097" s="671"/>
      <c r="G2097" s="671"/>
      <c r="H2097" s="671"/>
      <c r="I2097" s="671"/>
      <c r="J2097" s="671"/>
      <c r="K2097" s="671"/>
      <c r="L2097" s="671"/>
      <c r="M2097" s="671"/>
      <c r="N2097" s="671"/>
      <c r="O2097" s="671"/>
      <c r="P2097" s="671"/>
      <c r="Q2097" s="671"/>
      <c r="R2097" s="671"/>
      <c r="S2097" s="671"/>
      <c r="T2097" s="671"/>
      <c r="U2097" s="671"/>
      <c r="V2097" s="671"/>
      <c r="W2097" s="671"/>
      <c r="X2097" s="671"/>
      <c r="Y2097" s="671"/>
      <c r="Z2097" s="671"/>
      <c r="AA2097" s="671"/>
      <c r="AB2097" s="671"/>
      <c r="AC2097" s="671"/>
      <c r="AD2097" s="671"/>
      <c r="AE2097" s="671"/>
      <c r="AF2097" s="671"/>
      <c r="AG2097" s="671"/>
      <c r="AH2097" s="671"/>
      <c r="AI2097" s="671"/>
      <c r="AJ2097" s="671"/>
      <c r="AK2097" s="671"/>
      <c r="AL2097" s="671"/>
      <c r="AM2097" s="671"/>
      <c r="AN2097" s="671"/>
      <c r="AO2097" s="671"/>
      <c r="AP2097" s="671"/>
      <c r="AQ2097" s="671"/>
      <c r="AR2097" s="671"/>
      <c r="AS2097" s="671"/>
      <c r="AT2097" s="671"/>
      <c r="AU2097" s="671"/>
      <c r="AV2097" s="671"/>
      <c r="AW2097" s="671"/>
      <c r="AX2097" s="671"/>
      <c r="AY2097" s="671"/>
      <c r="AZ2097" s="671"/>
      <c r="BA2097" s="671"/>
      <c r="BB2097" s="671"/>
      <c r="BC2097" s="671"/>
      <c r="BD2097" s="671"/>
      <c r="BE2097" s="671"/>
      <c r="BF2097" s="671"/>
      <c r="BG2097" s="807"/>
      <c r="BH2097" s="843"/>
      <c r="BI2097" s="843"/>
      <c r="BJ2097" s="843"/>
      <c r="BK2097" s="809"/>
      <c r="BL2097" s="350"/>
      <c r="CB2097" s="228"/>
    </row>
    <row r="2098" spans="1:97" ht="12.6" customHeight="1">
      <c r="A2098" s="342"/>
      <c r="B2098" s="511"/>
      <c r="C2098" s="666"/>
      <c r="D2098" s="513"/>
      <c r="E2098" s="851" t="s">
        <v>516</v>
      </c>
      <c r="F2098" s="852"/>
      <c r="G2098" s="850" t="s">
        <v>1055</v>
      </c>
      <c r="H2098" s="850"/>
      <c r="I2098" s="850"/>
      <c r="J2098" s="850"/>
      <c r="K2098" s="850"/>
      <c r="L2098" s="850"/>
      <c r="M2098" s="850"/>
      <c r="N2098" s="850"/>
      <c r="O2098" s="850"/>
      <c r="P2098" s="850"/>
      <c r="Q2098" s="850"/>
      <c r="R2098" s="850"/>
      <c r="S2098" s="850"/>
      <c r="T2098" s="850"/>
      <c r="U2098" s="850"/>
      <c r="V2098" s="850"/>
      <c r="W2098" s="850"/>
      <c r="X2098" s="850"/>
      <c r="Y2098" s="850"/>
      <c r="Z2098" s="850"/>
      <c r="AA2098" s="850"/>
      <c r="AB2098" s="850"/>
      <c r="AC2098" s="850"/>
      <c r="AD2098" s="850"/>
      <c r="AE2098" s="850"/>
      <c r="AF2098" s="850"/>
      <c r="AG2098" s="850"/>
      <c r="AH2098" s="850"/>
      <c r="AI2098" s="850"/>
      <c r="AJ2098" s="850"/>
      <c r="AK2098" s="850"/>
      <c r="AL2098" s="850"/>
      <c r="AM2098" s="850"/>
      <c r="AN2098" s="850"/>
      <c r="AO2098" s="850"/>
      <c r="AP2098" s="850"/>
      <c r="AQ2098" s="850"/>
      <c r="AR2098" s="850"/>
      <c r="AS2098" s="850"/>
      <c r="AT2098" s="850"/>
      <c r="AU2098" s="850"/>
      <c r="AV2098" s="850"/>
      <c r="AW2098" s="850"/>
      <c r="AX2098" s="850"/>
      <c r="AY2098" s="850"/>
      <c r="AZ2098" s="850"/>
      <c r="BA2098" s="850"/>
      <c r="BB2098" s="850"/>
      <c r="BC2098" s="850"/>
      <c r="BD2098" s="850"/>
      <c r="BE2098" s="850"/>
      <c r="BF2098" s="850"/>
      <c r="BG2098" s="807"/>
      <c r="BH2098" s="843"/>
      <c r="BI2098" s="843"/>
      <c r="BJ2098" s="843"/>
      <c r="BK2098" s="809"/>
      <c r="BL2098" s="350"/>
      <c r="CB2098" s="228"/>
    </row>
    <row r="2099" spans="1:97" ht="12.6" customHeight="1">
      <c r="A2099" s="342"/>
      <c r="B2099" s="511"/>
      <c r="C2099" s="666"/>
      <c r="D2099" s="513"/>
      <c r="E2099" s="851" t="s">
        <v>518</v>
      </c>
      <c r="F2099" s="852"/>
      <c r="G2099" s="850" t="s">
        <v>1056</v>
      </c>
      <c r="H2099" s="850"/>
      <c r="I2099" s="850"/>
      <c r="J2099" s="850"/>
      <c r="K2099" s="850"/>
      <c r="L2099" s="850"/>
      <c r="M2099" s="850"/>
      <c r="N2099" s="850"/>
      <c r="O2099" s="850"/>
      <c r="P2099" s="850"/>
      <c r="Q2099" s="850"/>
      <c r="R2099" s="850"/>
      <c r="S2099" s="850"/>
      <c r="T2099" s="850"/>
      <c r="U2099" s="850"/>
      <c r="V2099" s="850"/>
      <c r="W2099" s="850"/>
      <c r="X2099" s="850"/>
      <c r="Y2099" s="850"/>
      <c r="Z2099" s="850"/>
      <c r="AA2099" s="850"/>
      <c r="AB2099" s="850"/>
      <c r="AC2099" s="850"/>
      <c r="AD2099" s="850"/>
      <c r="AE2099" s="850"/>
      <c r="AF2099" s="850"/>
      <c r="AG2099" s="850"/>
      <c r="AH2099" s="850"/>
      <c r="AI2099" s="850"/>
      <c r="AJ2099" s="850"/>
      <c r="AK2099" s="850"/>
      <c r="AL2099" s="850"/>
      <c r="AM2099" s="850"/>
      <c r="AN2099" s="850"/>
      <c r="AO2099" s="850"/>
      <c r="AP2099" s="850"/>
      <c r="AQ2099" s="850"/>
      <c r="AR2099" s="850"/>
      <c r="AS2099" s="850"/>
      <c r="AT2099" s="850"/>
      <c r="AU2099" s="850"/>
      <c r="AV2099" s="850"/>
      <c r="AW2099" s="850"/>
      <c r="AX2099" s="850"/>
      <c r="AY2099" s="850"/>
      <c r="AZ2099" s="850"/>
      <c r="BA2099" s="850"/>
      <c r="BB2099" s="850"/>
      <c r="BC2099" s="850"/>
      <c r="BD2099" s="850"/>
      <c r="BE2099" s="850"/>
      <c r="BF2099" s="850"/>
      <c r="BG2099" s="807"/>
      <c r="BH2099" s="843"/>
      <c r="BI2099" s="843"/>
      <c r="BJ2099" s="843"/>
      <c r="BK2099" s="809"/>
      <c r="BL2099" s="350"/>
      <c r="CB2099" s="228"/>
    </row>
    <row r="2100" spans="1:97" ht="12.6" customHeight="1">
      <c r="A2100" s="342"/>
      <c r="B2100" s="498"/>
      <c r="C2100" s="499"/>
      <c r="D2100" s="500"/>
      <c r="E2100" s="772"/>
      <c r="F2100" s="720"/>
      <c r="G2100" s="504"/>
      <c r="H2100" s="504"/>
      <c r="I2100" s="504"/>
      <c r="J2100" s="504"/>
      <c r="K2100" s="504"/>
      <c r="L2100" s="504"/>
      <c r="M2100" s="504"/>
      <c r="N2100" s="504"/>
      <c r="O2100" s="504"/>
      <c r="P2100" s="504"/>
      <c r="Q2100" s="504"/>
      <c r="R2100" s="504"/>
      <c r="S2100" s="504"/>
      <c r="T2100" s="504"/>
      <c r="U2100" s="504"/>
      <c r="V2100" s="504"/>
      <c r="W2100" s="504"/>
      <c r="X2100" s="504"/>
      <c r="Y2100" s="504"/>
      <c r="Z2100" s="504"/>
      <c r="AA2100" s="504"/>
      <c r="AB2100" s="504"/>
      <c r="AC2100" s="504"/>
      <c r="AD2100" s="504"/>
      <c r="AE2100" s="504"/>
      <c r="AF2100" s="504"/>
      <c r="AG2100" s="504"/>
      <c r="AH2100" s="504"/>
      <c r="AI2100" s="504"/>
      <c r="AJ2100" s="504"/>
      <c r="AK2100" s="504"/>
      <c r="AL2100" s="504"/>
      <c r="AM2100" s="504"/>
      <c r="AN2100" s="504"/>
      <c r="AO2100" s="504"/>
      <c r="AP2100" s="504"/>
      <c r="AQ2100" s="504"/>
      <c r="AR2100" s="504"/>
      <c r="AS2100" s="504"/>
      <c r="AT2100" s="504"/>
      <c r="AU2100" s="504"/>
      <c r="AV2100" s="504"/>
      <c r="AW2100" s="504"/>
      <c r="AX2100" s="504"/>
      <c r="AY2100" s="504"/>
      <c r="AZ2100" s="504"/>
      <c r="BA2100" s="504"/>
      <c r="BB2100" s="504"/>
      <c r="BC2100" s="504"/>
      <c r="BD2100" s="504"/>
      <c r="BE2100" s="504"/>
      <c r="BF2100" s="504"/>
      <c r="BG2100" s="804"/>
      <c r="BH2100" s="805"/>
      <c r="BI2100" s="805"/>
      <c r="BJ2100" s="805"/>
      <c r="BK2100" s="806"/>
      <c r="BL2100" s="350"/>
      <c r="CB2100" s="228"/>
    </row>
    <row r="2101" spans="1:97" s="384" customFormat="1" ht="6" customHeight="1">
      <c r="BG2101" s="243"/>
      <c r="BH2101" s="243"/>
      <c r="BI2101" s="243"/>
      <c r="BJ2101" s="243"/>
      <c r="BK2101" s="243"/>
      <c r="BL2101" s="385"/>
      <c r="BM2101" s="385"/>
      <c r="BN2101" s="385"/>
      <c r="BO2101" s="385"/>
      <c r="BP2101" s="385"/>
      <c r="BQ2101" s="385"/>
      <c r="BR2101" s="385"/>
      <c r="BS2101" s="385"/>
      <c r="BT2101" s="385"/>
      <c r="BU2101" s="385"/>
      <c r="BV2101" s="385"/>
      <c r="BW2101" s="385"/>
      <c r="BX2101" s="385"/>
      <c r="BY2101" s="385"/>
      <c r="BZ2101" s="385"/>
      <c r="CA2101" s="385"/>
    </row>
    <row r="2102" spans="1:97" s="316" customFormat="1" ht="12.75" customHeight="1">
      <c r="B2102" s="386"/>
      <c r="C2102" s="386"/>
      <c r="D2102" s="386"/>
      <c r="E2102" s="599" t="s">
        <v>765</v>
      </c>
      <c r="F2102" s="600"/>
      <c r="G2102" s="600"/>
      <c r="H2102" s="600"/>
      <c r="I2102" s="600"/>
      <c r="J2102" s="600"/>
      <c r="K2102" s="600"/>
      <c r="L2102" s="600"/>
      <c r="M2102" s="600"/>
      <c r="N2102" s="600"/>
      <c r="O2102" s="600"/>
      <c r="P2102" s="600"/>
      <c r="Q2102" s="600"/>
      <c r="R2102" s="600"/>
      <c r="S2102" s="600"/>
      <c r="T2102" s="600"/>
      <c r="U2102" s="600"/>
      <c r="V2102" s="600"/>
      <c r="W2102" s="600"/>
      <c r="X2102" s="600"/>
      <c r="Y2102" s="600"/>
      <c r="Z2102" s="600"/>
      <c r="AA2102" s="600"/>
      <c r="AB2102" s="600"/>
      <c r="AC2102" s="600"/>
      <c r="AD2102" s="600"/>
      <c r="AE2102" s="601"/>
      <c r="AF2102" s="783"/>
      <c r="AG2102" s="784"/>
      <c r="AH2102" s="784"/>
      <c r="AI2102" s="784"/>
      <c r="AJ2102" s="784"/>
      <c r="AK2102" s="784"/>
      <c r="AL2102" s="784"/>
      <c r="AM2102" s="784"/>
      <c r="AN2102" s="784"/>
      <c r="AO2102" s="784"/>
      <c r="AP2102" s="785"/>
      <c r="AQ2102" s="482" t="s">
        <v>1339</v>
      </c>
      <c r="AR2102" s="482"/>
      <c r="AS2102" s="482"/>
      <c r="AT2102" s="482"/>
      <c r="AU2102" s="482"/>
      <c r="AV2102" s="482"/>
      <c r="AW2102" s="482"/>
      <c r="AX2102" s="482"/>
      <c r="AY2102" s="482"/>
      <c r="AZ2102" s="482"/>
      <c r="BA2102" s="482"/>
      <c r="BB2102" s="482"/>
      <c r="BC2102" s="482"/>
      <c r="BD2102" s="482"/>
      <c r="BE2102" s="482"/>
      <c r="BF2102" s="482"/>
      <c r="BG2102" s="387"/>
      <c r="BH2102" s="387"/>
      <c r="BI2102" s="387"/>
      <c r="BJ2102" s="387"/>
      <c r="BK2102" s="387"/>
      <c r="BL2102" s="387"/>
      <c r="BM2102" s="777" t="s">
        <v>766</v>
      </c>
      <c r="BN2102" s="777"/>
      <c r="BO2102" s="777"/>
      <c r="BP2102" s="777"/>
      <c r="BQ2102" s="777"/>
      <c r="BR2102" s="777"/>
      <c r="BS2102" s="777"/>
      <c r="BT2102" s="777"/>
      <c r="BU2102" s="777"/>
      <c r="BV2102" s="777"/>
      <c r="BW2102" s="777"/>
      <c r="BX2102" s="387"/>
      <c r="BY2102" s="387"/>
      <c r="BZ2102" s="387"/>
      <c r="CA2102" s="387"/>
      <c r="CB2102" s="387"/>
      <c r="CC2102" s="387"/>
      <c r="CD2102" s="387"/>
      <c r="CE2102" s="387"/>
      <c r="CF2102" s="387"/>
      <c r="CG2102" s="387"/>
      <c r="CH2102" s="387"/>
      <c r="CK2102" s="258"/>
      <c r="CL2102" s="225"/>
      <c r="CM2102" s="225"/>
      <c r="CN2102" s="225"/>
      <c r="CO2102" s="225"/>
      <c r="CP2102" s="225"/>
      <c r="CQ2102" s="225"/>
      <c r="CR2102" s="225"/>
      <c r="CS2102" s="225"/>
    </row>
    <row r="2103" spans="1:97" s="316" customFormat="1" ht="12.75" customHeight="1">
      <c r="B2103" s="386"/>
      <c r="C2103" s="386"/>
      <c r="D2103" s="386"/>
      <c r="E2103" s="602"/>
      <c r="F2103" s="603"/>
      <c r="G2103" s="603"/>
      <c r="H2103" s="603"/>
      <c r="I2103" s="603"/>
      <c r="J2103" s="603"/>
      <c r="K2103" s="603"/>
      <c r="L2103" s="603"/>
      <c r="M2103" s="603"/>
      <c r="N2103" s="603"/>
      <c r="O2103" s="603"/>
      <c r="P2103" s="603"/>
      <c r="Q2103" s="603"/>
      <c r="R2103" s="603"/>
      <c r="S2103" s="603"/>
      <c r="T2103" s="603"/>
      <c r="U2103" s="603"/>
      <c r="V2103" s="603"/>
      <c r="W2103" s="603"/>
      <c r="X2103" s="603"/>
      <c r="Y2103" s="603"/>
      <c r="Z2103" s="603"/>
      <c r="AA2103" s="603"/>
      <c r="AB2103" s="603"/>
      <c r="AC2103" s="603"/>
      <c r="AD2103" s="603"/>
      <c r="AE2103" s="604"/>
      <c r="AF2103" s="786"/>
      <c r="AG2103" s="787"/>
      <c r="AH2103" s="787"/>
      <c r="AI2103" s="787"/>
      <c r="AJ2103" s="787"/>
      <c r="AK2103" s="787"/>
      <c r="AL2103" s="787"/>
      <c r="AM2103" s="787"/>
      <c r="AN2103" s="787"/>
      <c r="AO2103" s="787"/>
      <c r="AP2103" s="788"/>
      <c r="AQ2103" s="482"/>
      <c r="AR2103" s="482"/>
      <c r="AS2103" s="482"/>
      <c r="AT2103" s="482"/>
      <c r="AU2103" s="482"/>
      <c r="AV2103" s="482"/>
      <c r="AW2103" s="482"/>
      <c r="AX2103" s="482"/>
      <c r="AY2103" s="482"/>
      <c r="AZ2103" s="482"/>
      <c r="BA2103" s="482"/>
      <c r="BB2103" s="482"/>
      <c r="BC2103" s="482"/>
      <c r="BD2103" s="482"/>
      <c r="BE2103" s="482"/>
      <c r="BF2103" s="482"/>
      <c r="BG2103" s="387"/>
      <c r="BH2103" s="387"/>
      <c r="BI2103" s="387"/>
      <c r="BJ2103" s="387"/>
      <c r="BK2103" s="387"/>
      <c r="BL2103" s="387"/>
      <c r="BM2103" s="387"/>
      <c r="BN2103" s="387"/>
      <c r="BO2103" s="387"/>
      <c r="BP2103" s="387"/>
      <c r="BQ2103" s="387"/>
      <c r="BR2103" s="387"/>
      <c r="BS2103" s="387"/>
      <c r="BT2103" s="387"/>
      <c r="BU2103" s="387"/>
      <c r="BV2103" s="387"/>
      <c r="BW2103" s="387"/>
      <c r="BX2103" s="387"/>
      <c r="BY2103" s="387"/>
      <c r="BZ2103" s="387"/>
      <c r="CA2103" s="387"/>
      <c r="CB2103" s="387"/>
      <c r="CC2103" s="387"/>
      <c r="CD2103" s="387"/>
      <c r="CE2103" s="387"/>
      <c r="CF2103" s="387"/>
      <c r="CG2103" s="387"/>
      <c r="CH2103" s="387"/>
      <c r="CK2103" s="258"/>
      <c r="CL2103" s="258"/>
      <c r="CM2103" s="258"/>
      <c r="CN2103" s="258"/>
      <c r="CO2103" s="258"/>
      <c r="CP2103" s="225"/>
      <c r="CQ2103" s="225"/>
      <c r="CR2103" s="225"/>
      <c r="CS2103" s="225"/>
    </row>
    <row r="2104" spans="1:97" s="316" customFormat="1" ht="12.75" customHeight="1">
      <c r="B2104" s="386"/>
      <c r="C2104" s="386"/>
      <c r="D2104" s="386"/>
      <c r="E2104" s="388"/>
      <c r="F2104" s="388"/>
      <c r="G2104" s="388"/>
      <c r="H2104" s="388"/>
      <c r="I2104" s="388"/>
      <c r="J2104" s="388"/>
      <c r="K2104" s="388"/>
      <c r="L2104" s="388"/>
      <c r="M2104" s="388"/>
      <c r="N2104" s="388"/>
      <c r="O2104" s="388"/>
      <c r="P2104" s="388"/>
      <c r="Q2104" s="388"/>
      <c r="R2104" s="388"/>
      <c r="S2104" s="388"/>
      <c r="T2104" s="388"/>
      <c r="U2104" s="388"/>
      <c r="V2104" s="388"/>
      <c r="W2104" s="388"/>
      <c r="X2104" s="388"/>
      <c r="Y2104" s="388"/>
      <c r="Z2104" s="388"/>
      <c r="AA2104" s="388"/>
      <c r="AB2104" s="388"/>
      <c r="AC2104" s="388"/>
      <c r="AD2104" s="388"/>
      <c r="AE2104" s="388"/>
      <c r="AF2104" s="389"/>
      <c r="AG2104" s="389"/>
      <c r="AH2104" s="389"/>
      <c r="AI2104" s="389"/>
      <c r="AJ2104" s="389"/>
      <c r="AK2104" s="389"/>
      <c r="AL2104" s="389"/>
      <c r="AM2104" s="389"/>
      <c r="AN2104" s="389"/>
      <c r="AO2104" s="389"/>
      <c r="AP2104" s="389"/>
      <c r="AQ2104" s="355"/>
      <c r="AR2104" s="355"/>
      <c r="AS2104" s="355"/>
      <c r="AT2104" s="355"/>
      <c r="AU2104" s="355"/>
      <c r="AV2104" s="355"/>
      <c r="AW2104" s="355"/>
      <c r="AX2104" s="355"/>
      <c r="AY2104" s="355"/>
      <c r="AZ2104" s="355"/>
      <c r="BA2104" s="355"/>
      <c r="BB2104" s="355"/>
      <c r="BC2104" s="355"/>
      <c r="BD2104" s="355"/>
      <c r="BE2104" s="355"/>
      <c r="BF2104" s="355"/>
      <c r="BG2104" s="387"/>
      <c r="BH2104" s="387"/>
      <c r="BI2104" s="387"/>
      <c r="BJ2104" s="387"/>
      <c r="BK2104" s="387"/>
      <c r="BL2104" s="387"/>
      <c r="BM2104" s="387"/>
      <c r="BN2104" s="387"/>
      <c r="BO2104" s="387"/>
      <c r="BP2104" s="387"/>
      <c r="BQ2104" s="387"/>
      <c r="BR2104" s="387"/>
      <c r="BS2104" s="387"/>
      <c r="BT2104" s="387"/>
      <c r="BU2104" s="387"/>
      <c r="BV2104" s="387"/>
      <c r="BW2104" s="387"/>
      <c r="BX2104" s="387"/>
      <c r="BY2104" s="387"/>
      <c r="BZ2104" s="387"/>
      <c r="CA2104" s="387"/>
      <c r="CB2104" s="387"/>
      <c r="CC2104" s="387"/>
      <c r="CD2104" s="387"/>
      <c r="CE2104" s="387"/>
      <c r="CF2104" s="387"/>
      <c r="CG2104" s="387"/>
      <c r="CH2104" s="387"/>
      <c r="CK2104" s="258"/>
      <c r="CL2104" s="258"/>
      <c r="CM2104" s="258"/>
      <c r="CN2104" s="258"/>
      <c r="CO2104" s="258"/>
      <c r="CP2104" s="225"/>
      <c r="CQ2104" s="225"/>
      <c r="CR2104" s="225"/>
      <c r="CS2104" s="225"/>
    </row>
    <row r="2105" spans="1:97" s="316" customFormat="1" ht="20.100000000000001" customHeight="1">
      <c r="A2105" s="239" t="s">
        <v>1313</v>
      </c>
      <c r="B2105" s="239"/>
      <c r="C2105" s="239"/>
      <c r="D2105" s="298"/>
      <c r="E2105" s="291"/>
      <c r="F2105" s="291"/>
      <c r="G2105" s="291"/>
      <c r="H2105" s="291"/>
      <c r="I2105" s="291"/>
      <c r="J2105" s="291"/>
      <c r="K2105" s="291"/>
      <c r="L2105" s="291"/>
      <c r="M2105" s="291"/>
      <c r="N2105" s="291"/>
      <c r="O2105" s="291"/>
      <c r="P2105" s="291"/>
      <c r="Q2105" s="291"/>
      <c r="R2105" s="291"/>
      <c r="S2105" s="291"/>
      <c r="T2105" s="291"/>
      <c r="U2105" s="291"/>
      <c r="V2105" s="291"/>
      <c r="AN2105" s="773"/>
      <c r="AO2105" s="774"/>
      <c r="AP2105" s="774"/>
      <c r="AQ2105" s="774"/>
      <c r="AR2105" s="774"/>
      <c r="AS2105" s="774"/>
      <c r="AT2105" s="774"/>
      <c r="AU2105" s="774"/>
      <c r="AV2105" s="774"/>
      <c r="AW2105" s="774"/>
      <c r="AX2105" s="774"/>
      <c r="AY2105" s="774"/>
      <c r="AZ2105" s="774"/>
      <c r="BA2105" s="774"/>
      <c r="BB2105" s="774"/>
      <c r="BC2105" s="774"/>
      <c r="BD2105" s="774"/>
      <c r="BE2105" s="774"/>
      <c r="BF2105" s="774"/>
      <c r="BG2105" s="243"/>
      <c r="BH2105" s="243"/>
      <c r="BI2105" s="243"/>
      <c r="BJ2105" s="243"/>
      <c r="BK2105" s="243"/>
      <c r="BL2105" s="345"/>
      <c r="BM2105" s="345"/>
      <c r="BN2105" s="345"/>
      <c r="BO2105" s="345"/>
      <c r="BP2105" s="345"/>
      <c r="BQ2105" s="345"/>
      <c r="BR2105" s="345"/>
      <c r="BS2105" s="345"/>
      <c r="BT2105" s="345"/>
      <c r="BU2105" s="345"/>
      <c r="BV2105" s="345"/>
      <c r="BW2105" s="345"/>
      <c r="BX2105" s="345"/>
      <c r="BY2105" s="345"/>
      <c r="BZ2105" s="345"/>
      <c r="CA2105" s="345"/>
    </row>
    <row r="2106" spans="1:97" s="331" customFormat="1" ht="18" customHeight="1">
      <c r="A2106" s="239"/>
      <c r="B2106" s="641" t="s">
        <v>1057</v>
      </c>
      <c r="C2106" s="642"/>
      <c r="D2106" s="642"/>
      <c r="E2106" s="642"/>
      <c r="F2106" s="642"/>
      <c r="G2106" s="642"/>
      <c r="H2106" s="642"/>
      <c r="I2106" s="642"/>
      <c r="J2106" s="642"/>
      <c r="K2106" s="642"/>
      <c r="L2106" s="642"/>
      <c r="M2106" s="642"/>
      <c r="N2106" s="642"/>
      <c r="O2106" s="642"/>
      <c r="P2106" s="642"/>
      <c r="Q2106" s="642"/>
      <c r="R2106" s="642"/>
      <c r="S2106" s="642"/>
      <c r="T2106" s="642"/>
      <c r="U2106" s="642"/>
      <c r="V2106" s="642"/>
      <c r="W2106" s="642"/>
      <c r="X2106" s="642"/>
      <c r="Y2106" s="642"/>
      <c r="Z2106" s="642"/>
      <c r="AA2106" s="642"/>
      <c r="AB2106" s="642"/>
      <c r="AC2106" s="642"/>
      <c r="AD2106" s="642"/>
      <c r="AE2106" s="642"/>
      <c r="AF2106" s="642"/>
      <c r="AG2106" s="642"/>
      <c r="AH2106" s="642"/>
      <c r="AI2106" s="642"/>
      <c r="AJ2106" s="642"/>
      <c r="AK2106" s="642"/>
      <c r="AL2106" s="642"/>
      <c r="AM2106" s="642"/>
      <c r="AN2106" s="642"/>
      <c r="AO2106" s="642"/>
      <c r="AP2106" s="642"/>
      <c r="AQ2106" s="642"/>
      <c r="AR2106" s="642"/>
      <c r="AS2106" s="642"/>
      <c r="AT2106" s="642"/>
      <c r="AU2106" s="642"/>
      <c r="AV2106" s="642"/>
      <c r="AW2106" s="642"/>
      <c r="AX2106" s="642"/>
      <c r="AY2106" s="642"/>
      <c r="AZ2106" s="642"/>
      <c r="BA2106" s="642"/>
      <c r="BB2106" s="642"/>
      <c r="BC2106" s="642"/>
      <c r="BD2106" s="642"/>
      <c r="BE2106" s="642"/>
      <c r="BF2106" s="642"/>
      <c r="BG2106" s="642"/>
      <c r="BH2106" s="642"/>
      <c r="BI2106" s="642"/>
      <c r="BJ2106" s="642"/>
      <c r="BK2106" s="643"/>
      <c r="BL2106" s="330"/>
      <c r="BM2106" s="330"/>
      <c r="BN2106" s="330"/>
      <c r="BO2106" s="330"/>
      <c r="BP2106" s="330"/>
      <c r="BQ2106" s="330"/>
      <c r="BR2106" s="330"/>
      <c r="BS2106" s="330"/>
      <c r="BT2106" s="330"/>
    </row>
    <row r="2107" spans="1:97" s="331" customFormat="1" ht="12.6" customHeight="1">
      <c r="B2107" s="495" t="s">
        <v>431</v>
      </c>
      <c r="C2107" s="496"/>
      <c r="D2107" s="497"/>
      <c r="E2107" s="501" t="s">
        <v>1245</v>
      </c>
      <c r="F2107" s="502"/>
      <c r="G2107" s="502"/>
      <c r="H2107" s="502"/>
      <c r="I2107" s="502"/>
      <c r="J2107" s="502"/>
      <c r="K2107" s="502"/>
      <c r="L2107" s="502"/>
      <c r="M2107" s="502"/>
      <c r="N2107" s="502"/>
      <c r="O2107" s="502"/>
      <c r="P2107" s="502"/>
      <c r="Q2107" s="502"/>
      <c r="R2107" s="502"/>
      <c r="S2107" s="502"/>
      <c r="T2107" s="502"/>
      <c r="U2107" s="502"/>
      <c r="V2107" s="502"/>
      <c r="W2107" s="502"/>
      <c r="X2107" s="502"/>
      <c r="Y2107" s="502"/>
      <c r="Z2107" s="502"/>
      <c r="AA2107" s="502"/>
      <c r="AB2107" s="502"/>
      <c r="AC2107" s="502"/>
      <c r="AD2107" s="502"/>
      <c r="AE2107" s="502"/>
      <c r="AF2107" s="502"/>
      <c r="AG2107" s="502"/>
      <c r="AH2107" s="502"/>
      <c r="AI2107" s="502"/>
      <c r="AJ2107" s="502"/>
      <c r="AK2107" s="502"/>
      <c r="AL2107" s="502"/>
      <c r="AM2107" s="502"/>
      <c r="AN2107" s="502"/>
      <c r="AO2107" s="502"/>
      <c r="AP2107" s="502"/>
      <c r="AQ2107" s="502"/>
      <c r="AR2107" s="502"/>
      <c r="AS2107" s="502"/>
      <c r="AT2107" s="502"/>
      <c r="AU2107" s="502"/>
      <c r="AV2107" s="502"/>
      <c r="AW2107" s="502"/>
      <c r="AX2107" s="502"/>
      <c r="AY2107" s="502"/>
      <c r="AZ2107" s="502"/>
      <c r="BA2107" s="502"/>
      <c r="BB2107" s="502"/>
      <c r="BC2107" s="502"/>
      <c r="BD2107" s="502"/>
      <c r="BE2107" s="502"/>
      <c r="BF2107" s="502"/>
      <c r="BG2107" s="505"/>
      <c r="BH2107" s="506"/>
      <c r="BI2107" s="506"/>
      <c r="BJ2107" s="506"/>
      <c r="BK2107" s="507"/>
      <c r="BL2107" s="330"/>
      <c r="BM2107" s="330"/>
      <c r="BN2107" s="330"/>
      <c r="BO2107" s="330"/>
      <c r="BP2107" s="330"/>
      <c r="BQ2107" s="330"/>
      <c r="BR2107" s="330"/>
      <c r="BS2107" s="330"/>
      <c r="BT2107" s="330"/>
      <c r="BU2107" s="330"/>
      <c r="BV2107" s="330"/>
      <c r="BW2107" s="330"/>
      <c r="BX2107" s="330"/>
      <c r="BY2107" s="330"/>
      <c r="BZ2107" s="330"/>
      <c r="CA2107" s="330"/>
    </row>
    <row r="2108" spans="1:97" s="331" customFormat="1" ht="12.6" customHeight="1">
      <c r="B2108" s="511"/>
      <c r="C2108" s="666"/>
      <c r="D2108" s="513"/>
      <c r="E2108" s="514"/>
      <c r="F2108" s="671"/>
      <c r="G2108" s="671"/>
      <c r="H2108" s="671"/>
      <c r="I2108" s="671"/>
      <c r="J2108" s="671"/>
      <c r="K2108" s="671"/>
      <c r="L2108" s="671"/>
      <c r="M2108" s="671"/>
      <c r="N2108" s="671"/>
      <c r="O2108" s="671"/>
      <c r="P2108" s="671"/>
      <c r="Q2108" s="671"/>
      <c r="R2108" s="671"/>
      <c r="S2108" s="671"/>
      <c r="T2108" s="671"/>
      <c r="U2108" s="671"/>
      <c r="V2108" s="671"/>
      <c r="W2108" s="671"/>
      <c r="X2108" s="671"/>
      <c r="Y2108" s="671"/>
      <c r="Z2108" s="671"/>
      <c r="AA2108" s="671"/>
      <c r="AB2108" s="671"/>
      <c r="AC2108" s="671"/>
      <c r="AD2108" s="671"/>
      <c r="AE2108" s="671"/>
      <c r="AF2108" s="671"/>
      <c r="AG2108" s="671"/>
      <c r="AH2108" s="671"/>
      <c r="AI2108" s="671"/>
      <c r="AJ2108" s="671"/>
      <c r="AK2108" s="671"/>
      <c r="AL2108" s="671"/>
      <c r="AM2108" s="671"/>
      <c r="AN2108" s="671"/>
      <c r="AO2108" s="671"/>
      <c r="AP2108" s="671"/>
      <c r="AQ2108" s="671"/>
      <c r="AR2108" s="671"/>
      <c r="AS2108" s="671"/>
      <c r="AT2108" s="671"/>
      <c r="AU2108" s="671"/>
      <c r="AV2108" s="671"/>
      <c r="AW2108" s="671"/>
      <c r="AX2108" s="671"/>
      <c r="AY2108" s="671"/>
      <c r="AZ2108" s="671"/>
      <c r="BA2108" s="671"/>
      <c r="BB2108" s="671"/>
      <c r="BC2108" s="671"/>
      <c r="BD2108" s="671"/>
      <c r="BE2108" s="671"/>
      <c r="BF2108" s="671"/>
      <c r="BG2108" s="515"/>
      <c r="BH2108" s="668"/>
      <c r="BI2108" s="668"/>
      <c r="BJ2108" s="668"/>
      <c r="BK2108" s="517"/>
      <c r="BL2108" s="330"/>
      <c r="BM2108" s="330"/>
      <c r="BN2108" s="330"/>
      <c r="BO2108" s="330"/>
      <c r="BP2108" s="330"/>
      <c r="BQ2108" s="330"/>
      <c r="BR2108" s="330"/>
      <c r="BS2108" s="330"/>
      <c r="BT2108" s="330"/>
      <c r="BU2108" s="330"/>
      <c r="BV2108" s="330"/>
      <c r="BW2108" s="330"/>
      <c r="BX2108" s="330"/>
      <c r="BY2108" s="330"/>
      <c r="BZ2108" s="330"/>
      <c r="CA2108" s="330"/>
    </row>
    <row r="2109" spans="1:97" s="331" customFormat="1" ht="12.6" customHeight="1">
      <c r="B2109" s="511"/>
      <c r="C2109" s="666"/>
      <c r="D2109" s="513"/>
      <c r="E2109" s="514"/>
      <c r="F2109" s="671"/>
      <c r="G2109" s="671"/>
      <c r="H2109" s="671"/>
      <c r="I2109" s="671"/>
      <c r="J2109" s="671"/>
      <c r="K2109" s="671"/>
      <c r="L2109" s="671"/>
      <c r="M2109" s="671"/>
      <c r="N2109" s="671"/>
      <c r="O2109" s="671"/>
      <c r="P2109" s="671"/>
      <c r="Q2109" s="671"/>
      <c r="R2109" s="671"/>
      <c r="S2109" s="671"/>
      <c r="T2109" s="671"/>
      <c r="U2109" s="671"/>
      <c r="V2109" s="671"/>
      <c r="W2109" s="671"/>
      <c r="X2109" s="671"/>
      <c r="Y2109" s="671"/>
      <c r="Z2109" s="671"/>
      <c r="AA2109" s="671"/>
      <c r="AB2109" s="671"/>
      <c r="AC2109" s="671"/>
      <c r="AD2109" s="671"/>
      <c r="AE2109" s="671"/>
      <c r="AF2109" s="671"/>
      <c r="AG2109" s="671"/>
      <c r="AH2109" s="671"/>
      <c r="AI2109" s="671"/>
      <c r="AJ2109" s="671"/>
      <c r="AK2109" s="671"/>
      <c r="AL2109" s="671"/>
      <c r="AM2109" s="671"/>
      <c r="AN2109" s="671"/>
      <c r="AO2109" s="671"/>
      <c r="AP2109" s="671"/>
      <c r="AQ2109" s="671"/>
      <c r="AR2109" s="671"/>
      <c r="AS2109" s="671"/>
      <c r="AT2109" s="671"/>
      <c r="AU2109" s="671"/>
      <c r="AV2109" s="671"/>
      <c r="AW2109" s="671"/>
      <c r="AX2109" s="671"/>
      <c r="AY2109" s="671"/>
      <c r="AZ2109" s="671"/>
      <c r="BA2109" s="671"/>
      <c r="BB2109" s="671"/>
      <c r="BC2109" s="671"/>
      <c r="BD2109" s="671"/>
      <c r="BE2109" s="671"/>
      <c r="BF2109" s="671"/>
      <c r="BG2109" s="515"/>
      <c r="BH2109" s="668"/>
      <c r="BI2109" s="668"/>
      <c r="BJ2109" s="668"/>
      <c r="BK2109" s="517"/>
      <c r="BL2109" s="330"/>
      <c r="BM2109" s="330"/>
      <c r="BN2109" s="330"/>
      <c r="BO2109" s="330"/>
      <c r="BP2109" s="330"/>
      <c r="BQ2109" s="330"/>
      <c r="BR2109" s="330"/>
      <c r="BS2109" s="330"/>
      <c r="BT2109" s="330"/>
      <c r="BU2109" s="330"/>
      <c r="BV2109" s="330"/>
      <c r="BW2109" s="330"/>
      <c r="BX2109" s="330"/>
      <c r="BY2109" s="330"/>
      <c r="BZ2109" s="330"/>
      <c r="CA2109" s="330"/>
    </row>
    <row r="2110" spans="1:97" s="331" customFormat="1" ht="12.6" customHeight="1">
      <c r="B2110" s="511"/>
      <c r="C2110" s="512"/>
      <c r="D2110" s="513"/>
      <c r="E2110" s="514"/>
      <c r="F2110" s="482"/>
      <c r="G2110" s="482"/>
      <c r="H2110" s="482"/>
      <c r="I2110" s="482"/>
      <c r="J2110" s="482"/>
      <c r="K2110" s="482"/>
      <c r="L2110" s="482"/>
      <c r="M2110" s="482"/>
      <c r="N2110" s="482"/>
      <c r="O2110" s="482"/>
      <c r="P2110" s="482"/>
      <c r="Q2110" s="482"/>
      <c r="R2110" s="482"/>
      <c r="S2110" s="482"/>
      <c r="T2110" s="482"/>
      <c r="U2110" s="482"/>
      <c r="V2110" s="482"/>
      <c r="W2110" s="482"/>
      <c r="X2110" s="482"/>
      <c r="Y2110" s="482"/>
      <c r="Z2110" s="482"/>
      <c r="AA2110" s="482"/>
      <c r="AB2110" s="482"/>
      <c r="AC2110" s="482"/>
      <c r="AD2110" s="482"/>
      <c r="AE2110" s="482"/>
      <c r="AF2110" s="482"/>
      <c r="AG2110" s="482"/>
      <c r="AH2110" s="482"/>
      <c r="AI2110" s="482"/>
      <c r="AJ2110" s="482"/>
      <c r="AK2110" s="482"/>
      <c r="AL2110" s="482"/>
      <c r="AM2110" s="482"/>
      <c r="AN2110" s="482"/>
      <c r="AO2110" s="482"/>
      <c r="AP2110" s="482"/>
      <c r="AQ2110" s="482"/>
      <c r="AR2110" s="482"/>
      <c r="AS2110" s="482"/>
      <c r="AT2110" s="482"/>
      <c r="AU2110" s="482"/>
      <c r="AV2110" s="482"/>
      <c r="AW2110" s="482"/>
      <c r="AX2110" s="482"/>
      <c r="AY2110" s="482"/>
      <c r="AZ2110" s="482"/>
      <c r="BA2110" s="482"/>
      <c r="BB2110" s="482"/>
      <c r="BC2110" s="482"/>
      <c r="BD2110" s="482"/>
      <c r="BE2110" s="482"/>
      <c r="BF2110" s="482"/>
      <c r="BG2110" s="515"/>
      <c r="BH2110" s="516"/>
      <c r="BI2110" s="516"/>
      <c r="BJ2110" s="516"/>
      <c r="BK2110" s="517"/>
      <c r="BL2110" s="330"/>
      <c r="BM2110" s="330"/>
      <c r="BN2110" s="330"/>
      <c r="BO2110" s="330"/>
      <c r="BP2110" s="330"/>
      <c r="BQ2110" s="330"/>
      <c r="BR2110" s="330"/>
      <c r="BS2110" s="330"/>
      <c r="BT2110" s="330"/>
      <c r="BU2110" s="330"/>
      <c r="BV2110" s="330"/>
      <c r="BW2110" s="330"/>
      <c r="BX2110" s="330"/>
      <c r="BY2110" s="330"/>
      <c r="BZ2110" s="330"/>
      <c r="CA2110" s="330"/>
    </row>
    <row r="2111" spans="1:97" s="331" customFormat="1" ht="5.25" customHeight="1">
      <c r="B2111" s="511"/>
      <c r="C2111" s="512"/>
      <c r="D2111" s="513"/>
      <c r="E2111" s="514"/>
      <c r="F2111" s="482"/>
      <c r="G2111" s="482"/>
      <c r="H2111" s="482"/>
      <c r="I2111" s="482"/>
      <c r="J2111" s="482"/>
      <c r="K2111" s="482"/>
      <c r="L2111" s="482"/>
      <c r="M2111" s="482"/>
      <c r="N2111" s="482"/>
      <c r="O2111" s="482"/>
      <c r="P2111" s="482"/>
      <c r="Q2111" s="482"/>
      <c r="R2111" s="482"/>
      <c r="S2111" s="482"/>
      <c r="T2111" s="482"/>
      <c r="U2111" s="482"/>
      <c r="V2111" s="482"/>
      <c r="W2111" s="482"/>
      <c r="X2111" s="482"/>
      <c r="Y2111" s="482"/>
      <c r="Z2111" s="482"/>
      <c r="AA2111" s="482"/>
      <c r="AB2111" s="482"/>
      <c r="AC2111" s="482"/>
      <c r="AD2111" s="482"/>
      <c r="AE2111" s="482"/>
      <c r="AF2111" s="482"/>
      <c r="AG2111" s="482"/>
      <c r="AH2111" s="482"/>
      <c r="AI2111" s="482"/>
      <c r="AJ2111" s="482"/>
      <c r="AK2111" s="482"/>
      <c r="AL2111" s="482"/>
      <c r="AM2111" s="482"/>
      <c r="AN2111" s="482"/>
      <c r="AO2111" s="482"/>
      <c r="AP2111" s="482"/>
      <c r="AQ2111" s="482"/>
      <c r="AR2111" s="482"/>
      <c r="AS2111" s="482"/>
      <c r="AT2111" s="482"/>
      <c r="AU2111" s="482"/>
      <c r="AV2111" s="482"/>
      <c r="AW2111" s="482"/>
      <c r="AX2111" s="482"/>
      <c r="AY2111" s="482"/>
      <c r="AZ2111" s="482"/>
      <c r="BA2111" s="482"/>
      <c r="BB2111" s="482"/>
      <c r="BC2111" s="482"/>
      <c r="BD2111" s="482"/>
      <c r="BE2111" s="482"/>
      <c r="BF2111" s="482"/>
      <c r="BG2111" s="515"/>
      <c r="BH2111" s="516"/>
      <c r="BI2111" s="516"/>
      <c r="BJ2111" s="516"/>
      <c r="BK2111" s="517"/>
      <c r="BL2111" s="330"/>
      <c r="BM2111" s="330"/>
      <c r="BN2111" s="330"/>
      <c r="BO2111" s="330"/>
      <c r="BP2111" s="330"/>
      <c r="BQ2111" s="330"/>
      <c r="BR2111" s="330"/>
      <c r="BS2111" s="330"/>
      <c r="BT2111" s="330"/>
      <c r="BU2111" s="330"/>
      <c r="BV2111" s="330"/>
      <c r="BW2111" s="330"/>
      <c r="BX2111" s="330"/>
      <c r="BY2111" s="330"/>
      <c r="BZ2111" s="330"/>
      <c r="CA2111" s="330"/>
    </row>
    <row r="2112" spans="1:97" s="331" customFormat="1" ht="12.6" customHeight="1">
      <c r="B2112" s="495" t="s">
        <v>436</v>
      </c>
      <c r="C2112" s="496"/>
      <c r="D2112" s="497"/>
      <c r="E2112" s="501" t="s">
        <v>1058</v>
      </c>
      <c r="F2112" s="502"/>
      <c r="G2112" s="502"/>
      <c r="H2112" s="502"/>
      <c r="I2112" s="502"/>
      <c r="J2112" s="502"/>
      <c r="K2112" s="502"/>
      <c r="L2112" s="502"/>
      <c r="M2112" s="502"/>
      <c r="N2112" s="502"/>
      <c r="O2112" s="502"/>
      <c r="P2112" s="502"/>
      <c r="Q2112" s="502"/>
      <c r="R2112" s="502"/>
      <c r="S2112" s="502"/>
      <c r="T2112" s="502"/>
      <c r="U2112" s="502"/>
      <c r="V2112" s="502"/>
      <c r="W2112" s="502"/>
      <c r="X2112" s="502"/>
      <c r="Y2112" s="502"/>
      <c r="Z2112" s="502"/>
      <c r="AA2112" s="502"/>
      <c r="AB2112" s="502"/>
      <c r="AC2112" s="502"/>
      <c r="AD2112" s="502"/>
      <c r="AE2112" s="502"/>
      <c r="AF2112" s="502"/>
      <c r="AG2112" s="502"/>
      <c r="AH2112" s="502"/>
      <c r="AI2112" s="502"/>
      <c r="AJ2112" s="502"/>
      <c r="AK2112" s="502"/>
      <c r="AL2112" s="502"/>
      <c r="AM2112" s="502"/>
      <c r="AN2112" s="502"/>
      <c r="AO2112" s="502"/>
      <c r="AP2112" s="502"/>
      <c r="AQ2112" s="502"/>
      <c r="AR2112" s="502"/>
      <c r="AS2112" s="502"/>
      <c r="AT2112" s="502"/>
      <c r="AU2112" s="502"/>
      <c r="AV2112" s="502"/>
      <c r="AW2112" s="502"/>
      <c r="AX2112" s="502"/>
      <c r="AY2112" s="502"/>
      <c r="AZ2112" s="502"/>
      <c r="BA2112" s="502"/>
      <c r="BB2112" s="502"/>
      <c r="BC2112" s="502"/>
      <c r="BD2112" s="502"/>
      <c r="BE2112" s="502"/>
      <c r="BF2112" s="502"/>
      <c r="BG2112" s="505"/>
      <c r="BH2112" s="506"/>
      <c r="BI2112" s="506"/>
      <c r="BJ2112" s="506"/>
      <c r="BK2112" s="507"/>
      <c r="BL2112" s="330"/>
      <c r="BM2112" s="330"/>
      <c r="BN2112" s="330"/>
      <c r="BO2112" s="330"/>
      <c r="BP2112" s="330"/>
      <c r="BQ2112" s="330"/>
      <c r="BR2112" s="330"/>
      <c r="BS2112" s="330"/>
      <c r="BT2112" s="330"/>
      <c r="BU2112" s="330"/>
      <c r="BV2112" s="330"/>
      <c r="BW2112" s="330"/>
      <c r="BX2112" s="330"/>
      <c r="BY2112" s="330"/>
      <c r="BZ2112" s="330"/>
      <c r="CA2112" s="330"/>
    </row>
    <row r="2113" spans="1:80" s="331" customFormat="1" ht="12.6" customHeight="1">
      <c r="B2113" s="511"/>
      <c r="C2113" s="512"/>
      <c r="D2113" s="513"/>
      <c r="E2113" s="514"/>
      <c r="F2113" s="482"/>
      <c r="G2113" s="482"/>
      <c r="H2113" s="482"/>
      <c r="I2113" s="482"/>
      <c r="J2113" s="482"/>
      <c r="K2113" s="482"/>
      <c r="L2113" s="482"/>
      <c r="M2113" s="482"/>
      <c r="N2113" s="482"/>
      <c r="O2113" s="482"/>
      <c r="P2113" s="482"/>
      <c r="Q2113" s="482"/>
      <c r="R2113" s="482"/>
      <c r="S2113" s="482"/>
      <c r="T2113" s="482"/>
      <c r="U2113" s="482"/>
      <c r="V2113" s="482"/>
      <c r="W2113" s="482"/>
      <c r="X2113" s="482"/>
      <c r="Y2113" s="482"/>
      <c r="Z2113" s="482"/>
      <c r="AA2113" s="482"/>
      <c r="AB2113" s="482"/>
      <c r="AC2113" s="482"/>
      <c r="AD2113" s="482"/>
      <c r="AE2113" s="482"/>
      <c r="AF2113" s="482"/>
      <c r="AG2113" s="482"/>
      <c r="AH2113" s="482"/>
      <c r="AI2113" s="482"/>
      <c r="AJ2113" s="482"/>
      <c r="AK2113" s="482"/>
      <c r="AL2113" s="482"/>
      <c r="AM2113" s="482"/>
      <c r="AN2113" s="482"/>
      <c r="AO2113" s="482"/>
      <c r="AP2113" s="482"/>
      <c r="AQ2113" s="482"/>
      <c r="AR2113" s="482"/>
      <c r="AS2113" s="482"/>
      <c r="AT2113" s="482"/>
      <c r="AU2113" s="482"/>
      <c r="AV2113" s="482"/>
      <c r="AW2113" s="482"/>
      <c r="AX2113" s="482"/>
      <c r="AY2113" s="482"/>
      <c r="AZ2113" s="482"/>
      <c r="BA2113" s="482"/>
      <c r="BB2113" s="482"/>
      <c r="BC2113" s="482"/>
      <c r="BD2113" s="482"/>
      <c r="BE2113" s="482"/>
      <c r="BF2113" s="482"/>
      <c r="BG2113" s="515"/>
      <c r="BH2113" s="516"/>
      <c r="BI2113" s="516"/>
      <c r="BJ2113" s="516"/>
      <c r="BK2113" s="517"/>
      <c r="BL2113" s="330"/>
      <c r="BM2113" s="330"/>
      <c r="BN2113" s="330"/>
      <c r="BO2113" s="330"/>
      <c r="BP2113" s="330"/>
      <c r="BQ2113" s="330"/>
      <c r="BR2113" s="330"/>
      <c r="BS2113" s="330"/>
      <c r="BT2113" s="330"/>
      <c r="BU2113" s="330"/>
      <c r="BV2113" s="330"/>
      <c r="BW2113" s="330"/>
      <c r="BX2113" s="330"/>
      <c r="BY2113" s="330"/>
      <c r="BZ2113" s="330"/>
      <c r="CA2113" s="330"/>
    </row>
    <row r="2114" spans="1:80" s="331" customFormat="1" ht="12.6" customHeight="1">
      <c r="B2114" s="511"/>
      <c r="C2114" s="512"/>
      <c r="D2114" s="513"/>
      <c r="E2114" s="514"/>
      <c r="F2114" s="482"/>
      <c r="G2114" s="482"/>
      <c r="H2114" s="482"/>
      <c r="I2114" s="482"/>
      <c r="J2114" s="482"/>
      <c r="K2114" s="482"/>
      <c r="L2114" s="482"/>
      <c r="M2114" s="482"/>
      <c r="N2114" s="482"/>
      <c r="O2114" s="482"/>
      <c r="P2114" s="482"/>
      <c r="Q2114" s="482"/>
      <c r="R2114" s="482"/>
      <c r="S2114" s="482"/>
      <c r="T2114" s="482"/>
      <c r="U2114" s="482"/>
      <c r="V2114" s="482"/>
      <c r="W2114" s="482"/>
      <c r="X2114" s="482"/>
      <c r="Y2114" s="482"/>
      <c r="Z2114" s="482"/>
      <c r="AA2114" s="482"/>
      <c r="AB2114" s="482"/>
      <c r="AC2114" s="482"/>
      <c r="AD2114" s="482"/>
      <c r="AE2114" s="482"/>
      <c r="AF2114" s="482"/>
      <c r="AG2114" s="482"/>
      <c r="AH2114" s="482"/>
      <c r="AI2114" s="482"/>
      <c r="AJ2114" s="482"/>
      <c r="AK2114" s="482"/>
      <c r="AL2114" s="482"/>
      <c r="AM2114" s="482"/>
      <c r="AN2114" s="482"/>
      <c r="AO2114" s="482"/>
      <c r="AP2114" s="482"/>
      <c r="AQ2114" s="482"/>
      <c r="AR2114" s="482"/>
      <c r="AS2114" s="482"/>
      <c r="AT2114" s="482"/>
      <c r="AU2114" s="482"/>
      <c r="AV2114" s="482"/>
      <c r="AW2114" s="482"/>
      <c r="AX2114" s="482"/>
      <c r="AY2114" s="482"/>
      <c r="AZ2114" s="482"/>
      <c r="BA2114" s="482"/>
      <c r="BB2114" s="482"/>
      <c r="BC2114" s="482"/>
      <c r="BD2114" s="482"/>
      <c r="BE2114" s="482"/>
      <c r="BF2114" s="482"/>
      <c r="BG2114" s="515"/>
      <c r="BH2114" s="516"/>
      <c r="BI2114" s="516"/>
      <c r="BJ2114" s="516"/>
      <c r="BK2114" s="517"/>
      <c r="BL2114" s="330"/>
      <c r="BM2114" s="330"/>
      <c r="BN2114" s="330"/>
      <c r="BO2114" s="330"/>
      <c r="BP2114" s="330"/>
      <c r="BQ2114" s="330"/>
      <c r="BR2114" s="330"/>
      <c r="BS2114" s="330"/>
      <c r="BT2114" s="330"/>
      <c r="BU2114" s="330"/>
      <c r="BV2114" s="330"/>
      <c r="BW2114" s="330"/>
      <c r="BX2114" s="330"/>
      <c r="BY2114" s="330"/>
      <c r="BZ2114" s="330"/>
      <c r="CA2114" s="330"/>
    </row>
    <row r="2115" spans="1:80" s="331" customFormat="1" ht="12.6" customHeight="1">
      <c r="B2115" s="511"/>
      <c r="C2115" s="512"/>
      <c r="D2115" s="513"/>
      <c r="E2115" s="514"/>
      <c r="F2115" s="482"/>
      <c r="G2115" s="482"/>
      <c r="H2115" s="482"/>
      <c r="I2115" s="482"/>
      <c r="J2115" s="482"/>
      <c r="K2115" s="482"/>
      <c r="L2115" s="482"/>
      <c r="M2115" s="482"/>
      <c r="N2115" s="482"/>
      <c r="O2115" s="482"/>
      <c r="P2115" s="482"/>
      <c r="Q2115" s="482"/>
      <c r="R2115" s="482"/>
      <c r="S2115" s="482"/>
      <c r="T2115" s="482"/>
      <c r="U2115" s="482"/>
      <c r="V2115" s="482"/>
      <c r="W2115" s="482"/>
      <c r="X2115" s="482"/>
      <c r="Y2115" s="482"/>
      <c r="Z2115" s="482"/>
      <c r="AA2115" s="482"/>
      <c r="AB2115" s="482"/>
      <c r="AC2115" s="482"/>
      <c r="AD2115" s="482"/>
      <c r="AE2115" s="482"/>
      <c r="AF2115" s="482"/>
      <c r="AG2115" s="482"/>
      <c r="AH2115" s="482"/>
      <c r="AI2115" s="482"/>
      <c r="AJ2115" s="482"/>
      <c r="AK2115" s="482"/>
      <c r="AL2115" s="482"/>
      <c r="AM2115" s="482"/>
      <c r="AN2115" s="482"/>
      <c r="AO2115" s="482"/>
      <c r="AP2115" s="482"/>
      <c r="AQ2115" s="482"/>
      <c r="AR2115" s="482"/>
      <c r="AS2115" s="482"/>
      <c r="AT2115" s="482"/>
      <c r="AU2115" s="482"/>
      <c r="AV2115" s="482"/>
      <c r="AW2115" s="482"/>
      <c r="AX2115" s="482"/>
      <c r="AY2115" s="482"/>
      <c r="AZ2115" s="482"/>
      <c r="BA2115" s="482"/>
      <c r="BB2115" s="482"/>
      <c r="BC2115" s="482"/>
      <c r="BD2115" s="482"/>
      <c r="BE2115" s="482"/>
      <c r="BF2115" s="482"/>
      <c r="BG2115" s="515"/>
      <c r="BH2115" s="516"/>
      <c r="BI2115" s="516"/>
      <c r="BJ2115" s="516"/>
      <c r="BK2115" s="517"/>
      <c r="BL2115" s="330"/>
      <c r="BM2115" s="330"/>
      <c r="BN2115" s="330"/>
      <c r="BO2115" s="330"/>
      <c r="BP2115" s="330"/>
      <c r="BQ2115" s="330"/>
      <c r="BR2115" s="330"/>
      <c r="BS2115" s="330"/>
      <c r="BT2115" s="330"/>
      <c r="BU2115" s="330"/>
      <c r="BV2115" s="330"/>
      <c r="BW2115" s="330"/>
      <c r="BX2115" s="330"/>
      <c r="BY2115" s="330"/>
      <c r="BZ2115" s="330"/>
      <c r="CA2115" s="330"/>
    </row>
    <row r="2116" spans="1:80" s="331" customFormat="1" ht="12.6" customHeight="1">
      <c r="B2116" s="511"/>
      <c r="C2116" s="512"/>
      <c r="D2116" s="513"/>
      <c r="E2116" s="514"/>
      <c r="F2116" s="482"/>
      <c r="G2116" s="482"/>
      <c r="H2116" s="482"/>
      <c r="I2116" s="482"/>
      <c r="J2116" s="482"/>
      <c r="K2116" s="482"/>
      <c r="L2116" s="482"/>
      <c r="M2116" s="482"/>
      <c r="N2116" s="482"/>
      <c r="O2116" s="482"/>
      <c r="P2116" s="482"/>
      <c r="Q2116" s="482"/>
      <c r="R2116" s="482"/>
      <c r="S2116" s="482"/>
      <c r="T2116" s="482"/>
      <c r="U2116" s="482"/>
      <c r="V2116" s="482"/>
      <c r="W2116" s="482"/>
      <c r="X2116" s="482"/>
      <c r="Y2116" s="482"/>
      <c r="Z2116" s="482"/>
      <c r="AA2116" s="482"/>
      <c r="AB2116" s="482"/>
      <c r="AC2116" s="482"/>
      <c r="AD2116" s="482"/>
      <c r="AE2116" s="482"/>
      <c r="AF2116" s="482"/>
      <c r="AG2116" s="482"/>
      <c r="AH2116" s="482"/>
      <c r="AI2116" s="482"/>
      <c r="AJ2116" s="482"/>
      <c r="AK2116" s="482"/>
      <c r="AL2116" s="482"/>
      <c r="AM2116" s="482"/>
      <c r="AN2116" s="482"/>
      <c r="AO2116" s="482"/>
      <c r="AP2116" s="482"/>
      <c r="AQ2116" s="482"/>
      <c r="AR2116" s="482"/>
      <c r="AS2116" s="482"/>
      <c r="AT2116" s="482"/>
      <c r="AU2116" s="482"/>
      <c r="AV2116" s="482"/>
      <c r="AW2116" s="482"/>
      <c r="AX2116" s="482"/>
      <c r="AY2116" s="482"/>
      <c r="AZ2116" s="482"/>
      <c r="BA2116" s="482"/>
      <c r="BB2116" s="482"/>
      <c r="BC2116" s="482"/>
      <c r="BD2116" s="482"/>
      <c r="BE2116" s="482"/>
      <c r="BF2116" s="482"/>
      <c r="BG2116" s="515"/>
      <c r="BH2116" s="516"/>
      <c r="BI2116" s="516"/>
      <c r="BJ2116" s="516"/>
      <c r="BK2116" s="517"/>
      <c r="BL2116" s="330"/>
      <c r="BM2116" s="330"/>
      <c r="BN2116" s="330"/>
      <c r="BO2116" s="330"/>
      <c r="BP2116" s="330"/>
      <c r="BQ2116" s="330"/>
      <c r="BR2116" s="330"/>
      <c r="BS2116" s="330"/>
      <c r="BT2116" s="330"/>
      <c r="BU2116" s="330"/>
      <c r="BV2116" s="330"/>
      <c r="BW2116" s="330"/>
      <c r="BX2116" s="330"/>
      <c r="BY2116" s="330"/>
      <c r="BZ2116" s="330"/>
      <c r="CA2116" s="330"/>
    </row>
    <row r="2117" spans="1:80" s="331" customFormat="1" ht="12.6" customHeight="1">
      <c r="B2117" s="495" t="s">
        <v>450</v>
      </c>
      <c r="C2117" s="496"/>
      <c r="D2117" s="497"/>
      <c r="E2117" s="501" t="s">
        <v>1059</v>
      </c>
      <c r="F2117" s="502"/>
      <c r="G2117" s="502"/>
      <c r="H2117" s="502"/>
      <c r="I2117" s="502"/>
      <c r="J2117" s="502"/>
      <c r="K2117" s="502"/>
      <c r="L2117" s="502"/>
      <c r="M2117" s="502"/>
      <c r="N2117" s="502"/>
      <c r="O2117" s="502"/>
      <c r="P2117" s="502"/>
      <c r="Q2117" s="502"/>
      <c r="R2117" s="502"/>
      <c r="S2117" s="502"/>
      <c r="T2117" s="502"/>
      <c r="U2117" s="502"/>
      <c r="V2117" s="502"/>
      <c r="W2117" s="502"/>
      <c r="X2117" s="502"/>
      <c r="Y2117" s="502"/>
      <c r="Z2117" s="502"/>
      <c r="AA2117" s="502"/>
      <c r="AB2117" s="502"/>
      <c r="AC2117" s="502"/>
      <c r="AD2117" s="502"/>
      <c r="AE2117" s="502"/>
      <c r="AF2117" s="502"/>
      <c r="AG2117" s="502"/>
      <c r="AH2117" s="502"/>
      <c r="AI2117" s="502"/>
      <c r="AJ2117" s="502"/>
      <c r="AK2117" s="502"/>
      <c r="AL2117" s="502"/>
      <c r="AM2117" s="502"/>
      <c r="AN2117" s="502"/>
      <c r="AO2117" s="502"/>
      <c r="AP2117" s="502"/>
      <c r="AQ2117" s="502"/>
      <c r="AR2117" s="502"/>
      <c r="AS2117" s="502"/>
      <c r="AT2117" s="502"/>
      <c r="AU2117" s="502"/>
      <c r="AV2117" s="502"/>
      <c r="AW2117" s="502"/>
      <c r="AX2117" s="502"/>
      <c r="AY2117" s="502"/>
      <c r="AZ2117" s="502"/>
      <c r="BA2117" s="502"/>
      <c r="BB2117" s="502"/>
      <c r="BC2117" s="502"/>
      <c r="BD2117" s="502"/>
      <c r="BE2117" s="502"/>
      <c r="BF2117" s="502"/>
      <c r="BG2117" s="505"/>
      <c r="BH2117" s="506"/>
      <c r="BI2117" s="506"/>
      <c r="BJ2117" s="506"/>
      <c r="BK2117" s="507"/>
      <c r="BL2117" s="330"/>
      <c r="BM2117" s="330"/>
      <c r="BN2117" s="330"/>
      <c r="BO2117" s="330"/>
      <c r="BP2117" s="330"/>
      <c r="BQ2117" s="330"/>
      <c r="BR2117" s="330"/>
      <c r="BS2117" s="330"/>
      <c r="BT2117" s="330"/>
      <c r="BU2117" s="330"/>
      <c r="BV2117" s="330"/>
      <c r="BW2117" s="330"/>
      <c r="BX2117" s="330"/>
      <c r="BY2117" s="330"/>
      <c r="BZ2117" s="330"/>
      <c r="CA2117" s="330"/>
    </row>
    <row r="2118" spans="1:80" s="331" customFormat="1" ht="12.6" customHeight="1">
      <c r="B2118" s="511"/>
      <c r="C2118" s="512"/>
      <c r="D2118" s="513"/>
      <c r="E2118" s="514"/>
      <c r="F2118" s="482"/>
      <c r="G2118" s="482"/>
      <c r="H2118" s="482"/>
      <c r="I2118" s="482"/>
      <c r="J2118" s="482"/>
      <c r="K2118" s="482"/>
      <c r="L2118" s="482"/>
      <c r="M2118" s="482"/>
      <c r="N2118" s="482"/>
      <c r="O2118" s="482"/>
      <c r="P2118" s="482"/>
      <c r="Q2118" s="482"/>
      <c r="R2118" s="482"/>
      <c r="S2118" s="482"/>
      <c r="T2118" s="482"/>
      <c r="U2118" s="482"/>
      <c r="V2118" s="482"/>
      <c r="W2118" s="482"/>
      <c r="X2118" s="482"/>
      <c r="Y2118" s="482"/>
      <c r="Z2118" s="482"/>
      <c r="AA2118" s="482"/>
      <c r="AB2118" s="482"/>
      <c r="AC2118" s="482"/>
      <c r="AD2118" s="482"/>
      <c r="AE2118" s="482"/>
      <c r="AF2118" s="482"/>
      <c r="AG2118" s="482"/>
      <c r="AH2118" s="482"/>
      <c r="AI2118" s="482"/>
      <c r="AJ2118" s="482"/>
      <c r="AK2118" s="482"/>
      <c r="AL2118" s="482"/>
      <c r="AM2118" s="482"/>
      <c r="AN2118" s="482"/>
      <c r="AO2118" s="482"/>
      <c r="AP2118" s="482"/>
      <c r="AQ2118" s="482"/>
      <c r="AR2118" s="482"/>
      <c r="AS2118" s="482"/>
      <c r="AT2118" s="482"/>
      <c r="AU2118" s="482"/>
      <c r="AV2118" s="482"/>
      <c r="AW2118" s="482"/>
      <c r="AX2118" s="482"/>
      <c r="AY2118" s="482"/>
      <c r="AZ2118" s="482"/>
      <c r="BA2118" s="482"/>
      <c r="BB2118" s="482"/>
      <c r="BC2118" s="482"/>
      <c r="BD2118" s="482"/>
      <c r="BE2118" s="482"/>
      <c r="BF2118" s="482"/>
      <c r="BG2118" s="515"/>
      <c r="BH2118" s="516"/>
      <c r="BI2118" s="516"/>
      <c r="BJ2118" s="516"/>
      <c r="BK2118" s="517"/>
      <c r="BL2118" s="330"/>
      <c r="BM2118" s="330"/>
      <c r="BN2118" s="330"/>
      <c r="BO2118" s="330"/>
      <c r="BP2118" s="330"/>
      <c r="BQ2118" s="330"/>
      <c r="BR2118" s="330"/>
      <c r="BS2118" s="330"/>
      <c r="BT2118" s="330"/>
      <c r="BU2118" s="330"/>
      <c r="BV2118" s="330"/>
      <c r="BW2118" s="330"/>
      <c r="BX2118" s="330"/>
      <c r="BY2118" s="330"/>
      <c r="BZ2118" s="330"/>
      <c r="CA2118" s="330"/>
      <c r="CB2118" s="330"/>
    </row>
    <row r="2119" spans="1:80" s="331" customFormat="1" ht="18" customHeight="1">
      <c r="A2119" s="239"/>
      <c r="B2119" s="641" t="s">
        <v>1060</v>
      </c>
      <c r="C2119" s="642"/>
      <c r="D2119" s="642"/>
      <c r="E2119" s="642"/>
      <c r="F2119" s="642"/>
      <c r="G2119" s="642"/>
      <c r="H2119" s="642"/>
      <c r="I2119" s="642"/>
      <c r="J2119" s="642"/>
      <c r="K2119" s="642"/>
      <c r="L2119" s="642"/>
      <c r="M2119" s="642"/>
      <c r="N2119" s="642"/>
      <c r="O2119" s="642"/>
      <c r="P2119" s="642"/>
      <c r="Q2119" s="642"/>
      <c r="R2119" s="642"/>
      <c r="S2119" s="642"/>
      <c r="T2119" s="642"/>
      <c r="U2119" s="642"/>
      <c r="V2119" s="642"/>
      <c r="W2119" s="642"/>
      <c r="X2119" s="642"/>
      <c r="Y2119" s="642"/>
      <c r="Z2119" s="642"/>
      <c r="AA2119" s="642"/>
      <c r="AB2119" s="642"/>
      <c r="AC2119" s="642"/>
      <c r="AD2119" s="642"/>
      <c r="AE2119" s="642"/>
      <c r="AF2119" s="642"/>
      <c r="AG2119" s="642"/>
      <c r="AH2119" s="642"/>
      <c r="AI2119" s="642"/>
      <c r="AJ2119" s="642"/>
      <c r="AK2119" s="642"/>
      <c r="AL2119" s="642"/>
      <c r="AM2119" s="642"/>
      <c r="AN2119" s="642"/>
      <c r="AO2119" s="642"/>
      <c r="AP2119" s="642"/>
      <c r="AQ2119" s="642"/>
      <c r="AR2119" s="642"/>
      <c r="AS2119" s="642"/>
      <c r="AT2119" s="642"/>
      <c r="AU2119" s="642"/>
      <c r="AV2119" s="642"/>
      <c r="AW2119" s="642"/>
      <c r="AX2119" s="642"/>
      <c r="AY2119" s="642"/>
      <c r="AZ2119" s="642"/>
      <c r="BA2119" s="642"/>
      <c r="BB2119" s="642"/>
      <c r="BC2119" s="642"/>
      <c r="BD2119" s="642"/>
      <c r="BE2119" s="642"/>
      <c r="BF2119" s="642"/>
      <c r="BG2119" s="642"/>
      <c r="BH2119" s="642"/>
      <c r="BI2119" s="642"/>
      <c r="BJ2119" s="642"/>
      <c r="BK2119" s="643"/>
      <c r="BL2119" s="330"/>
      <c r="BM2119" s="330"/>
      <c r="BN2119" s="330"/>
      <c r="BO2119" s="330"/>
      <c r="BP2119" s="330"/>
      <c r="BQ2119" s="330"/>
      <c r="BR2119" s="330"/>
      <c r="BS2119" s="330"/>
      <c r="BT2119" s="330"/>
    </row>
    <row r="2120" spans="1:80" s="331" customFormat="1" ht="12.6" customHeight="1">
      <c r="B2120" s="495" t="s">
        <v>457</v>
      </c>
      <c r="C2120" s="496"/>
      <c r="D2120" s="497"/>
      <c r="E2120" s="501" t="s">
        <v>1061</v>
      </c>
      <c r="F2120" s="502"/>
      <c r="G2120" s="502"/>
      <c r="H2120" s="502"/>
      <c r="I2120" s="502"/>
      <c r="J2120" s="502"/>
      <c r="K2120" s="502"/>
      <c r="L2120" s="502"/>
      <c r="M2120" s="502"/>
      <c r="N2120" s="502"/>
      <c r="O2120" s="502"/>
      <c r="P2120" s="502"/>
      <c r="Q2120" s="502"/>
      <c r="R2120" s="502"/>
      <c r="S2120" s="502"/>
      <c r="T2120" s="502"/>
      <c r="U2120" s="502"/>
      <c r="V2120" s="502"/>
      <c r="W2120" s="502"/>
      <c r="X2120" s="502"/>
      <c r="Y2120" s="502"/>
      <c r="Z2120" s="502"/>
      <c r="AA2120" s="502"/>
      <c r="AB2120" s="502"/>
      <c r="AC2120" s="502"/>
      <c r="AD2120" s="502"/>
      <c r="AE2120" s="502"/>
      <c r="AF2120" s="502"/>
      <c r="AG2120" s="502"/>
      <c r="AH2120" s="502"/>
      <c r="AI2120" s="502"/>
      <c r="AJ2120" s="502"/>
      <c r="AK2120" s="502"/>
      <c r="AL2120" s="502"/>
      <c r="AM2120" s="502"/>
      <c r="AN2120" s="502"/>
      <c r="AO2120" s="502"/>
      <c r="AP2120" s="502"/>
      <c r="AQ2120" s="502"/>
      <c r="AR2120" s="502"/>
      <c r="AS2120" s="502"/>
      <c r="AT2120" s="502"/>
      <c r="AU2120" s="502"/>
      <c r="AV2120" s="502"/>
      <c r="AW2120" s="502"/>
      <c r="AX2120" s="502"/>
      <c r="AY2120" s="502"/>
      <c r="AZ2120" s="502"/>
      <c r="BA2120" s="502"/>
      <c r="BB2120" s="502"/>
      <c r="BC2120" s="502"/>
      <c r="BD2120" s="502"/>
      <c r="BE2120" s="502"/>
      <c r="BF2120" s="502"/>
      <c r="BG2120" s="505"/>
      <c r="BH2120" s="506"/>
      <c r="BI2120" s="506"/>
      <c r="BJ2120" s="506"/>
      <c r="BK2120" s="507"/>
      <c r="BL2120" s="330"/>
      <c r="BM2120" s="330"/>
      <c r="BN2120" s="330"/>
      <c r="BO2120" s="330"/>
      <c r="BP2120" s="330"/>
      <c r="BQ2120" s="330"/>
      <c r="BR2120" s="330"/>
      <c r="BS2120" s="330"/>
      <c r="BT2120" s="330"/>
      <c r="BU2120" s="330"/>
      <c r="BV2120" s="330"/>
      <c r="BW2120" s="330"/>
      <c r="BX2120" s="330"/>
      <c r="BY2120" s="330"/>
      <c r="BZ2120" s="330"/>
      <c r="CA2120" s="330"/>
    </row>
    <row r="2121" spans="1:80" s="331" customFormat="1" ht="12" customHeight="1">
      <c r="B2121" s="511"/>
      <c r="C2121" s="512"/>
      <c r="D2121" s="513"/>
      <c r="E2121" s="514"/>
      <c r="F2121" s="482"/>
      <c r="G2121" s="482"/>
      <c r="H2121" s="482"/>
      <c r="I2121" s="482"/>
      <c r="J2121" s="482"/>
      <c r="K2121" s="482"/>
      <c r="L2121" s="482"/>
      <c r="M2121" s="482"/>
      <c r="N2121" s="482"/>
      <c r="O2121" s="482"/>
      <c r="P2121" s="482"/>
      <c r="Q2121" s="482"/>
      <c r="R2121" s="482"/>
      <c r="S2121" s="482"/>
      <c r="T2121" s="482"/>
      <c r="U2121" s="482"/>
      <c r="V2121" s="482"/>
      <c r="W2121" s="482"/>
      <c r="X2121" s="482"/>
      <c r="Y2121" s="482"/>
      <c r="Z2121" s="482"/>
      <c r="AA2121" s="482"/>
      <c r="AB2121" s="482"/>
      <c r="AC2121" s="482"/>
      <c r="AD2121" s="482"/>
      <c r="AE2121" s="482"/>
      <c r="AF2121" s="482"/>
      <c r="AG2121" s="482"/>
      <c r="AH2121" s="482"/>
      <c r="AI2121" s="482"/>
      <c r="AJ2121" s="482"/>
      <c r="AK2121" s="482"/>
      <c r="AL2121" s="482"/>
      <c r="AM2121" s="482"/>
      <c r="AN2121" s="482"/>
      <c r="AO2121" s="482"/>
      <c r="AP2121" s="482"/>
      <c r="AQ2121" s="482"/>
      <c r="AR2121" s="482"/>
      <c r="AS2121" s="482"/>
      <c r="AT2121" s="482"/>
      <c r="AU2121" s="482"/>
      <c r="AV2121" s="482"/>
      <c r="AW2121" s="482"/>
      <c r="AX2121" s="482"/>
      <c r="AY2121" s="482"/>
      <c r="AZ2121" s="482"/>
      <c r="BA2121" s="482"/>
      <c r="BB2121" s="482"/>
      <c r="BC2121" s="482"/>
      <c r="BD2121" s="482"/>
      <c r="BE2121" s="482"/>
      <c r="BF2121" s="482"/>
      <c r="BG2121" s="515"/>
      <c r="BH2121" s="516"/>
      <c r="BI2121" s="516"/>
      <c r="BJ2121" s="516"/>
      <c r="BK2121" s="517"/>
      <c r="BL2121" s="330"/>
      <c r="BM2121" s="330"/>
      <c r="BN2121" s="330"/>
      <c r="BO2121" s="330"/>
      <c r="BP2121" s="330"/>
      <c r="BQ2121" s="330"/>
      <c r="BR2121" s="330"/>
      <c r="BS2121" s="330"/>
      <c r="BT2121" s="330"/>
      <c r="BU2121" s="330"/>
      <c r="BV2121" s="330"/>
      <c r="BW2121" s="330"/>
      <c r="BX2121" s="330"/>
      <c r="BY2121" s="330"/>
      <c r="BZ2121" s="330"/>
      <c r="CA2121" s="330"/>
    </row>
    <row r="2122" spans="1:80" s="331" customFormat="1" ht="12.6" customHeight="1">
      <c r="B2122" s="511"/>
      <c r="C2122" s="512"/>
      <c r="D2122" s="513"/>
      <c r="E2122" s="851" t="s">
        <v>516</v>
      </c>
      <c r="F2122" s="852"/>
      <c r="G2122" s="850" t="s">
        <v>1062</v>
      </c>
      <c r="H2122" s="850"/>
      <c r="I2122" s="850"/>
      <c r="J2122" s="850"/>
      <c r="K2122" s="850"/>
      <c r="L2122" s="850"/>
      <c r="M2122" s="850"/>
      <c r="N2122" s="850"/>
      <c r="O2122" s="850"/>
      <c r="P2122" s="850"/>
      <c r="Q2122" s="850"/>
      <c r="R2122" s="850"/>
      <c r="S2122" s="850"/>
      <c r="T2122" s="850"/>
      <c r="U2122" s="850"/>
      <c r="V2122" s="850"/>
      <c r="W2122" s="850"/>
      <c r="X2122" s="850"/>
      <c r="Y2122" s="850"/>
      <c r="Z2122" s="850"/>
      <c r="AA2122" s="850"/>
      <c r="AB2122" s="850"/>
      <c r="AC2122" s="850"/>
      <c r="AD2122" s="850"/>
      <c r="AE2122" s="850"/>
      <c r="AF2122" s="850"/>
      <c r="AG2122" s="850"/>
      <c r="AH2122" s="850"/>
      <c r="AI2122" s="850"/>
      <c r="AJ2122" s="850"/>
      <c r="AK2122" s="850"/>
      <c r="AL2122" s="850"/>
      <c r="AM2122" s="850"/>
      <c r="AN2122" s="850"/>
      <c r="AO2122" s="850"/>
      <c r="AP2122" s="850"/>
      <c r="AQ2122" s="850"/>
      <c r="AR2122" s="850"/>
      <c r="AS2122" s="850"/>
      <c r="AT2122" s="850"/>
      <c r="AU2122" s="850"/>
      <c r="AV2122" s="850"/>
      <c r="AW2122" s="850"/>
      <c r="AX2122" s="850"/>
      <c r="AY2122" s="850"/>
      <c r="AZ2122" s="850"/>
      <c r="BA2122" s="850"/>
      <c r="BB2122" s="850"/>
      <c r="BC2122" s="850"/>
      <c r="BD2122" s="850"/>
      <c r="BE2122" s="850"/>
      <c r="BF2122" s="850"/>
      <c r="BG2122" s="515"/>
      <c r="BH2122" s="516"/>
      <c r="BI2122" s="516"/>
      <c r="BJ2122" s="516"/>
      <c r="BK2122" s="517"/>
      <c r="BL2122" s="330"/>
      <c r="BM2122" s="330"/>
      <c r="BN2122" s="330"/>
      <c r="BO2122" s="330"/>
      <c r="BP2122" s="330"/>
      <c r="BQ2122" s="330"/>
      <c r="BR2122" s="330"/>
      <c r="BS2122" s="330"/>
      <c r="BT2122" s="330"/>
      <c r="BU2122" s="330"/>
      <c r="BV2122" s="330"/>
      <c r="BW2122" s="330"/>
      <c r="BX2122" s="330"/>
      <c r="BY2122" s="330"/>
      <c r="BZ2122" s="330"/>
      <c r="CA2122" s="330"/>
    </row>
    <row r="2123" spans="1:80" s="331" customFormat="1" ht="12.6" customHeight="1">
      <c r="B2123" s="511"/>
      <c r="C2123" s="512"/>
      <c r="D2123" s="513"/>
      <c r="E2123" s="854"/>
      <c r="F2123" s="855"/>
      <c r="G2123" s="853"/>
      <c r="H2123" s="853"/>
      <c r="I2123" s="853"/>
      <c r="J2123" s="853"/>
      <c r="K2123" s="853"/>
      <c r="L2123" s="853"/>
      <c r="M2123" s="853"/>
      <c r="N2123" s="853"/>
      <c r="O2123" s="853"/>
      <c r="P2123" s="853"/>
      <c r="Q2123" s="853"/>
      <c r="R2123" s="853"/>
      <c r="S2123" s="853"/>
      <c r="T2123" s="853"/>
      <c r="U2123" s="853"/>
      <c r="V2123" s="853"/>
      <c r="W2123" s="853"/>
      <c r="X2123" s="853"/>
      <c r="Y2123" s="853"/>
      <c r="Z2123" s="853"/>
      <c r="AA2123" s="853"/>
      <c r="AB2123" s="853"/>
      <c r="AC2123" s="853"/>
      <c r="AD2123" s="853"/>
      <c r="AE2123" s="853"/>
      <c r="AF2123" s="853"/>
      <c r="AG2123" s="853"/>
      <c r="AH2123" s="853"/>
      <c r="AI2123" s="853"/>
      <c r="AJ2123" s="853"/>
      <c r="AK2123" s="853"/>
      <c r="AL2123" s="853"/>
      <c r="AM2123" s="853"/>
      <c r="AN2123" s="853"/>
      <c r="AO2123" s="853"/>
      <c r="AP2123" s="853"/>
      <c r="AQ2123" s="853"/>
      <c r="AR2123" s="853"/>
      <c r="AS2123" s="853"/>
      <c r="AT2123" s="853"/>
      <c r="AU2123" s="853"/>
      <c r="AV2123" s="853"/>
      <c r="AW2123" s="853"/>
      <c r="AX2123" s="853"/>
      <c r="AY2123" s="853"/>
      <c r="AZ2123" s="853"/>
      <c r="BA2123" s="853"/>
      <c r="BB2123" s="853"/>
      <c r="BC2123" s="853"/>
      <c r="BD2123" s="853"/>
      <c r="BE2123" s="853"/>
      <c r="BF2123" s="853"/>
      <c r="BG2123" s="515"/>
      <c r="BH2123" s="516"/>
      <c r="BI2123" s="516"/>
      <c r="BJ2123" s="516"/>
      <c r="BK2123" s="517"/>
      <c r="BL2123" s="330"/>
      <c r="BM2123" s="330"/>
      <c r="BN2123" s="330"/>
      <c r="BO2123" s="330"/>
      <c r="BP2123" s="330"/>
      <c r="BQ2123" s="330"/>
      <c r="BR2123" s="330"/>
      <c r="BS2123" s="330"/>
      <c r="BT2123" s="330"/>
      <c r="BU2123" s="330"/>
      <c r="BV2123" s="330"/>
      <c r="BW2123" s="330"/>
      <c r="BX2123" s="330"/>
      <c r="BY2123" s="330"/>
      <c r="BZ2123" s="330"/>
      <c r="CA2123" s="330"/>
    </row>
    <row r="2124" spans="1:80" s="331" customFormat="1" ht="12.6" customHeight="1">
      <c r="B2124" s="511"/>
      <c r="C2124" s="512"/>
      <c r="D2124" s="513"/>
      <c r="E2124" s="851" t="s">
        <v>518</v>
      </c>
      <c r="F2124" s="852"/>
      <c r="G2124" s="850" t="s">
        <v>1063</v>
      </c>
      <c r="H2124" s="850"/>
      <c r="I2124" s="850"/>
      <c r="J2124" s="850"/>
      <c r="K2124" s="850"/>
      <c r="L2124" s="850"/>
      <c r="M2124" s="850"/>
      <c r="N2124" s="850"/>
      <c r="O2124" s="850"/>
      <c r="P2124" s="850"/>
      <c r="Q2124" s="850"/>
      <c r="R2124" s="850"/>
      <c r="S2124" s="850"/>
      <c r="T2124" s="850"/>
      <c r="U2124" s="850"/>
      <c r="V2124" s="850"/>
      <c r="W2124" s="850"/>
      <c r="X2124" s="850"/>
      <c r="Y2124" s="850"/>
      <c r="Z2124" s="850"/>
      <c r="AA2124" s="850"/>
      <c r="AB2124" s="850"/>
      <c r="AC2124" s="850"/>
      <c r="AD2124" s="850"/>
      <c r="AE2124" s="850"/>
      <c r="AF2124" s="850"/>
      <c r="AG2124" s="850"/>
      <c r="AH2124" s="850"/>
      <c r="AI2124" s="850"/>
      <c r="AJ2124" s="850"/>
      <c r="AK2124" s="850"/>
      <c r="AL2124" s="850"/>
      <c r="AM2124" s="850"/>
      <c r="AN2124" s="850"/>
      <c r="AO2124" s="850"/>
      <c r="AP2124" s="850"/>
      <c r="AQ2124" s="850"/>
      <c r="AR2124" s="850"/>
      <c r="AS2124" s="850"/>
      <c r="AT2124" s="850"/>
      <c r="AU2124" s="850"/>
      <c r="AV2124" s="850"/>
      <c r="AW2124" s="850"/>
      <c r="AX2124" s="850"/>
      <c r="AY2124" s="850"/>
      <c r="AZ2124" s="850"/>
      <c r="BA2124" s="850"/>
      <c r="BB2124" s="850"/>
      <c r="BC2124" s="850"/>
      <c r="BD2124" s="850"/>
      <c r="BE2124" s="850"/>
      <c r="BF2124" s="850"/>
      <c r="BG2124" s="515"/>
      <c r="BH2124" s="516"/>
      <c r="BI2124" s="516"/>
      <c r="BJ2124" s="516"/>
      <c r="BK2124" s="517"/>
      <c r="BL2124" s="330"/>
      <c r="BM2124" s="330"/>
      <c r="BN2124" s="330"/>
      <c r="BO2124" s="330"/>
      <c r="BP2124" s="330"/>
      <c r="BQ2124" s="330"/>
      <c r="BR2124" s="330"/>
      <c r="BS2124" s="330"/>
      <c r="BT2124" s="330"/>
      <c r="BU2124" s="330"/>
      <c r="BV2124" s="330"/>
      <c r="BW2124" s="330"/>
      <c r="BX2124" s="330"/>
      <c r="BY2124" s="330"/>
      <c r="BZ2124" s="330"/>
      <c r="CA2124" s="330"/>
    </row>
    <row r="2125" spans="1:80" s="331" customFormat="1" ht="12.6" customHeight="1">
      <c r="B2125" s="511"/>
      <c r="C2125" s="512"/>
      <c r="D2125" s="513"/>
      <c r="E2125" s="854"/>
      <c r="F2125" s="855"/>
      <c r="G2125" s="853"/>
      <c r="H2125" s="853"/>
      <c r="I2125" s="853"/>
      <c r="J2125" s="853"/>
      <c r="K2125" s="853"/>
      <c r="L2125" s="853"/>
      <c r="M2125" s="853"/>
      <c r="N2125" s="853"/>
      <c r="O2125" s="853"/>
      <c r="P2125" s="853"/>
      <c r="Q2125" s="853"/>
      <c r="R2125" s="853"/>
      <c r="S2125" s="853"/>
      <c r="T2125" s="853"/>
      <c r="U2125" s="853"/>
      <c r="V2125" s="853"/>
      <c r="W2125" s="853"/>
      <c r="X2125" s="853"/>
      <c r="Y2125" s="853"/>
      <c r="Z2125" s="853"/>
      <c r="AA2125" s="853"/>
      <c r="AB2125" s="853"/>
      <c r="AC2125" s="853"/>
      <c r="AD2125" s="853"/>
      <c r="AE2125" s="853"/>
      <c r="AF2125" s="853"/>
      <c r="AG2125" s="853"/>
      <c r="AH2125" s="853"/>
      <c r="AI2125" s="853"/>
      <c r="AJ2125" s="853"/>
      <c r="AK2125" s="853"/>
      <c r="AL2125" s="853"/>
      <c r="AM2125" s="853"/>
      <c r="AN2125" s="853"/>
      <c r="AO2125" s="853"/>
      <c r="AP2125" s="853"/>
      <c r="AQ2125" s="853"/>
      <c r="AR2125" s="853"/>
      <c r="AS2125" s="853"/>
      <c r="AT2125" s="853"/>
      <c r="AU2125" s="853"/>
      <c r="AV2125" s="853"/>
      <c r="AW2125" s="853"/>
      <c r="AX2125" s="853"/>
      <c r="AY2125" s="853"/>
      <c r="AZ2125" s="853"/>
      <c r="BA2125" s="853"/>
      <c r="BB2125" s="853"/>
      <c r="BC2125" s="853"/>
      <c r="BD2125" s="853"/>
      <c r="BE2125" s="853"/>
      <c r="BF2125" s="853"/>
      <c r="BG2125" s="515"/>
      <c r="BH2125" s="516"/>
      <c r="BI2125" s="516"/>
      <c r="BJ2125" s="516"/>
      <c r="BK2125" s="517"/>
      <c r="BL2125" s="330"/>
      <c r="BM2125" s="330"/>
      <c r="BN2125" s="330"/>
      <c r="BO2125" s="330"/>
      <c r="BP2125" s="330"/>
      <c r="BQ2125" s="330"/>
      <c r="BR2125" s="330"/>
      <c r="BS2125" s="330"/>
      <c r="BT2125" s="330"/>
      <c r="BU2125" s="330"/>
      <c r="BV2125" s="330"/>
      <c r="BW2125" s="330"/>
      <c r="BX2125" s="330"/>
      <c r="BY2125" s="330"/>
      <c r="BZ2125" s="330"/>
      <c r="CA2125" s="330"/>
    </row>
    <row r="2126" spans="1:80" s="331" customFormat="1" ht="12.6" customHeight="1">
      <c r="B2126" s="511"/>
      <c r="C2126" s="512"/>
      <c r="D2126" s="513"/>
      <c r="E2126" s="851" t="s">
        <v>520</v>
      </c>
      <c r="F2126" s="852"/>
      <c r="G2126" s="482" t="s">
        <v>1064</v>
      </c>
      <c r="H2126" s="482"/>
      <c r="I2126" s="482"/>
      <c r="J2126" s="482"/>
      <c r="K2126" s="482"/>
      <c r="L2126" s="482"/>
      <c r="M2126" s="482"/>
      <c r="N2126" s="482"/>
      <c r="O2126" s="482"/>
      <c r="P2126" s="482"/>
      <c r="Q2126" s="482"/>
      <c r="R2126" s="482"/>
      <c r="S2126" s="482"/>
      <c r="T2126" s="482"/>
      <c r="U2126" s="482"/>
      <c r="V2126" s="482"/>
      <c r="W2126" s="482"/>
      <c r="X2126" s="482"/>
      <c r="Y2126" s="482"/>
      <c r="Z2126" s="482"/>
      <c r="AA2126" s="482"/>
      <c r="AB2126" s="482"/>
      <c r="AC2126" s="482"/>
      <c r="AD2126" s="482"/>
      <c r="AE2126" s="482"/>
      <c r="AF2126" s="482"/>
      <c r="AG2126" s="482"/>
      <c r="AH2126" s="482"/>
      <c r="AI2126" s="482"/>
      <c r="AJ2126" s="482"/>
      <c r="AK2126" s="482"/>
      <c r="AL2126" s="482"/>
      <c r="AM2126" s="482"/>
      <c r="AN2126" s="482"/>
      <c r="AO2126" s="482"/>
      <c r="AP2126" s="482"/>
      <c r="AQ2126" s="482"/>
      <c r="AR2126" s="482"/>
      <c r="AS2126" s="482"/>
      <c r="AT2126" s="482"/>
      <c r="AU2126" s="482"/>
      <c r="AV2126" s="482"/>
      <c r="AW2126" s="482"/>
      <c r="AX2126" s="482"/>
      <c r="AY2126" s="482"/>
      <c r="AZ2126" s="482"/>
      <c r="BA2126" s="482"/>
      <c r="BB2126" s="482"/>
      <c r="BC2126" s="482"/>
      <c r="BD2126" s="482"/>
      <c r="BE2126" s="482"/>
      <c r="BF2126" s="482"/>
      <c r="BG2126" s="515"/>
      <c r="BH2126" s="516"/>
      <c r="BI2126" s="516"/>
      <c r="BJ2126" s="516"/>
      <c r="BK2126" s="517"/>
      <c r="BL2126" s="330"/>
      <c r="BM2126" s="330"/>
      <c r="BN2126" s="330"/>
      <c r="BO2126" s="330"/>
      <c r="BP2126" s="330"/>
      <c r="BQ2126" s="330"/>
      <c r="BR2126" s="330"/>
      <c r="BS2126" s="330"/>
      <c r="BT2126" s="330"/>
      <c r="BU2126" s="330"/>
      <c r="BV2126" s="330"/>
      <c r="BW2126" s="330"/>
      <c r="BX2126" s="330"/>
      <c r="BY2126" s="330"/>
      <c r="BZ2126" s="330"/>
      <c r="CA2126" s="330"/>
    </row>
    <row r="2127" spans="1:80" s="331" customFormat="1" ht="12.6" customHeight="1">
      <c r="B2127" s="511"/>
      <c r="C2127" s="512"/>
      <c r="D2127" s="513"/>
      <c r="E2127" s="478"/>
      <c r="F2127" s="771"/>
      <c r="G2127" s="482"/>
      <c r="H2127" s="482"/>
      <c r="I2127" s="482"/>
      <c r="J2127" s="482"/>
      <c r="K2127" s="482"/>
      <c r="L2127" s="482"/>
      <c r="M2127" s="482"/>
      <c r="N2127" s="482"/>
      <c r="O2127" s="482"/>
      <c r="P2127" s="482"/>
      <c r="Q2127" s="482"/>
      <c r="R2127" s="482"/>
      <c r="S2127" s="482"/>
      <c r="T2127" s="482"/>
      <c r="U2127" s="482"/>
      <c r="V2127" s="482"/>
      <c r="W2127" s="482"/>
      <c r="X2127" s="482"/>
      <c r="Y2127" s="482"/>
      <c r="Z2127" s="482"/>
      <c r="AA2127" s="482"/>
      <c r="AB2127" s="482"/>
      <c r="AC2127" s="482"/>
      <c r="AD2127" s="482"/>
      <c r="AE2127" s="482"/>
      <c r="AF2127" s="482"/>
      <c r="AG2127" s="482"/>
      <c r="AH2127" s="482"/>
      <c r="AI2127" s="482"/>
      <c r="AJ2127" s="482"/>
      <c r="AK2127" s="482"/>
      <c r="AL2127" s="482"/>
      <c r="AM2127" s="482"/>
      <c r="AN2127" s="482"/>
      <c r="AO2127" s="482"/>
      <c r="AP2127" s="482"/>
      <c r="AQ2127" s="482"/>
      <c r="AR2127" s="482"/>
      <c r="AS2127" s="482"/>
      <c r="AT2127" s="482"/>
      <c r="AU2127" s="482"/>
      <c r="AV2127" s="482"/>
      <c r="AW2127" s="482"/>
      <c r="AX2127" s="482"/>
      <c r="AY2127" s="482"/>
      <c r="AZ2127" s="482"/>
      <c r="BA2127" s="482"/>
      <c r="BB2127" s="482"/>
      <c r="BC2127" s="482"/>
      <c r="BD2127" s="482"/>
      <c r="BE2127" s="482"/>
      <c r="BF2127" s="482"/>
      <c r="BG2127" s="515"/>
      <c r="BH2127" s="516"/>
      <c r="BI2127" s="516"/>
      <c r="BJ2127" s="516"/>
      <c r="BK2127" s="517"/>
      <c r="BL2127" s="330"/>
      <c r="BM2127" s="330"/>
      <c r="BN2127" s="330"/>
      <c r="BO2127" s="330"/>
      <c r="BP2127" s="330"/>
      <c r="BQ2127" s="330"/>
      <c r="BR2127" s="330"/>
      <c r="BS2127" s="330"/>
      <c r="BT2127" s="330"/>
      <c r="BU2127" s="330"/>
      <c r="BV2127" s="330"/>
      <c r="BW2127" s="330"/>
      <c r="BX2127" s="330"/>
      <c r="BY2127" s="330"/>
      <c r="BZ2127" s="330"/>
      <c r="CA2127" s="330"/>
    </row>
    <row r="2128" spans="1:80" s="331" customFormat="1" ht="18" customHeight="1">
      <c r="A2128" s="239"/>
      <c r="B2128" s="641" t="s">
        <v>1065</v>
      </c>
      <c r="C2128" s="642"/>
      <c r="D2128" s="642"/>
      <c r="E2128" s="642"/>
      <c r="F2128" s="642"/>
      <c r="G2128" s="642"/>
      <c r="H2128" s="642"/>
      <c r="I2128" s="642"/>
      <c r="J2128" s="642"/>
      <c r="K2128" s="642"/>
      <c r="L2128" s="642"/>
      <c r="M2128" s="642"/>
      <c r="N2128" s="642"/>
      <c r="O2128" s="642"/>
      <c r="P2128" s="642"/>
      <c r="Q2128" s="642"/>
      <c r="R2128" s="642"/>
      <c r="S2128" s="642"/>
      <c r="T2128" s="642"/>
      <c r="U2128" s="642"/>
      <c r="V2128" s="642"/>
      <c r="W2128" s="642"/>
      <c r="X2128" s="642"/>
      <c r="Y2128" s="642"/>
      <c r="Z2128" s="642"/>
      <c r="AA2128" s="642"/>
      <c r="AB2128" s="642"/>
      <c r="AC2128" s="642"/>
      <c r="AD2128" s="642"/>
      <c r="AE2128" s="642"/>
      <c r="AF2128" s="642"/>
      <c r="AG2128" s="642"/>
      <c r="AH2128" s="642"/>
      <c r="AI2128" s="642"/>
      <c r="AJ2128" s="642"/>
      <c r="AK2128" s="642"/>
      <c r="AL2128" s="642"/>
      <c r="AM2128" s="642"/>
      <c r="AN2128" s="642"/>
      <c r="AO2128" s="642"/>
      <c r="AP2128" s="642"/>
      <c r="AQ2128" s="642"/>
      <c r="AR2128" s="642"/>
      <c r="AS2128" s="642"/>
      <c r="AT2128" s="642"/>
      <c r="AU2128" s="642"/>
      <c r="AV2128" s="642"/>
      <c r="AW2128" s="642"/>
      <c r="AX2128" s="642"/>
      <c r="AY2128" s="642"/>
      <c r="AZ2128" s="642"/>
      <c r="BA2128" s="642"/>
      <c r="BB2128" s="642"/>
      <c r="BC2128" s="642"/>
      <c r="BD2128" s="642"/>
      <c r="BE2128" s="642"/>
      <c r="BF2128" s="642"/>
      <c r="BG2128" s="642"/>
      <c r="BH2128" s="642"/>
      <c r="BI2128" s="642"/>
      <c r="BJ2128" s="642"/>
      <c r="BK2128" s="643"/>
      <c r="BL2128" s="330"/>
      <c r="BM2128" s="330"/>
      <c r="BN2128" s="330"/>
      <c r="BO2128" s="330"/>
      <c r="BP2128" s="330"/>
      <c r="BQ2128" s="330"/>
      <c r="BR2128" s="330"/>
      <c r="BS2128" s="330"/>
      <c r="BT2128" s="330"/>
    </row>
    <row r="2129" spans="1:97" s="331" customFormat="1" ht="12.6" customHeight="1">
      <c r="B2129" s="495" t="s">
        <v>461</v>
      </c>
      <c r="C2129" s="496"/>
      <c r="D2129" s="497"/>
      <c r="E2129" s="501" t="s">
        <v>1243</v>
      </c>
      <c r="F2129" s="502"/>
      <c r="G2129" s="502"/>
      <c r="H2129" s="502"/>
      <c r="I2129" s="502"/>
      <c r="J2129" s="502"/>
      <c r="K2129" s="502"/>
      <c r="L2129" s="502"/>
      <c r="M2129" s="502"/>
      <c r="N2129" s="502"/>
      <c r="O2129" s="502"/>
      <c r="P2129" s="502"/>
      <c r="Q2129" s="502"/>
      <c r="R2129" s="502"/>
      <c r="S2129" s="502"/>
      <c r="T2129" s="502"/>
      <c r="U2129" s="502"/>
      <c r="V2129" s="502"/>
      <c r="W2129" s="502"/>
      <c r="X2129" s="502"/>
      <c r="Y2129" s="502"/>
      <c r="Z2129" s="502"/>
      <c r="AA2129" s="502"/>
      <c r="AB2129" s="502"/>
      <c r="AC2129" s="502"/>
      <c r="AD2129" s="502"/>
      <c r="AE2129" s="502"/>
      <c r="AF2129" s="502"/>
      <c r="AG2129" s="502"/>
      <c r="AH2129" s="502"/>
      <c r="AI2129" s="502"/>
      <c r="AJ2129" s="502"/>
      <c r="AK2129" s="502"/>
      <c r="AL2129" s="502"/>
      <c r="AM2129" s="502"/>
      <c r="AN2129" s="502"/>
      <c r="AO2129" s="502"/>
      <c r="AP2129" s="502"/>
      <c r="AQ2129" s="502"/>
      <c r="AR2129" s="502"/>
      <c r="AS2129" s="502"/>
      <c r="AT2129" s="502"/>
      <c r="AU2129" s="502"/>
      <c r="AV2129" s="502"/>
      <c r="AW2129" s="502"/>
      <c r="AX2129" s="502"/>
      <c r="AY2129" s="502"/>
      <c r="AZ2129" s="502"/>
      <c r="BA2129" s="502"/>
      <c r="BB2129" s="502"/>
      <c r="BC2129" s="502"/>
      <c r="BD2129" s="502"/>
      <c r="BE2129" s="502"/>
      <c r="BF2129" s="502"/>
      <c r="BG2129" s="505"/>
      <c r="BH2129" s="506"/>
      <c r="BI2129" s="506"/>
      <c r="BJ2129" s="506"/>
      <c r="BK2129" s="507"/>
      <c r="BL2129" s="330"/>
      <c r="BM2129" s="330"/>
      <c r="BN2129" s="330"/>
      <c r="BO2129" s="330"/>
      <c r="BP2129" s="330"/>
      <c r="BQ2129" s="330"/>
      <c r="BR2129" s="330"/>
      <c r="BS2129" s="330"/>
      <c r="BT2129" s="330"/>
      <c r="BU2129" s="330"/>
      <c r="BV2129" s="330"/>
      <c r="BW2129" s="330"/>
      <c r="BX2129" s="330"/>
      <c r="BY2129" s="330"/>
      <c r="BZ2129" s="330"/>
      <c r="CA2129" s="330"/>
    </row>
    <row r="2130" spans="1:97" s="331" customFormat="1" ht="12.6" customHeight="1">
      <c r="B2130" s="498"/>
      <c r="C2130" s="499"/>
      <c r="D2130" s="500"/>
      <c r="E2130" s="503"/>
      <c r="F2130" s="504"/>
      <c r="G2130" s="504"/>
      <c r="H2130" s="504"/>
      <c r="I2130" s="504"/>
      <c r="J2130" s="504"/>
      <c r="K2130" s="504"/>
      <c r="L2130" s="504"/>
      <c r="M2130" s="504"/>
      <c r="N2130" s="504"/>
      <c r="O2130" s="504"/>
      <c r="P2130" s="504"/>
      <c r="Q2130" s="504"/>
      <c r="R2130" s="504"/>
      <c r="S2130" s="504"/>
      <c r="T2130" s="504"/>
      <c r="U2130" s="504"/>
      <c r="V2130" s="504"/>
      <c r="W2130" s="504"/>
      <c r="X2130" s="504"/>
      <c r="Y2130" s="504"/>
      <c r="Z2130" s="504"/>
      <c r="AA2130" s="504"/>
      <c r="AB2130" s="504"/>
      <c r="AC2130" s="504"/>
      <c r="AD2130" s="504"/>
      <c r="AE2130" s="504"/>
      <c r="AF2130" s="504"/>
      <c r="AG2130" s="504"/>
      <c r="AH2130" s="504"/>
      <c r="AI2130" s="504"/>
      <c r="AJ2130" s="504"/>
      <c r="AK2130" s="504"/>
      <c r="AL2130" s="504"/>
      <c r="AM2130" s="504"/>
      <c r="AN2130" s="504"/>
      <c r="AO2130" s="504"/>
      <c r="AP2130" s="504"/>
      <c r="AQ2130" s="504"/>
      <c r="AR2130" s="504"/>
      <c r="AS2130" s="504"/>
      <c r="AT2130" s="504"/>
      <c r="AU2130" s="504"/>
      <c r="AV2130" s="504"/>
      <c r="AW2130" s="504"/>
      <c r="AX2130" s="504"/>
      <c r="AY2130" s="504"/>
      <c r="AZ2130" s="504"/>
      <c r="BA2130" s="504"/>
      <c r="BB2130" s="504"/>
      <c r="BC2130" s="504"/>
      <c r="BD2130" s="504"/>
      <c r="BE2130" s="504"/>
      <c r="BF2130" s="504"/>
      <c r="BG2130" s="508"/>
      <c r="BH2130" s="509"/>
      <c r="BI2130" s="509"/>
      <c r="BJ2130" s="509"/>
      <c r="BK2130" s="510"/>
      <c r="BL2130" s="330"/>
      <c r="BM2130" s="330"/>
      <c r="BN2130" s="330"/>
      <c r="BO2130" s="330"/>
      <c r="BP2130" s="330"/>
      <c r="BQ2130" s="330"/>
      <c r="BR2130" s="330"/>
      <c r="BS2130" s="330"/>
      <c r="BT2130" s="330"/>
      <c r="BU2130" s="330"/>
      <c r="BV2130" s="330"/>
      <c r="BW2130" s="330"/>
      <c r="BX2130" s="330"/>
      <c r="BY2130" s="330"/>
      <c r="BZ2130" s="330"/>
      <c r="CA2130" s="330"/>
    </row>
    <row r="2131" spans="1:97" s="384" customFormat="1" ht="8.25" customHeight="1">
      <c r="BG2131" s="243"/>
      <c r="BH2131" s="243"/>
      <c r="BI2131" s="243"/>
      <c r="BJ2131" s="243"/>
      <c r="BK2131" s="243"/>
      <c r="BL2131" s="385"/>
      <c r="BM2131" s="385"/>
      <c r="BN2131" s="385"/>
      <c r="BO2131" s="385"/>
      <c r="BP2131" s="385"/>
      <c r="BQ2131" s="385"/>
      <c r="BR2131" s="385"/>
      <c r="BS2131" s="385"/>
      <c r="BT2131" s="385"/>
      <c r="BU2131" s="385"/>
      <c r="BV2131" s="385"/>
      <c r="BW2131" s="385"/>
      <c r="BX2131" s="385"/>
      <c r="BY2131" s="385"/>
      <c r="BZ2131" s="385"/>
      <c r="CA2131" s="385"/>
    </row>
    <row r="2132" spans="1:97" s="316" customFormat="1" ht="12.75" customHeight="1">
      <c r="B2132" s="386"/>
      <c r="C2132" s="386"/>
      <c r="D2132" s="386"/>
      <c r="E2132" s="599" t="s">
        <v>765</v>
      </c>
      <c r="F2132" s="600"/>
      <c r="G2132" s="600"/>
      <c r="H2132" s="600"/>
      <c r="I2132" s="600"/>
      <c r="J2132" s="600"/>
      <c r="K2132" s="600"/>
      <c r="L2132" s="600"/>
      <c r="M2132" s="600"/>
      <c r="N2132" s="600"/>
      <c r="O2132" s="600"/>
      <c r="P2132" s="600"/>
      <c r="Q2132" s="600"/>
      <c r="R2132" s="600"/>
      <c r="S2132" s="600"/>
      <c r="T2132" s="600"/>
      <c r="U2132" s="600"/>
      <c r="V2132" s="600"/>
      <c r="W2132" s="600"/>
      <c r="X2132" s="600"/>
      <c r="Y2132" s="600"/>
      <c r="Z2132" s="600"/>
      <c r="AA2132" s="600"/>
      <c r="AB2132" s="600"/>
      <c r="AC2132" s="600"/>
      <c r="AD2132" s="600"/>
      <c r="AE2132" s="601"/>
      <c r="AF2132" s="783"/>
      <c r="AG2132" s="784"/>
      <c r="AH2132" s="784"/>
      <c r="AI2132" s="784"/>
      <c r="AJ2132" s="784"/>
      <c r="AK2132" s="784"/>
      <c r="AL2132" s="784"/>
      <c r="AM2132" s="784"/>
      <c r="AN2132" s="784"/>
      <c r="AO2132" s="784"/>
      <c r="AP2132" s="785"/>
      <c r="AQ2132" s="482" t="s">
        <v>1339</v>
      </c>
      <c r="AR2132" s="482"/>
      <c r="AS2132" s="482"/>
      <c r="AT2132" s="482"/>
      <c r="AU2132" s="482"/>
      <c r="AV2132" s="482"/>
      <c r="AW2132" s="482"/>
      <c r="AX2132" s="482"/>
      <c r="AY2132" s="482"/>
      <c r="AZ2132" s="482"/>
      <c r="BA2132" s="482"/>
      <c r="BB2132" s="482"/>
      <c r="BC2132" s="482"/>
      <c r="BD2132" s="482"/>
      <c r="BE2132" s="482"/>
      <c r="BF2132" s="482"/>
      <c r="BG2132" s="387"/>
      <c r="BH2132" s="387"/>
      <c r="BI2132" s="387"/>
      <c r="BJ2132" s="387"/>
      <c r="BK2132" s="387"/>
      <c r="BL2132" s="387"/>
      <c r="BM2132" s="777" t="s">
        <v>766</v>
      </c>
      <c r="BN2132" s="777"/>
      <c r="BO2132" s="777"/>
      <c r="BP2132" s="777"/>
      <c r="BQ2132" s="777"/>
      <c r="BR2132" s="777"/>
      <c r="BS2132" s="777"/>
      <c r="BT2132" s="777"/>
      <c r="BU2132" s="777"/>
      <c r="BV2132" s="777"/>
      <c r="BW2132" s="777"/>
      <c r="BX2132" s="387"/>
      <c r="BY2132" s="387"/>
      <c r="BZ2132" s="387"/>
      <c r="CA2132" s="387"/>
      <c r="CB2132" s="387"/>
      <c r="CC2132" s="387"/>
      <c r="CD2132" s="387"/>
      <c r="CE2132" s="387"/>
      <c r="CF2132" s="387"/>
      <c r="CG2132" s="387"/>
      <c r="CH2132" s="387"/>
      <c r="CK2132" s="258"/>
      <c r="CL2132" s="225"/>
      <c r="CM2132" s="225"/>
      <c r="CN2132" s="225"/>
      <c r="CO2132" s="225"/>
      <c r="CP2132" s="225"/>
      <c r="CQ2132" s="225"/>
      <c r="CR2132" s="225"/>
      <c r="CS2132" s="225"/>
    </row>
    <row r="2133" spans="1:97" s="316" customFormat="1" ht="12.75" customHeight="1">
      <c r="B2133" s="386"/>
      <c r="C2133" s="386"/>
      <c r="D2133" s="386"/>
      <c r="E2133" s="602"/>
      <c r="F2133" s="603"/>
      <c r="G2133" s="603"/>
      <c r="H2133" s="603"/>
      <c r="I2133" s="603"/>
      <c r="J2133" s="603"/>
      <c r="K2133" s="603"/>
      <c r="L2133" s="603"/>
      <c r="M2133" s="603"/>
      <c r="N2133" s="603"/>
      <c r="O2133" s="603"/>
      <c r="P2133" s="603"/>
      <c r="Q2133" s="603"/>
      <c r="R2133" s="603"/>
      <c r="S2133" s="603"/>
      <c r="T2133" s="603"/>
      <c r="U2133" s="603"/>
      <c r="V2133" s="603"/>
      <c r="W2133" s="603"/>
      <c r="X2133" s="603"/>
      <c r="Y2133" s="603"/>
      <c r="Z2133" s="603"/>
      <c r="AA2133" s="603"/>
      <c r="AB2133" s="603"/>
      <c r="AC2133" s="603"/>
      <c r="AD2133" s="603"/>
      <c r="AE2133" s="604"/>
      <c r="AF2133" s="786"/>
      <c r="AG2133" s="787"/>
      <c r="AH2133" s="787"/>
      <c r="AI2133" s="787"/>
      <c r="AJ2133" s="787"/>
      <c r="AK2133" s="787"/>
      <c r="AL2133" s="787"/>
      <c r="AM2133" s="787"/>
      <c r="AN2133" s="787"/>
      <c r="AO2133" s="787"/>
      <c r="AP2133" s="788"/>
      <c r="AQ2133" s="482"/>
      <c r="AR2133" s="482"/>
      <c r="AS2133" s="482"/>
      <c r="AT2133" s="482"/>
      <c r="AU2133" s="482"/>
      <c r="AV2133" s="482"/>
      <c r="AW2133" s="482"/>
      <c r="AX2133" s="482"/>
      <c r="AY2133" s="482"/>
      <c r="AZ2133" s="482"/>
      <c r="BA2133" s="482"/>
      <c r="BB2133" s="482"/>
      <c r="BC2133" s="482"/>
      <c r="BD2133" s="482"/>
      <c r="BE2133" s="482"/>
      <c r="BF2133" s="482"/>
      <c r="BG2133" s="387"/>
      <c r="BH2133" s="387"/>
      <c r="BI2133" s="387"/>
      <c r="BJ2133" s="387"/>
      <c r="BK2133" s="387"/>
      <c r="BL2133" s="387"/>
      <c r="BM2133" s="387"/>
      <c r="BN2133" s="387"/>
      <c r="BO2133" s="387"/>
      <c r="BP2133" s="387"/>
      <c r="BQ2133" s="387"/>
      <c r="BR2133" s="387"/>
      <c r="BS2133" s="387"/>
      <c r="BT2133" s="387"/>
      <c r="BU2133" s="387"/>
      <c r="BV2133" s="387"/>
      <c r="BW2133" s="387"/>
      <c r="BX2133" s="387"/>
      <c r="BY2133" s="387"/>
      <c r="BZ2133" s="387"/>
      <c r="CA2133" s="387"/>
      <c r="CB2133" s="387"/>
      <c r="CC2133" s="387"/>
      <c r="CD2133" s="387"/>
      <c r="CE2133" s="387"/>
      <c r="CF2133" s="387"/>
      <c r="CG2133" s="387"/>
      <c r="CH2133" s="387"/>
      <c r="CK2133" s="258"/>
      <c r="CL2133" s="258"/>
      <c r="CM2133" s="258"/>
      <c r="CN2133" s="258"/>
      <c r="CO2133" s="258"/>
      <c r="CP2133" s="225"/>
      <c r="CQ2133" s="225"/>
      <c r="CR2133" s="225"/>
      <c r="CS2133" s="225"/>
    </row>
    <row r="2134" spans="1:97" s="316" customFormat="1" ht="12.75" customHeight="1">
      <c r="B2134" s="386"/>
      <c r="C2134" s="386"/>
      <c r="D2134" s="386"/>
      <c r="E2134" s="388"/>
      <c r="F2134" s="388"/>
      <c r="G2134" s="388"/>
      <c r="H2134" s="388"/>
      <c r="I2134" s="388"/>
      <c r="J2134" s="388"/>
      <c r="K2134" s="388"/>
      <c r="L2134" s="388"/>
      <c r="M2134" s="388"/>
      <c r="N2134" s="388"/>
      <c r="O2134" s="388"/>
      <c r="P2134" s="388"/>
      <c r="Q2134" s="388"/>
      <c r="R2134" s="388"/>
      <c r="S2134" s="388"/>
      <c r="T2134" s="388"/>
      <c r="U2134" s="388"/>
      <c r="V2134" s="388"/>
      <c r="W2134" s="388"/>
      <c r="X2134" s="388"/>
      <c r="Y2134" s="388"/>
      <c r="Z2134" s="388"/>
      <c r="AA2134" s="388"/>
      <c r="AB2134" s="388"/>
      <c r="AC2134" s="388"/>
      <c r="AD2134" s="388"/>
      <c r="AE2134" s="388"/>
      <c r="AF2134" s="389"/>
      <c r="AG2134" s="389"/>
      <c r="AH2134" s="389"/>
      <c r="AI2134" s="389"/>
      <c r="AJ2134" s="389"/>
      <c r="AK2134" s="389"/>
      <c r="AL2134" s="389"/>
      <c r="AM2134" s="389"/>
      <c r="AN2134" s="389"/>
      <c r="AO2134" s="389"/>
      <c r="AP2134" s="389"/>
      <c r="AQ2134" s="355"/>
      <c r="AR2134" s="355"/>
      <c r="AS2134" s="355"/>
      <c r="AT2134" s="355"/>
      <c r="AU2134" s="355"/>
      <c r="AV2134" s="355"/>
      <c r="AW2134" s="355"/>
      <c r="AX2134" s="355"/>
      <c r="AY2134" s="355"/>
      <c r="AZ2134" s="355"/>
      <c r="BA2134" s="355"/>
      <c r="BB2134" s="355"/>
      <c r="BC2134" s="355"/>
      <c r="BD2134" s="355"/>
      <c r="BE2134" s="355"/>
      <c r="BF2134" s="355"/>
      <c r="BG2134" s="387"/>
      <c r="BH2134" s="387"/>
      <c r="BI2134" s="387"/>
      <c r="BJ2134" s="387"/>
      <c r="BK2134" s="387"/>
      <c r="BL2134" s="387"/>
      <c r="BM2134" s="387"/>
      <c r="BN2134" s="387"/>
      <c r="BO2134" s="387"/>
      <c r="BP2134" s="387"/>
      <c r="BQ2134" s="387"/>
      <c r="BR2134" s="387"/>
      <c r="BS2134" s="387"/>
      <c r="BT2134" s="387"/>
      <c r="BU2134" s="387"/>
      <c r="BV2134" s="387"/>
      <c r="BW2134" s="387"/>
      <c r="BX2134" s="387"/>
      <c r="BY2134" s="387"/>
      <c r="BZ2134" s="387"/>
      <c r="CA2134" s="387"/>
      <c r="CB2134" s="387"/>
      <c r="CC2134" s="387"/>
      <c r="CD2134" s="387"/>
      <c r="CE2134" s="387"/>
      <c r="CF2134" s="387"/>
      <c r="CG2134" s="387"/>
      <c r="CH2134" s="387"/>
      <c r="CK2134" s="258"/>
      <c r="CL2134" s="258"/>
      <c r="CM2134" s="258"/>
      <c r="CN2134" s="258"/>
      <c r="CO2134" s="258"/>
      <c r="CP2134" s="225"/>
      <c r="CQ2134" s="225"/>
      <c r="CR2134" s="225"/>
      <c r="CS2134" s="225"/>
    </row>
    <row r="2135" spans="1:97" ht="20.100000000000001" customHeight="1">
      <c r="A2135" s="239" t="s">
        <v>1314</v>
      </c>
      <c r="B2135" s="239"/>
      <c r="C2135" s="239"/>
      <c r="D2135" s="298"/>
      <c r="E2135" s="291"/>
      <c r="F2135" s="291"/>
      <c r="G2135" s="291"/>
      <c r="H2135" s="291"/>
      <c r="I2135" s="291"/>
      <c r="J2135" s="291"/>
      <c r="K2135" s="291"/>
      <c r="L2135" s="291"/>
      <c r="M2135" s="291"/>
      <c r="N2135" s="291"/>
      <c r="O2135" s="291"/>
      <c r="P2135" s="291"/>
      <c r="Q2135" s="291"/>
      <c r="R2135" s="291"/>
      <c r="S2135" s="291"/>
      <c r="T2135" s="291"/>
      <c r="U2135" s="291"/>
      <c r="V2135" s="291"/>
      <c r="W2135" s="316"/>
      <c r="X2135" s="316"/>
      <c r="Y2135" s="316"/>
      <c r="Z2135" s="316"/>
      <c r="AA2135" s="316"/>
      <c r="AB2135" s="316"/>
      <c r="AC2135" s="316"/>
      <c r="AD2135" s="316"/>
      <c r="AE2135" s="316"/>
      <c r="AF2135" s="316"/>
      <c r="AG2135" s="316"/>
      <c r="AH2135" s="316"/>
      <c r="AI2135" s="316"/>
      <c r="AJ2135" s="316"/>
      <c r="AK2135" s="316"/>
      <c r="AL2135" s="316"/>
      <c r="AM2135" s="316"/>
      <c r="AN2135" s="773"/>
      <c r="AO2135" s="774"/>
      <c r="AP2135" s="774"/>
      <c r="AQ2135" s="774"/>
      <c r="AR2135" s="774"/>
      <c r="AS2135" s="774"/>
      <c r="AT2135" s="774"/>
      <c r="AU2135" s="774"/>
      <c r="AV2135" s="774"/>
      <c r="AW2135" s="774"/>
      <c r="AX2135" s="774"/>
      <c r="AY2135" s="774"/>
      <c r="AZ2135" s="774"/>
      <c r="BA2135" s="774"/>
      <c r="BB2135" s="774"/>
      <c r="BC2135" s="774"/>
      <c r="BD2135" s="774"/>
      <c r="BE2135" s="774"/>
      <c r="BF2135" s="774"/>
      <c r="BG2135" s="243"/>
      <c r="BH2135" s="243"/>
      <c r="BI2135" s="243"/>
      <c r="BJ2135" s="243"/>
      <c r="BK2135" s="243"/>
      <c r="BL2135" s="225"/>
      <c r="BM2135" s="225"/>
      <c r="BN2135" s="225"/>
      <c r="BO2135" s="225"/>
      <c r="BP2135" s="225"/>
      <c r="BQ2135" s="225"/>
      <c r="BR2135" s="225"/>
      <c r="BS2135" s="225"/>
      <c r="BT2135" s="225"/>
      <c r="BU2135" s="225"/>
      <c r="BV2135" s="225"/>
      <c r="BW2135" s="225"/>
      <c r="BX2135" s="225"/>
      <c r="BY2135" s="225"/>
      <c r="BZ2135" s="225"/>
      <c r="CA2135" s="225"/>
    </row>
    <row r="2136" spans="1:97" ht="12.6" customHeight="1">
      <c r="A2136" s="331"/>
      <c r="B2136" s="495" t="s">
        <v>431</v>
      </c>
      <c r="C2136" s="496"/>
      <c r="D2136" s="497"/>
      <c r="E2136" s="501" t="s">
        <v>1244</v>
      </c>
      <c r="F2136" s="502"/>
      <c r="G2136" s="502"/>
      <c r="H2136" s="502"/>
      <c r="I2136" s="502"/>
      <c r="J2136" s="502"/>
      <c r="K2136" s="502"/>
      <c r="L2136" s="502"/>
      <c r="M2136" s="502"/>
      <c r="N2136" s="502"/>
      <c r="O2136" s="502"/>
      <c r="P2136" s="502"/>
      <c r="Q2136" s="502"/>
      <c r="R2136" s="502"/>
      <c r="S2136" s="502"/>
      <c r="T2136" s="502"/>
      <c r="U2136" s="502"/>
      <c r="V2136" s="502"/>
      <c r="W2136" s="502"/>
      <c r="X2136" s="502"/>
      <c r="Y2136" s="502"/>
      <c r="Z2136" s="502"/>
      <c r="AA2136" s="502"/>
      <c r="AB2136" s="502"/>
      <c r="AC2136" s="502"/>
      <c r="AD2136" s="502"/>
      <c r="AE2136" s="502"/>
      <c r="AF2136" s="502"/>
      <c r="AG2136" s="502"/>
      <c r="AH2136" s="502"/>
      <c r="AI2136" s="502"/>
      <c r="AJ2136" s="502"/>
      <c r="AK2136" s="502"/>
      <c r="AL2136" s="502"/>
      <c r="AM2136" s="502"/>
      <c r="AN2136" s="502"/>
      <c r="AO2136" s="502"/>
      <c r="AP2136" s="502"/>
      <c r="AQ2136" s="502"/>
      <c r="AR2136" s="502"/>
      <c r="AS2136" s="502"/>
      <c r="AT2136" s="502"/>
      <c r="AU2136" s="502"/>
      <c r="AV2136" s="502"/>
      <c r="AW2136" s="502"/>
      <c r="AX2136" s="502"/>
      <c r="AY2136" s="502"/>
      <c r="AZ2136" s="502"/>
      <c r="BA2136" s="502"/>
      <c r="BB2136" s="502"/>
      <c r="BC2136" s="502"/>
      <c r="BD2136" s="502"/>
      <c r="BE2136" s="502"/>
      <c r="BF2136" s="502"/>
      <c r="BG2136" s="505"/>
      <c r="BH2136" s="506"/>
      <c r="BI2136" s="506"/>
      <c r="BJ2136" s="506"/>
      <c r="BK2136" s="507"/>
      <c r="BL2136" s="225"/>
      <c r="BM2136" s="225"/>
      <c r="BN2136" s="225"/>
      <c r="BO2136" s="225"/>
      <c r="BP2136" s="225"/>
      <c r="BQ2136" s="225"/>
      <c r="BR2136" s="225"/>
      <c r="BS2136" s="225"/>
      <c r="BT2136" s="225"/>
      <c r="BU2136" s="225"/>
      <c r="BV2136" s="225"/>
      <c r="BW2136" s="225"/>
      <c r="BX2136" s="225"/>
      <c r="BY2136" s="225"/>
      <c r="BZ2136" s="225"/>
      <c r="CA2136" s="225"/>
    </row>
    <row r="2137" spans="1:97" ht="12.6" customHeight="1">
      <c r="A2137" s="331"/>
      <c r="B2137" s="511"/>
      <c r="C2137" s="512"/>
      <c r="D2137" s="513"/>
      <c r="E2137" s="514"/>
      <c r="F2137" s="482"/>
      <c r="G2137" s="482"/>
      <c r="H2137" s="482"/>
      <c r="I2137" s="482"/>
      <c r="J2137" s="482"/>
      <c r="K2137" s="482"/>
      <c r="L2137" s="482"/>
      <c r="M2137" s="482"/>
      <c r="N2137" s="482"/>
      <c r="O2137" s="482"/>
      <c r="P2137" s="482"/>
      <c r="Q2137" s="482"/>
      <c r="R2137" s="482"/>
      <c r="S2137" s="482"/>
      <c r="T2137" s="482"/>
      <c r="U2137" s="482"/>
      <c r="V2137" s="482"/>
      <c r="W2137" s="482"/>
      <c r="X2137" s="482"/>
      <c r="Y2137" s="482"/>
      <c r="Z2137" s="482"/>
      <c r="AA2137" s="482"/>
      <c r="AB2137" s="482"/>
      <c r="AC2137" s="482"/>
      <c r="AD2137" s="482"/>
      <c r="AE2137" s="482"/>
      <c r="AF2137" s="482"/>
      <c r="AG2137" s="482"/>
      <c r="AH2137" s="482"/>
      <c r="AI2137" s="482"/>
      <c r="AJ2137" s="482"/>
      <c r="AK2137" s="482"/>
      <c r="AL2137" s="482"/>
      <c r="AM2137" s="482"/>
      <c r="AN2137" s="482"/>
      <c r="AO2137" s="482"/>
      <c r="AP2137" s="482"/>
      <c r="AQ2137" s="482"/>
      <c r="AR2137" s="482"/>
      <c r="AS2137" s="482"/>
      <c r="AT2137" s="482"/>
      <c r="AU2137" s="482"/>
      <c r="AV2137" s="482"/>
      <c r="AW2137" s="482"/>
      <c r="AX2137" s="482"/>
      <c r="AY2137" s="482"/>
      <c r="AZ2137" s="482"/>
      <c r="BA2137" s="482"/>
      <c r="BB2137" s="482"/>
      <c r="BC2137" s="482"/>
      <c r="BD2137" s="482"/>
      <c r="BE2137" s="482"/>
      <c r="BF2137" s="482"/>
      <c r="BG2137" s="515"/>
      <c r="BH2137" s="516"/>
      <c r="BI2137" s="516"/>
      <c r="BJ2137" s="516"/>
      <c r="BK2137" s="517"/>
      <c r="BL2137" s="225"/>
      <c r="BM2137" s="225"/>
      <c r="BN2137" s="225"/>
      <c r="BO2137" s="225"/>
      <c r="BP2137" s="225"/>
      <c r="BQ2137" s="225"/>
      <c r="BR2137" s="225"/>
      <c r="BS2137" s="225"/>
      <c r="BT2137" s="225"/>
      <c r="BU2137" s="225"/>
      <c r="BV2137" s="225"/>
      <c r="BW2137" s="225"/>
      <c r="BX2137" s="225"/>
      <c r="BY2137" s="225"/>
      <c r="BZ2137" s="225"/>
      <c r="CA2137" s="225"/>
    </row>
    <row r="2138" spans="1:97" ht="12.6" customHeight="1">
      <c r="A2138" s="331"/>
      <c r="B2138" s="498"/>
      <c r="C2138" s="499"/>
      <c r="D2138" s="500"/>
      <c r="E2138" s="503"/>
      <c r="F2138" s="504"/>
      <c r="G2138" s="504"/>
      <c r="H2138" s="504"/>
      <c r="I2138" s="504"/>
      <c r="J2138" s="504"/>
      <c r="K2138" s="504"/>
      <c r="L2138" s="504"/>
      <c r="M2138" s="504"/>
      <c r="N2138" s="504"/>
      <c r="O2138" s="504"/>
      <c r="P2138" s="504"/>
      <c r="Q2138" s="504"/>
      <c r="R2138" s="504"/>
      <c r="S2138" s="504"/>
      <c r="T2138" s="504"/>
      <c r="U2138" s="504"/>
      <c r="V2138" s="504"/>
      <c r="W2138" s="504"/>
      <c r="X2138" s="504"/>
      <c r="Y2138" s="504"/>
      <c r="Z2138" s="504"/>
      <c r="AA2138" s="504"/>
      <c r="AB2138" s="504"/>
      <c r="AC2138" s="504"/>
      <c r="AD2138" s="504"/>
      <c r="AE2138" s="504"/>
      <c r="AF2138" s="504"/>
      <c r="AG2138" s="504"/>
      <c r="AH2138" s="504"/>
      <c r="AI2138" s="504"/>
      <c r="AJ2138" s="504"/>
      <c r="AK2138" s="504"/>
      <c r="AL2138" s="504"/>
      <c r="AM2138" s="504"/>
      <c r="AN2138" s="504"/>
      <c r="AO2138" s="504"/>
      <c r="AP2138" s="504"/>
      <c r="AQ2138" s="504"/>
      <c r="AR2138" s="504"/>
      <c r="AS2138" s="504"/>
      <c r="AT2138" s="504"/>
      <c r="AU2138" s="504"/>
      <c r="AV2138" s="504"/>
      <c r="AW2138" s="504"/>
      <c r="AX2138" s="504"/>
      <c r="AY2138" s="504"/>
      <c r="AZ2138" s="504"/>
      <c r="BA2138" s="504"/>
      <c r="BB2138" s="504"/>
      <c r="BC2138" s="504"/>
      <c r="BD2138" s="504"/>
      <c r="BE2138" s="504"/>
      <c r="BF2138" s="504"/>
      <c r="BG2138" s="508"/>
      <c r="BH2138" s="509"/>
      <c r="BI2138" s="509"/>
      <c r="BJ2138" s="509"/>
      <c r="BK2138" s="510"/>
      <c r="BL2138" s="225"/>
      <c r="BM2138" s="225"/>
      <c r="BN2138" s="225"/>
      <c r="BO2138" s="225"/>
      <c r="BP2138" s="225"/>
      <c r="BQ2138" s="225"/>
      <c r="BR2138" s="225"/>
      <c r="BS2138" s="225"/>
      <c r="BT2138" s="225"/>
      <c r="BU2138" s="225"/>
      <c r="BV2138" s="225"/>
      <c r="BW2138" s="225"/>
      <c r="BX2138" s="225"/>
      <c r="BY2138" s="225"/>
      <c r="BZ2138" s="225"/>
      <c r="CA2138" s="225"/>
    </row>
    <row r="2139" spans="1:97" ht="12.6" customHeight="1">
      <c r="A2139" s="331"/>
      <c r="B2139" s="495" t="s">
        <v>436</v>
      </c>
      <c r="C2139" s="496"/>
      <c r="D2139" s="497"/>
      <c r="E2139" s="501" t="s">
        <v>358</v>
      </c>
      <c r="F2139" s="502"/>
      <c r="G2139" s="502"/>
      <c r="H2139" s="502"/>
      <c r="I2139" s="502"/>
      <c r="J2139" s="502"/>
      <c r="K2139" s="502"/>
      <c r="L2139" s="502"/>
      <c r="M2139" s="502"/>
      <c r="N2139" s="502"/>
      <c r="O2139" s="502"/>
      <c r="P2139" s="502"/>
      <c r="Q2139" s="502"/>
      <c r="R2139" s="502"/>
      <c r="S2139" s="502"/>
      <c r="T2139" s="502"/>
      <c r="U2139" s="502"/>
      <c r="V2139" s="502"/>
      <c r="W2139" s="502"/>
      <c r="X2139" s="502"/>
      <c r="Y2139" s="502"/>
      <c r="Z2139" s="502"/>
      <c r="AA2139" s="502"/>
      <c r="AB2139" s="502"/>
      <c r="AC2139" s="502"/>
      <c r="AD2139" s="502"/>
      <c r="AE2139" s="502"/>
      <c r="AF2139" s="502"/>
      <c r="AG2139" s="502"/>
      <c r="AH2139" s="502"/>
      <c r="AI2139" s="502"/>
      <c r="AJ2139" s="502"/>
      <c r="AK2139" s="502"/>
      <c r="AL2139" s="502"/>
      <c r="AM2139" s="502"/>
      <c r="AN2139" s="502"/>
      <c r="AO2139" s="502"/>
      <c r="AP2139" s="502"/>
      <c r="AQ2139" s="502"/>
      <c r="AR2139" s="502"/>
      <c r="AS2139" s="502"/>
      <c r="AT2139" s="502"/>
      <c r="AU2139" s="502"/>
      <c r="AV2139" s="502"/>
      <c r="AW2139" s="502"/>
      <c r="AX2139" s="502"/>
      <c r="AY2139" s="502"/>
      <c r="AZ2139" s="502"/>
      <c r="BA2139" s="502"/>
      <c r="BB2139" s="502"/>
      <c r="BC2139" s="502"/>
      <c r="BD2139" s="502"/>
      <c r="BE2139" s="502"/>
      <c r="BF2139" s="502"/>
      <c r="BG2139" s="505"/>
      <c r="BH2139" s="506"/>
      <c r="BI2139" s="506"/>
      <c r="BJ2139" s="506"/>
      <c r="BK2139" s="507"/>
      <c r="BL2139" s="225"/>
      <c r="BM2139" s="225"/>
      <c r="BN2139" s="225"/>
      <c r="BO2139" s="225"/>
      <c r="BP2139" s="225"/>
      <c r="BQ2139" s="225"/>
      <c r="BR2139" s="225"/>
      <c r="BS2139" s="225"/>
      <c r="BT2139" s="225"/>
      <c r="BU2139" s="225"/>
      <c r="BV2139" s="225"/>
      <c r="BW2139" s="225"/>
      <c r="BX2139" s="225"/>
      <c r="BY2139" s="225"/>
      <c r="BZ2139" s="225"/>
      <c r="CA2139" s="225"/>
    </row>
    <row r="2140" spans="1:97" ht="12.6" customHeight="1">
      <c r="A2140" s="331"/>
      <c r="B2140" s="511"/>
      <c r="C2140" s="512"/>
      <c r="D2140" s="513"/>
      <c r="E2140" s="514"/>
      <c r="F2140" s="482"/>
      <c r="G2140" s="482"/>
      <c r="H2140" s="482"/>
      <c r="I2140" s="482"/>
      <c r="J2140" s="482"/>
      <c r="K2140" s="482"/>
      <c r="L2140" s="482"/>
      <c r="M2140" s="482"/>
      <c r="N2140" s="482"/>
      <c r="O2140" s="482"/>
      <c r="P2140" s="482"/>
      <c r="Q2140" s="482"/>
      <c r="R2140" s="482"/>
      <c r="S2140" s="482"/>
      <c r="T2140" s="482"/>
      <c r="U2140" s="482"/>
      <c r="V2140" s="482"/>
      <c r="W2140" s="482"/>
      <c r="X2140" s="482"/>
      <c r="Y2140" s="482"/>
      <c r="Z2140" s="482"/>
      <c r="AA2140" s="482"/>
      <c r="AB2140" s="482"/>
      <c r="AC2140" s="482"/>
      <c r="AD2140" s="482"/>
      <c r="AE2140" s="482"/>
      <c r="AF2140" s="482"/>
      <c r="AG2140" s="482"/>
      <c r="AH2140" s="482"/>
      <c r="AI2140" s="482"/>
      <c r="AJ2140" s="482"/>
      <c r="AK2140" s="482"/>
      <c r="AL2140" s="482"/>
      <c r="AM2140" s="482"/>
      <c r="AN2140" s="482"/>
      <c r="AO2140" s="482"/>
      <c r="AP2140" s="482"/>
      <c r="AQ2140" s="482"/>
      <c r="AR2140" s="482"/>
      <c r="AS2140" s="482"/>
      <c r="AT2140" s="482"/>
      <c r="AU2140" s="482"/>
      <c r="AV2140" s="482"/>
      <c r="AW2140" s="482"/>
      <c r="AX2140" s="482"/>
      <c r="AY2140" s="482"/>
      <c r="AZ2140" s="482"/>
      <c r="BA2140" s="482"/>
      <c r="BB2140" s="482"/>
      <c r="BC2140" s="482"/>
      <c r="BD2140" s="482"/>
      <c r="BE2140" s="482"/>
      <c r="BF2140" s="482"/>
      <c r="BG2140" s="515"/>
      <c r="BH2140" s="516"/>
      <c r="BI2140" s="516"/>
      <c r="BJ2140" s="516"/>
      <c r="BK2140" s="517"/>
      <c r="BL2140" s="225"/>
      <c r="BM2140" s="225"/>
      <c r="BN2140" s="225"/>
      <c r="BO2140" s="225"/>
      <c r="BP2140" s="225"/>
      <c r="BQ2140" s="225"/>
      <c r="BR2140" s="225"/>
      <c r="BS2140" s="225"/>
      <c r="BT2140" s="225"/>
      <c r="BU2140" s="225"/>
      <c r="BV2140" s="225"/>
      <c r="BW2140" s="225"/>
      <c r="BX2140" s="225"/>
      <c r="BY2140" s="225"/>
      <c r="BZ2140" s="225"/>
      <c r="CA2140" s="225"/>
    </row>
    <row r="2141" spans="1:97" s="448" customFormat="1" ht="12.6" customHeight="1">
      <c r="A2141" s="331"/>
      <c r="B2141" s="511"/>
      <c r="C2141" s="512"/>
      <c r="D2141" s="513"/>
      <c r="E2141" s="514"/>
      <c r="F2141" s="482"/>
      <c r="G2141" s="482"/>
      <c r="H2141" s="482"/>
      <c r="I2141" s="482"/>
      <c r="J2141" s="482"/>
      <c r="K2141" s="482"/>
      <c r="L2141" s="482"/>
      <c r="M2141" s="482"/>
      <c r="N2141" s="482"/>
      <c r="O2141" s="482"/>
      <c r="P2141" s="482"/>
      <c r="Q2141" s="482"/>
      <c r="R2141" s="482"/>
      <c r="S2141" s="482"/>
      <c r="T2141" s="482"/>
      <c r="U2141" s="482"/>
      <c r="V2141" s="482"/>
      <c r="W2141" s="482"/>
      <c r="X2141" s="482"/>
      <c r="Y2141" s="482"/>
      <c r="Z2141" s="482"/>
      <c r="AA2141" s="482"/>
      <c r="AB2141" s="482"/>
      <c r="AC2141" s="482"/>
      <c r="AD2141" s="482"/>
      <c r="AE2141" s="482"/>
      <c r="AF2141" s="482"/>
      <c r="AG2141" s="482"/>
      <c r="AH2141" s="482"/>
      <c r="AI2141" s="482"/>
      <c r="AJ2141" s="482"/>
      <c r="AK2141" s="482"/>
      <c r="AL2141" s="482"/>
      <c r="AM2141" s="482"/>
      <c r="AN2141" s="482"/>
      <c r="AO2141" s="482"/>
      <c r="AP2141" s="482"/>
      <c r="AQ2141" s="482"/>
      <c r="AR2141" s="482"/>
      <c r="AS2141" s="482"/>
      <c r="AT2141" s="482"/>
      <c r="AU2141" s="482"/>
      <c r="AV2141" s="482"/>
      <c r="AW2141" s="482"/>
      <c r="AX2141" s="482"/>
      <c r="AY2141" s="482"/>
      <c r="AZ2141" s="482"/>
      <c r="BA2141" s="482"/>
      <c r="BB2141" s="482"/>
      <c r="BC2141" s="482"/>
      <c r="BD2141" s="482"/>
      <c r="BE2141" s="482"/>
      <c r="BF2141" s="482"/>
      <c r="BG2141" s="515"/>
      <c r="BH2141" s="516"/>
      <c r="BI2141" s="516"/>
      <c r="BJ2141" s="516"/>
      <c r="BK2141" s="517"/>
    </row>
    <row r="2142" spans="1:97" ht="12.6" customHeight="1">
      <c r="A2142" s="331"/>
      <c r="B2142" s="498"/>
      <c r="C2142" s="499"/>
      <c r="D2142" s="500"/>
      <c r="E2142" s="503"/>
      <c r="F2142" s="504"/>
      <c r="G2142" s="504"/>
      <c r="H2142" s="504"/>
      <c r="I2142" s="504"/>
      <c r="J2142" s="504"/>
      <c r="K2142" s="504"/>
      <c r="L2142" s="504"/>
      <c r="M2142" s="504"/>
      <c r="N2142" s="504"/>
      <c r="O2142" s="504"/>
      <c r="P2142" s="504"/>
      <c r="Q2142" s="504"/>
      <c r="R2142" s="504"/>
      <c r="S2142" s="504"/>
      <c r="T2142" s="504"/>
      <c r="U2142" s="504"/>
      <c r="V2142" s="504"/>
      <c r="W2142" s="504"/>
      <c r="X2142" s="504"/>
      <c r="Y2142" s="504"/>
      <c r="Z2142" s="504"/>
      <c r="AA2142" s="504"/>
      <c r="AB2142" s="504"/>
      <c r="AC2142" s="504"/>
      <c r="AD2142" s="504"/>
      <c r="AE2142" s="504"/>
      <c r="AF2142" s="504"/>
      <c r="AG2142" s="504"/>
      <c r="AH2142" s="504"/>
      <c r="AI2142" s="504"/>
      <c r="AJ2142" s="504"/>
      <c r="AK2142" s="504"/>
      <c r="AL2142" s="504"/>
      <c r="AM2142" s="504"/>
      <c r="AN2142" s="504"/>
      <c r="AO2142" s="504"/>
      <c r="AP2142" s="504"/>
      <c r="AQ2142" s="504"/>
      <c r="AR2142" s="504"/>
      <c r="AS2142" s="504"/>
      <c r="AT2142" s="504"/>
      <c r="AU2142" s="504"/>
      <c r="AV2142" s="504"/>
      <c r="AW2142" s="504"/>
      <c r="AX2142" s="504"/>
      <c r="AY2142" s="504"/>
      <c r="AZ2142" s="504"/>
      <c r="BA2142" s="504"/>
      <c r="BB2142" s="504"/>
      <c r="BC2142" s="504"/>
      <c r="BD2142" s="504"/>
      <c r="BE2142" s="504"/>
      <c r="BF2142" s="504"/>
      <c r="BG2142" s="508"/>
      <c r="BH2142" s="509"/>
      <c r="BI2142" s="509"/>
      <c r="BJ2142" s="509"/>
      <c r="BK2142" s="510"/>
      <c r="BL2142" s="225"/>
      <c r="BM2142" s="225"/>
      <c r="BN2142" s="225"/>
      <c r="BO2142" s="225"/>
      <c r="BP2142" s="225"/>
      <c r="BQ2142" s="225"/>
      <c r="BR2142" s="225"/>
      <c r="BS2142" s="225"/>
      <c r="BT2142" s="225"/>
      <c r="BU2142" s="225"/>
      <c r="BV2142" s="225"/>
      <c r="BW2142" s="225"/>
      <c r="BX2142" s="225"/>
      <c r="BY2142" s="225"/>
      <c r="BZ2142" s="225"/>
      <c r="CA2142" s="225"/>
    </row>
    <row r="2143" spans="1:97" ht="12.6" customHeight="1">
      <c r="A2143" s="331"/>
      <c r="B2143" s="495" t="s">
        <v>450</v>
      </c>
      <c r="C2143" s="496"/>
      <c r="D2143" s="497"/>
      <c r="E2143" s="501" t="s">
        <v>1066</v>
      </c>
      <c r="F2143" s="502"/>
      <c r="G2143" s="502"/>
      <c r="H2143" s="502"/>
      <c r="I2143" s="502"/>
      <c r="J2143" s="502"/>
      <c r="K2143" s="502"/>
      <c r="L2143" s="502"/>
      <c r="M2143" s="502"/>
      <c r="N2143" s="502"/>
      <c r="O2143" s="502"/>
      <c r="P2143" s="502"/>
      <c r="Q2143" s="502"/>
      <c r="R2143" s="502"/>
      <c r="S2143" s="502"/>
      <c r="T2143" s="502"/>
      <c r="U2143" s="502"/>
      <c r="V2143" s="502"/>
      <c r="W2143" s="502"/>
      <c r="X2143" s="502"/>
      <c r="Y2143" s="502"/>
      <c r="Z2143" s="502"/>
      <c r="AA2143" s="502"/>
      <c r="AB2143" s="502"/>
      <c r="AC2143" s="502"/>
      <c r="AD2143" s="502"/>
      <c r="AE2143" s="502"/>
      <c r="AF2143" s="502"/>
      <c r="AG2143" s="502"/>
      <c r="AH2143" s="502"/>
      <c r="AI2143" s="502"/>
      <c r="AJ2143" s="502"/>
      <c r="AK2143" s="502"/>
      <c r="AL2143" s="502"/>
      <c r="AM2143" s="502"/>
      <c r="AN2143" s="502"/>
      <c r="AO2143" s="502"/>
      <c r="AP2143" s="502"/>
      <c r="AQ2143" s="502"/>
      <c r="AR2143" s="502"/>
      <c r="AS2143" s="502"/>
      <c r="AT2143" s="502"/>
      <c r="AU2143" s="502"/>
      <c r="AV2143" s="502"/>
      <c r="AW2143" s="502"/>
      <c r="AX2143" s="502"/>
      <c r="AY2143" s="502"/>
      <c r="AZ2143" s="502"/>
      <c r="BA2143" s="502"/>
      <c r="BB2143" s="502"/>
      <c r="BC2143" s="502"/>
      <c r="BD2143" s="502"/>
      <c r="BE2143" s="502"/>
      <c r="BF2143" s="502"/>
      <c r="BG2143" s="505"/>
      <c r="BH2143" s="506"/>
      <c r="BI2143" s="506"/>
      <c r="BJ2143" s="506"/>
      <c r="BK2143" s="507"/>
      <c r="BL2143" s="225"/>
      <c r="BM2143" s="225"/>
      <c r="BN2143" s="225"/>
      <c r="BO2143" s="225"/>
      <c r="BP2143" s="225"/>
      <c r="BQ2143" s="225"/>
      <c r="BR2143" s="225"/>
      <c r="BS2143" s="225"/>
      <c r="BT2143" s="225"/>
      <c r="BU2143" s="225"/>
      <c r="BV2143" s="225"/>
      <c r="BW2143" s="225"/>
      <c r="BX2143" s="225"/>
      <c r="BY2143" s="225"/>
      <c r="BZ2143" s="225"/>
      <c r="CA2143" s="225"/>
    </row>
    <row r="2144" spans="1:97" ht="12.6" customHeight="1">
      <c r="A2144" s="331"/>
      <c r="B2144" s="498"/>
      <c r="C2144" s="499"/>
      <c r="D2144" s="500"/>
      <c r="E2144" s="503"/>
      <c r="F2144" s="504"/>
      <c r="G2144" s="504"/>
      <c r="H2144" s="504"/>
      <c r="I2144" s="504"/>
      <c r="J2144" s="504"/>
      <c r="K2144" s="504"/>
      <c r="L2144" s="504"/>
      <c r="M2144" s="504"/>
      <c r="N2144" s="504"/>
      <c r="O2144" s="504"/>
      <c r="P2144" s="504"/>
      <c r="Q2144" s="504"/>
      <c r="R2144" s="504"/>
      <c r="S2144" s="504"/>
      <c r="T2144" s="504"/>
      <c r="U2144" s="504"/>
      <c r="V2144" s="504"/>
      <c r="W2144" s="504"/>
      <c r="X2144" s="504"/>
      <c r="Y2144" s="504"/>
      <c r="Z2144" s="504"/>
      <c r="AA2144" s="504"/>
      <c r="AB2144" s="504"/>
      <c r="AC2144" s="504"/>
      <c r="AD2144" s="504"/>
      <c r="AE2144" s="504"/>
      <c r="AF2144" s="504"/>
      <c r="AG2144" s="504"/>
      <c r="AH2144" s="504"/>
      <c r="AI2144" s="504"/>
      <c r="AJ2144" s="504"/>
      <c r="AK2144" s="504"/>
      <c r="AL2144" s="504"/>
      <c r="AM2144" s="504"/>
      <c r="AN2144" s="504"/>
      <c r="AO2144" s="504"/>
      <c r="AP2144" s="504"/>
      <c r="AQ2144" s="504"/>
      <c r="AR2144" s="504"/>
      <c r="AS2144" s="504"/>
      <c r="AT2144" s="504"/>
      <c r="AU2144" s="504"/>
      <c r="AV2144" s="504"/>
      <c r="AW2144" s="504"/>
      <c r="AX2144" s="504"/>
      <c r="AY2144" s="504"/>
      <c r="AZ2144" s="504"/>
      <c r="BA2144" s="504"/>
      <c r="BB2144" s="504"/>
      <c r="BC2144" s="504"/>
      <c r="BD2144" s="504"/>
      <c r="BE2144" s="504"/>
      <c r="BF2144" s="504"/>
      <c r="BG2144" s="508"/>
      <c r="BH2144" s="509"/>
      <c r="BI2144" s="509"/>
      <c r="BJ2144" s="509"/>
      <c r="BK2144" s="510"/>
      <c r="BL2144" s="225"/>
      <c r="BM2144" s="225"/>
      <c r="BN2144" s="225"/>
      <c r="BO2144" s="225"/>
      <c r="BP2144" s="225"/>
      <c r="BQ2144" s="225"/>
      <c r="BR2144" s="225"/>
      <c r="BS2144" s="225"/>
      <c r="BT2144" s="225"/>
      <c r="BU2144" s="225"/>
      <c r="BV2144" s="225"/>
      <c r="BW2144" s="225"/>
      <c r="BX2144" s="225"/>
      <c r="BY2144" s="225"/>
      <c r="BZ2144" s="225"/>
      <c r="CA2144" s="225"/>
    </row>
    <row r="2145" spans="1:97" ht="12.6" customHeight="1">
      <c r="A2145" s="331"/>
      <c r="B2145" s="495" t="s">
        <v>457</v>
      </c>
      <c r="C2145" s="496"/>
      <c r="D2145" s="497"/>
      <c r="E2145" s="501" t="s">
        <v>359</v>
      </c>
      <c r="F2145" s="502"/>
      <c r="G2145" s="502"/>
      <c r="H2145" s="502"/>
      <c r="I2145" s="502"/>
      <c r="J2145" s="502"/>
      <c r="K2145" s="502"/>
      <c r="L2145" s="502"/>
      <c r="M2145" s="502"/>
      <c r="N2145" s="502"/>
      <c r="O2145" s="502"/>
      <c r="P2145" s="502"/>
      <c r="Q2145" s="502"/>
      <c r="R2145" s="502"/>
      <c r="S2145" s="502"/>
      <c r="T2145" s="502"/>
      <c r="U2145" s="502"/>
      <c r="V2145" s="502"/>
      <c r="W2145" s="502"/>
      <c r="X2145" s="502"/>
      <c r="Y2145" s="502"/>
      <c r="Z2145" s="502"/>
      <c r="AA2145" s="502"/>
      <c r="AB2145" s="502"/>
      <c r="AC2145" s="502"/>
      <c r="AD2145" s="502"/>
      <c r="AE2145" s="502"/>
      <c r="AF2145" s="502"/>
      <c r="AG2145" s="502"/>
      <c r="AH2145" s="502"/>
      <c r="AI2145" s="502"/>
      <c r="AJ2145" s="502"/>
      <c r="AK2145" s="502"/>
      <c r="AL2145" s="502"/>
      <c r="AM2145" s="502"/>
      <c r="AN2145" s="502"/>
      <c r="AO2145" s="502"/>
      <c r="AP2145" s="502"/>
      <c r="AQ2145" s="502"/>
      <c r="AR2145" s="502"/>
      <c r="AS2145" s="502"/>
      <c r="AT2145" s="502"/>
      <c r="AU2145" s="502"/>
      <c r="AV2145" s="502"/>
      <c r="AW2145" s="502"/>
      <c r="AX2145" s="502"/>
      <c r="AY2145" s="502"/>
      <c r="AZ2145" s="502"/>
      <c r="BA2145" s="502"/>
      <c r="BB2145" s="502"/>
      <c r="BC2145" s="502"/>
      <c r="BD2145" s="502"/>
      <c r="BE2145" s="502"/>
      <c r="BF2145" s="502"/>
      <c r="BG2145" s="505"/>
      <c r="BH2145" s="506"/>
      <c r="BI2145" s="506"/>
      <c r="BJ2145" s="506"/>
      <c r="BK2145" s="507"/>
      <c r="BL2145" s="225"/>
      <c r="BM2145" s="225"/>
      <c r="BN2145" s="225"/>
      <c r="BO2145" s="225"/>
      <c r="BP2145" s="225"/>
      <c r="BQ2145" s="225"/>
      <c r="BR2145" s="225"/>
      <c r="BS2145" s="225"/>
      <c r="BT2145" s="225"/>
      <c r="BU2145" s="225"/>
      <c r="BV2145" s="225"/>
      <c r="BW2145" s="225"/>
      <c r="BX2145" s="225"/>
      <c r="BY2145" s="225"/>
      <c r="BZ2145" s="225"/>
      <c r="CA2145" s="225"/>
    </row>
    <row r="2146" spans="1:97" ht="12.6" customHeight="1">
      <c r="A2146" s="331"/>
      <c r="B2146" s="498"/>
      <c r="C2146" s="499"/>
      <c r="D2146" s="500"/>
      <c r="E2146" s="503"/>
      <c r="F2146" s="504"/>
      <c r="G2146" s="504"/>
      <c r="H2146" s="504"/>
      <c r="I2146" s="504"/>
      <c r="J2146" s="504"/>
      <c r="K2146" s="504"/>
      <c r="L2146" s="504"/>
      <c r="M2146" s="504"/>
      <c r="N2146" s="504"/>
      <c r="O2146" s="504"/>
      <c r="P2146" s="504"/>
      <c r="Q2146" s="504"/>
      <c r="R2146" s="504"/>
      <c r="S2146" s="504"/>
      <c r="T2146" s="504"/>
      <c r="U2146" s="504"/>
      <c r="V2146" s="504"/>
      <c r="W2146" s="504"/>
      <c r="X2146" s="504"/>
      <c r="Y2146" s="504"/>
      <c r="Z2146" s="504"/>
      <c r="AA2146" s="504"/>
      <c r="AB2146" s="504"/>
      <c r="AC2146" s="504"/>
      <c r="AD2146" s="504"/>
      <c r="AE2146" s="504"/>
      <c r="AF2146" s="504"/>
      <c r="AG2146" s="504"/>
      <c r="AH2146" s="504"/>
      <c r="AI2146" s="504"/>
      <c r="AJ2146" s="504"/>
      <c r="AK2146" s="504"/>
      <c r="AL2146" s="504"/>
      <c r="AM2146" s="504"/>
      <c r="AN2146" s="504"/>
      <c r="AO2146" s="504"/>
      <c r="AP2146" s="504"/>
      <c r="AQ2146" s="504"/>
      <c r="AR2146" s="504"/>
      <c r="AS2146" s="504"/>
      <c r="AT2146" s="504"/>
      <c r="AU2146" s="504"/>
      <c r="AV2146" s="504"/>
      <c r="AW2146" s="504"/>
      <c r="AX2146" s="504"/>
      <c r="AY2146" s="504"/>
      <c r="AZ2146" s="504"/>
      <c r="BA2146" s="504"/>
      <c r="BB2146" s="504"/>
      <c r="BC2146" s="504"/>
      <c r="BD2146" s="504"/>
      <c r="BE2146" s="504"/>
      <c r="BF2146" s="504"/>
      <c r="BG2146" s="508"/>
      <c r="BH2146" s="509"/>
      <c r="BI2146" s="509"/>
      <c r="BJ2146" s="509"/>
      <c r="BK2146" s="510"/>
      <c r="BL2146" s="225"/>
      <c r="BM2146" s="225"/>
      <c r="BN2146" s="225"/>
      <c r="BO2146" s="225"/>
      <c r="BP2146" s="225"/>
      <c r="BQ2146" s="225"/>
      <c r="BR2146" s="225"/>
      <c r="BS2146" s="225"/>
      <c r="BT2146" s="225"/>
      <c r="BU2146" s="225"/>
      <c r="BV2146" s="225"/>
      <c r="BW2146" s="225"/>
      <c r="BX2146" s="225"/>
      <c r="BY2146" s="225"/>
      <c r="BZ2146" s="225"/>
      <c r="CA2146" s="225"/>
    </row>
    <row r="2147" spans="1:97" s="384" customFormat="1" ht="7.5" customHeight="1">
      <c r="BG2147" s="243"/>
      <c r="BH2147" s="243"/>
      <c r="BI2147" s="243"/>
      <c r="BJ2147" s="243"/>
      <c r="BK2147" s="243"/>
      <c r="BL2147" s="385"/>
      <c r="BM2147" s="385"/>
      <c r="BN2147" s="385"/>
      <c r="BO2147" s="385"/>
      <c r="BP2147" s="385"/>
      <c r="BQ2147" s="385"/>
      <c r="BR2147" s="385"/>
      <c r="BS2147" s="385"/>
      <c r="BT2147" s="385"/>
      <c r="BU2147" s="385"/>
      <c r="BV2147" s="385"/>
      <c r="BW2147" s="385"/>
      <c r="BX2147" s="385"/>
      <c r="BY2147" s="385"/>
      <c r="BZ2147" s="385"/>
      <c r="CA2147" s="385"/>
    </row>
    <row r="2148" spans="1:97" s="316" customFormat="1" ht="12.75" customHeight="1">
      <c r="B2148" s="386"/>
      <c r="C2148" s="386"/>
      <c r="D2148" s="386"/>
      <c r="E2148" s="599" t="s">
        <v>765</v>
      </c>
      <c r="F2148" s="600"/>
      <c r="G2148" s="600"/>
      <c r="H2148" s="600"/>
      <c r="I2148" s="600"/>
      <c r="J2148" s="600"/>
      <c r="K2148" s="600"/>
      <c r="L2148" s="600"/>
      <c r="M2148" s="600"/>
      <c r="N2148" s="600"/>
      <c r="O2148" s="600"/>
      <c r="P2148" s="600"/>
      <c r="Q2148" s="600"/>
      <c r="R2148" s="600"/>
      <c r="S2148" s="600"/>
      <c r="T2148" s="600"/>
      <c r="U2148" s="600"/>
      <c r="V2148" s="600"/>
      <c r="W2148" s="600"/>
      <c r="X2148" s="600"/>
      <c r="Y2148" s="600"/>
      <c r="Z2148" s="600"/>
      <c r="AA2148" s="600"/>
      <c r="AB2148" s="600"/>
      <c r="AC2148" s="600"/>
      <c r="AD2148" s="600"/>
      <c r="AE2148" s="601"/>
      <c r="AF2148" s="783"/>
      <c r="AG2148" s="784"/>
      <c r="AH2148" s="784"/>
      <c r="AI2148" s="784"/>
      <c r="AJ2148" s="784"/>
      <c r="AK2148" s="784"/>
      <c r="AL2148" s="784"/>
      <c r="AM2148" s="784"/>
      <c r="AN2148" s="784"/>
      <c r="AO2148" s="784"/>
      <c r="AP2148" s="785"/>
      <c r="AQ2148" s="482" t="s">
        <v>1339</v>
      </c>
      <c r="AR2148" s="482"/>
      <c r="AS2148" s="482"/>
      <c r="AT2148" s="482"/>
      <c r="AU2148" s="482"/>
      <c r="AV2148" s="482"/>
      <c r="AW2148" s="482"/>
      <c r="AX2148" s="482"/>
      <c r="AY2148" s="482"/>
      <c r="AZ2148" s="482"/>
      <c r="BA2148" s="482"/>
      <c r="BB2148" s="482"/>
      <c r="BC2148" s="482"/>
      <c r="BD2148" s="482"/>
      <c r="BE2148" s="482"/>
      <c r="BF2148" s="482"/>
      <c r="BG2148" s="387"/>
      <c r="BH2148" s="387"/>
      <c r="BI2148" s="387"/>
      <c r="BJ2148" s="387"/>
      <c r="BK2148" s="387"/>
      <c r="BL2148" s="387"/>
      <c r="BM2148" s="777" t="s">
        <v>766</v>
      </c>
      <c r="BN2148" s="777"/>
      <c r="BO2148" s="777"/>
      <c r="BP2148" s="777"/>
      <c r="BQ2148" s="777"/>
      <c r="BR2148" s="777"/>
      <c r="BS2148" s="777"/>
      <c r="BT2148" s="777"/>
      <c r="BU2148" s="777"/>
      <c r="BV2148" s="777"/>
      <c r="BW2148" s="777"/>
      <c r="BX2148" s="387"/>
      <c r="BY2148" s="387"/>
      <c r="BZ2148" s="387"/>
      <c r="CA2148" s="387"/>
      <c r="CB2148" s="387"/>
      <c r="CC2148" s="387"/>
      <c r="CD2148" s="387"/>
      <c r="CE2148" s="387"/>
      <c r="CF2148" s="387"/>
      <c r="CG2148" s="387"/>
      <c r="CH2148" s="387"/>
      <c r="CK2148" s="258"/>
      <c r="CL2148" s="225"/>
      <c r="CM2148" s="225"/>
      <c r="CN2148" s="225"/>
      <c r="CO2148" s="225"/>
      <c r="CP2148" s="225"/>
      <c r="CQ2148" s="225"/>
      <c r="CR2148" s="225"/>
      <c r="CS2148" s="225"/>
    </row>
    <row r="2149" spans="1:97" s="316" customFormat="1" ht="12.75" customHeight="1">
      <c r="B2149" s="386"/>
      <c r="C2149" s="386"/>
      <c r="D2149" s="386"/>
      <c r="E2149" s="602"/>
      <c r="F2149" s="603"/>
      <c r="G2149" s="603"/>
      <c r="H2149" s="603"/>
      <c r="I2149" s="603"/>
      <c r="J2149" s="603"/>
      <c r="K2149" s="603"/>
      <c r="L2149" s="603"/>
      <c r="M2149" s="603"/>
      <c r="N2149" s="603"/>
      <c r="O2149" s="603"/>
      <c r="P2149" s="603"/>
      <c r="Q2149" s="603"/>
      <c r="R2149" s="603"/>
      <c r="S2149" s="603"/>
      <c r="T2149" s="603"/>
      <c r="U2149" s="603"/>
      <c r="V2149" s="603"/>
      <c r="W2149" s="603"/>
      <c r="X2149" s="603"/>
      <c r="Y2149" s="603"/>
      <c r="Z2149" s="603"/>
      <c r="AA2149" s="603"/>
      <c r="AB2149" s="603"/>
      <c r="AC2149" s="603"/>
      <c r="AD2149" s="603"/>
      <c r="AE2149" s="604"/>
      <c r="AF2149" s="786"/>
      <c r="AG2149" s="787"/>
      <c r="AH2149" s="787"/>
      <c r="AI2149" s="787"/>
      <c r="AJ2149" s="787"/>
      <c r="AK2149" s="787"/>
      <c r="AL2149" s="787"/>
      <c r="AM2149" s="787"/>
      <c r="AN2149" s="787"/>
      <c r="AO2149" s="787"/>
      <c r="AP2149" s="788"/>
      <c r="AQ2149" s="482"/>
      <c r="AR2149" s="482"/>
      <c r="AS2149" s="482"/>
      <c r="AT2149" s="482"/>
      <c r="AU2149" s="482"/>
      <c r="AV2149" s="482"/>
      <c r="AW2149" s="482"/>
      <c r="AX2149" s="482"/>
      <c r="AY2149" s="482"/>
      <c r="AZ2149" s="482"/>
      <c r="BA2149" s="482"/>
      <c r="BB2149" s="482"/>
      <c r="BC2149" s="482"/>
      <c r="BD2149" s="482"/>
      <c r="BE2149" s="482"/>
      <c r="BF2149" s="482"/>
      <c r="BG2149" s="387"/>
      <c r="BH2149" s="387"/>
      <c r="BI2149" s="387"/>
      <c r="BJ2149" s="387"/>
      <c r="BK2149" s="387"/>
      <c r="BL2149" s="387"/>
      <c r="BM2149" s="387"/>
      <c r="BN2149" s="387"/>
      <c r="BO2149" s="387"/>
      <c r="BP2149" s="387"/>
      <c r="BQ2149" s="387"/>
      <c r="BR2149" s="387"/>
      <c r="BS2149" s="387"/>
      <c r="BT2149" s="387"/>
      <c r="BU2149" s="387"/>
      <c r="BV2149" s="387"/>
      <c r="BW2149" s="387"/>
      <c r="BX2149" s="387"/>
      <c r="BY2149" s="387"/>
      <c r="BZ2149" s="387"/>
      <c r="CA2149" s="387"/>
      <c r="CB2149" s="387"/>
      <c r="CC2149" s="387"/>
      <c r="CD2149" s="387"/>
      <c r="CE2149" s="387"/>
      <c r="CF2149" s="387"/>
      <c r="CG2149" s="387"/>
      <c r="CH2149" s="387"/>
      <c r="CK2149" s="258"/>
      <c r="CL2149" s="258"/>
      <c r="CM2149" s="258"/>
      <c r="CN2149" s="258"/>
      <c r="CO2149" s="258"/>
      <c r="CP2149" s="225"/>
      <c r="CQ2149" s="225"/>
      <c r="CR2149" s="225"/>
      <c r="CS2149" s="225"/>
    </row>
    <row r="2150" spans="1:97" s="316" customFormat="1" ht="12.75" customHeight="1">
      <c r="B2150" s="386"/>
      <c r="C2150" s="386"/>
      <c r="D2150" s="386"/>
      <c r="E2150" s="388"/>
      <c r="F2150" s="388"/>
      <c r="G2150" s="388"/>
      <c r="H2150" s="388"/>
      <c r="I2150" s="388"/>
      <c r="J2150" s="388"/>
      <c r="K2150" s="388"/>
      <c r="L2150" s="388"/>
      <c r="M2150" s="388"/>
      <c r="N2150" s="388"/>
      <c r="O2150" s="388"/>
      <c r="P2150" s="388"/>
      <c r="Q2150" s="388"/>
      <c r="R2150" s="388"/>
      <c r="S2150" s="388"/>
      <c r="T2150" s="388"/>
      <c r="U2150" s="388"/>
      <c r="V2150" s="388"/>
      <c r="W2150" s="388"/>
      <c r="X2150" s="388"/>
      <c r="Y2150" s="388"/>
      <c r="Z2150" s="388"/>
      <c r="AA2150" s="388"/>
      <c r="AB2150" s="388"/>
      <c r="AC2150" s="388"/>
      <c r="AD2150" s="388"/>
      <c r="AE2150" s="388"/>
      <c r="AF2150" s="389"/>
      <c r="AG2150" s="389"/>
      <c r="AH2150" s="389"/>
      <c r="AI2150" s="389"/>
      <c r="AJ2150" s="389"/>
      <c r="AK2150" s="389"/>
      <c r="AL2150" s="389"/>
      <c r="AM2150" s="389"/>
      <c r="AN2150" s="389"/>
      <c r="AO2150" s="389"/>
      <c r="AP2150" s="389"/>
      <c r="AQ2150" s="355"/>
      <c r="AR2150" s="355"/>
      <c r="AS2150" s="355"/>
      <c r="AT2150" s="355"/>
      <c r="AU2150" s="355"/>
      <c r="AV2150" s="355"/>
      <c r="AW2150" s="355"/>
      <c r="AX2150" s="355"/>
      <c r="AY2150" s="355"/>
      <c r="AZ2150" s="355"/>
      <c r="BA2150" s="355"/>
      <c r="BB2150" s="355"/>
      <c r="BC2150" s="355"/>
      <c r="BD2150" s="355"/>
      <c r="BE2150" s="355"/>
      <c r="BF2150" s="355"/>
      <c r="BG2150" s="387"/>
      <c r="BH2150" s="387"/>
      <c r="BI2150" s="387"/>
      <c r="BJ2150" s="387"/>
      <c r="BK2150" s="387"/>
      <c r="BL2150" s="387"/>
      <c r="BM2150" s="387"/>
      <c r="BN2150" s="387"/>
      <c r="BO2150" s="387"/>
      <c r="BP2150" s="387"/>
      <c r="BQ2150" s="387"/>
      <c r="BR2150" s="387"/>
      <c r="BS2150" s="387"/>
      <c r="BT2150" s="387"/>
      <c r="BU2150" s="387"/>
      <c r="BV2150" s="387"/>
      <c r="BW2150" s="387"/>
      <c r="BX2150" s="387"/>
      <c r="BY2150" s="387"/>
      <c r="BZ2150" s="387"/>
      <c r="CA2150" s="387"/>
      <c r="CB2150" s="387"/>
      <c r="CC2150" s="387"/>
      <c r="CD2150" s="387"/>
      <c r="CE2150" s="387"/>
      <c r="CF2150" s="387"/>
      <c r="CG2150" s="387"/>
      <c r="CH2150" s="387"/>
      <c r="CK2150" s="258"/>
      <c r="CL2150" s="258"/>
      <c r="CM2150" s="258"/>
      <c r="CN2150" s="258"/>
      <c r="CO2150" s="258"/>
      <c r="CP2150" s="225"/>
      <c r="CQ2150" s="225"/>
      <c r="CR2150" s="225"/>
      <c r="CS2150" s="225"/>
    </row>
    <row r="2151" spans="1:97" ht="20.100000000000001" customHeight="1">
      <c r="A2151" s="239" t="s">
        <v>1315</v>
      </c>
      <c r="B2151" s="239"/>
      <c r="C2151" s="239"/>
      <c r="D2151" s="298"/>
      <c r="E2151" s="291"/>
      <c r="F2151" s="291"/>
      <c r="G2151" s="291"/>
      <c r="H2151" s="291"/>
      <c r="I2151" s="291"/>
      <c r="J2151" s="291"/>
      <c r="K2151" s="291"/>
      <c r="L2151" s="291"/>
      <c r="M2151" s="291"/>
      <c r="N2151" s="291"/>
      <c r="O2151" s="291"/>
      <c r="P2151" s="291"/>
      <c r="Q2151" s="291"/>
      <c r="R2151" s="291"/>
      <c r="S2151" s="291"/>
      <c r="T2151" s="291"/>
      <c r="U2151" s="291"/>
      <c r="V2151" s="291"/>
      <c r="W2151" s="316"/>
      <c r="X2151" s="316"/>
      <c r="Y2151" s="316"/>
      <c r="Z2151" s="316"/>
      <c r="AA2151" s="316"/>
      <c r="AB2151" s="316"/>
      <c r="AC2151" s="316"/>
      <c r="AD2151" s="316"/>
      <c r="AE2151" s="316"/>
      <c r="AF2151" s="316"/>
      <c r="AG2151" s="316"/>
      <c r="AH2151" s="316"/>
      <c r="AI2151" s="316"/>
      <c r="AJ2151" s="316"/>
      <c r="AK2151" s="316"/>
      <c r="AL2151" s="316"/>
      <c r="AM2151" s="316"/>
      <c r="AN2151" s="773"/>
      <c r="AO2151" s="774"/>
      <c r="AP2151" s="774"/>
      <c r="AQ2151" s="774"/>
      <c r="AR2151" s="774"/>
      <c r="AS2151" s="774"/>
      <c r="AT2151" s="774"/>
      <c r="AU2151" s="774"/>
      <c r="AV2151" s="774"/>
      <c r="AW2151" s="774"/>
      <c r="AX2151" s="774"/>
      <c r="AY2151" s="774"/>
      <c r="AZ2151" s="774"/>
      <c r="BA2151" s="774"/>
      <c r="BB2151" s="774"/>
      <c r="BC2151" s="774"/>
      <c r="BD2151" s="774"/>
      <c r="BE2151" s="774"/>
      <c r="BF2151" s="774"/>
      <c r="BG2151" s="243"/>
      <c r="BH2151" s="243"/>
      <c r="BI2151" s="243"/>
      <c r="BJ2151" s="243"/>
      <c r="BK2151" s="243"/>
      <c r="BL2151" s="225"/>
      <c r="BM2151" s="225"/>
      <c r="BN2151" s="225"/>
      <c r="BO2151" s="225"/>
      <c r="BP2151" s="225"/>
      <c r="BQ2151" s="225"/>
      <c r="BR2151" s="225"/>
      <c r="BS2151" s="225"/>
      <c r="BT2151" s="225"/>
      <c r="BU2151" s="225"/>
      <c r="BV2151" s="225"/>
      <c r="BW2151" s="225"/>
      <c r="BX2151" s="225"/>
      <c r="BY2151" s="225"/>
      <c r="BZ2151" s="225"/>
      <c r="CA2151" s="225"/>
    </row>
    <row r="2152" spans="1:97" s="331" customFormat="1" ht="18" customHeight="1">
      <c r="A2152" s="239"/>
      <c r="B2152" s="641" t="s">
        <v>1067</v>
      </c>
      <c r="C2152" s="642"/>
      <c r="D2152" s="642"/>
      <c r="E2152" s="642"/>
      <c r="F2152" s="642"/>
      <c r="G2152" s="642"/>
      <c r="H2152" s="642"/>
      <c r="I2152" s="642"/>
      <c r="J2152" s="642"/>
      <c r="K2152" s="642"/>
      <c r="L2152" s="642"/>
      <c r="M2152" s="642"/>
      <c r="N2152" s="642"/>
      <c r="O2152" s="642"/>
      <c r="P2152" s="642"/>
      <c r="Q2152" s="642"/>
      <c r="R2152" s="642"/>
      <c r="S2152" s="642"/>
      <c r="T2152" s="642"/>
      <c r="U2152" s="642"/>
      <c r="V2152" s="642"/>
      <c r="W2152" s="642"/>
      <c r="X2152" s="642"/>
      <c r="Y2152" s="642"/>
      <c r="Z2152" s="642"/>
      <c r="AA2152" s="642"/>
      <c r="AB2152" s="642"/>
      <c r="AC2152" s="642"/>
      <c r="AD2152" s="642"/>
      <c r="AE2152" s="642"/>
      <c r="AF2152" s="642"/>
      <c r="AG2152" s="642"/>
      <c r="AH2152" s="642"/>
      <c r="AI2152" s="642"/>
      <c r="AJ2152" s="642"/>
      <c r="AK2152" s="642"/>
      <c r="AL2152" s="642"/>
      <c r="AM2152" s="642"/>
      <c r="AN2152" s="642"/>
      <c r="AO2152" s="642"/>
      <c r="AP2152" s="642"/>
      <c r="AQ2152" s="642"/>
      <c r="AR2152" s="642"/>
      <c r="AS2152" s="642"/>
      <c r="AT2152" s="642"/>
      <c r="AU2152" s="642"/>
      <c r="AV2152" s="642"/>
      <c r="AW2152" s="642"/>
      <c r="AX2152" s="642"/>
      <c r="AY2152" s="642"/>
      <c r="AZ2152" s="642"/>
      <c r="BA2152" s="642"/>
      <c r="BB2152" s="642"/>
      <c r="BC2152" s="642"/>
      <c r="BD2152" s="642"/>
      <c r="BE2152" s="642"/>
      <c r="BF2152" s="642"/>
      <c r="BG2152" s="642"/>
      <c r="BH2152" s="642"/>
      <c r="BI2152" s="642"/>
      <c r="BJ2152" s="642"/>
      <c r="BK2152" s="643"/>
      <c r="BL2152" s="330"/>
      <c r="BM2152" s="330"/>
      <c r="BN2152" s="330"/>
      <c r="BO2152" s="330"/>
      <c r="BP2152" s="330"/>
      <c r="BQ2152" s="330"/>
      <c r="BR2152" s="330"/>
      <c r="BS2152" s="330"/>
      <c r="BT2152" s="330"/>
    </row>
    <row r="2153" spans="1:97" ht="12.6" customHeight="1">
      <c r="A2153" s="331"/>
      <c r="B2153" s="495" t="s">
        <v>431</v>
      </c>
      <c r="C2153" s="496"/>
      <c r="D2153" s="497"/>
      <c r="E2153" s="501" t="s">
        <v>1068</v>
      </c>
      <c r="F2153" s="502"/>
      <c r="G2153" s="502"/>
      <c r="H2153" s="502"/>
      <c r="I2153" s="502"/>
      <c r="J2153" s="502"/>
      <c r="K2153" s="502"/>
      <c r="L2153" s="502"/>
      <c r="M2153" s="502"/>
      <c r="N2153" s="502"/>
      <c r="O2153" s="502"/>
      <c r="P2153" s="502"/>
      <c r="Q2153" s="502"/>
      <c r="R2153" s="502"/>
      <c r="S2153" s="502"/>
      <c r="T2153" s="502"/>
      <c r="U2153" s="502"/>
      <c r="V2153" s="502"/>
      <c r="W2153" s="502"/>
      <c r="X2153" s="502"/>
      <c r="Y2153" s="502"/>
      <c r="Z2153" s="502"/>
      <c r="AA2153" s="502"/>
      <c r="AB2153" s="502"/>
      <c r="AC2153" s="502"/>
      <c r="AD2153" s="502"/>
      <c r="AE2153" s="502"/>
      <c r="AF2153" s="502"/>
      <c r="AG2153" s="502"/>
      <c r="AH2153" s="502"/>
      <c r="AI2153" s="502"/>
      <c r="AJ2153" s="502"/>
      <c r="AK2153" s="502"/>
      <c r="AL2153" s="502"/>
      <c r="AM2153" s="502"/>
      <c r="AN2153" s="502"/>
      <c r="AO2153" s="502"/>
      <c r="AP2153" s="502"/>
      <c r="AQ2153" s="502"/>
      <c r="AR2153" s="502"/>
      <c r="AS2153" s="502"/>
      <c r="AT2153" s="502"/>
      <c r="AU2153" s="502"/>
      <c r="AV2153" s="502"/>
      <c r="AW2153" s="502"/>
      <c r="AX2153" s="502"/>
      <c r="AY2153" s="502"/>
      <c r="AZ2153" s="502"/>
      <c r="BA2153" s="502"/>
      <c r="BB2153" s="502"/>
      <c r="BC2153" s="502"/>
      <c r="BD2153" s="502"/>
      <c r="BE2153" s="502"/>
      <c r="BF2153" s="502"/>
      <c r="BG2153" s="505"/>
      <c r="BH2153" s="506"/>
      <c r="BI2153" s="506"/>
      <c r="BJ2153" s="506"/>
      <c r="BK2153" s="507"/>
      <c r="BL2153" s="225"/>
      <c r="BM2153" s="225"/>
      <c r="BN2153" s="225"/>
      <c r="BO2153" s="225"/>
      <c r="BP2153" s="225"/>
      <c r="BQ2153" s="225"/>
      <c r="BR2153" s="225"/>
      <c r="BS2153" s="225"/>
      <c r="BT2153" s="225"/>
      <c r="BU2153" s="225"/>
      <c r="BV2153" s="225"/>
      <c r="BW2153" s="225"/>
      <c r="BX2153" s="225"/>
      <c r="BY2153" s="225"/>
      <c r="BZ2153" s="225"/>
      <c r="CA2153" s="225"/>
    </row>
    <row r="2154" spans="1:97" ht="12.6" customHeight="1">
      <c r="A2154" s="331"/>
      <c r="B2154" s="511"/>
      <c r="C2154" s="512"/>
      <c r="D2154" s="513"/>
      <c r="E2154" s="514"/>
      <c r="F2154" s="482"/>
      <c r="G2154" s="482"/>
      <c r="H2154" s="482"/>
      <c r="I2154" s="482"/>
      <c r="J2154" s="482"/>
      <c r="K2154" s="482"/>
      <c r="L2154" s="482"/>
      <c r="M2154" s="482"/>
      <c r="N2154" s="482"/>
      <c r="O2154" s="482"/>
      <c r="P2154" s="482"/>
      <c r="Q2154" s="482"/>
      <c r="R2154" s="482"/>
      <c r="S2154" s="482"/>
      <c r="T2154" s="482"/>
      <c r="U2154" s="482"/>
      <c r="V2154" s="482"/>
      <c r="W2154" s="482"/>
      <c r="X2154" s="482"/>
      <c r="Y2154" s="482"/>
      <c r="Z2154" s="482"/>
      <c r="AA2154" s="482"/>
      <c r="AB2154" s="482"/>
      <c r="AC2154" s="482"/>
      <c r="AD2154" s="482"/>
      <c r="AE2154" s="482"/>
      <c r="AF2154" s="482"/>
      <c r="AG2154" s="482"/>
      <c r="AH2154" s="482"/>
      <c r="AI2154" s="482"/>
      <c r="AJ2154" s="482"/>
      <c r="AK2154" s="482"/>
      <c r="AL2154" s="482"/>
      <c r="AM2154" s="482"/>
      <c r="AN2154" s="482"/>
      <c r="AO2154" s="482"/>
      <c r="AP2154" s="482"/>
      <c r="AQ2154" s="482"/>
      <c r="AR2154" s="482"/>
      <c r="AS2154" s="482"/>
      <c r="AT2154" s="482"/>
      <c r="AU2154" s="482"/>
      <c r="AV2154" s="482"/>
      <c r="AW2154" s="482"/>
      <c r="AX2154" s="482"/>
      <c r="AY2154" s="482"/>
      <c r="AZ2154" s="482"/>
      <c r="BA2154" s="482"/>
      <c r="BB2154" s="482"/>
      <c r="BC2154" s="482"/>
      <c r="BD2154" s="482"/>
      <c r="BE2154" s="482"/>
      <c r="BF2154" s="482"/>
      <c r="BG2154" s="515"/>
      <c r="BH2154" s="516"/>
      <c r="BI2154" s="516"/>
      <c r="BJ2154" s="516"/>
      <c r="BK2154" s="517"/>
      <c r="BL2154" s="225"/>
      <c r="BM2154" s="225"/>
      <c r="BN2154" s="225"/>
      <c r="BO2154" s="225"/>
      <c r="BP2154" s="225"/>
      <c r="BQ2154" s="225"/>
      <c r="BR2154" s="225"/>
      <c r="BS2154" s="225"/>
      <c r="BT2154" s="225"/>
      <c r="BU2154" s="225"/>
      <c r="BV2154" s="225"/>
      <c r="BW2154" s="225"/>
      <c r="BX2154" s="225"/>
      <c r="BY2154" s="225"/>
      <c r="BZ2154" s="225"/>
      <c r="CA2154" s="225"/>
    </row>
    <row r="2155" spans="1:97" ht="12.6" customHeight="1">
      <c r="A2155" s="331"/>
      <c r="B2155" s="498"/>
      <c r="C2155" s="499"/>
      <c r="D2155" s="500"/>
      <c r="E2155" s="503"/>
      <c r="F2155" s="504"/>
      <c r="G2155" s="504"/>
      <c r="H2155" s="504"/>
      <c r="I2155" s="504"/>
      <c r="J2155" s="504"/>
      <c r="K2155" s="504"/>
      <c r="L2155" s="504"/>
      <c r="M2155" s="504"/>
      <c r="N2155" s="504"/>
      <c r="O2155" s="504"/>
      <c r="P2155" s="504"/>
      <c r="Q2155" s="504"/>
      <c r="R2155" s="504"/>
      <c r="S2155" s="504"/>
      <c r="T2155" s="504"/>
      <c r="U2155" s="504"/>
      <c r="V2155" s="504"/>
      <c r="W2155" s="504"/>
      <c r="X2155" s="504"/>
      <c r="Y2155" s="504"/>
      <c r="Z2155" s="504"/>
      <c r="AA2155" s="504"/>
      <c r="AB2155" s="504"/>
      <c r="AC2155" s="504"/>
      <c r="AD2155" s="504"/>
      <c r="AE2155" s="504"/>
      <c r="AF2155" s="504"/>
      <c r="AG2155" s="504"/>
      <c r="AH2155" s="504"/>
      <c r="AI2155" s="504"/>
      <c r="AJ2155" s="504"/>
      <c r="AK2155" s="504"/>
      <c r="AL2155" s="504"/>
      <c r="AM2155" s="504"/>
      <c r="AN2155" s="504"/>
      <c r="AO2155" s="504"/>
      <c r="AP2155" s="504"/>
      <c r="AQ2155" s="504"/>
      <c r="AR2155" s="504"/>
      <c r="AS2155" s="504"/>
      <c r="AT2155" s="504"/>
      <c r="AU2155" s="504"/>
      <c r="AV2155" s="504"/>
      <c r="AW2155" s="504"/>
      <c r="AX2155" s="504"/>
      <c r="AY2155" s="504"/>
      <c r="AZ2155" s="504"/>
      <c r="BA2155" s="504"/>
      <c r="BB2155" s="504"/>
      <c r="BC2155" s="504"/>
      <c r="BD2155" s="504"/>
      <c r="BE2155" s="504"/>
      <c r="BF2155" s="504"/>
      <c r="BG2155" s="508"/>
      <c r="BH2155" s="509"/>
      <c r="BI2155" s="509"/>
      <c r="BJ2155" s="509"/>
      <c r="BK2155" s="510"/>
      <c r="BL2155" s="225"/>
      <c r="BM2155" s="225"/>
      <c r="BN2155" s="225"/>
      <c r="BO2155" s="225"/>
      <c r="BP2155" s="225"/>
      <c r="BQ2155" s="225"/>
      <c r="BR2155" s="225"/>
      <c r="BS2155" s="225"/>
      <c r="BT2155" s="225"/>
      <c r="BU2155" s="225"/>
      <c r="BV2155" s="225"/>
      <c r="BW2155" s="225"/>
      <c r="BX2155" s="225"/>
      <c r="BY2155" s="225"/>
      <c r="BZ2155" s="225"/>
      <c r="CA2155" s="225"/>
    </row>
    <row r="2156" spans="1:97" ht="12.6" customHeight="1">
      <c r="A2156" s="331"/>
      <c r="B2156" s="495" t="s">
        <v>436</v>
      </c>
      <c r="C2156" s="496"/>
      <c r="D2156" s="497"/>
      <c r="E2156" s="501" t="s">
        <v>1069</v>
      </c>
      <c r="F2156" s="502"/>
      <c r="G2156" s="502"/>
      <c r="H2156" s="502"/>
      <c r="I2156" s="502"/>
      <c r="J2156" s="502"/>
      <c r="K2156" s="502"/>
      <c r="L2156" s="502"/>
      <c r="M2156" s="502"/>
      <c r="N2156" s="502"/>
      <c r="O2156" s="502"/>
      <c r="P2156" s="502"/>
      <c r="Q2156" s="502"/>
      <c r="R2156" s="502"/>
      <c r="S2156" s="502"/>
      <c r="T2156" s="502"/>
      <c r="U2156" s="502"/>
      <c r="V2156" s="502"/>
      <c r="W2156" s="502"/>
      <c r="X2156" s="502"/>
      <c r="Y2156" s="502"/>
      <c r="Z2156" s="502"/>
      <c r="AA2156" s="502"/>
      <c r="AB2156" s="502"/>
      <c r="AC2156" s="502"/>
      <c r="AD2156" s="502"/>
      <c r="AE2156" s="502"/>
      <c r="AF2156" s="502"/>
      <c r="AG2156" s="502"/>
      <c r="AH2156" s="502"/>
      <c r="AI2156" s="502"/>
      <c r="AJ2156" s="502"/>
      <c r="AK2156" s="502"/>
      <c r="AL2156" s="502"/>
      <c r="AM2156" s="502"/>
      <c r="AN2156" s="502"/>
      <c r="AO2156" s="502"/>
      <c r="AP2156" s="502"/>
      <c r="AQ2156" s="502"/>
      <c r="AR2156" s="502"/>
      <c r="AS2156" s="502"/>
      <c r="AT2156" s="502"/>
      <c r="AU2156" s="502"/>
      <c r="AV2156" s="502"/>
      <c r="AW2156" s="502"/>
      <c r="AX2156" s="502"/>
      <c r="AY2156" s="502"/>
      <c r="AZ2156" s="502"/>
      <c r="BA2156" s="502"/>
      <c r="BB2156" s="502"/>
      <c r="BC2156" s="502"/>
      <c r="BD2156" s="502"/>
      <c r="BE2156" s="502"/>
      <c r="BF2156" s="502"/>
      <c r="BG2156" s="505"/>
      <c r="BH2156" s="506"/>
      <c r="BI2156" s="506"/>
      <c r="BJ2156" s="506"/>
      <c r="BK2156" s="507"/>
      <c r="BL2156" s="225"/>
      <c r="BM2156" s="225"/>
      <c r="BN2156" s="225"/>
      <c r="BO2156" s="225"/>
      <c r="BP2156" s="225"/>
      <c r="BQ2156" s="225"/>
      <c r="BR2156" s="225"/>
      <c r="BS2156" s="225"/>
      <c r="BT2156" s="225"/>
      <c r="BU2156" s="225"/>
      <c r="BV2156" s="225"/>
      <c r="BW2156" s="225"/>
      <c r="BX2156" s="225"/>
      <c r="BY2156" s="225"/>
      <c r="BZ2156" s="225"/>
      <c r="CA2156" s="225"/>
    </row>
    <row r="2157" spans="1:97" ht="12.6" customHeight="1">
      <c r="A2157" s="331"/>
      <c r="B2157" s="511"/>
      <c r="C2157" s="512"/>
      <c r="D2157" s="513"/>
      <c r="E2157" s="514"/>
      <c r="F2157" s="482"/>
      <c r="G2157" s="482"/>
      <c r="H2157" s="482"/>
      <c r="I2157" s="482"/>
      <c r="J2157" s="482"/>
      <c r="K2157" s="482"/>
      <c r="L2157" s="482"/>
      <c r="M2157" s="482"/>
      <c r="N2157" s="482"/>
      <c r="O2157" s="482"/>
      <c r="P2157" s="482"/>
      <c r="Q2157" s="482"/>
      <c r="R2157" s="482"/>
      <c r="S2157" s="482"/>
      <c r="T2157" s="482"/>
      <c r="U2157" s="482"/>
      <c r="V2157" s="482"/>
      <c r="W2157" s="482"/>
      <c r="X2157" s="482"/>
      <c r="Y2157" s="482"/>
      <c r="Z2157" s="482"/>
      <c r="AA2157" s="482"/>
      <c r="AB2157" s="482"/>
      <c r="AC2157" s="482"/>
      <c r="AD2157" s="482"/>
      <c r="AE2157" s="482"/>
      <c r="AF2157" s="482"/>
      <c r="AG2157" s="482"/>
      <c r="AH2157" s="482"/>
      <c r="AI2157" s="482"/>
      <c r="AJ2157" s="482"/>
      <c r="AK2157" s="482"/>
      <c r="AL2157" s="482"/>
      <c r="AM2157" s="482"/>
      <c r="AN2157" s="482"/>
      <c r="AO2157" s="482"/>
      <c r="AP2157" s="482"/>
      <c r="AQ2157" s="482"/>
      <c r="AR2157" s="482"/>
      <c r="AS2157" s="482"/>
      <c r="AT2157" s="482"/>
      <c r="AU2157" s="482"/>
      <c r="AV2157" s="482"/>
      <c r="AW2157" s="482"/>
      <c r="AX2157" s="482"/>
      <c r="AY2157" s="482"/>
      <c r="AZ2157" s="482"/>
      <c r="BA2157" s="482"/>
      <c r="BB2157" s="482"/>
      <c r="BC2157" s="482"/>
      <c r="BD2157" s="482"/>
      <c r="BE2157" s="482"/>
      <c r="BF2157" s="482"/>
      <c r="BG2157" s="515"/>
      <c r="BH2157" s="516"/>
      <c r="BI2157" s="516"/>
      <c r="BJ2157" s="516"/>
      <c r="BK2157" s="517"/>
      <c r="BL2157" s="225"/>
      <c r="BM2157" s="225"/>
      <c r="BN2157" s="225"/>
      <c r="BO2157" s="225"/>
      <c r="BP2157" s="225"/>
      <c r="BQ2157" s="225"/>
      <c r="BR2157" s="225"/>
      <c r="BS2157" s="225"/>
      <c r="BT2157" s="225"/>
      <c r="BU2157" s="225"/>
      <c r="BV2157" s="225"/>
      <c r="BW2157" s="225"/>
      <c r="BX2157" s="225"/>
      <c r="BY2157" s="225"/>
      <c r="BZ2157" s="225"/>
      <c r="CA2157" s="225"/>
    </row>
    <row r="2158" spans="1:97" ht="12.6" customHeight="1">
      <c r="A2158" s="331"/>
      <c r="B2158" s="498"/>
      <c r="C2158" s="499"/>
      <c r="D2158" s="500"/>
      <c r="E2158" s="503"/>
      <c r="F2158" s="504"/>
      <c r="G2158" s="504"/>
      <c r="H2158" s="504"/>
      <c r="I2158" s="504"/>
      <c r="J2158" s="504"/>
      <c r="K2158" s="504"/>
      <c r="L2158" s="504"/>
      <c r="M2158" s="504"/>
      <c r="N2158" s="504"/>
      <c r="O2158" s="504"/>
      <c r="P2158" s="504"/>
      <c r="Q2158" s="504"/>
      <c r="R2158" s="504"/>
      <c r="S2158" s="504"/>
      <c r="T2158" s="504"/>
      <c r="U2158" s="504"/>
      <c r="V2158" s="504"/>
      <c r="W2158" s="504"/>
      <c r="X2158" s="504"/>
      <c r="Y2158" s="504"/>
      <c r="Z2158" s="504"/>
      <c r="AA2158" s="504"/>
      <c r="AB2158" s="504"/>
      <c r="AC2158" s="504"/>
      <c r="AD2158" s="504"/>
      <c r="AE2158" s="504"/>
      <c r="AF2158" s="504"/>
      <c r="AG2158" s="504"/>
      <c r="AH2158" s="504"/>
      <c r="AI2158" s="504"/>
      <c r="AJ2158" s="504"/>
      <c r="AK2158" s="504"/>
      <c r="AL2158" s="504"/>
      <c r="AM2158" s="504"/>
      <c r="AN2158" s="504"/>
      <c r="AO2158" s="504"/>
      <c r="AP2158" s="504"/>
      <c r="AQ2158" s="504"/>
      <c r="AR2158" s="504"/>
      <c r="AS2158" s="504"/>
      <c r="AT2158" s="504"/>
      <c r="AU2158" s="504"/>
      <c r="AV2158" s="504"/>
      <c r="AW2158" s="504"/>
      <c r="AX2158" s="504"/>
      <c r="AY2158" s="504"/>
      <c r="AZ2158" s="504"/>
      <c r="BA2158" s="504"/>
      <c r="BB2158" s="504"/>
      <c r="BC2158" s="504"/>
      <c r="BD2158" s="504"/>
      <c r="BE2158" s="504"/>
      <c r="BF2158" s="504"/>
      <c r="BG2158" s="508"/>
      <c r="BH2158" s="509"/>
      <c r="BI2158" s="509"/>
      <c r="BJ2158" s="509"/>
      <c r="BK2158" s="510"/>
      <c r="BL2158" s="225"/>
      <c r="BM2158" s="225"/>
      <c r="BN2158" s="225"/>
      <c r="BO2158" s="225"/>
      <c r="BP2158" s="225"/>
      <c r="BQ2158" s="225"/>
      <c r="BR2158" s="225"/>
      <c r="BS2158" s="225"/>
      <c r="BT2158" s="225"/>
      <c r="BU2158" s="225"/>
      <c r="BV2158" s="225"/>
      <c r="BW2158" s="225"/>
      <c r="BX2158" s="225"/>
      <c r="BY2158" s="225"/>
      <c r="BZ2158" s="225"/>
      <c r="CA2158" s="225"/>
    </row>
    <row r="2159" spans="1:97" s="331" customFormat="1" ht="18" customHeight="1">
      <c r="A2159" s="239"/>
      <c r="B2159" s="641" t="s">
        <v>1070</v>
      </c>
      <c r="C2159" s="642"/>
      <c r="D2159" s="642"/>
      <c r="E2159" s="642"/>
      <c r="F2159" s="642"/>
      <c r="G2159" s="642"/>
      <c r="H2159" s="642"/>
      <c r="I2159" s="642"/>
      <c r="J2159" s="642"/>
      <c r="K2159" s="642"/>
      <c r="L2159" s="642"/>
      <c r="M2159" s="642"/>
      <c r="N2159" s="642"/>
      <c r="O2159" s="642"/>
      <c r="P2159" s="642"/>
      <c r="Q2159" s="642"/>
      <c r="R2159" s="642"/>
      <c r="S2159" s="642"/>
      <c r="T2159" s="642"/>
      <c r="U2159" s="642"/>
      <c r="V2159" s="642"/>
      <c r="W2159" s="642"/>
      <c r="X2159" s="642"/>
      <c r="Y2159" s="642"/>
      <c r="Z2159" s="642"/>
      <c r="AA2159" s="642"/>
      <c r="AB2159" s="642"/>
      <c r="AC2159" s="642"/>
      <c r="AD2159" s="642"/>
      <c r="AE2159" s="642"/>
      <c r="AF2159" s="642"/>
      <c r="AG2159" s="642"/>
      <c r="AH2159" s="642"/>
      <c r="AI2159" s="642"/>
      <c r="AJ2159" s="642"/>
      <c r="AK2159" s="642"/>
      <c r="AL2159" s="642"/>
      <c r="AM2159" s="642"/>
      <c r="AN2159" s="642"/>
      <c r="AO2159" s="642"/>
      <c r="AP2159" s="642"/>
      <c r="AQ2159" s="642"/>
      <c r="AR2159" s="642"/>
      <c r="AS2159" s="642"/>
      <c r="AT2159" s="642"/>
      <c r="AU2159" s="642"/>
      <c r="AV2159" s="642"/>
      <c r="AW2159" s="642"/>
      <c r="AX2159" s="642"/>
      <c r="AY2159" s="642"/>
      <c r="AZ2159" s="642"/>
      <c r="BA2159" s="642"/>
      <c r="BB2159" s="642"/>
      <c r="BC2159" s="642"/>
      <c r="BD2159" s="642"/>
      <c r="BE2159" s="642"/>
      <c r="BF2159" s="642"/>
      <c r="BG2159" s="642"/>
      <c r="BH2159" s="642"/>
      <c r="BI2159" s="642"/>
      <c r="BJ2159" s="642"/>
      <c r="BK2159" s="643"/>
      <c r="BL2159" s="330"/>
      <c r="BM2159" s="330"/>
      <c r="BN2159" s="330"/>
      <c r="BO2159" s="330"/>
      <c r="BP2159" s="330"/>
      <c r="BQ2159" s="330"/>
      <c r="BR2159" s="330"/>
      <c r="BS2159" s="330"/>
      <c r="BT2159" s="330"/>
    </row>
    <row r="2160" spans="1:97" ht="12.6" customHeight="1">
      <c r="A2160" s="331"/>
      <c r="B2160" s="495" t="s">
        <v>450</v>
      </c>
      <c r="C2160" s="496"/>
      <c r="D2160" s="497"/>
      <c r="E2160" s="501" t="s">
        <v>1071</v>
      </c>
      <c r="F2160" s="502"/>
      <c r="G2160" s="502"/>
      <c r="H2160" s="502"/>
      <c r="I2160" s="502"/>
      <c r="J2160" s="502"/>
      <c r="K2160" s="502"/>
      <c r="L2160" s="502"/>
      <c r="M2160" s="502"/>
      <c r="N2160" s="502"/>
      <c r="O2160" s="502"/>
      <c r="P2160" s="502"/>
      <c r="Q2160" s="502"/>
      <c r="R2160" s="502"/>
      <c r="S2160" s="502"/>
      <c r="T2160" s="502"/>
      <c r="U2160" s="502"/>
      <c r="V2160" s="502"/>
      <c r="W2160" s="502"/>
      <c r="X2160" s="502"/>
      <c r="Y2160" s="502"/>
      <c r="Z2160" s="502"/>
      <c r="AA2160" s="502"/>
      <c r="AB2160" s="502"/>
      <c r="AC2160" s="502"/>
      <c r="AD2160" s="502"/>
      <c r="AE2160" s="502"/>
      <c r="AF2160" s="502"/>
      <c r="AG2160" s="502"/>
      <c r="AH2160" s="502"/>
      <c r="AI2160" s="502"/>
      <c r="AJ2160" s="502"/>
      <c r="AK2160" s="502"/>
      <c r="AL2160" s="502"/>
      <c r="AM2160" s="502"/>
      <c r="AN2160" s="502"/>
      <c r="AO2160" s="502"/>
      <c r="AP2160" s="502"/>
      <c r="AQ2160" s="502"/>
      <c r="AR2160" s="502"/>
      <c r="AS2160" s="502"/>
      <c r="AT2160" s="502"/>
      <c r="AU2160" s="502"/>
      <c r="AV2160" s="502"/>
      <c r="AW2160" s="502"/>
      <c r="AX2160" s="502"/>
      <c r="AY2160" s="502"/>
      <c r="AZ2160" s="502"/>
      <c r="BA2160" s="502"/>
      <c r="BB2160" s="502"/>
      <c r="BC2160" s="502"/>
      <c r="BD2160" s="502"/>
      <c r="BE2160" s="502"/>
      <c r="BF2160" s="502"/>
      <c r="BG2160" s="505"/>
      <c r="BH2160" s="506"/>
      <c r="BI2160" s="506"/>
      <c r="BJ2160" s="506"/>
      <c r="BK2160" s="507"/>
      <c r="BL2160" s="225"/>
      <c r="BM2160" s="225"/>
      <c r="BN2160" s="225"/>
      <c r="BO2160" s="225"/>
      <c r="BP2160" s="225"/>
      <c r="BQ2160" s="225"/>
      <c r="BR2160" s="225"/>
      <c r="BS2160" s="225"/>
      <c r="BT2160" s="225"/>
      <c r="BU2160" s="225"/>
      <c r="BV2160" s="225"/>
      <c r="BW2160" s="225"/>
      <c r="BX2160" s="225"/>
      <c r="BY2160" s="225"/>
      <c r="BZ2160" s="225"/>
      <c r="CA2160" s="225"/>
    </row>
    <row r="2161" spans="1:97" ht="12.6" customHeight="1">
      <c r="A2161" s="331"/>
      <c r="B2161" s="498"/>
      <c r="C2161" s="499"/>
      <c r="D2161" s="500"/>
      <c r="E2161" s="503"/>
      <c r="F2161" s="504"/>
      <c r="G2161" s="504"/>
      <c r="H2161" s="504"/>
      <c r="I2161" s="504"/>
      <c r="J2161" s="504"/>
      <c r="K2161" s="504"/>
      <c r="L2161" s="504"/>
      <c r="M2161" s="504"/>
      <c r="N2161" s="504"/>
      <c r="O2161" s="504"/>
      <c r="P2161" s="504"/>
      <c r="Q2161" s="504"/>
      <c r="R2161" s="504"/>
      <c r="S2161" s="504"/>
      <c r="T2161" s="504"/>
      <c r="U2161" s="504"/>
      <c r="V2161" s="504"/>
      <c r="W2161" s="504"/>
      <c r="X2161" s="504"/>
      <c r="Y2161" s="504"/>
      <c r="Z2161" s="504"/>
      <c r="AA2161" s="504"/>
      <c r="AB2161" s="504"/>
      <c r="AC2161" s="504"/>
      <c r="AD2161" s="504"/>
      <c r="AE2161" s="504"/>
      <c r="AF2161" s="504"/>
      <c r="AG2161" s="504"/>
      <c r="AH2161" s="504"/>
      <c r="AI2161" s="504"/>
      <c r="AJ2161" s="504"/>
      <c r="AK2161" s="504"/>
      <c r="AL2161" s="504"/>
      <c r="AM2161" s="504"/>
      <c r="AN2161" s="504"/>
      <c r="AO2161" s="504"/>
      <c r="AP2161" s="504"/>
      <c r="AQ2161" s="504"/>
      <c r="AR2161" s="504"/>
      <c r="AS2161" s="504"/>
      <c r="AT2161" s="504"/>
      <c r="AU2161" s="504"/>
      <c r="AV2161" s="504"/>
      <c r="AW2161" s="504"/>
      <c r="AX2161" s="504"/>
      <c r="AY2161" s="504"/>
      <c r="AZ2161" s="504"/>
      <c r="BA2161" s="504"/>
      <c r="BB2161" s="504"/>
      <c r="BC2161" s="504"/>
      <c r="BD2161" s="504"/>
      <c r="BE2161" s="504"/>
      <c r="BF2161" s="504"/>
      <c r="BG2161" s="508"/>
      <c r="BH2161" s="509"/>
      <c r="BI2161" s="509"/>
      <c r="BJ2161" s="509"/>
      <c r="BK2161" s="510"/>
      <c r="BL2161" s="225"/>
      <c r="BM2161" s="225"/>
      <c r="BN2161" s="225"/>
      <c r="BO2161" s="225"/>
      <c r="BP2161" s="225"/>
      <c r="BQ2161" s="225"/>
      <c r="BR2161" s="225"/>
      <c r="BS2161" s="225"/>
      <c r="BT2161" s="225"/>
      <c r="BU2161" s="225"/>
      <c r="BV2161" s="225"/>
      <c r="BW2161" s="225"/>
      <c r="BX2161" s="225"/>
      <c r="BY2161" s="225"/>
      <c r="BZ2161" s="225"/>
      <c r="CA2161" s="225"/>
    </row>
    <row r="2162" spans="1:97" ht="12.6" customHeight="1">
      <c r="A2162" s="331"/>
      <c r="B2162" s="495" t="s">
        <v>457</v>
      </c>
      <c r="C2162" s="496"/>
      <c r="D2162" s="497"/>
      <c r="E2162" s="501" t="s">
        <v>1327</v>
      </c>
      <c r="F2162" s="502"/>
      <c r="G2162" s="502"/>
      <c r="H2162" s="502"/>
      <c r="I2162" s="502"/>
      <c r="J2162" s="502"/>
      <c r="K2162" s="502"/>
      <c r="L2162" s="502"/>
      <c r="M2162" s="502"/>
      <c r="N2162" s="502"/>
      <c r="O2162" s="502"/>
      <c r="P2162" s="502"/>
      <c r="Q2162" s="502"/>
      <c r="R2162" s="502"/>
      <c r="S2162" s="502"/>
      <c r="T2162" s="502"/>
      <c r="U2162" s="502"/>
      <c r="V2162" s="502"/>
      <c r="W2162" s="502"/>
      <c r="X2162" s="502"/>
      <c r="Y2162" s="502"/>
      <c r="Z2162" s="502"/>
      <c r="AA2162" s="502"/>
      <c r="AB2162" s="502"/>
      <c r="AC2162" s="502"/>
      <c r="AD2162" s="502"/>
      <c r="AE2162" s="502"/>
      <c r="AF2162" s="502"/>
      <c r="AG2162" s="502"/>
      <c r="AH2162" s="502"/>
      <c r="AI2162" s="502"/>
      <c r="AJ2162" s="502"/>
      <c r="AK2162" s="502"/>
      <c r="AL2162" s="502"/>
      <c r="AM2162" s="502"/>
      <c r="AN2162" s="502"/>
      <c r="AO2162" s="502"/>
      <c r="AP2162" s="502"/>
      <c r="AQ2162" s="502"/>
      <c r="AR2162" s="502"/>
      <c r="AS2162" s="502"/>
      <c r="AT2162" s="502"/>
      <c r="AU2162" s="502"/>
      <c r="AV2162" s="502"/>
      <c r="AW2162" s="502"/>
      <c r="AX2162" s="502"/>
      <c r="AY2162" s="502"/>
      <c r="AZ2162" s="502"/>
      <c r="BA2162" s="502"/>
      <c r="BB2162" s="502"/>
      <c r="BC2162" s="502"/>
      <c r="BD2162" s="502"/>
      <c r="BE2162" s="502"/>
      <c r="BF2162" s="502"/>
      <c r="BG2162" s="505"/>
      <c r="BH2162" s="506"/>
      <c r="BI2162" s="506"/>
      <c r="BJ2162" s="506"/>
      <c r="BK2162" s="507"/>
      <c r="BL2162" s="225"/>
      <c r="BM2162" s="225"/>
      <c r="BN2162" s="225"/>
      <c r="BO2162" s="225"/>
      <c r="BP2162" s="225"/>
      <c r="BQ2162" s="225"/>
      <c r="BR2162" s="225"/>
      <c r="BS2162" s="225"/>
      <c r="BT2162" s="225"/>
      <c r="BU2162" s="225"/>
      <c r="BV2162" s="225"/>
      <c r="BW2162" s="225"/>
      <c r="BX2162" s="225"/>
      <c r="BY2162" s="225"/>
      <c r="BZ2162" s="225"/>
      <c r="CA2162" s="225"/>
    </row>
    <row r="2163" spans="1:97" ht="12.6" customHeight="1">
      <c r="A2163" s="331"/>
      <c r="B2163" s="511"/>
      <c r="C2163" s="512"/>
      <c r="D2163" s="513"/>
      <c r="E2163" s="514"/>
      <c r="F2163" s="482"/>
      <c r="G2163" s="482"/>
      <c r="H2163" s="482"/>
      <c r="I2163" s="482"/>
      <c r="J2163" s="482"/>
      <c r="K2163" s="482"/>
      <c r="L2163" s="482"/>
      <c r="M2163" s="482"/>
      <c r="N2163" s="482"/>
      <c r="O2163" s="482"/>
      <c r="P2163" s="482"/>
      <c r="Q2163" s="482"/>
      <c r="R2163" s="482"/>
      <c r="S2163" s="482"/>
      <c r="T2163" s="482"/>
      <c r="U2163" s="482"/>
      <c r="V2163" s="482"/>
      <c r="W2163" s="482"/>
      <c r="X2163" s="482"/>
      <c r="Y2163" s="482"/>
      <c r="Z2163" s="482"/>
      <c r="AA2163" s="482"/>
      <c r="AB2163" s="482"/>
      <c r="AC2163" s="482"/>
      <c r="AD2163" s="482"/>
      <c r="AE2163" s="482"/>
      <c r="AF2163" s="482"/>
      <c r="AG2163" s="482"/>
      <c r="AH2163" s="482"/>
      <c r="AI2163" s="482"/>
      <c r="AJ2163" s="482"/>
      <c r="AK2163" s="482"/>
      <c r="AL2163" s="482"/>
      <c r="AM2163" s="482"/>
      <c r="AN2163" s="482"/>
      <c r="AO2163" s="482"/>
      <c r="AP2163" s="482"/>
      <c r="AQ2163" s="482"/>
      <c r="AR2163" s="482"/>
      <c r="AS2163" s="482"/>
      <c r="AT2163" s="482"/>
      <c r="AU2163" s="482"/>
      <c r="AV2163" s="482"/>
      <c r="AW2163" s="482"/>
      <c r="AX2163" s="482"/>
      <c r="AY2163" s="482"/>
      <c r="AZ2163" s="482"/>
      <c r="BA2163" s="482"/>
      <c r="BB2163" s="482"/>
      <c r="BC2163" s="482"/>
      <c r="BD2163" s="482"/>
      <c r="BE2163" s="482"/>
      <c r="BF2163" s="482"/>
      <c r="BG2163" s="515"/>
      <c r="BH2163" s="516"/>
      <c r="BI2163" s="516"/>
      <c r="BJ2163" s="516"/>
      <c r="BK2163" s="517"/>
      <c r="BL2163" s="225"/>
      <c r="BM2163" s="225"/>
      <c r="BN2163" s="225"/>
      <c r="BO2163" s="225"/>
      <c r="BP2163" s="225"/>
      <c r="BQ2163" s="225"/>
      <c r="BR2163" s="225"/>
      <c r="BS2163" s="225"/>
      <c r="BT2163" s="225"/>
      <c r="BU2163" s="225"/>
      <c r="BV2163" s="225"/>
      <c r="BW2163" s="225"/>
      <c r="BX2163" s="225"/>
      <c r="BY2163" s="225"/>
      <c r="BZ2163" s="225"/>
      <c r="CA2163" s="225"/>
    </row>
    <row r="2164" spans="1:97" ht="12.6" customHeight="1">
      <c r="A2164" s="331"/>
      <c r="B2164" s="498"/>
      <c r="C2164" s="499"/>
      <c r="D2164" s="500"/>
      <c r="E2164" s="503"/>
      <c r="F2164" s="504"/>
      <c r="G2164" s="504"/>
      <c r="H2164" s="504"/>
      <c r="I2164" s="504"/>
      <c r="J2164" s="504"/>
      <c r="K2164" s="504"/>
      <c r="L2164" s="504"/>
      <c r="M2164" s="504"/>
      <c r="N2164" s="504"/>
      <c r="O2164" s="504"/>
      <c r="P2164" s="504"/>
      <c r="Q2164" s="504"/>
      <c r="R2164" s="504"/>
      <c r="S2164" s="504"/>
      <c r="T2164" s="504"/>
      <c r="U2164" s="504"/>
      <c r="V2164" s="504"/>
      <c r="W2164" s="504"/>
      <c r="X2164" s="504"/>
      <c r="Y2164" s="504"/>
      <c r="Z2164" s="504"/>
      <c r="AA2164" s="504"/>
      <c r="AB2164" s="504"/>
      <c r="AC2164" s="504"/>
      <c r="AD2164" s="504"/>
      <c r="AE2164" s="504"/>
      <c r="AF2164" s="504"/>
      <c r="AG2164" s="504"/>
      <c r="AH2164" s="504"/>
      <c r="AI2164" s="504"/>
      <c r="AJ2164" s="504"/>
      <c r="AK2164" s="504"/>
      <c r="AL2164" s="504"/>
      <c r="AM2164" s="504"/>
      <c r="AN2164" s="504"/>
      <c r="AO2164" s="504"/>
      <c r="AP2164" s="504"/>
      <c r="AQ2164" s="504"/>
      <c r="AR2164" s="504"/>
      <c r="AS2164" s="504"/>
      <c r="AT2164" s="504"/>
      <c r="AU2164" s="504"/>
      <c r="AV2164" s="504"/>
      <c r="AW2164" s="504"/>
      <c r="AX2164" s="504"/>
      <c r="AY2164" s="504"/>
      <c r="AZ2164" s="504"/>
      <c r="BA2164" s="504"/>
      <c r="BB2164" s="504"/>
      <c r="BC2164" s="504"/>
      <c r="BD2164" s="504"/>
      <c r="BE2164" s="504"/>
      <c r="BF2164" s="504"/>
      <c r="BG2164" s="508"/>
      <c r="BH2164" s="509"/>
      <c r="BI2164" s="509"/>
      <c r="BJ2164" s="509"/>
      <c r="BK2164" s="510"/>
      <c r="BL2164" s="225"/>
      <c r="BM2164" s="225"/>
      <c r="BN2164" s="225"/>
      <c r="BO2164" s="225"/>
      <c r="BP2164" s="225"/>
      <c r="BQ2164" s="225"/>
      <c r="BR2164" s="225"/>
      <c r="BS2164" s="225"/>
      <c r="BT2164" s="225"/>
      <c r="BU2164" s="225"/>
      <c r="BV2164" s="225"/>
      <c r="BW2164" s="225"/>
      <c r="BX2164" s="225"/>
      <c r="BY2164" s="225"/>
      <c r="BZ2164" s="225"/>
      <c r="CA2164" s="225"/>
    </row>
    <row r="2165" spans="1:97" s="384" customFormat="1" ht="8.25" customHeight="1">
      <c r="BG2165" s="243"/>
      <c r="BH2165" s="243"/>
      <c r="BI2165" s="243"/>
      <c r="BJ2165" s="243"/>
      <c r="BK2165" s="243"/>
      <c r="BL2165" s="385"/>
      <c r="BM2165" s="385"/>
      <c r="BN2165" s="385"/>
      <c r="BO2165" s="385"/>
      <c r="BP2165" s="385"/>
      <c r="BQ2165" s="385"/>
      <c r="BR2165" s="385"/>
      <c r="BS2165" s="385"/>
      <c r="BT2165" s="385"/>
      <c r="BU2165" s="385"/>
      <c r="BV2165" s="385"/>
      <c r="BW2165" s="385"/>
      <c r="BX2165" s="385"/>
      <c r="BY2165" s="385"/>
      <c r="BZ2165" s="385"/>
      <c r="CA2165" s="385"/>
    </row>
    <row r="2166" spans="1:97" s="316" customFormat="1" ht="12.75" customHeight="1">
      <c r="B2166" s="386"/>
      <c r="C2166" s="386"/>
      <c r="D2166" s="386"/>
      <c r="E2166" s="599" t="s">
        <v>765</v>
      </c>
      <c r="F2166" s="600"/>
      <c r="G2166" s="600"/>
      <c r="H2166" s="600"/>
      <c r="I2166" s="600"/>
      <c r="J2166" s="600"/>
      <c r="K2166" s="600"/>
      <c r="L2166" s="600"/>
      <c r="M2166" s="600"/>
      <c r="N2166" s="600"/>
      <c r="O2166" s="600"/>
      <c r="P2166" s="600"/>
      <c r="Q2166" s="600"/>
      <c r="R2166" s="600"/>
      <c r="S2166" s="600"/>
      <c r="T2166" s="600"/>
      <c r="U2166" s="600"/>
      <c r="V2166" s="600"/>
      <c r="W2166" s="600"/>
      <c r="X2166" s="600"/>
      <c r="Y2166" s="600"/>
      <c r="Z2166" s="600"/>
      <c r="AA2166" s="600"/>
      <c r="AB2166" s="600"/>
      <c r="AC2166" s="600"/>
      <c r="AD2166" s="600"/>
      <c r="AE2166" s="601"/>
      <c r="AF2166" s="783"/>
      <c r="AG2166" s="784"/>
      <c r="AH2166" s="784"/>
      <c r="AI2166" s="784"/>
      <c r="AJ2166" s="784"/>
      <c r="AK2166" s="784"/>
      <c r="AL2166" s="784"/>
      <c r="AM2166" s="784"/>
      <c r="AN2166" s="784"/>
      <c r="AO2166" s="784"/>
      <c r="AP2166" s="785"/>
      <c r="AQ2166" s="482" t="s">
        <v>1339</v>
      </c>
      <c r="AR2166" s="482"/>
      <c r="AS2166" s="482"/>
      <c r="AT2166" s="482"/>
      <c r="AU2166" s="482"/>
      <c r="AV2166" s="482"/>
      <c r="AW2166" s="482"/>
      <c r="AX2166" s="482"/>
      <c r="AY2166" s="482"/>
      <c r="AZ2166" s="482"/>
      <c r="BA2166" s="482"/>
      <c r="BB2166" s="482"/>
      <c r="BC2166" s="482"/>
      <c r="BD2166" s="482"/>
      <c r="BE2166" s="482"/>
      <c r="BF2166" s="482"/>
      <c r="BG2166" s="387"/>
      <c r="BH2166" s="387"/>
      <c r="BI2166" s="387"/>
      <c r="BJ2166" s="387"/>
      <c r="BK2166" s="387"/>
      <c r="BL2166" s="387"/>
      <c r="BM2166" s="777" t="s">
        <v>766</v>
      </c>
      <c r="BN2166" s="777"/>
      <c r="BO2166" s="777"/>
      <c r="BP2166" s="777"/>
      <c r="BQ2166" s="777"/>
      <c r="BR2166" s="777"/>
      <c r="BS2166" s="777"/>
      <c r="BT2166" s="777"/>
      <c r="BU2166" s="777"/>
      <c r="BV2166" s="777"/>
      <c r="BW2166" s="777"/>
      <c r="BX2166" s="387"/>
      <c r="BY2166" s="387"/>
      <c r="BZ2166" s="387"/>
      <c r="CA2166" s="387"/>
      <c r="CB2166" s="387"/>
      <c r="CC2166" s="387"/>
      <c r="CD2166" s="387"/>
      <c r="CE2166" s="387"/>
      <c r="CF2166" s="387"/>
      <c r="CG2166" s="387"/>
      <c r="CH2166" s="387"/>
      <c r="CK2166" s="258"/>
      <c r="CL2166" s="225"/>
      <c r="CM2166" s="225"/>
      <c r="CN2166" s="225"/>
      <c r="CO2166" s="225"/>
      <c r="CP2166" s="225"/>
      <c r="CQ2166" s="225"/>
      <c r="CR2166" s="225"/>
      <c r="CS2166" s="225"/>
    </row>
    <row r="2167" spans="1:97" s="316" customFormat="1" ht="12.75" customHeight="1">
      <c r="B2167" s="386"/>
      <c r="C2167" s="386"/>
      <c r="D2167" s="386"/>
      <c r="E2167" s="602"/>
      <c r="F2167" s="603"/>
      <c r="G2167" s="603"/>
      <c r="H2167" s="603"/>
      <c r="I2167" s="603"/>
      <c r="J2167" s="603"/>
      <c r="K2167" s="603"/>
      <c r="L2167" s="603"/>
      <c r="M2167" s="603"/>
      <c r="N2167" s="603"/>
      <c r="O2167" s="603"/>
      <c r="P2167" s="603"/>
      <c r="Q2167" s="603"/>
      <c r="R2167" s="603"/>
      <c r="S2167" s="603"/>
      <c r="T2167" s="603"/>
      <c r="U2167" s="603"/>
      <c r="V2167" s="603"/>
      <c r="W2167" s="603"/>
      <c r="X2167" s="603"/>
      <c r="Y2167" s="603"/>
      <c r="Z2167" s="603"/>
      <c r="AA2167" s="603"/>
      <c r="AB2167" s="603"/>
      <c r="AC2167" s="603"/>
      <c r="AD2167" s="603"/>
      <c r="AE2167" s="604"/>
      <c r="AF2167" s="786"/>
      <c r="AG2167" s="787"/>
      <c r="AH2167" s="787"/>
      <c r="AI2167" s="787"/>
      <c r="AJ2167" s="787"/>
      <c r="AK2167" s="787"/>
      <c r="AL2167" s="787"/>
      <c r="AM2167" s="787"/>
      <c r="AN2167" s="787"/>
      <c r="AO2167" s="787"/>
      <c r="AP2167" s="788"/>
      <c r="AQ2167" s="482"/>
      <c r="AR2167" s="482"/>
      <c r="AS2167" s="482"/>
      <c r="AT2167" s="482"/>
      <c r="AU2167" s="482"/>
      <c r="AV2167" s="482"/>
      <c r="AW2167" s="482"/>
      <c r="AX2167" s="482"/>
      <c r="AY2167" s="482"/>
      <c r="AZ2167" s="482"/>
      <c r="BA2167" s="482"/>
      <c r="BB2167" s="482"/>
      <c r="BC2167" s="482"/>
      <c r="BD2167" s="482"/>
      <c r="BE2167" s="482"/>
      <c r="BF2167" s="482"/>
      <c r="BG2167" s="387"/>
      <c r="BH2167" s="387"/>
      <c r="BI2167" s="387"/>
      <c r="BJ2167" s="387"/>
      <c r="BK2167" s="387"/>
      <c r="BL2167" s="387"/>
      <c r="BM2167" s="387"/>
      <c r="BN2167" s="387"/>
      <c r="BO2167" s="387"/>
      <c r="BP2167" s="387"/>
      <c r="BQ2167" s="387"/>
      <c r="BR2167" s="387"/>
      <c r="BS2167" s="387"/>
      <c r="BT2167" s="387"/>
      <c r="BU2167" s="387"/>
      <c r="BV2167" s="387"/>
      <c r="BW2167" s="387"/>
      <c r="BX2167" s="387"/>
      <c r="BY2167" s="387"/>
      <c r="BZ2167" s="387"/>
      <c r="CA2167" s="387"/>
      <c r="CB2167" s="387"/>
      <c r="CC2167" s="387"/>
      <c r="CD2167" s="387"/>
      <c r="CE2167" s="387"/>
      <c r="CF2167" s="387"/>
      <c r="CG2167" s="387"/>
      <c r="CH2167" s="387"/>
      <c r="CK2167" s="258"/>
      <c r="CL2167" s="258"/>
      <c r="CM2167" s="258"/>
      <c r="CN2167" s="258"/>
      <c r="CO2167" s="258"/>
      <c r="CP2167" s="225"/>
      <c r="CQ2167" s="225"/>
      <c r="CR2167" s="225"/>
      <c r="CS2167" s="225"/>
    </row>
    <row r="2168" spans="1:97" s="316" customFormat="1" ht="12.75" customHeight="1">
      <c r="B2168" s="386"/>
      <c r="C2168" s="386"/>
      <c r="D2168" s="386"/>
      <c r="E2168" s="388"/>
      <c r="F2168" s="388"/>
      <c r="G2168" s="388"/>
      <c r="H2168" s="388"/>
      <c r="I2168" s="388"/>
      <c r="J2168" s="388"/>
      <c r="K2168" s="388"/>
      <c r="L2168" s="388"/>
      <c r="M2168" s="388"/>
      <c r="N2168" s="388"/>
      <c r="O2168" s="388"/>
      <c r="P2168" s="388"/>
      <c r="Q2168" s="388"/>
      <c r="R2168" s="388"/>
      <c r="S2168" s="388"/>
      <c r="T2168" s="388"/>
      <c r="U2168" s="388"/>
      <c r="V2168" s="388"/>
      <c r="W2168" s="388"/>
      <c r="X2168" s="388"/>
      <c r="Y2168" s="388"/>
      <c r="Z2168" s="388"/>
      <c r="AA2168" s="388"/>
      <c r="AB2168" s="388"/>
      <c r="AC2168" s="388"/>
      <c r="AD2168" s="388"/>
      <c r="AE2168" s="388"/>
      <c r="AF2168" s="389"/>
      <c r="AG2168" s="389"/>
      <c r="AH2168" s="389"/>
      <c r="AI2168" s="389"/>
      <c r="AJ2168" s="389"/>
      <c r="AK2168" s="389"/>
      <c r="AL2168" s="389"/>
      <c r="AM2168" s="389"/>
      <c r="AN2168" s="389"/>
      <c r="AO2168" s="389"/>
      <c r="AP2168" s="389"/>
      <c r="AQ2168" s="355"/>
      <c r="AR2168" s="355"/>
      <c r="AS2168" s="355"/>
      <c r="AT2168" s="355"/>
      <c r="AU2168" s="355"/>
      <c r="AV2168" s="355"/>
      <c r="AW2168" s="355"/>
      <c r="AX2168" s="355"/>
      <c r="AY2168" s="355"/>
      <c r="AZ2168" s="355"/>
      <c r="BA2168" s="355"/>
      <c r="BB2168" s="355"/>
      <c r="BC2168" s="355"/>
      <c r="BD2168" s="355"/>
      <c r="BE2168" s="355"/>
      <c r="BF2168" s="355"/>
      <c r="BG2168" s="387"/>
      <c r="BH2168" s="387"/>
      <c r="BI2168" s="387"/>
      <c r="BJ2168" s="387"/>
      <c r="BK2168" s="387"/>
      <c r="BL2168" s="387"/>
      <c r="BM2168" s="387"/>
      <c r="BN2168" s="387"/>
      <c r="BO2168" s="387"/>
      <c r="BP2168" s="387"/>
      <c r="BQ2168" s="387"/>
      <c r="BR2168" s="387"/>
      <c r="BS2168" s="387"/>
      <c r="BT2168" s="387"/>
      <c r="BU2168" s="387"/>
      <c r="BV2168" s="387"/>
      <c r="BW2168" s="387"/>
      <c r="BX2168" s="387"/>
      <c r="BY2168" s="387"/>
      <c r="BZ2168" s="387"/>
      <c r="CA2168" s="387"/>
      <c r="CB2168" s="387"/>
      <c r="CC2168" s="387"/>
      <c r="CD2168" s="387"/>
      <c r="CE2168" s="387"/>
      <c r="CF2168" s="387"/>
      <c r="CG2168" s="387"/>
      <c r="CH2168" s="387"/>
      <c r="CK2168" s="258"/>
      <c r="CL2168" s="258"/>
      <c r="CM2168" s="258"/>
      <c r="CN2168" s="258"/>
      <c r="CO2168" s="258"/>
      <c r="CP2168" s="225"/>
      <c r="CQ2168" s="225"/>
      <c r="CR2168" s="225"/>
      <c r="CS2168" s="225"/>
    </row>
    <row r="2169" spans="1:97" ht="20.100000000000001" customHeight="1">
      <c r="A2169" s="239" t="s">
        <v>1316</v>
      </c>
      <c r="B2169" s="239"/>
      <c r="C2169" s="239"/>
      <c r="D2169" s="298"/>
      <c r="E2169" s="291"/>
      <c r="F2169" s="291"/>
      <c r="G2169" s="291"/>
      <c r="H2169" s="291"/>
      <c r="I2169" s="291"/>
      <c r="J2169" s="291"/>
      <c r="K2169" s="291"/>
      <c r="L2169" s="291"/>
      <c r="M2169" s="291"/>
      <c r="N2169" s="291"/>
      <c r="O2169" s="291"/>
      <c r="P2169" s="291"/>
      <c r="Q2169" s="291"/>
      <c r="R2169" s="291"/>
      <c r="S2169" s="291"/>
      <c r="T2169" s="291"/>
      <c r="U2169" s="291"/>
      <c r="V2169" s="291"/>
      <c r="W2169" s="316"/>
      <c r="X2169" s="316"/>
      <c r="Y2169" s="316"/>
      <c r="Z2169" s="316"/>
      <c r="AA2169" s="316"/>
      <c r="AB2169" s="316"/>
      <c r="AC2169" s="316"/>
      <c r="AD2169" s="316"/>
      <c r="AE2169" s="316"/>
      <c r="AF2169" s="316"/>
      <c r="AG2169" s="316"/>
      <c r="AH2169" s="316"/>
      <c r="AI2169" s="316"/>
      <c r="AJ2169" s="316"/>
      <c r="AK2169" s="316"/>
      <c r="AL2169" s="316"/>
      <c r="AM2169" s="316"/>
      <c r="AN2169" s="773"/>
      <c r="AO2169" s="774"/>
      <c r="AP2169" s="774"/>
      <c r="AQ2169" s="774"/>
      <c r="AR2169" s="774"/>
      <c r="AS2169" s="774"/>
      <c r="AT2169" s="774"/>
      <c r="AU2169" s="774"/>
      <c r="AV2169" s="774"/>
      <c r="AW2169" s="774"/>
      <c r="AX2169" s="774"/>
      <c r="AY2169" s="774"/>
      <c r="AZ2169" s="774"/>
      <c r="BA2169" s="774"/>
      <c r="BB2169" s="774"/>
      <c r="BC2169" s="774"/>
      <c r="BD2169" s="774"/>
      <c r="BE2169" s="774"/>
      <c r="BF2169" s="774"/>
      <c r="BG2169" s="243"/>
      <c r="BH2169" s="243"/>
      <c r="BI2169" s="243"/>
      <c r="BJ2169" s="243"/>
      <c r="BK2169" s="243"/>
      <c r="BL2169" s="225"/>
      <c r="BM2169" s="225"/>
      <c r="BN2169" s="225"/>
      <c r="BO2169" s="225"/>
      <c r="BP2169" s="225"/>
      <c r="BQ2169" s="225"/>
      <c r="BR2169" s="225"/>
      <c r="BS2169" s="225"/>
      <c r="BT2169" s="225"/>
      <c r="BU2169" s="225"/>
      <c r="BV2169" s="225"/>
      <c r="BW2169" s="225"/>
      <c r="BX2169" s="225"/>
      <c r="BY2169" s="225"/>
      <c r="BZ2169" s="225"/>
      <c r="CA2169" s="225"/>
    </row>
    <row r="2170" spans="1:97" s="331" customFormat="1" ht="12.6" customHeight="1">
      <c r="B2170" s="495" t="s">
        <v>431</v>
      </c>
      <c r="C2170" s="496"/>
      <c r="D2170" s="497"/>
      <c r="E2170" s="501" t="s">
        <v>1072</v>
      </c>
      <c r="F2170" s="502"/>
      <c r="G2170" s="502"/>
      <c r="H2170" s="502"/>
      <c r="I2170" s="502"/>
      <c r="J2170" s="502"/>
      <c r="K2170" s="502"/>
      <c r="L2170" s="502"/>
      <c r="M2170" s="502"/>
      <c r="N2170" s="502"/>
      <c r="O2170" s="502"/>
      <c r="P2170" s="502"/>
      <c r="Q2170" s="502"/>
      <c r="R2170" s="502"/>
      <c r="S2170" s="502"/>
      <c r="T2170" s="502"/>
      <c r="U2170" s="502"/>
      <c r="V2170" s="502"/>
      <c r="W2170" s="502"/>
      <c r="X2170" s="502"/>
      <c r="Y2170" s="502"/>
      <c r="Z2170" s="502"/>
      <c r="AA2170" s="502"/>
      <c r="AB2170" s="502"/>
      <c r="AC2170" s="502"/>
      <c r="AD2170" s="502"/>
      <c r="AE2170" s="502"/>
      <c r="AF2170" s="502"/>
      <c r="AG2170" s="502"/>
      <c r="AH2170" s="502"/>
      <c r="AI2170" s="502"/>
      <c r="AJ2170" s="502"/>
      <c r="AK2170" s="502"/>
      <c r="AL2170" s="502"/>
      <c r="AM2170" s="502"/>
      <c r="AN2170" s="502"/>
      <c r="AO2170" s="502"/>
      <c r="AP2170" s="502"/>
      <c r="AQ2170" s="502"/>
      <c r="AR2170" s="502"/>
      <c r="AS2170" s="502"/>
      <c r="AT2170" s="502"/>
      <c r="AU2170" s="502"/>
      <c r="AV2170" s="502"/>
      <c r="AW2170" s="502"/>
      <c r="AX2170" s="502"/>
      <c r="AY2170" s="502"/>
      <c r="AZ2170" s="502"/>
      <c r="BA2170" s="502"/>
      <c r="BB2170" s="502"/>
      <c r="BC2170" s="502"/>
      <c r="BD2170" s="502"/>
      <c r="BE2170" s="502"/>
      <c r="BF2170" s="502"/>
      <c r="BG2170" s="505"/>
      <c r="BH2170" s="506"/>
      <c r="BI2170" s="506"/>
      <c r="BJ2170" s="506"/>
      <c r="BK2170" s="507"/>
      <c r="BL2170" s="330"/>
      <c r="BM2170" s="330"/>
      <c r="BN2170" s="330"/>
      <c r="BO2170" s="330"/>
      <c r="BP2170" s="330"/>
      <c r="BQ2170" s="330"/>
      <c r="BR2170" s="330"/>
      <c r="BS2170" s="330"/>
      <c r="BT2170" s="330"/>
      <c r="BU2170" s="330"/>
      <c r="BV2170" s="330"/>
      <c r="BW2170" s="330"/>
      <c r="BX2170" s="330"/>
      <c r="BY2170" s="330"/>
      <c r="BZ2170" s="330"/>
      <c r="CA2170" s="330"/>
    </row>
    <row r="2171" spans="1:97" s="331" customFormat="1" ht="12.6" customHeight="1">
      <c r="B2171" s="511"/>
      <c r="C2171" s="512"/>
      <c r="D2171" s="513"/>
      <c r="E2171" s="514"/>
      <c r="F2171" s="482"/>
      <c r="G2171" s="482"/>
      <c r="H2171" s="482"/>
      <c r="I2171" s="482"/>
      <c r="J2171" s="482"/>
      <c r="K2171" s="482"/>
      <c r="L2171" s="482"/>
      <c r="M2171" s="482"/>
      <c r="N2171" s="482"/>
      <c r="O2171" s="482"/>
      <c r="P2171" s="482"/>
      <c r="Q2171" s="482"/>
      <c r="R2171" s="482"/>
      <c r="S2171" s="482"/>
      <c r="T2171" s="482"/>
      <c r="U2171" s="482"/>
      <c r="V2171" s="482"/>
      <c r="W2171" s="482"/>
      <c r="X2171" s="482"/>
      <c r="Y2171" s="482"/>
      <c r="Z2171" s="482"/>
      <c r="AA2171" s="482"/>
      <c r="AB2171" s="482"/>
      <c r="AC2171" s="482"/>
      <c r="AD2171" s="482"/>
      <c r="AE2171" s="482"/>
      <c r="AF2171" s="482"/>
      <c r="AG2171" s="482"/>
      <c r="AH2171" s="482"/>
      <c r="AI2171" s="482"/>
      <c r="AJ2171" s="482"/>
      <c r="AK2171" s="482"/>
      <c r="AL2171" s="482"/>
      <c r="AM2171" s="482"/>
      <c r="AN2171" s="482"/>
      <c r="AO2171" s="482"/>
      <c r="AP2171" s="482"/>
      <c r="AQ2171" s="482"/>
      <c r="AR2171" s="482"/>
      <c r="AS2171" s="482"/>
      <c r="AT2171" s="482"/>
      <c r="AU2171" s="482"/>
      <c r="AV2171" s="482"/>
      <c r="AW2171" s="482"/>
      <c r="AX2171" s="482"/>
      <c r="AY2171" s="482"/>
      <c r="AZ2171" s="482"/>
      <c r="BA2171" s="482"/>
      <c r="BB2171" s="482"/>
      <c r="BC2171" s="482"/>
      <c r="BD2171" s="482"/>
      <c r="BE2171" s="482"/>
      <c r="BF2171" s="482"/>
      <c r="BG2171" s="515"/>
      <c r="BH2171" s="516"/>
      <c r="BI2171" s="516"/>
      <c r="BJ2171" s="516"/>
      <c r="BK2171" s="517"/>
      <c r="BL2171" s="330"/>
      <c r="BM2171" s="330"/>
      <c r="BN2171" s="330"/>
      <c r="BO2171" s="330"/>
      <c r="BP2171" s="330"/>
      <c r="BQ2171" s="330"/>
      <c r="BR2171" s="330"/>
      <c r="BS2171" s="330"/>
      <c r="BT2171" s="330"/>
      <c r="BU2171" s="330"/>
      <c r="BV2171" s="330"/>
      <c r="BW2171" s="330"/>
      <c r="BX2171" s="330"/>
      <c r="BY2171" s="330"/>
      <c r="BZ2171" s="330"/>
      <c r="CA2171" s="330"/>
    </row>
    <row r="2172" spans="1:97" s="331" customFormat="1" ht="12.6" customHeight="1">
      <c r="B2172" s="511"/>
      <c r="C2172" s="512"/>
      <c r="D2172" s="513"/>
      <c r="E2172" s="851" t="s">
        <v>516</v>
      </c>
      <c r="F2172" s="852"/>
      <c r="G2172" s="850" t="s">
        <v>1073</v>
      </c>
      <c r="H2172" s="850"/>
      <c r="I2172" s="850"/>
      <c r="J2172" s="850"/>
      <c r="K2172" s="850"/>
      <c r="L2172" s="850"/>
      <c r="M2172" s="850"/>
      <c r="N2172" s="850"/>
      <c r="O2172" s="850"/>
      <c r="P2172" s="850"/>
      <c r="Q2172" s="850"/>
      <c r="R2172" s="850"/>
      <c r="S2172" s="850"/>
      <c r="T2172" s="850"/>
      <c r="U2172" s="850"/>
      <c r="V2172" s="850"/>
      <c r="W2172" s="850"/>
      <c r="X2172" s="850"/>
      <c r="Y2172" s="850"/>
      <c r="Z2172" s="850"/>
      <c r="AA2172" s="850"/>
      <c r="AB2172" s="850"/>
      <c r="AC2172" s="850"/>
      <c r="AD2172" s="850"/>
      <c r="AE2172" s="850"/>
      <c r="AF2172" s="850"/>
      <c r="AG2172" s="850"/>
      <c r="AH2172" s="850"/>
      <c r="AI2172" s="850"/>
      <c r="AJ2172" s="850"/>
      <c r="AK2172" s="850"/>
      <c r="AL2172" s="850"/>
      <c r="AM2172" s="850"/>
      <c r="AN2172" s="850"/>
      <c r="AO2172" s="850"/>
      <c r="AP2172" s="850"/>
      <c r="AQ2172" s="850"/>
      <c r="AR2172" s="850"/>
      <c r="AS2172" s="850"/>
      <c r="AT2172" s="850"/>
      <c r="AU2172" s="850"/>
      <c r="AV2172" s="850"/>
      <c r="AW2172" s="850"/>
      <c r="AX2172" s="850"/>
      <c r="AY2172" s="850"/>
      <c r="AZ2172" s="850"/>
      <c r="BA2172" s="850"/>
      <c r="BB2172" s="850"/>
      <c r="BC2172" s="850"/>
      <c r="BD2172" s="850"/>
      <c r="BE2172" s="850"/>
      <c r="BF2172" s="850"/>
      <c r="BG2172" s="515"/>
      <c r="BH2172" s="516"/>
      <c r="BI2172" s="516"/>
      <c r="BJ2172" s="516"/>
      <c r="BK2172" s="517"/>
      <c r="BL2172" s="330"/>
      <c r="BM2172" s="330"/>
      <c r="BN2172" s="330"/>
      <c r="BO2172" s="330"/>
      <c r="BP2172" s="330"/>
      <c r="BQ2172" s="330"/>
      <c r="BR2172" s="330"/>
      <c r="BS2172" s="330"/>
      <c r="BT2172" s="330"/>
      <c r="BU2172" s="330"/>
      <c r="BV2172" s="330"/>
      <c r="BW2172" s="330"/>
      <c r="BX2172" s="330"/>
      <c r="BY2172" s="330"/>
      <c r="BZ2172" s="330"/>
      <c r="CA2172" s="330"/>
    </row>
    <row r="2173" spans="1:97" s="331" customFormat="1" ht="12.6" customHeight="1">
      <c r="B2173" s="511"/>
      <c r="C2173" s="512"/>
      <c r="D2173" s="513"/>
      <c r="E2173" s="854"/>
      <c r="F2173" s="855"/>
      <c r="G2173" s="853"/>
      <c r="H2173" s="853"/>
      <c r="I2173" s="853"/>
      <c r="J2173" s="853"/>
      <c r="K2173" s="853"/>
      <c r="L2173" s="853"/>
      <c r="M2173" s="853"/>
      <c r="N2173" s="853"/>
      <c r="O2173" s="853"/>
      <c r="P2173" s="853"/>
      <c r="Q2173" s="853"/>
      <c r="R2173" s="853"/>
      <c r="S2173" s="853"/>
      <c r="T2173" s="853"/>
      <c r="U2173" s="853"/>
      <c r="V2173" s="853"/>
      <c r="W2173" s="853"/>
      <c r="X2173" s="853"/>
      <c r="Y2173" s="853"/>
      <c r="Z2173" s="853"/>
      <c r="AA2173" s="853"/>
      <c r="AB2173" s="853"/>
      <c r="AC2173" s="853"/>
      <c r="AD2173" s="853"/>
      <c r="AE2173" s="853"/>
      <c r="AF2173" s="853"/>
      <c r="AG2173" s="853"/>
      <c r="AH2173" s="853"/>
      <c r="AI2173" s="853"/>
      <c r="AJ2173" s="853"/>
      <c r="AK2173" s="853"/>
      <c r="AL2173" s="853"/>
      <c r="AM2173" s="853"/>
      <c r="AN2173" s="853"/>
      <c r="AO2173" s="853"/>
      <c r="AP2173" s="853"/>
      <c r="AQ2173" s="853"/>
      <c r="AR2173" s="853"/>
      <c r="AS2173" s="853"/>
      <c r="AT2173" s="853"/>
      <c r="AU2173" s="853"/>
      <c r="AV2173" s="853"/>
      <c r="AW2173" s="853"/>
      <c r="AX2173" s="853"/>
      <c r="AY2173" s="853"/>
      <c r="AZ2173" s="853"/>
      <c r="BA2173" s="853"/>
      <c r="BB2173" s="853"/>
      <c r="BC2173" s="853"/>
      <c r="BD2173" s="853"/>
      <c r="BE2173" s="853"/>
      <c r="BF2173" s="853"/>
      <c r="BG2173" s="515"/>
      <c r="BH2173" s="516"/>
      <c r="BI2173" s="516"/>
      <c r="BJ2173" s="516"/>
      <c r="BK2173" s="517"/>
      <c r="BL2173" s="330"/>
      <c r="BM2173" s="330"/>
      <c r="BN2173" s="330"/>
      <c r="BO2173" s="330"/>
      <c r="BP2173" s="330"/>
      <c r="BQ2173" s="330"/>
      <c r="BR2173" s="330"/>
      <c r="BS2173" s="330"/>
      <c r="BT2173" s="330"/>
      <c r="BU2173" s="330"/>
      <c r="BV2173" s="330"/>
      <c r="BW2173" s="330"/>
      <c r="BX2173" s="330"/>
      <c r="BY2173" s="330"/>
      <c r="BZ2173" s="330"/>
      <c r="CA2173" s="330"/>
    </row>
    <row r="2174" spans="1:97" s="331" customFormat="1" ht="12.6" customHeight="1">
      <c r="B2174" s="511"/>
      <c r="C2174" s="512"/>
      <c r="D2174" s="513"/>
      <c r="E2174" s="851" t="s">
        <v>518</v>
      </c>
      <c r="F2174" s="852"/>
      <c r="G2174" s="482" t="s">
        <v>376</v>
      </c>
      <c r="H2174" s="482"/>
      <c r="I2174" s="482"/>
      <c r="J2174" s="482"/>
      <c r="K2174" s="482"/>
      <c r="L2174" s="482"/>
      <c r="M2174" s="482"/>
      <c r="N2174" s="482"/>
      <c r="O2174" s="482"/>
      <c r="P2174" s="482"/>
      <c r="Q2174" s="482"/>
      <c r="R2174" s="482"/>
      <c r="S2174" s="482"/>
      <c r="T2174" s="482"/>
      <c r="U2174" s="482"/>
      <c r="V2174" s="482"/>
      <c r="W2174" s="482"/>
      <c r="X2174" s="482"/>
      <c r="Y2174" s="482"/>
      <c r="Z2174" s="482"/>
      <c r="AA2174" s="482"/>
      <c r="AB2174" s="482"/>
      <c r="AC2174" s="482"/>
      <c r="AD2174" s="482"/>
      <c r="AE2174" s="482"/>
      <c r="AF2174" s="482"/>
      <c r="AG2174" s="482"/>
      <c r="AH2174" s="482"/>
      <c r="AI2174" s="482"/>
      <c r="AJ2174" s="482"/>
      <c r="AK2174" s="482"/>
      <c r="AL2174" s="482"/>
      <c r="AM2174" s="482"/>
      <c r="AN2174" s="482"/>
      <c r="AO2174" s="482"/>
      <c r="AP2174" s="482"/>
      <c r="AQ2174" s="482"/>
      <c r="AR2174" s="482"/>
      <c r="AS2174" s="482"/>
      <c r="AT2174" s="482"/>
      <c r="AU2174" s="482"/>
      <c r="AV2174" s="482"/>
      <c r="AW2174" s="482"/>
      <c r="AX2174" s="482"/>
      <c r="AY2174" s="482"/>
      <c r="AZ2174" s="482"/>
      <c r="BA2174" s="482"/>
      <c r="BB2174" s="482"/>
      <c r="BC2174" s="482"/>
      <c r="BD2174" s="482"/>
      <c r="BE2174" s="482"/>
      <c r="BF2174" s="482"/>
      <c r="BG2174" s="515"/>
      <c r="BH2174" s="516"/>
      <c r="BI2174" s="516"/>
      <c r="BJ2174" s="516"/>
      <c r="BK2174" s="517"/>
      <c r="BL2174" s="330"/>
      <c r="BM2174" s="330"/>
      <c r="BN2174" s="330"/>
      <c r="BO2174" s="330"/>
      <c r="BP2174" s="330"/>
      <c r="BQ2174" s="330"/>
      <c r="BR2174" s="330"/>
      <c r="BS2174" s="330"/>
      <c r="BT2174" s="330"/>
      <c r="BU2174" s="330"/>
      <c r="BV2174" s="330"/>
      <c r="BW2174" s="330"/>
      <c r="BX2174" s="330"/>
      <c r="BY2174" s="330"/>
      <c r="BZ2174" s="330"/>
      <c r="CA2174" s="330"/>
    </row>
    <row r="2175" spans="1:97" s="331" customFormat="1" ht="12.6" customHeight="1">
      <c r="B2175" s="511"/>
      <c r="C2175" s="512"/>
      <c r="D2175" s="513"/>
      <c r="E2175" s="854"/>
      <c r="F2175" s="855"/>
      <c r="G2175" s="482"/>
      <c r="H2175" s="482"/>
      <c r="I2175" s="482"/>
      <c r="J2175" s="482"/>
      <c r="K2175" s="482"/>
      <c r="L2175" s="482"/>
      <c r="M2175" s="482"/>
      <c r="N2175" s="482"/>
      <c r="O2175" s="482"/>
      <c r="P2175" s="482"/>
      <c r="Q2175" s="482"/>
      <c r="R2175" s="482"/>
      <c r="S2175" s="482"/>
      <c r="T2175" s="482"/>
      <c r="U2175" s="482"/>
      <c r="V2175" s="482"/>
      <c r="W2175" s="482"/>
      <c r="X2175" s="482"/>
      <c r="Y2175" s="482"/>
      <c r="Z2175" s="482"/>
      <c r="AA2175" s="482"/>
      <c r="AB2175" s="482"/>
      <c r="AC2175" s="482"/>
      <c r="AD2175" s="482"/>
      <c r="AE2175" s="482"/>
      <c r="AF2175" s="482"/>
      <c r="AG2175" s="482"/>
      <c r="AH2175" s="482"/>
      <c r="AI2175" s="482"/>
      <c r="AJ2175" s="482"/>
      <c r="AK2175" s="482"/>
      <c r="AL2175" s="482"/>
      <c r="AM2175" s="482"/>
      <c r="AN2175" s="482"/>
      <c r="AO2175" s="482"/>
      <c r="AP2175" s="482"/>
      <c r="AQ2175" s="482"/>
      <c r="AR2175" s="482"/>
      <c r="AS2175" s="482"/>
      <c r="AT2175" s="482"/>
      <c r="AU2175" s="482"/>
      <c r="AV2175" s="482"/>
      <c r="AW2175" s="482"/>
      <c r="AX2175" s="482"/>
      <c r="AY2175" s="482"/>
      <c r="AZ2175" s="482"/>
      <c r="BA2175" s="482"/>
      <c r="BB2175" s="482"/>
      <c r="BC2175" s="482"/>
      <c r="BD2175" s="482"/>
      <c r="BE2175" s="482"/>
      <c r="BF2175" s="482"/>
      <c r="BG2175" s="515"/>
      <c r="BH2175" s="516"/>
      <c r="BI2175" s="516"/>
      <c r="BJ2175" s="516"/>
      <c r="BK2175" s="517"/>
      <c r="BL2175" s="330"/>
      <c r="BM2175" s="330"/>
      <c r="BN2175" s="330"/>
      <c r="BO2175" s="330"/>
      <c r="BP2175" s="330"/>
      <c r="BQ2175" s="330"/>
      <c r="BR2175" s="330"/>
      <c r="BS2175" s="330"/>
      <c r="BT2175" s="330"/>
      <c r="BU2175" s="330"/>
      <c r="BV2175" s="330"/>
      <c r="BW2175" s="330"/>
      <c r="BX2175" s="330"/>
      <c r="BY2175" s="330"/>
      <c r="BZ2175" s="330"/>
      <c r="CA2175" s="330"/>
    </row>
    <row r="2176" spans="1:97" s="331" customFormat="1" ht="12.6" customHeight="1">
      <c r="B2176" s="511"/>
      <c r="C2176" s="512"/>
      <c r="D2176" s="513"/>
      <c r="E2176" s="851" t="s">
        <v>520</v>
      </c>
      <c r="F2176" s="852"/>
      <c r="G2176" s="850" t="s">
        <v>1074</v>
      </c>
      <c r="H2176" s="850"/>
      <c r="I2176" s="850"/>
      <c r="J2176" s="850"/>
      <c r="K2176" s="850"/>
      <c r="L2176" s="850"/>
      <c r="M2176" s="850"/>
      <c r="N2176" s="850"/>
      <c r="O2176" s="850"/>
      <c r="P2176" s="850"/>
      <c r="Q2176" s="850"/>
      <c r="R2176" s="850"/>
      <c r="S2176" s="850"/>
      <c r="T2176" s="850"/>
      <c r="U2176" s="850"/>
      <c r="V2176" s="850"/>
      <c r="W2176" s="850"/>
      <c r="X2176" s="850"/>
      <c r="Y2176" s="850"/>
      <c r="Z2176" s="850"/>
      <c r="AA2176" s="850"/>
      <c r="AB2176" s="850"/>
      <c r="AC2176" s="850"/>
      <c r="AD2176" s="850"/>
      <c r="AE2176" s="850"/>
      <c r="AF2176" s="850"/>
      <c r="AG2176" s="850"/>
      <c r="AH2176" s="850"/>
      <c r="AI2176" s="850"/>
      <c r="AJ2176" s="850"/>
      <c r="AK2176" s="850"/>
      <c r="AL2176" s="850"/>
      <c r="AM2176" s="850"/>
      <c r="AN2176" s="850"/>
      <c r="AO2176" s="850"/>
      <c r="AP2176" s="850"/>
      <c r="AQ2176" s="850"/>
      <c r="AR2176" s="850"/>
      <c r="AS2176" s="850"/>
      <c r="AT2176" s="850"/>
      <c r="AU2176" s="850"/>
      <c r="AV2176" s="850"/>
      <c r="AW2176" s="850"/>
      <c r="AX2176" s="850"/>
      <c r="AY2176" s="850"/>
      <c r="AZ2176" s="850"/>
      <c r="BA2176" s="850"/>
      <c r="BB2176" s="850"/>
      <c r="BC2176" s="850"/>
      <c r="BD2176" s="850"/>
      <c r="BE2176" s="850"/>
      <c r="BF2176" s="850"/>
      <c r="BG2176" s="515"/>
      <c r="BH2176" s="516"/>
      <c r="BI2176" s="516"/>
      <c r="BJ2176" s="516"/>
      <c r="BK2176" s="517"/>
      <c r="BL2176" s="330"/>
      <c r="BM2176" s="330"/>
      <c r="BN2176" s="330"/>
      <c r="BO2176" s="330"/>
      <c r="BP2176" s="330"/>
      <c r="BQ2176" s="330"/>
      <c r="BR2176" s="330"/>
      <c r="BS2176" s="330"/>
      <c r="BT2176" s="330"/>
      <c r="BU2176" s="330"/>
      <c r="BV2176" s="330"/>
      <c r="BW2176" s="330"/>
      <c r="BX2176" s="330"/>
      <c r="BY2176" s="330"/>
      <c r="BZ2176" s="330"/>
      <c r="CA2176" s="330"/>
    </row>
    <row r="2177" spans="1:97" s="331" customFormat="1" ht="12.6" customHeight="1">
      <c r="B2177" s="511"/>
      <c r="C2177" s="512"/>
      <c r="D2177" s="513"/>
      <c r="E2177" s="854"/>
      <c r="F2177" s="855"/>
      <c r="G2177" s="853"/>
      <c r="H2177" s="853"/>
      <c r="I2177" s="853"/>
      <c r="J2177" s="853"/>
      <c r="K2177" s="853"/>
      <c r="L2177" s="853"/>
      <c r="M2177" s="853"/>
      <c r="N2177" s="853"/>
      <c r="O2177" s="853"/>
      <c r="P2177" s="853"/>
      <c r="Q2177" s="853"/>
      <c r="R2177" s="853"/>
      <c r="S2177" s="853"/>
      <c r="T2177" s="853"/>
      <c r="U2177" s="853"/>
      <c r="V2177" s="853"/>
      <c r="W2177" s="853"/>
      <c r="X2177" s="853"/>
      <c r="Y2177" s="853"/>
      <c r="Z2177" s="853"/>
      <c r="AA2177" s="853"/>
      <c r="AB2177" s="853"/>
      <c r="AC2177" s="853"/>
      <c r="AD2177" s="853"/>
      <c r="AE2177" s="853"/>
      <c r="AF2177" s="853"/>
      <c r="AG2177" s="853"/>
      <c r="AH2177" s="853"/>
      <c r="AI2177" s="853"/>
      <c r="AJ2177" s="853"/>
      <c r="AK2177" s="853"/>
      <c r="AL2177" s="853"/>
      <c r="AM2177" s="853"/>
      <c r="AN2177" s="853"/>
      <c r="AO2177" s="853"/>
      <c r="AP2177" s="853"/>
      <c r="AQ2177" s="853"/>
      <c r="AR2177" s="853"/>
      <c r="AS2177" s="853"/>
      <c r="AT2177" s="853"/>
      <c r="AU2177" s="853"/>
      <c r="AV2177" s="853"/>
      <c r="AW2177" s="853"/>
      <c r="AX2177" s="853"/>
      <c r="AY2177" s="853"/>
      <c r="AZ2177" s="853"/>
      <c r="BA2177" s="853"/>
      <c r="BB2177" s="853"/>
      <c r="BC2177" s="853"/>
      <c r="BD2177" s="853"/>
      <c r="BE2177" s="853"/>
      <c r="BF2177" s="853"/>
      <c r="BG2177" s="515"/>
      <c r="BH2177" s="516"/>
      <c r="BI2177" s="516"/>
      <c r="BJ2177" s="516"/>
      <c r="BK2177" s="517"/>
      <c r="BL2177" s="330"/>
      <c r="BM2177" s="330"/>
      <c r="BN2177" s="330"/>
      <c r="BO2177" s="330"/>
      <c r="BP2177" s="330"/>
      <c r="BQ2177" s="330"/>
      <c r="BR2177" s="330"/>
      <c r="BS2177" s="330"/>
      <c r="BT2177" s="330"/>
      <c r="BU2177" s="330"/>
      <c r="BV2177" s="330"/>
      <c r="BW2177" s="330"/>
      <c r="BX2177" s="330"/>
      <c r="BY2177" s="330"/>
      <c r="BZ2177" s="330"/>
      <c r="CA2177" s="330"/>
    </row>
    <row r="2178" spans="1:97" s="331" customFormat="1" ht="12.6" customHeight="1">
      <c r="B2178" s="511"/>
      <c r="C2178" s="512"/>
      <c r="D2178" s="513"/>
      <c r="E2178" s="851" t="s">
        <v>522</v>
      </c>
      <c r="F2178" s="852"/>
      <c r="G2178" s="850" t="s">
        <v>1075</v>
      </c>
      <c r="H2178" s="850"/>
      <c r="I2178" s="850"/>
      <c r="J2178" s="850"/>
      <c r="K2178" s="850"/>
      <c r="L2178" s="850"/>
      <c r="M2178" s="850"/>
      <c r="N2178" s="850"/>
      <c r="O2178" s="850"/>
      <c r="P2178" s="850"/>
      <c r="Q2178" s="850"/>
      <c r="R2178" s="850"/>
      <c r="S2178" s="850"/>
      <c r="T2178" s="850"/>
      <c r="U2178" s="850"/>
      <c r="V2178" s="850"/>
      <c r="W2178" s="850"/>
      <c r="X2178" s="850"/>
      <c r="Y2178" s="850"/>
      <c r="Z2178" s="850"/>
      <c r="AA2178" s="850"/>
      <c r="AB2178" s="850"/>
      <c r="AC2178" s="850"/>
      <c r="AD2178" s="850"/>
      <c r="AE2178" s="850"/>
      <c r="AF2178" s="850"/>
      <c r="AG2178" s="850"/>
      <c r="AH2178" s="850"/>
      <c r="AI2178" s="850"/>
      <c r="AJ2178" s="850"/>
      <c r="AK2178" s="850"/>
      <c r="AL2178" s="850"/>
      <c r="AM2178" s="850"/>
      <c r="AN2178" s="850"/>
      <c r="AO2178" s="850"/>
      <c r="AP2178" s="850"/>
      <c r="AQ2178" s="850"/>
      <c r="AR2178" s="850"/>
      <c r="AS2178" s="850"/>
      <c r="AT2178" s="850"/>
      <c r="AU2178" s="850"/>
      <c r="AV2178" s="850"/>
      <c r="AW2178" s="850"/>
      <c r="AX2178" s="850"/>
      <c r="AY2178" s="850"/>
      <c r="AZ2178" s="850"/>
      <c r="BA2178" s="850"/>
      <c r="BB2178" s="850"/>
      <c r="BC2178" s="850"/>
      <c r="BD2178" s="850"/>
      <c r="BE2178" s="850"/>
      <c r="BF2178" s="850"/>
      <c r="BG2178" s="515"/>
      <c r="BH2178" s="516"/>
      <c r="BI2178" s="516"/>
      <c r="BJ2178" s="516"/>
      <c r="BK2178" s="517"/>
      <c r="BL2178" s="330"/>
      <c r="BM2178" s="330"/>
      <c r="BN2178" s="330"/>
      <c r="BO2178" s="330"/>
      <c r="BP2178" s="330"/>
      <c r="BQ2178" s="330"/>
      <c r="BR2178" s="330"/>
      <c r="BS2178" s="330"/>
      <c r="BT2178" s="330"/>
      <c r="BU2178" s="330"/>
      <c r="BV2178" s="330"/>
      <c r="BW2178" s="330"/>
      <c r="BX2178" s="330"/>
      <c r="BY2178" s="330"/>
      <c r="BZ2178" s="330"/>
      <c r="CA2178" s="330"/>
    </row>
    <row r="2179" spans="1:97" s="331" customFormat="1" ht="5.25" customHeight="1">
      <c r="B2179" s="498"/>
      <c r="C2179" s="499"/>
      <c r="D2179" s="500"/>
      <c r="E2179" s="772"/>
      <c r="F2179" s="720"/>
      <c r="G2179" s="856"/>
      <c r="H2179" s="856"/>
      <c r="I2179" s="856"/>
      <c r="J2179" s="856"/>
      <c r="K2179" s="856"/>
      <c r="L2179" s="856"/>
      <c r="M2179" s="856"/>
      <c r="N2179" s="856"/>
      <c r="O2179" s="856"/>
      <c r="P2179" s="856"/>
      <c r="Q2179" s="856"/>
      <c r="R2179" s="856"/>
      <c r="S2179" s="856"/>
      <c r="T2179" s="856"/>
      <c r="U2179" s="856"/>
      <c r="V2179" s="856"/>
      <c r="W2179" s="856"/>
      <c r="X2179" s="856"/>
      <c r="Y2179" s="856"/>
      <c r="Z2179" s="856"/>
      <c r="AA2179" s="856"/>
      <c r="AB2179" s="856"/>
      <c r="AC2179" s="856"/>
      <c r="AD2179" s="856"/>
      <c r="AE2179" s="856"/>
      <c r="AF2179" s="856"/>
      <c r="AG2179" s="856"/>
      <c r="AH2179" s="856"/>
      <c r="AI2179" s="856"/>
      <c r="AJ2179" s="856"/>
      <c r="AK2179" s="856"/>
      <c r="AL2179" s="856"/>
      <c r="AM2179" s="856"/>
      <c r="AN2179" s="856"/>
      <c r="AO2179" s="856"/>
      <c r="AP2179" s="856"/>
      <c r="AQ2179" s="856"/>
      <c r="AR2179" s="856"/>
      <c r="AS2179" s="856"/>
      <c r="AT2179" s="856"/>
      <c r="AU2179" s="856"/>
      <c r="AV2179" s="856"/>
      <c r="AW2179" s="856"/>
      <c r="AX2179" s="856"/>
      <c r="AY2179" s="856"/>
      <c r="AZ2179" s="856"/>
      <c r="BA2179" s="856"/>
      <c r="BB2179" s="856"/>
      <c r="BC2179" s="856"/>
      <c r="BD2179" s="856"/>
      <c r="BE2179" s="856"/>
      <c r="BF2179" s="856"/>
      <c r="BG2179" s="508"/>
      <c r="BH2179" s="509"/>
      <c r="BI2179" s="509"/>
      <c r="BJ2179" s="509"/>
      <c r="BK2179" s="510"/>
      <c r="BL2179" s="330"/>
      <c r="BM2179" s="330"/>
      <c r="BN2179" s="330"/>
      <c r="BO2179" s="330"/>
      <c r="BP2179" s="330"/>
      <c r="BQ2179" s="330"/>
      <c r="BR2179" s="330"/>
      <c r="BS2179" s="330"/>
      <c r="BT2179" s="330"/>
      <c r="BU2179" s="330"/>
      <c r="BV2179" s="330"/>
      <c r="BW2179" s="330"/>
      <c r="BX2179" s="330"/>
      <c r="BY2179" s="330"/>
      <c r="BZ2179" s="330"/>
      <c r="CA2179" s="330"/>
    </row>
    <row r="2180" spans="1:97" ht="12.6" customHeight="1">
      <c r="A2180" s="331"/>
      <c r="B2180" s="495" t="s">
        <v>436</v>
      </c>
      <c r="C2180" s="496"/>
      <c r="D2180" s="497"/>
      <c r="E2180" s="501" t="s">
        <v>1076</v>
      </c>
      <c r="F2180" s="502"/>
      <c r="G2180" s="502"/>
      <c r="H2180" s="502"/>
      <c r="I2180" s="502"/>
      <c r="J2180" s="502"/>
      <c r="K2180" s="502"/>
      <c r="L2180" s="502"/>
      <c r="M2180" s="502"/>
      <c r="N2180" s="502"/>
      <c r="O2180" s="502"/>
      <c r="P2180" s="502"/>
      <c r="Q2180" s="502"/>
      <c r="R2180" s="502"/>
      <c r="S2180" s="502"/>
      <c r="T2180" s="502"/>
      <c r="U2180" s="502"/>
      <c r="V2180" s="502"/>
      <c r="W2180" s="502"/>
      <c r="X2180" s="502"/>
      <c r="Y2180" s="502"/>
      <c r="Z2180" s="502"/>
      <c r="AA2180" s="502"/>
      <c r="AB2180" s="502"/>
      <c r="AC2180" s="502"/>
      <c r="AD2180" s="502"/>
      <c r="AE2180" s="502"/>
      <c r="AF2180" s="502"/>
      <c r="AG2180" s="502"/>
      <c r="AH2180" s="502"/>
      <c r="AI2180" s="502"/>
      <c r="AJ2180" s="502"/>
      <c r="AK2180" s="502"/>
      <c r="AL2180" s="502"/>
      <c r="AM2180" s="502"/>
      <c r="AN2180" s="502"/>
      <c r="AO2180" s="502"/>
      <c r="AP2180" s="502"/>
      <c r="AQ2180" s="502"/>
      <c r="AR2180" s="502"/>
      <c r="AS2180" s="502"/>
      <c r="AT2180" s="502"/>
      <c r="AU2180" s="502"/>
      <c r="AV2180" s="502"/>
      <c r="AW2180" s="502"/>
      <c r="AX2180" s="502"/>
      <c r="AY2180" s="502"/>
      <c r="AZ2180" s="502"/>
      <c r="BA2180" s="502"/>
      <c r="BB2180" s="502"/>
      <c r="BC2180" s="502"/>
      <c r="BD2180" s="502"/>
      <c r="BE2180" s="502"/>
      <c r="BF2180" s="502"/>
      <c r="BG2180" s="505"/>
      <c r="BH2180" s="506"/>
      <c r="BI2180" s="506"/>
      <c r="BJ2180" s="506"/>
      <c r="BK2180" s="507"/>
      <c r="BL2180" s="225"/>
      <c r="BM2180" s="225"/>
      <c r="BN2180" s="225"/>
      <c r="BO2180" s="225"/>
      <c r="BP2180" s="225"/>
      <c r="BQ2180" s="225"/>
      <c r="BR2180" s="225"/>
      <c r="BS2180" s="225"/>
      <c r="BT2180" s="225"/>
      <c r="BU2180" s="225"/>
      <c r="BV2180" s="225"/>
      <c r="BW2180" s="225"/>
      <c r="BX2180" s="225"/>
      <c r="BY2180" s="225"/>
      <c r="BZ2180" s="225"/>
      <c r="CA2180" s="225"/>
    </row>
    <row r="2181" spans="1:97" ht="12.6" customHeight="1">
      <c r="A2181" s="331"/>
      <c r="B2181" s="498"/>
      <c r="C2181" s="499"/>
      <c r="D2181" s="500"/>
      <c r="E2181" s="503"/>
      <c r="F2181" s="504"/>
      <c r="G2181" s="504"/>
      <c r="H2181" s="504"/>
      <c r="I2181" s="504"/>
      <c r="J2181" s="504"/>
      <c r="K2181" s="504"/>
      <c r="L2181" s="504"/>
      <c r="M2181" s="504"/>
      <c r="N2181" s="504"/>
      <c r="O2181" s="504"/>
      <c r="P2181" s="504"/>
      <c r="Q2181" s="504"/>
      <c r="R2181" s="504"/>
      <c r="S2181" s="504"/>
      <c r="T2181" s="504"/>
      <c r="U2181" s="504"/>
      <c r="V2181" s="504"/>
      <c r="W2181" s="504"/>
      <c r="X2181" s="504"/>
      <c r="Y2181" s="504"/>
      <c r="Z2181" s="504"/>
      <c r="AA2181" s="504"/>
      <c r="AB2181" s="504"/>
      <c r="AC2181" s="504"/>
      <c r="AD2181" s="504"/>
      <c r="AE2181" s="504"/>
      <c r="AF2181" s="504"/>
      <c r="AG2181" s="504"/>
      <c r="AH2181" s="504"/>
      <c r="AI2181" s="504"/>
      <c r="AJ2181" s="504"/>
      <c r="AK2181" s="504"/>
      <c r="AL2181" s="504"/>
      <c r="AM2181" s="504"/>
      <c r="AN2181" s="504"/>
      <c r="AO2181" s="504"/>
      <c r="AP2181" s="504"/>
      <c r="AQ2181" s="504"/>
      <c r="AR2181" s="504"/>
      <c r="AS2181" s="504"/>
      <c r="AT2181" s="504"/>
      <c r="AU2181" s="504"/>
      <c r="AV2181" s="504"/>
      <c r="AW2181" s="504"/>
      <c r="AX2181" s="504"/>
      <c r="AY2181" s="504"/>
      <c r="AZ2181" s="504"/>
      <c r="BA2181" s="504"/>
      <c r="BB2181" s="504"/>
      <c r="BC2181" s="504"/>
      <c r="BD2181" s="504"/>
      <c r="BE2181" s="504"/>
      <c r="BF2181" s="504"/>
      <c r="BG2181" s="508"/>
      <c r="BH2181" s="509"/>
      <c r="BI2181" s="509"/>
      <c r="BJ2181" s="509"/>
      <c r="BK2181" s="510"/>
      <c r="BL2181" s="225"/>
      <c r="BM2181" s="225"/>
      <c r="BN2181" s="225"/>
      <c r="BO2181" s="225"/>
      <c r="BP2181" s="225"/>
      <c r="BQ2181" s="225"/>
      <c r="BR2181" s="225"/>
      <c r="BS2181" s="225"/>
      <c r="BT2181" s="225"/>
      <c r="BU2181" s="225"/>
      <c r="BV2181" s="225"/>
      <c r="BW2181" s="225"/>
      <c r="BX2181" s="225"/>
      <c r="BY2181" s="225"/>
      <c r="BZ2181" s="225"/>
      <c r="CA2181" s="225"/>
    </row>
    <row r="2182" spans="1:97" ht="12.6" customHeight="1">
      <c r="A2182" s="331"/>
      <c r="B2182" s="495" t="s">
        <v>450</v>
      </c>
      <c r="C2182" s="496"/>
      <c r="D2182" s="497"/>
      <c r="E2182" s="501" t="s">
        <v>360</v>
      </c>
      <c r="F2182" s="502"/>
      <c r="G2182" s="502"/>
      <c r="H2182" s="502"/>
      <c r="I2182" s="502"/>
      <c r="J2182" s="502"/>
      <c r="K2182" s="502"/>
      <c r="L2182" s="502"/>
      <c r="M2182" s="502"/>
      <c r="N2182" s="502"/>
      <c r="O2182" s="502"/>
      <c r="P2182" s="502"/>
      <c r="Q2182" s="502"/>
      <c r="R2182" s="502"/>
      <c r="S2182" s="502"/>
      <c r="T2182" s="502"/>
      <c r="U2182" s="502"/>
      <c r="V2182" s="502"/>
      <c r="W2182" s="502"/>
      <c r="X2182" s="502"/>
      <c r="Y2182" s="502"/>
      <c r="Z2182" s="502"/>
      <c r="AA2182" s="502"/>
      <c r="AB2182" s="502"/>
      <c r="AC2182" s="502"/>
      <c r="AD2182" s="502"/>
      <c r="AE2182" s="502"/>
      <c r="AF2182" s="502"/>
      <c r="AG2182" s="502"/>
      <c r="AH2182" s="502"/>
      <c r="AI2182" s="502"/>
      <c r="AJ2182" s="502"/>
      <c r="AK2182" s="502"/>
      <c r="AL2182" s="502"/>
      <c r="AM2182" s="502"/>
      <c r="AN2182" s="502"/>
      <c r="AO2182" s="502"/>
      <c r="AP2182" s="502"/>
      <c r="AQ2182" s="502"/>
      <c r="AR2182" s="502"/>
      <c r="AS2182" s="502"/>
      <c r="AT2182" s="502"/>
      <c r="AU2182" s="502"/>
      <c r="AV2182" s="502"/>
      <c r="AW2182" s="502"/>
      <c r="AX2182" s="502"/>
      <c r="AY2182" s="502"/>
      <c r="AZ2182" s="502"/>
      <c r="BA2182" s="502"/>
      <c r="BB2182" s="502"/>
      <c r="BC2182" s="502"/>
      <c r="BD2182" s="502"/>
      <c r="BE2182" s="502"/>
      <c r="BF2182" s="502"/>
      <c r="BG2182" s="505"/>
      <c r="BH2182" s="506"/>
      <c r="BI2182" s="506"/>
      <c r="BJ2182" s="506"/>
      <c r="BK2182" s="507"/>
      <c r="BL2182" s="225"/>
      <c r="BM2182" s="225"/>
      <c r="BN2182" s="225"/>
      <c r="BO2182" s="225"/>
      <c r="BP2182" s="225"/>
      <c r="BQ2182" s="225"/>
      <c r="BR2182" s="225"/>
      <c r="BS2182" s="225"/>
      <c r="BT2182" s="225"/>
      <c r="BU2182" s="225"/>
      <c r="BV2182" s="225"/>
      <c r="BW2182" s="225"/>
      <c r="BX2182" s="225"/>
      <c r="BY2182" s="225"/>
      <c r="BZ2182" s="225"/>
      <c r="CA2182" s="225"/>
    </row>
    <row r="2183" spans="1:97" ht="12.6" customHeight="1">
      <c r="A2183" s="331"/>
      <c r="B2183" s="498"/>
      <c r="C2183" s="499"/>
      <c r="D2183" s="500"/>
      <c r="E2183" s="503"/>
      <c r="F2183" s="504"/>
      <c r="G2183" s="504"/>
      <c r="H2183" s="504"/>
      <c r="I2183" s="504"/>
      <c r="J2183" s="504"/>
      <c r="K2183" s="504"/>
      <c r="L2183" s="504"/>
      <c r="M2183" s="504"/>
      <c r="N2183" s="504"/>
      <c r="O2183" s="504"/>
      <c r="P2183" s="504"/>
      <c r="Q2183" s="504"/>
      <c r="R2183" s="504"/>
      <c r="S2183" s="504"/>
      <c r="T2183" s="504"/>
      <c r="U2183" s="504"/>
      <c r="V2183" s="504"/>
      <c r="W2183" s="504"/>
      <c r="X2183" s="504"/>
      <c r="Y2183" s="504"/>
      <c r="Z2183" s="504"/>
      <c r="AA2183" s="504"/>
      <c r="AB2183" s="504"/>
      <c r="AC2183" s="504"/>
      <c r="AD2183" s="504"/>
      <c r="AE2183" s="504"/>
      <c r="AF2183" s="504"/>
      <c r="AG2183" s="504"/>
      <c r="AH2183" s="504"/>
      <c r="AI2183" s="504"/>
      <c r="AJ2183" s="504"/>
      <c r="AK2183" s="504"/>
      <c r="AL2183" s="504"/>
      <c r="AM2183" s="504"/>
      <c r="AN2183" s="504"/>
      <c r="AO2183" s="504"/>
      <c r="AP2183" s="504"/>
      <c r="AQ2183" s="504"/>
      <c r="AR2183" s="504"/>
      <c r="AS2183" s="504"/>
      <c r="AT2183" s="504"/>
      <c r="AU2183" s="504"/>
      <c r="AV2183" s="504"/>
      <c r="AW2183" s="504"/>
      <c r="AX2183" s="504"/>
      <c r="AY2183" s="504"/>
      <c r="AZ2183" s="504"/>
      <c r="BA2183" s="504"/>
      <c r="BB2183" s="504"/>
      <c r="BC2183" s="504"/>
      <c r="BD2183" s="504"/>
      <c r="BE2183" s="504"/>
      <c r="BF2183" s="504"/>
      <c r="BG2183" s="508"/>
      <c r="BH2183" s="509"/>
      <c r="BI2183" s="509"/>
      <c r="BJ2183" s="509"/>
      <c r="BK2183" s="510"/>
      <c r="BL2183" s="225"/>
      <c r="BM2183" s="225"/>
      <c r="BN2183" s="225"/>
      <c r="BO2183" s="225"/>
      <c r="BP2183" s="225"/>
      <c r="BQ2183" s="225"/>
      <c r="BR2183" s="225"/>
      <c r="BS2183" s="225"/>
      <c r="BT2183" s="225"/>
      <c r="BU2183" s="225"/>
      <c r="BV2183" s="225"/>
      <c r="BW2183" s="225"/>
      <c r="BX2183" s="225"/>
      <c r="BY2183" s="225"/>
      <c r="BZ2183" s="225"/>
      <c r="CA2183" s="225"/>
    </row>
    <row r="2184" spans="1:97" s="384" customFormat="1" ht="7.5" customHeight="1">
      <c r="BG2184" s="243"/>
      <c r="BH2184" s="243"/>
      <c r="BI2184" s="243"/>
      <c r="BJ2184" s="243"/>
      <c r="BK2184" s="243"/>
      <c r="BL2184" s="385"/>
      <c r="BM2184" s="385"/>
      <c r="BN2184" s="385"/>
      <c r="BO2184" s="385"/>
      <c r="BP2184" s="385"/>
      <c r="BQ2184" s="385"/>
      <c r="BR2184" s="385"/>
      <c r="BS2184" s="385"/>
      <c r="BT2184" s="385"/>
      <c r="BU2184" s="385"/>
      <c r="BV2184" s="385"/>
      <c r="BW2184" s="385"/>
      <c r="BX2184" s="385"/>
      <c r="BY2184" s="385"/>
      <c r="BZ2184" s="385"/>
      <c r="CA2184" s="385"/>
    </row>
    <row r="2185" spans="1:97" s="316" customFormat="1" ht="12.75" customHeight="1">
      <c r="B2185" s="386"/>
      <c r="C2185" s="386"/>
      <c r="D2185" s="386"/>
      <c r="E2185" s="599" t="s">
        <v>765</v>
      </c>
      <c r="F2185" s="600"/>
      <c r="G2185" s="600"/>
      <c r="H2185" s="600"/>
      <c r="I2185" s="600"/>
      <c r="J2185" s="600"/>
      <c r="K2185" s="600"/>
      <c r="L2185" s="600"/>
      <c r="M2185" s="600"/>
      <c r="N2185" s="600"/>
      <c r="O2185" s="600"/>
      <c r="P2185" s="600"/>
      <c r="Q2185" s="600"/>
      <c r="R2185" s="600"/>
      <c r="S2185" s="600"/>
      <c r="T2185" s="600"/>
      <c r="U2185" s="600"/>
      <c r="V2185" s="600"/>
      <c r="W2185" s="600"/>
      <c r="X2185" s="600"/>
      <c r="Y2185" s="600"/>
      <c r="Z2185" s="600"/>
      <c r="AA2185" s="600"/>
      <c r="AB2185" s="600"/>
      <c r="AC2185" s="600"/>
      <c r="AD2185" s="600"/>
      <c r="AE2185" s="601"/>
      <c r="AF2185" s="783"/>
      <c r="AG2185" s="784"/>
      <c r="AH2185" s="784"/>
      <c r="AI2185" s="784"/>
      <c r="AJ2185" s="784"/>
      <c r="AK2185" s="784"/>
      <c r="AL2185" s="784"/>
      <c r="AM2185" s="784"/>
      <c r="AN2185" s="784"/>
      <c r="AO2185" s="784"/>
      <c r="AP2185" s="785"/>
      <c r="AQ2185" s="482" t="s">
        <v>1339</v>
      </c>
      <c r="AR2185" s="482"/>
      <c r="AS2185" s="482"/>
      <c r="AT2185" s="482"/>
      <c r="AU2185" s="482"/>
      <c r="AV2185" s="482"/>
      <c r="AW2185" s="482"/>
      <c r="AX2185" s="482"/>
      <c r="AY2185" s="482"/>
      <c r="AZ2185" s="482"/>
      <c r="BA2185" s="482"/>
      <c r="BB2185" s="482"/>
      <c r="BC2185" s="482"/>
      <c r="BD2185" s="482"/>
      <c r="BE2185" s="482"/>
      <c r="BF2185" s="482"/>
      <c r="BG2185" s="387"/>
      <c r="BH2185" s="387"/>
      <c r="BI2185" s="387"/>
      <c r="BJ2185" s="387"/>
      <c r="BK2185" s="387"/>
      <c r="BL2185" s="387"/>
      <c r="BM2185" s="777" t="s">
        <v>766</v>
      </c>
      <c r="BN2185" s="777"/>
      <c r="BO2185" s="777"/>
      <c r="BP2185" s="777"/>
      <c r="BQ2185" s="777"/>
      <c r="BR2185" s="777"/>
      <c r="BS2185" s="777"/>
      <c r="BT2185" s="777"/>
      <c r="BU2185" s="777"/>
      <c r="BV2185" s="777"/>
      <c r="BW2185" s="777"/>
      <c r="BX2185" s="387"/>
      <c r="BY2185" s="387"/>
      <c r="BZ2185" s="387"/>
      <c r="CA2185" s="387"/>
      <c r="CB2185" s="387"/>
      <c r="CC2185" s="387"/>
      <c r="CD2185" s="387"/>
      <c r="CE2185" s="387"/>
      <c r="CF2185" s="387"/>
      <c r="CG2185" s="387"/>
      <c r="CH2185" s="387"/>
      <c r="CK2185" s="258"/>
      <c r="CL2185" s="225"/>
      <c r="CM2185" s="225"/>
      <c r="CN2185" s="225"/>
      <c r="CO2185" s="225"/>
      <c r="CP2185" s="225"/>
      <c r="CQ2185" s="225"/>
      <c r="CR2185" s="225"/>
      <c r="CS2185" s="225"/>
    </row>
    <row r="2186" spans="1:97" s="316" customFormat="1" ht="12.75" customHeight="1">
      <c r="B2186" s="386"/>
      <c r="C2186" s="386"/>
      <c r="D2186" s="386"/>
      <c r="E2186" s="602"/>
      <c r="F2186" s="603"/>
      <c r="G2186" s="603"/>
      <c r="H2186" s="603"/>
      <c r="I2186" s="603"/>
      <c r="J2186" s="603"/>
      <c r="K2186" s="603"/>
      <c r="L2186" s="603"/>
      <c r="M2186" s="603"/>
      <c r="N2186" s="603"/>
      <c r="O2186" s="603"/>
      <c r="P2186" s="603"/>
      <c r="Q2186" s="603"/>
      <c r="R2186" s="603"/>
      <c r="S2186" s="603"/>
      <c r="T2186" s="603"/>
      <c r="U2186" s="603"/>
      <c r="V2186" s="603"/>
      <c r="W2186" s="603"/>
      <c r="X2186" s="603"/>
      <c r="Y2186" s="603"/>
      <c r="Z2186" s="603"/>
      <c r="AA2186" s="603"/>
      <c r="AB2186" s="603"/>
      <c r="AC2186" s="603"/>
      <c r="AD2186" s="603"/>
      <c r="AE2186" s="604"/>
      <c r="AF2186" s="786"/>
      <c r="AG2186" s="787"/>
      <c r="AH2186" s="787"/>
      <c r="AI2186" s="787"/>
      <c r="AJ2186" s="787"/>
      <c r="AK2186" s="787"/>
      <c r="AL2186" s="787"/>
      <c r="AM2186" s="787"/>
      <c r="AN2186" s="787"/>
      <c r="AO2186" s="787"/>
      <c r="AP2186" s="788"/>
      <c r="AQ2186" s="482"/>
      <c r="AR2186" s="482"/>
      <c r="AS2186" s="482"/>
      <c r="AT2186" s="482"/>
      <c r="AU2186" s="482"/>
      <c r="AV2186" s="482"/>
      <c r="AW2186" s="482"/>
      <c r="AX2186" s="482"/>
      <c r="AY2186" s="482"/>
      <c r="AZ2186" s="482"/>
      <c r="BA2186" s="482"/>
      <c r="BB2186" s="482"/>
      <c r="BC2186" s="482"/>
      <c r="BD2186" s="482"/>
      <c r="BE2186" s="482"/>
      <c r="BF2186" s="482"/>
      <c r="BG2186" s="387"/>
      <c r="BH2186" s="387"/>
      <c r="BI2186" s="387"/>
      <c r="BJ2186" s="387"/>
      <c r="BK2186" s="387"/>
      <c r="BL2186" s="387"/>
      <c r="BM2186" s="387"/>
      <c r="BN2186" s="387"/>
      <c r="BO2186" s="387"/>
      <c r="BP2186" s="387"/>
      <c r="BQ2186" s="387"/>
      <c r="BR2186" s="387"/>
      <c r="BS2186" s="387"/>
      <c r="BT2186" s="387"/>
      <c r="BU2186" s="387"/>
      <c r="BV2186" s="387"/>
      <c r="BW2186" s="387"/>
      <c r="BX2186" s="387"/>
      <c r="BY2186" s="387"/>
      <c r="BZ2186" s="387"/>
      <c r="CA2186" s="387"/>
      <c r="CB2186" s="387"/>
      <c r="CC2186" s="387"/>
      <c r="CD2186" s="387"/>
      <c r="CE2186" s="387"/>
      <c r="CF2186" s="387"/>
      <c r="CG2186" s="387"/>
      <c r="CH2186" s="387"/>
      <c r="CK2186" s="258"/>
      <c r="CL2186" s="258"/>
      <c r="CM2186" s="258"/>
      <c r="CN2186" s="258"/>
      <c r="CO2186" s="258"/>
      <c r="CP2186" s="225"/>
      <c r="CQ2186" s="225"/>
      <c r="CR2186" s="225"/>
      <c r="CS2186" s="225"/>
    </row>
    <row r="2187" spans="1:97" s="316" customFormat="1" ht="12.75" customHeight="1">
      <c r="B2187" s="386"/>
      <c r="C2187" s="386"/>
      <c r="D2187" s="386"/>
      <c r="E2187" s="388"/>
      <c r="F2187" s="388"/>
      <c r="G2187" s="388"/>
      <c r="H2187" s="388"/>
      <c r="I2187" s="388"/>
      <c r="J2187" s="388"/>
      <c r="K2187" s="388"/>
      <c r="L2187" s="388"/>
      <c r="M2187" s="388"/>
      <c r="N2187" s="388"/>
      <c r="O2187" s="388"/>
      <c r="P2187" s="388"/>
      <c r="Q2187" s="388"/>
      <c r="R2187" s="388"/>
      <c r="S2187" s="388"/>
      <c r="T2187" s="388"/>
      <c r="U2187" s="388"/>
      <c r="V2187" s="388"/>
      <c r="W2187" s="388"/>
      <c r="X2187" s="388"/>
      <c r="Y2187" s="388"/>
      <c r="Z2187" s="388"/>
      <c r="AA2187" s="388"/>
      <c r="AB2187" s="388"/>
      <c r="AC2187" s="388"/>
      <c r="AD2187" s="388"/>
      <c r="AE2187" s="388"/>
      <c r="AF2187" s="389"/>
      <c r="AG2187" s="389"/>
      <c r="AH2187" s="389"/>
      <c r="AI2187" s="389"/>
      <c r="AJ2187" s="389"/>
      <c r="AK2187" s="389"/>
      <c r="AL2187" s="389"/>
      <c r="AM2187" s="389"/>
      <c r="AN2187" s="389"/>
      <c r="AO2187" s="389"/>
      <c r="AP2187" s="389"/>
      <c r="AQ2187" s="355"/>
      <c r="AR2187" s="355"/>
      <c r="AS2187" s="355"/>
      <c r="AT2187" s="355"/>
      <c r="AU2187" s="355"/>
      <c r="AV2187" s="355"/>
      <c r="AW2187" s="355"/>
      <c r="AX2187" s="355"/>
      <c r="AY2187" s="355"/>
      <c r="AZ2187" s="355"/>
      <c r="BA2187" s="355"/>
      <c r="BB2187" s="355"/>
      <c r="BC2187" s="355"/>
      <c r="BD2187" s="355"/>
      <c r="BE2187" s="355"/>
      <c r="BF2187" s="355"/>
      <c r="BG2187" s="387"/>
      <c r="BH2187" s="387"/>
      <c r="BI2187" s="387"/>
      <c r="BJ2187" s="387"/>
      <c r="BK2187" s="387"/>
      <c r="BL2187" s="387"/>
      <c r="BM2187" s="387"/>
      <c r="BN2187" s="387"/>
      <c r="BO2187" s="387"/>
      <c r="BP2187" s="387"/>
      <c r="BQ2187" s="387"/>
      <c r="BR2187" s="387"/>
      <c r="BS2187" s="387"/>
      <c r="BT2187" s="387"/>
      <c r="BU2187" s="387"/>
      <c r="BV2187" s="387"/>
      <c r="BW2187" s="387"/>
      <c r="BX2187" s="387"/>
      <c r="BY2187" s="387"/>
      <c r="BZ2187" s="387"/>
      <c r="CA2187" s="387"/>
      <c r="CB2187" s="387"/>
      <c r="CC2187" s="387"/>
      <c r="CD2187" s="387"/>
      <c r="CE2187" s="387"/>
      <c r="CF2187" s="387"/>
      <c r="CG2187" s="387"/>
      <c r="CH2187" s="387"/>
      <c r="CK2187" s="258"/>
      <c r="CL2187" s="258"/>
      <c r="CM2187" s="258"/>
      <c r="CN2187" s="258"/>
      <c r="CO2187" s="258"/>
      <c r="CP2187" s="225"/>
      <c r="CQ2187" s="225"/>
      <c r="CR2187" s="225"/>
      <c r="CS2187" s="225"/>
    </row>
    <row r="2188" spans="1:97" ht="20.100000000000001" customHeight="1">
      <c r="A2188" s="239" t="s">
        <v>1317</v>
      </c>
      <c r="B2188" s="239"/>
      <c r="C2188" s="239"/>
      <c r="D2188" s="298"/>
      <c r="E2188" s="291"/>
      <c r="F2188" s="291"/>
      <c r="G2188" s="291"/>
      <c r="H2188" s="291"/>
      <c r="I2188" s="291"/>
      <c r="J2188" s="291"/>
      <c r="K2188" s="291"/>
      <c r="L2188" s="291"/>
      <c r="M2188" s="291"/>
      <c r="N2188" s="291"/>
      <c r="O2188" s="291"/>
      <c r="P2188" s="291"/>
      <c r="Q2188" s="291"/>
      <c r="R2188" s="291"/>
      <c r="S2188" s="291"/>
      <c r="T2188" s="291"/>
      <c r="U2188" s="291"/>
      <c r="V2188" s="291"/>
      <c r="W2188" s="316"/>
      <c r="X2188" s="316"/>
      <c r="Y2188" s="316"/>
      <c r="Z2188" s="316"/>
      <c r="AA2188" s="316"/>
      <c r="AB2188" s="316"/>
      <c r="AC2188" s="316"/>
      <c r="AD2188" s="316"/>
      <c r="AE2188" s="316"/>
      <c r="AF2188" s="316"/>
      <c r="AG2188" s="316"/>
      <c r="AH2188" s="316"/>
      <c r="AI2188" s="316"/>
      <c r="AJ2188" s="316"/>
      <c r="AK2188" s="316"/>
      <c r="AL2188" s="316"/>
      <c r="AM2188" s="316"/>
      <c r="AN2188" s="773"/>
      <c r="AO2188" s="774"/>
      <c r="AP2188" s="774"/>
      <c r="AQ2188" s="774"/>
      <c r="AR2188" s="774"/>
      <c r="AS2188" s="774"/>
      <c r="AT2188" s="774"/>
      <c r="AU2188" s="774"/>
      <c r="AV2188" s="774"/>
      <c r="AW2188" s="774"/>
      <c r="AX2188" s="774"/>
      <c r="AY2188" s="774"/>
      <c r="AZ2188" s="774"/>
      <c r="BA2188" s="774"/>
      <c r="BB2188" s="774"/>
      <c r="BC2188" s="774"/>
      <c r="BD2188" s="774"/>
      <c r="BE2188" s="774"/>
      <c r="BF2188" s="774"/>
      <c r="BG2188" s="243"/>
      <c r="BH2188" s="243"/>
      <c r="BI2188" s="243"/>
      <c r="BJ2188" s="243"/>
      <c r="BK2188" s="243"/>
      <c r="BL2188" s="225"/>
      <c r="BM2188" s="225"/>
      <c r="BN2188" s="225"/>
      <c r="BO2188" s="225"/>
      <c r="BP2188" s="225"/>
      <c r="BQ2188" s="225"/>
      <c r="BR2188" s="225"/>
      <c r="BS2188" s="225"/>
      <c r="BT2188" s="225"/>
      <c r="BU2188" s="225"/>
      <c r="BV2188" s="225"/>
      <c r="BW2188" s="225"/>
      <c r="BX2188" s="225"/>
      <c r="BY2188" s="225"/>
      <c r="BZ2188" s="225"/>
      <c r="CA2188" s="225"/>
    </row>
    <row r="2189" spans="1:97" s="331" customFormat="1" ht="18" customHeight="1">
      <c r="A2189" s="239"/>
      <c r="B2189" s="641" t="s">
        <v>1077</v>
      </c>
      <c r="C2189" s="642"/>
      <c r="D2189" s="642"/>
      <c r="E2189" s="642"/>
      <c r="F2189" s="642"/>
      <c r="G2189" s="642"/>
      <c r="H2189" s="642"/>
      <c r="I2189" s="642"/>
      <c r="J2189" s="642"/>
      <c r="K2189" s="642"/>
      <c r="L2189" s="642"/>
      <c r="M2189" s="642"/>
      <c r="N2189" s="642"/>
      <c r="O2189" s="642"/>
      <c r="P2189" s="642"/>
      <c r="Q2189" s="642"/>
      <c r="R2189" s="642"/>
      <c r="S2189" s="642"/>
      <c r="T2189" s="642"/>
      <c r="U2189" s="642"/>
      <c r="V2189" s="642"/>
      <c r="W2189" s="642"/>
      <c r="X2189" s="642"/>
      <c r="Y2189" s="642"/>
      <c r="Z2189" s="642"/>
      <c r="AA2189" s="642"/>
      <c r="AB2189" s="642"/>
      <c r="AC2189" s="642"/>
      <c r="AD2189" s="642"/>
      <c r="AE2189" s="642"/>
      <c r="AF2189" s="642"/>
      <c r="AG2189" s="642"/>
      <c r="AH2189" s="642"/>
      <c r="AI2189" s="642"/>
      <c r="AJ2189" s="642"/>
      <c r="AK2189" s="642"/>
      <c r="AL2189" s="642"/>
      <c r="AM2189" s="642"/>
      <c r="AN2189" s="642"/>
      <c r="AO2189" s="642"/>
      <c r="AP2189" s="642"/>
      <c r="AQ2189" s="642"/>
      <c r="AR2189" s="642"/>
      <c r="AS2189" s="642"/>
      <c r="AT2189" s="642"/>
      <c r="AU2189" s="642"/>
      <c r="AV2189" s="642"/>
      <c r="AW2189" s="642"/>
      <c r="AX2189" s="642"/>
      <c r="AY2189" s="642"/>
      <c r="AZ2189" s="642"/>
      <c r="BA2189" s="642"/>
      <c r="BB2189" s="642"/>
      <c r="BC2189" s="642"/>
      <c r="BD2189" s="642"/>
      <c r="BE2189" s="642"/>
      <c r="BF2189" s="642"/>
      <c r="BG2189" s="642"/>
      <c r="BH2189" s="642"/>
      <c r="BI2189" s="642"/>
      <c r="BJ2189" s="642"/>
      <c r="BK2189" s="643"/>
      <c r="BL2189" s="330"/>
      <c r="BM2189" s="330"/>
      <c r="BN2189" s="330"/>
      <c r="BO2189" s="330"/>
      <c r="BP2189" s="330"/>
      <c r="BQ2189" s="330"/>
      <c r="BR2189" s="330"/>
      <c r="BS2189" s="330"/>
      <c r="BT2189" s="330"/>
    </row>
    <row r="2190" spans="1:97" ht="12.6" customHeight="1">
      <c r="A2190" s="331"/>
      <c r="B2190" s="495" t="s">
        <v>431</v>
      </c>
      <c r="C2190" s="496"/>
      <c r="D2190" s="497"/>
      <c r="E2190" s="501" t="s">
        <v>1078</v>
      </c>
      <c r="F2190" s="502"/>
      <c r="G2190" s="502"/>
      <c r="H2190" s="502"/>
      <c r="I2190" s="502"/>
      <c r="J2190" s="502"/>
      <c r="K2190" s="502"/>
      <c r="L2190" s="502"/>
      <c r="M2190" s="502"/>
      <c r="N2190" s="502"/>
      <c r="O2190" s="502"/>
      <c r="P2190" s="502"/>
      <c r="Q2190" s="502"/>
      <c r="R2190" s="502"/>
      <c r="S2190" s="502"/>
      <c r="T2190" s="502"/>
      <c r="U2190" s="502"/>
      <c r="V2190" s="502"/>
      <c r="W2190" s="502"/>
      <c r="X2190" s="502"/>
      <c r="Y2190" s="502"/>
      <c r="Z2190" s="502"/>
      <c r="AA2190" s="502"/>
      <c r="AB2190" s="502"/>
      <c r="AC2190" s="502"/>
      <c r="AD2190" s="502"/>
      <c r="AE2190" s="502"/>
      <c r="AF2190" s="502"/>
      <c r="AG2190" s="502"/>
      <c r="AH2190" s="502"/>
      <c r="AI2190" s="502"/>
      <c r="AJ2190" s="502"/>
      <c r="AK2190" s="502"/>
      <c r="AL2190" s="502"/>
      <c r="AM2190" s="502"/>
      <c r="AN2190" s="502"/>
      <c r="AO2190" s="502"/>
      <c r="AP2190" s="502"/>
      <c r="AQ2190" s="502"/>
      <c r="AR2190" s="502"/>
      <c r="AS2190" s="502"/>
      <c r="AT2190" s="502"/>
      <c r="AU2190" s="502"/>
      <c r="AV2190" s="502"/>
      <c r="AW2190" s="502"/>
      <c r="AX2190" s="502"/>
      <c r="AY2190" s="502"/>
      <c r="AZ2190" s="502"/>
      <c r="BA2190" s="502"/>
      <c r="BB2190" s="502"/>
      <c r="BC2190" s="502"/>
      <c r="BD2190" s="502"/>
      <c r="BE2190" s="502"/>
      <c r="BF2190" s="502"/>
      <c r="BG2190" s="801"/>
      <c r="BH2190" s="802"/>
      <c r="BI2190" s="802"/>
      <c r="BJ2190" s="802"/>
      <c r="BK2190" s="803"/>
      <c r="BL2190" s="225"/>
      <c r="BM2190" s="225"/>
      <c r="BN2190" s="225"/>
      <c r="BO2190" s="225"/>
      <c r="BP2190" s="225"/>
      <c r="BQ2190" s="225"/>
      <c r="BR2190" s="225"/>
      <c r="BS2190" s="225"/>
      <c r="BT2190" s="225"/>
      <c r="BU2190" s="225"/>
      <c r="BV2190" s="225"/>
      <c r="BW2190" s="225"/>
      <c r="BX2190" s="225"/>
      <c r="BY2190" s="225"/>
      <c r="BZ2190" s="225"/>
      <c r="CA2190" s="225"/>
    </row>
    <row r="2191" spans="1:97" ht="12.6" customHeight="1">
      <c r="A2191" s="331"/>
      <c r="B2191" s="498"/>
      <c r="C2191" s="499"/>
      <c r="D2191" s="500"/>
      <c r="E2191" s="503"/>
      <c r="F2191" s="504"/>
      <c r="G2191" s="504"/>
      <c r="H2191" s="504"/>
      <c r="I2191" s="504"/>
      <c r="J2191" s="504"/>
      <c r="K2191" s="504"/>
      <c r="L2191" s="504"/>
      <c r="M2191" s="504"/>
      <c r="N2191" s="504"/>
      <c r="O2191" s="504"/>
      <c r="P2191" s="504"/>
      <c r="Q2191" s="504"/>
      <c r="R2191" s="504"/>
      <c r="S2191" s="504"/>
      <c r="T2191" s="504"/>
      <c r="U2191" s="504"/>
      <c r="V2191" s="504"/>
      <c r="W2191" s="504"/>
      <c r="X2191" s="504"/>
      <c r="Y2191" s="504"/>
      <c r="Z2191" s="504"/>
      <c r="AA2191" s="504"/>
      <c r="AB2191" s="504"/>
      <c r="AC2191" s="504"/>
      <c r="AD2191" s="504"/>
      <c r="AE2191" s="504"/>
      <c r="AF2191" s="504"/>
      <c r="AG2191" s="504"/>
      <c r="AH2191" s="504"/>
      <c r="AI2191" s="504"/>
      <c r="AJ2191" s="504"/>
      <c r="AK2191" s="504"/>
      <c r="AL2191" s="504"/>
      <c r="AM2191" s="504"/>
      <c r="AN2191" s="504"/>
      <c r="AO2191" s="504"/>
      <c r="AP2191" s="504"/>
      <c r="AQ2191" s="504"/>
      <c r="AR2191" s="504"/>
      <c r="AS2191" s="504"/>
      <c r="AT2191" s="504"/>
      <c r="AU2191" s="504"/>
      <c r="AV2191" s="504"/>
      <c r="AW2191" s="504"/>
      <c r="AX2191" s="504"/>
      <c r="AY2191" s="504"/>
      <c r="AZ2191" s="504"/>
      <c r="BA2191" s="504"/>
      <c r="BB2191" s="504"/>
      <c r="BC2191" s="504"/>
      <c r="BD2191" s="504"/>
      <c r="BE2191" s="504"/>
      <c r="BF2191" s="504"/>
      <c r="BG2191" s="804"/>
      <c r="BH2191" s="805"/>
      <c r="BI2191" s="805"/>
      <c r="BJ2191" s="805"/>
      <c r="BK2191" s="806"/>
      <c r="BL2191" s="225"/>
      <c r="BM2191" s="225"/>
      <c r="BN2191" s="225"/>
      <c r="BO2191" s="225"/>
      <c r="BP2191" s="225"/>
      <c r="BQ2191" s="225"/>
      <c r="BR2191" s="225"/>
      <c r="BS2191" s="225"/>
      <c r="BT2191" s="225"/>
      <c r="BU2191" s="225"/>
      <c r="BV2191" s="225"/>
      <c r="BW2191" s="225"/>
      <c r="BX2191" s="225"/>
      <c r="BY2191" s="225"/>
      <c r="BZ2191" s="225"/>
      <c r="CA2191" s="225"/>
    </row>
    <row r="2192" spans="1:97" ht="12.6" customHeight="1">
      <c r="A2192" s="331"/>
      <c r="B2192" s="495" t="s">
        <v>436</v>
      </c>
      <c r="C2192" s="496"/>
      <c r="D2192" s="497"/>
      <c r="E2192" s="501" t="s">
        <v>1079</v>
      </c>
      <c r="F2192" s="502"/>
      <c r="G2192" s="502"/>
      <c r="H2192" s="502"/>
      <c r="I2192" s="502"/>
      <c r="J2192" s="502"/>
      <c r="K2192" s="502"/>
      <c r="L2192" s="502"/>
      <c r="M2192" s="502"/>
      <c r="N2192" s="502"/>
      <c r="O2192" s="502"/>
      <c r="P2192" s="502"/>
      <c r="Q2192" s="502"/>
      <c r="R2192" s="502"/>
      <c r="S2192" s="502"/>
      <c r="T2192" s="502"/>
      <c r="U2192" s="502"/>
      <c r="V2192" s="502"/>
      <c r="W2192" s="502"/>
      <c r="X2192" s="502"/>
      <c r="Y2192" s="502"/>
      <c r="Z2192" s="502"/>
      <c r="AA2192" s="502"/>
      <c r="AB2192" s="502"/>
      <c r="AC2192" s="502"/>
      <c r="AD2192" s="502"/>
      <c r="AE2192" s="502"/>
      <c r="AF2192" s="502"/>
      <c r="AG2192" s="502"/>
      <c r="AH2192" s="502"/>
      <c r="AI2192" s="502"/>
      <c r="AJ2192" s="502"/>
      <c r="AK2192" s="502"/>
      <c r="AL2192" s="502"/>
      <c r="AM2192" s="502"/>
      <c r="AN2192" s="502"/>
      <c r="AO2192" s="502"/>
      <c r="AP2192" s="502"/>
      <c r="AQ2192" s="502"/>
      <c r="AR2192" s="502"/>
      <c r="AS2192" s="502"/>
      <c r="AT2192" s="502"/>
      <c r="AU2192" s="502"/>
      <c r="AV2192" s="502"/>
      <c r="AW2192" s="502"/>
      <c r="AX2192" s="502"/>
      <c r="AY2192" s="502"/>
      <c r="AZ2192" s="502"/>
      <c r="BA2192" s="502"/>
      <c r="BB2192" s="502"/>
      <c r="BC2192" s="502"/>
      <c r="BD2192" s="502"/>
      <c r="BE2192" s="502"/>
      <c r="BF2192" s="502"/>
      <c r="BG2192" s="801"/>
      <c r="BH2192" s="802"/>
      <c r="BI2192" s="802"/>
      <c r="BJ2192" s="802"/>
      <c r="BK2192" s="803"/>
      <c r="BL2192" s="225"/>
      <c r="BM2192" s="225"/>
      <c r="BN2192" s="225"/>
      <c r="BO2192" s="225"/>
      <c r="BP2192" s="225"/>
      <c r="BQ2192" s="225"/>
      <c r="BR2192" s="225"/>
      <c r="BS2192" s="225"/>
      <c r="BT2192" s="225"/>
      <c r="BU2192" s="225"/>
      <c r="BV2192" s="225"/>
      <c r="BW2192" s="225"/>
      <c r="BX2192" s="225"/>
      <c r="BY2192" s="225"/>
      <c r="BZ2192" s="225"/>
      <c r="CA2192" s="225"/>
    </row>
    <row r="2193" spans="1:97" ht="12" customHeight="1">
      <c r="A2193" s="331"/>
      <c r="B2193" s="511"/>
      <c r="C2193" s="512"/>
      <c r="D2193" s="513"/>
      <c r="E2193" s="514"/>
      <c r="F2193" s="482"/>
      <c r="G2193" s="482"/>
      <c r="H2193" s="482"/>
      <c r="I2193" s="482"/>
      <c r="J2193" s="482"/>
      <c r="K2193" s="482"/>
      <c r="L2193" s="482"/>
      <c r="M2193" s="482"/>
      <c r="N2193" s="482"/>
      <c r="O2193" s="482"/>
      <c r="P2193" s="482"/>
      <c r="Q2193" s="482"/>
      <c r="R2193" s="482"/>
      <c r="S2193" s="482"/>
      <c r="T2193" s="482"/>
      <c r="U2193" s="482"/>
      <c r="V2193" s="482"/>
      <c r="W2193" s="482"/>
      <c r="X2193" s="482"/>
      <c r="Y2193" s="482"/>
      <c r="Z2193" s="482"/>
      <c r="AA2193" s="482"/>
      <c r="AB2193" s="482"/>
      <c r="AC2193" s="482"/>
      <c r="AD2193" s="482"/>
      <c r="AE2193" s="482"/>
      <c r="AF2193" s="482"/>
      <c r="AG2193" s="482"/>
      <c r="AH2193" s="482"/>
      <c r="AI2193" s="482"/>
      <c r="AJ2193" s="482"/>
      <c r="AK2193" s="482"/>
      <c r="AL2193" s="482"/>
      <c r="AM2193" s="482"/>
      <c r="AN2193" s="482"/>
      <c r="AO2193" s="482"/>
      <c r="AP2193" s="482"/>
      <c r="AQ2193" s="482"/>
      <c r="AR2193" s="482"/>
      <c r="AS2193" s="482"/>
      <c r="AT2193" s="482"/>
      <c r="AU2193" s="482"/>
      <c r="AV2193" s="482"/>
      <c r="AW2193" s="482"/>
      <c r="AX2193" s="482"/>
      <c r="AY2193" s="482"/>
      <c r="AZ2193" s="482"/>
      <c r="BA2193" s="482"/>
      <c r="BB2193" s="482"/>
      <c r="BC2193" s="482"/>
      <c r="BD2193" s="482"/>
      <c r="BE2193" s="482"/>
      <c r="BF2193" s="482"/>
      <c r="BG2193" s="807"/>
      <c r="BH2193" s="808"/>
      <c r="BI2193" s="808"/>
      <c r="BJ2193" s="808"/>
      <c r="BK2193" s="809"/>
      <c r="BL2193" s="225"/>
      <c r="BM2193" s="225"/>
      <c r="BN2193" s="225"/>
      <c r="BO2193" s="225"/>
      <c r="BP2193" s="225"/>
      <c r="BQ2193" s="225"/>
      <c r="BR2193" s="225"/>
      <c r="BS2193" s="225"/>
      <c r="BT2193" s="225"/>
      <c r="BU2193" s="225"/>
      <c r="BV2193" s="225"/>
      <c r="BW2193" s="225"/>
      <c r="BX2193" s="225"/>
      <c r="BY2193" s="225"/>
      <c r="BZ2193" s="225"/>
      <c r="CA2193" s="225"/>
    </row>
    <row r="2194" spans="1:97" ht="12.6" customHeight="1">
      <c r="A2194" s="331"/>
      <c r="B2194" s="498"/>
      <c r="C2194" s="499"/>
      <c r="D2194" s="500"/>
      <c r="E2194" s="503"/>
      <c r="F2194" s="504"/>
      <c r="G2194" s="504"/>
      <c r="H2194" s="504"/>
      <c r="I2194" s="504"/>
      <c r="J2194" s="504"/>
      <c r="K2194" s="504"/>
      <c r="L2194" s="504"/>
      <c r="M2194" s="504"/>
      <c r="N2194" s="504"/>
      <c r="O2194" s="504"/>
      <c r="P2194" s="504"/>
      <c r="Q2194" s="504"/>
      <c r="R2194" s="504"/>
      <c r="S2194" s="504"/>
      <c r="T2194" s="504"/>
      <c r="U2194" s="504"/>
      <c r="V2194" s="504"/>
      <c r="W2194" s="504"/>
      <c r="X2194" s="504"/>
      <c r="Y2194" s="504"/>
      <c r="Z2194" s="504"/>
      <c r="AA2194" s="504"/>
      <c r="AB2194" s="504"/>
      <c r="AC2194" s="504"/>
      <c r="AD2194" s="504"/>
      <c r="AE2194" s="504"/>
      <c r="AF2194" s="504"/>
      <c r="AG2194" s="504"/>
      <c r="AH2194" s="504"/>
      <c r="AI2194" s="504"/>
      <c r="AJ2194" s="504"/>
      <c r="AK2194" s="504"/>
      <c r="AL2194" s="504"/>
      <c r="AM2194" s="504"/>
      <c r="AN2194" s="504"/>
      <c r="AO2194" s="504"/>
      <c r="AP2194" s="504"/>
      <c r="AQ2194" s="504"/>
      <c r="AR2194" s="504"/>
      <c r="AS2194" s="504"/>
      <c r="AT2194" s="504"/>
      <c r="AU2194" s="504"/>
      <c r="AV2194" s="504"/>
      <c r="AW2194" s="504"/>
      <c r="AX2194" s="504"/>
      <c r="AY2194" s="504"/>
      <c r="AZ2194" s="504"/>
      <c r="BA2194" s="504"/>
      <c r="BB2194" s="504"/>
      <c r="BC2194" s="504"/>
      <c r="BD2194" s="504"/>
      <c r="BE2194" s="504"/>
      <c r="BF2194" s="504"/>
      <c r="BG2194" s="804"/>
      <c r="BH2194" s="805"/>
      <c r="BI2194" s="805"/>
      <c r="BJ2194" s="805"/>
      <c r="BK2194" s="806"/>
      <c r="BL2194" s="225"/>
      <c r="BM2194" s="225"/>
      <c r="BN2194" s="225"/>
      <c r="BO2194" s="225"/>
      <c r="BP2194" s="225"/>
      <c r="BQ2194" s="225"/>
      <c r="BR2194" s="225"/>
      <c r="BS2194" s="225"/>
      <c r="BT2194" s="225"/>
      <c r="BU2194" s="225"/>
      <c r="BV2194" s="225"/>
      <c r="BW2194" s="225"/>
      <c r="BX2194" s="225"/>
      <c r="BY2194" s="225"/>
      <c r="BZ2194" s="225"/>
      <c r="CA2194" s="225"/>
    </row>
    <row r="2195" spans="1:97" ht="12.6" customHeight="1">
      <c r="A2195" s="331"/>
      <c r="B2195" s="495" t="s">
        <v>450</v>
      </c>
      <c r="C2195" s="496"/>
      <c r="D2195" s="497"/>
      <c r="E2195" s="501" t="s">
        <v>1080</v>
      </c>
      <c r="F2195" s="502"/>
      <c r="G2195" s="502"/>
      <c r="H2195" s="502"/>
      <c r="I2195" s="502"/>
      <c r="J2195" s="502"/>
      <c r="K2195" s="502"/>
      <c r="L2195" s="502"/>
      <c r="M2195" s="502"/>
      <c r="N2195" s="502"/>
      <c r="O2195" s="502"/>
      <c r="P2195" s="502"/>
      <c r="Q2195" s="502"/>
      <c r="R2195" s="502"/>
      <c r="S2195" s="502"/>
      <c r="T2195" s="502"/>
      <c r="U2195" s="502"/>
      <c r="V2195" s="502"/>
      <c r="W2195" s="502"/>
      <c r="X2195" s="502"/>
      <c r="Y2195" s="502"/>
      <c r="Z2195" s="502"/>
      <c r="AA2195" s="502"/>
      <c r="AB2195" s="502"/>
      <c r="AC2195" s="502"/>
      <c r="AD2195" s="502"/>
      <c r="AE2195" s="502"/>
      <c r="AF2195" s="502"/>
      <c r="AG2195" s="502"/>
      <c r="AH2195" s="502"/>
      <c r="AI2195" s="502"/>
      <c r="AJ2195" s="502"/>
      <c r="AK2195" s="502"/>
      <c r="AL2195" s="502"/>
      <c r="AM2195" s="502"/>
      <c r="AN2195" s="502"/>
      <c r="AO2195" s="502"/>
      <c r="AP2195" s="502"/>
      <c r="AQ2195" s="502"/>
      <c r="AR2195" s="502"/>
      <c r="AS2195" s="502"/>
      <c r="AT2195" s="502"/>
      <c r="AU2195" s="502"/>
      <c r="AV2195" s="502"/>
      <c r="AW2195" s="502"/>
      <c r="AX2195" s="502"/>
      <c r="AY2195" s="502"/>
      <c r="AZ2195" s="502"/>
      <c r="BA2195" s="502"/>
      <c r="BB2195" s="502"/>
      <c r="BC2195" s="502"/>
      <c r="BD2195" s="502"/>
      <c r="BE2195" s="502"/>
      <c r="BF2195" s="502"/>
      <c r="BG2195" s="801"/>
      <c r="BH2195" s="802"/>
      <c r="BI2195" s="802"/>
      <c r="BJ2195" s="802"/>
      <c r="BK2195" s="803"/>
      <c r="BL2195" s="225"/>
      <c r="BM2195" s="225"/>
      <c r="BN2195" s="225"/>
      <c r="BO2195" s="225"/>
      <c r="BP2195" s="225"/>
      <c r="BQ2195" s="225"/>
      <c r="BR2195" s="225"/>
      <c r="BS2195" s="225"/>
      <c r="BT2195" s="225"/>
      <c r="BU2195" s="225"/>
      <c r="BV2195" s="225"/>
      <c r="BW2195" s="225"/>
      <c r="BX2195" s="225"/>
      <c r="BY2195" s="225"/>
      <c r="BZ2195" s="225"/>
      <c r="CA2195" s="225"/>
    </row>
    <row r="2196" spans="1:97" ht="12" customHeight="1">
      <c r="A2196" s="331"/>
      <c r="B2196" s="511"/>
      <c r="C2196" s="512"/>
      <c r="D2196" s="513"/>
      <c r="E2196" s="514"/>
      <c r="F2196" s="482"/>
      <c r="G2196" s="482"/>
      <c r="H2196" s="482"/>
      <c r="I2196" s="482"/>
      <c r="J2196" s="482"/>
      <c r="K2196" s="482"/>
      <c r="L2196" s="482"/>
      <c r="M2196" s="482"/>
      <c r="N2196" s="482"/>
      <c r="O2196" s="482"/>
      <c r="P2196" s="482"/>
      <c r="Q2196" s="482"/>
      <c r="R2196" s="482"/>
      <c r="S2196" s="482"/>
      <c r="T2196" s="482"/>
      <c r="U2196" s="482"/>
      <c r="V2196" s="482"/>
      <c r="W2196" s="482"/>
      <c r="X2196" s="482"/>
      <c r="Y2196" s="482"/>
      <c r="Z2196" s="482"/>
      <c r="AA2196" s="482"/>
      <c r="AB2196" s="482"/>
      <c r="AC2196" s="482"/>
      <c r="AD2196" s="482"/>
      <c r="AE2196" s="482"/>
      <c r="AF2196" s="482"/>
      <c r="AG2196" s="482"/>
      <c r="AH2196" s="482"/>
      <c r="AI2196" s="482"/>
      <c r="AJ2196" s="482"/>
      <c r="AK2196" s="482"/>
      <c r="AL2196" s="482"/>
      <c r="AM2196" s="482"/>
      <c r="AN2196" s="482"/>
      <c r="AO2196" s="482"/>
      <c r="AP2196" s="482"/>
      <c r="AQ2196" s="482"/>
      <c r="AR2196" s="482"/>
      <c r="AS2196" s="482"/>
      <c r="AT2196" s="482"/>
      <c r="AU2196" s="482"/>
      <c r="AV2196" s="482"/>
      <c r="AW2196" s="482"/>
      <c r="AX2196" s="482"/>
      <c r="AY2196" s="482"/>
      <c r="AZ2196" s="482"/>
      <c r="BA2196" s="482"/>
      <c r="BB2196" s="482"/>
      <c r="BC2196" s="482"/>
      <c r="BD2196" s="482"/>
      <c r="BE2196" s="482"/>
      <c r="BF2196" s="482"/>
      <c r="BG2196" s="807"/>
      <c r="BH2196" s="808"/>
      <c r="BI2196" s="808"/>
      <c r="BJ2196" s="808"/>
      <c r="BK2196" s="809"/>
      <c r="BL2196" s="225"/>
      <c r="BM2196" s="225"/>
      <c r="BN2196" s="225"/>
      <c r="BO2196" s="225"/>
      <c r="BP2196" s="225"/>
      <c r="BQ2196" s="225"/>
      <c r="BR2196" s="225"/>
      <c r="BS2196" s="225"/>
      <c r="BT2196" s="225"/>
      <c r="BU2196" s="225"/>
      <c r="BV2196" s="225"/>
      <c r="BW2196" s="225"/>
      <c r="BX2196" s="225"/>
      <c r="BY2196" s="225"/>
      <c r="BZ2196" s="225"/>
      <c r="CA2196" s="225"/>
    </row>
    <row r="2197" spans="1:97" ht="12.6" customHeight="1">
      <c r="A2197" s="331"/>
      <c r="B2197" s="498"/>
      <c r="C2197" s="499"/>
      <c r="D2197" s="500"/>
      <c r="E2197" s="503"/>
      <c r="F2197" s="504"/>
      <c r="G2197" s="504"/>
      <c r="H2197" s="504"/>
      <c r="I2197" s="504"/>
      <c r="J2197" s="504"/>
      <c r="K2197" s="504"/>
      <c r="L2197" s="504"/>
      <c r="M2197" s="504"/>
      <c r="N2197" s="504"/>
      <c r="O2197" s="504"/>
      <c r="P2197" s="504"/>
      <c r="Q2197" s="504"/>
      <c r="R2197" s="504"/>
      <c r="S2197" s="504"/>
      <c r="T2197" s="504"/>
      <c r="U2197" s="504"/>
      <c r="V2197" s="504"/>
      <c r="W2197" s="504"/>
      <c r="X2197" s="504"/>
      <c r="Y2197" s="504"/>
      <c r="Z2197" s="504"/>
      <c r="AA2197" s="504"/>
      <c r="AB2197" s="504"/>
      <c r="AC2197" s="504"/>
      <c r="AD2197" s="504"/>
      <c r="AE2197" s="504"/>
      <c r="AF2197" s="504"/>
      <c r="AG2197" s="504"/>
      <c r="AH2197" s="504"/>
      <c r="AI2197" s="504"/>
      <c r="AJ2197" s="504"/>
      <c r="AK2197" s="504"/>
      <c r="AL2197" s="504"/>
      <c r="AM2197" s="504"/>
      <c r="AN2197" s="504"/>
      <c r="AO2197" s="504"/>
      <c r="AP2197" s="504"/>
      <c r="AQ2197" s="504"/>
      <c r="AR2197" s="504"/>
      <c r="AS2197" s="504"/>
      <c r="AT2197" s="504"/>
      <c r="AU2197" s="504"/>
      <c r="AV2197" s="504"/>
      <c r="AW2197" s="504"/>
      <c r="AX2197" s="504"/>
      <c r="AY2197" s="504"/>
      <c r="AZ2197" s="504"/>
      <c r="BA2197" s="504"/>
      <c r="BB2197" s="504"/>
      <c r="BC2197" s="504"/>
      <c r="BD2197" s="504"/>
      <c r="BE2197" s="504"/>
      <c r="BF2197" s="504"/>
      <c r="BG2197" s="804"/>
      <c r="BH2197" s="805"/>
      <c r="BI2197" s="805"/>
      <c r="BJ2197" s="805"/>
      <c r="BK2197" s="806"/>
      <c r="BL2197" s="225"/>
      <c r="BM2197" s="225"/>
      <c r="BN2197" s="225"/>
      <c r="BO2197" s="225"/>
      <c r="BP2197" s="225"/>
      <c r="BQ2197" s="225"/>
      <c r="BR2197" s="225"/>
      <c r="BS2197" s="225"/>
      <c r="BT2197" s="225"/>
      <c r="BU2197" s="225"/>
      <c r="BV2197" s="225"/>
      <c r="BW2197" s="225"/>
      <c r="BX2197" s="225"/>
      <c r="BY2197" s="225"/>
      <c r="BZ2197" s="225"/>
      <c r="CA2197" s="225"/>
    </row>
    <row r="2198" spans="1:97" s="331" customFormat="1" ht="18" customHeight="1">
      <c r="A2198" s="239"/>
      <c r="B2198" s="641" t="s">
        <v>1081</v>
      </c>
      <c r="C2198" s="642"/>
      <c r="D2198" s="642"/>
      <c r="E2198" s="642"/>
      <c r="F2198" s="642"/>
      <c r="G2198" s="642"/>
      <c r="H2198" s="642"/>
      <c r="I2198" s="642"/>
      <c r="J2198" s="642"/>
      <c r="K2198" s="642"/>
      <c r="L2198" s="642"/>
      <c r="M2198" s="642"/>
      <c r="N2198" s="642"/>
      <c r="O2198" s="642"/>
      <c r="P2198" s="642"/>
      <c r="Q2198" s="642"/>
      <c r="R2198" s="642"/>
      <c r="S2198" s="642"/>
      <c r="T2198" s="642"/>
      <c r="U2198" s="642"/>
      <c r="V2198" s="642"/>
      <c r="W2198" s="642"/>
      <c r="X2198" s="642"/>
      <c r="Y2198" s="642"/>
      <c r="Z2198" s="642"/>
      <c r="AA2198" s="642"/>
      <c r="AB2198" s="642"/>
      <c r="AC2198" s="642"/>
      <c r="AD2198" s="642"/>
      <c r="AE2198" s="642"/>
      <c r="AF2198" s="642"/>
      <c r="AG2198" s="642"/>
      <c r="AH2198" s="642"/>
      <c r="AI2198" s="642"/>
      <c r="AJ2198" s="642"/>
      <c r="AK2198" s="642"/>
      <c r="AL2198" s="642"/>
      <c r="AM2198" s="642"/>
      <c r="AN2198" s="642"/>
      <c r="AO2198" s="642"/>
      <c r="AP2198" s="642"/>
      <c r="AQ2198" s="642"/>
      <c r="AR2198" s="642"/>
      <c r="AS2198" s="642"/>
      <c r="AT2198" s="642"/>
      <c r="AU2198" s="642"/>
      <c r="AV2198" s="642"/>
      <c r="AW2198" s="642"/>
      <c r="AX2198" s="642"/>
      <c r="AY2198" s="642"/>
      <c r="AZ2198" s="642"/>
      <c r="BA2198" s="642"/>
      <c r="BB2198" s="642"/>
      <c r="BC2198" s="642"/>
      <c r="BD2198" s="642"/>
      <c r="BE2198" s="642"/>
      <c r="BF2198" s="642"/>
      <c r="BG2198" s="642"/>
      <c r="BH2198" s="642"/>
      <c r="BI2198" s="642"/>
      <c r="BJ2198" s="642"/>
      <c r="BK2198" s="643"/>
      <c r="BL2198" s="330"/>
      <c r="BM2198" s="330"/>
      <c r="BN2198" s="330"/>
      <c r="BO2198" s="330"/>
      <c r="BP2198" s="330"/>
      <c r="BQ2198" s="330"/>
      <c r="BR2198" s="330"/>
      <c r="BS2198" s="330"/>
      <c r="BT2198" s="330"/>
    </row>
    <row r="2199" spans="1:97" ht="12.6" customHeight="1">
      <c r="A2199" s="331"/>
      <c r="B2199" s="495" t="s">
        <v>457</v>
      </c>
      <c r="C2199" s="496"/>
      <c r="D2199" s="497"/>
      <c r="E2199" s="501" t="s">
        <v>1082</v>
      </c>
      <c r="F2199" s="502"/>
      <c r="G2199" s="502"/>
      <c r="H2199" s="502"/>
      <c r="I2199" s="502"/>
      <c r="J2199" s="502"/>
      <c r="K2199" s="502"/>
      <c r="L2199" s="502"/>
      <c r="M2199" s="502"/>
      <c r="N2199" s="502"/>
      <c r="O2199" s="502"/>
      <c r="P2199" s="502"/>
      <c r="Q2199" s="502"/>
      <c r="R2199" s="502"/>
      <c r="S2199" s="502"/>
      <c r="T2199" s="502"/>
      <c r="U2199" s="502"/>
      <c r="V2199" s="502"/>
      <c r="W2199" s="502"/>
      <c r="X2199" s="502"/>
      <c r="Y2199" s="502"/>
      <c r="Z2199" s="502"/>
      <c r="AA2199" s="502"/>
      <c r="AB2199" s="502"/>
      <c r="AC2199" s="502"/>
      <c r="AD2199" s="502"/>
      <c r="AE2199" s="502"/>
      <c r="AF2199" s="502"/>
      <c r="AG2199" s="502"/>
      <c r="AH2199" s="502"/>
      <c r="AI2199" s="502"/>
      <c r="AJ2199" s="502"/>
      <c r="AK2199" s="502"/>
      <c r="AL2199" s="502"/>
      <c r="AM2199" s="502"/>
      <c r="AN2199" s="502"/>
      <c r="AO2199" s="502"/>
      <c r="AP2199" s="502"/>
      <c r="AQ2199" s="502"/>
      <c r="AR2199" s="502"/>
      <c r="AS2199" s="502"/>
      <c r="AT2199" s="502"/>
      <c r="AU2199" s="502"/>
      <c r="AV2199" s="502"/>
      <c r="AW2199" s="502"/>
      <c r="AX2199" s="502"/>
      <c r="AY2199" s="502"/>
      <c r="AZ2199" s="502"/>
      <c r="BA2199" s="502"/>
      <c r="BB2199" s="502"/>
      <c r="BC2199" s="502"/>
      <c r="BD2199" s="502"/>
      <c r="BE2199" s="502"/>
      <c r="BF2199" s="502"/>
      <c r="BG2199" s="801"/>
      <c r="BH2199" s="802"/>
      <c r="BI2199" s="802"/>
      <c r="BJ2199" s="802"/>
      <c r="BK2199" s="803"/>
      <c r="BL2199" s="225"/>
      <c r="BM2199" s="225"/>
      <c r="BN2199" s="225"/>
      <c r="BO2199" s="225"/>
      <c r="BP2199" s="225"/>
      <c r="BQ2199" s="225"/>
      <c r="BR2199" s="225"/>
      <c r="BS2199" s="225"/>
      <c r="BT2199" s="225"/>
      <c r="BU2199" s="225"/>
      <c r="BV2199" s="225"/>
      <c r="BW2199" s="225"/>
      <c r="BX2199" s="225"/>
      <c r="BY2199" s="225"/>
      <c r="BZ2199" s="225"/>
      <c r="CA2199" s="225"/>
    </row>
    <row r="2200" spans="1:97" ht="12.6" customHeight="1">
      <c r="A2200" s="331"/>
      <c r="B2200" s="511"/>
      <c r="C2200" s="512"/>
      <c r="D2200" s="513"/>
      <c r="E2200" s="514"/>
      <c r="F2200" s="482"/>
      <c r="G2200" s="482"/>
      <c r="H2200" s="482"/>
      <c r="I2200" s="482"/>
      <c r="J2200" s="482"/>
      <c r="K2200" s="482"/>
      <c r="L2200" s="482"/>
      <c r="M2200" s="482"/>
      <c r="N2200" s="482"/>
      <c r="O2200" s="482"/>
      <c r="P2200" s="482"/>
      <c r="Q2200" s="482"/>
      <c r="R2200" s="482"/>
      <c r="S2200" s="482"/>
      <c r="T2200" s="482"/>
      <c r="U2200" s="482"/>
      <c r="V2200" s="482"/>
      <c r="W2200" s="482"/>
      <c r="X2200" s="482"/>
      <c r="Y2200" s="482"/>
      <c r="Z2200" s="482"/>
      <c r="AA2200" s="482"/>
      <c r="AB2200" s="482"/>
      <c r="AC2200" s="482"/>
      <c r="AD2200" s="482"/>
      <c r="AE2200" s="482"/>
      <c r="AF2200" s="482"/>
      <c r="AG2200" s="482"/>
      <c r="AH2200" s="482"/>
      <c r="AI2200" s="482"/>
      <c r="AJ2200" s="482"/>
      <c r="AK2200" s="482"/>
      <c r="AL2200" s="482"/>
      <c r="AM2200" s="482"/>
      <c r="AN2200" s="482"/>
      <c r="AO2200" s="482"/>
      <c r="AP2200" s="482"/>
      <c r="AQ2200" s="482"/>
      <c r="AR2200" s="482"/>
      <c r="AS2200" s="482"/>
      <c r="AT2200" s="482"/>
      <c r="AU2200" s="482"/>
      <c r="AV2200" s="482"/>
      <c r="AW2200" s="482"/>
      <c r="AX2200" s="482"/>
      <c r="AY2200" s="482"/>
      <c r="AZ2200" s="482"/>
      <c r="BA2200" s="482"/>
      <c r="BB2200" s="482"/>
      <c r="BC2200" s="482"/>
      <c r="BD2200" s="482"/>
      <c r="BE2200" s="482"/>
      <c r="BF2200" s="482"/>
      <c r="BG2200" s="807"/>
      <c r="BH2200" s="808"/>
      <c r="BI2200" s="808"/>
      <c r="BJ2200" s="808"/>
      <c r="BK2200" s="809"/>
      <c r="BL2200" s="225"/>
      <c r="BM2200" s="225"/>
      <c r="BN2200" s="225"/>
      <c r="BO2200" s="225"/>
      <c r="BP2200" s="225"/>
      <c r="BQ2200" s="225"/>
      <c r="BR2200" s="225"/>
      <c r="BS2200" s="225"/>
      <c r="BT2200" s="225"/>
      <c r="BU2200" s="225"/>
      <c r="BV2200" s="225"/>
      <c r="BW2200" s="225"/>
      <c r="BX2200" s="225"/>
      <c r="BY2200" s="225"/>
      <c r="BZ2200" s="225"/>
      <c r="CA2200" s="225"/>
    </row>
    <row r="2201" spans="1:97" ht="12.6" customHeight="1">
      <c r="A2201" s="331"/>
      <c r="B2201" s="498"/>
      <c r="C2201" s="499"/>
      <c r="D2201" s="500"/>
      <c r="E2201" s="503"/>
      <c r="F2201" s="504"/>
      <c r="G2201" s="504"/>
      <c r="H2201" s="504"/>
      <c r="I2201" s="504"/>
      <c r="J2201" s="504"/>
      <c r="K2201" s="504"/>
      <c r="L2201" s="504"/>
      <c r="M2201" s="504"/>
      <c r="N2201" s="504"/>
      <c r="O2201" s="504"/>
      <c r="P2201" s="504"/>
      <c r="Q2201" s="504"/>
      <c r="R2201" s="504"/>
      <c r="S2201" s="504"/>
      <c r="T2201" s="504"/>
      <c r="U2201" s="504"/>
      <c r="V2201" s="504"/>
      <c r="W2201" s="504"/>
      <c r="X2201" s="504"/>
      <c r="Y2201" s="504"/>
      <c r="Z2201" s="504"/>
      <c r="AA2201" s="504"/>
      <c r="AB2201" s="504"/>
      <c r="AC2201" s="504"/>
      <c r="AD2201" s="504"/>
      <c r="AE2201" s="504"/>
      <c r="AF2201" s="504"/>
      <c r="AG2201" s="504"/>
      <c r="AH2201" s="504"/>
      <c r="AI2201" s="504"/>
      <c r="AJ2201" s="504"/>
      <c r="AK2201" s="504"/>
      <c r="AL2201" s="504"/>
      <c r="AM2201" s="504"/>
      <c r="AN2201" s="504"/>
      <c r="AO2201" s="504"/>
      <c r="AP2201" s="504"/>
      <c r="AQ2201" s="504"/>
      <c r="AR2201" s="504"/>
      <c r="AS2201" s="504"/>
      <c r="AT2201" s="504"/>
      <c r="AU2201" s="504"/>
      <c r="AV2201" s="504"/>
      <c r="AW2201" s="504"/>
      <c r="AX2201" s="504"/>
      <c r="AY2201" s="504"/>
      <c r="AZ2201" s="504"/>
      <c r="BA2201" s="504"/>
      <c r="BB2201" s="504"/>
      <c r="BC2201" s="504"/>
      <c r="BD2201" s="504"/>
      <c r="BE2201" s="504"/>
      <c r="BF2201" s="504"/>
      <c r="BG2201" s="804"/>
      <c r="BH2201" s="805"/>
      <c r="BI2201" s="805"/>
      <c r="BJ2201" s="805"/>
      <c r="BK2201" s="806"/>
      <c r="BL2201" s="225"/>
      <c r="BM2201" s="225"/>
      <c r="BN2201" s="225"/>
      <c r="BO2201" s="225"/>
      <c r="BP2201" s="225"/>
      <c r="BQ2201" s="225"/>
      <c r="BR2201" s="225"/>
      <c r="BS2201" s="225"/>
      <c r="BT2201" s="225"/>
      <c r="BU2201" s="225"/>
      <c r="BV2201" s="225"/>
      <c r="BW2201" s="225"/>
      <c r="BX2201" s="225"/>
      <c r="BY2201" s="225"/>
      <c r="BZ2201" s="225"/>
      <c r="CA2201" s="225"/>
    </row>
    <row r="2202" spans="1:97" s="384" customFormat="1" ht="8.25" customHeight="1">
      <c r="BG2202" s="243"/>
      <c r="BH2202" s="243"/>
      <c r="BI2202" s="243"/>
      <c r="BJ2202" s="243"/>
      <c r="BK2202" s="243"/>
      <c r="BL2202" s="385"/>
      <c r="BM2202" s="385"/>
      <c r="BN2202" s="385"/>
      <c r="BO2202" s="385"/>
      <c r="BP2202" s="385"/>
      <c r="BQ2202" s="385"/>
      <c r="BR2202" s="385"/>
      <c r="BS2202" s="385"/>
      <c r="BT2202" s="385"/>
      <c r="BU2202" s="385"/>
      <c r="BV2202" s="385"/>
      <c r="BW2202" s="385"/>
      <c r="BX2202" s="385"/>
      <c r="BY2202" s="385"/>
      <c r="BZ2202" s="385"/>
      <c r="CA2202" s="385"/>
    </row>
    <row r="2203" spans="1:97" s="316" customFormat="1" ht="12.75" customHeight="1">
      <c r="B2203" s="386"/>
      <c r="C2203" s="386"/>
      <c r="D2203" s="386"/>
      <c r="E2203" s="599" t="s">
        <v>765</v>
      </c>
      <c r="F2203" s="600"/>
      <c r="G2203" s="600"/>
      <c r="H2203" s="600"/>
      <c r="I2203" s="600"/>
      <c r="J2203" s="600"/>
      <c r="K2203" s="600"/>
      <c r="L2203" s="600"/>
      <c r="M2203" s="600"/>
      <c r="N2203" s="600"/>
      <c r="O2203" s="600"/>
      <c r="P2203" s="600"/>
      <c r="Q2203" s="600"/>
      <c r="R2203" s="600"/>
      <c r="S2203" s="600"/>
      <c r="T2203" s="600"/>
      <c r="U2203" s="600"/>
      <c r="V2203" s="600"/>
      <c r="W2203" s="600"/>
      <c r="X2203" s="600"/>
      <c r="Y2203" s="600"/>
      <c r="Z2203" s="600"/>
      <c r="AA2203" s="600"/>
      <c r="AB2203" s="600"/>
      <c r="AC2203" s="600"/>
      <c r="AD2203" s="600"/>
      <c r="AE2203" s="601"/>
      <c r="AF2203" s="783"/>
      <c r="AG2203" s="784"/>
      <c r="AH2203" s="784"/>
      <c r="AI2203" s="784"/>
      <c r="AJ2203" s="784"/>
      <c r="AK2203" s="784"/>
      <c r="AL2203" s="784"/>
      <c r="AM2203" s="784"/>
      <c r="AN2203" s="784"/>
      <c r="AO2203" s="784"/>
      <c r="AP2203" s="785"/>
      <c r="AQ2203" s="482" t="s">
        <v>1339</v>
      </c>
      <c r="AR2203" s="482"/>
      <c r="AS2203" s="482"/>
      <c r="AT2203" s="482"/>
      <c r="AU2203" s="482"/>
      <c r="AV2203" s="482"/>
      <c r="AW2203" s="482"/>
      <c r="AX2203" s="482"/>
      <c r="AY2203" s="482"/>
      <c r="AZ2203" s="482"/>
      <c r="BA2203" s="482"/>
      <c r="BB2203" s="482"/>
      <c r="BC2203" s="482"/>
      <c r="BD2203" s="482"/>
      <c r="BE2203" s="482"/>
      <c r="BF2203" s="482"/>
      <c r="BG2203" s="387"/>
      <c r="BH2203" s="387"/>
      <c r="BI2203" s="387"/>
      <c r="BJ2203" s="387"/>
      <c r="BK2203" s="387"/>
      <c r="BL2203" s="387"/>
      <c r="BM2203" s="777" t="s">
        <v>766</v>
      </c>
      <c r="BN2203" s="777"/>
      <c r="BO2203" s="777"/>
      <c r="BP2203" s="777"/>
      <c r="BQ2203" s="777"/>
      <c r="BR2203" s="777"/>
      <c r="BS2203" s="777"/>
      <c r="BT2203" s="777"/>
      <c r="BU2203" s="777"/>
      <c r="BV2203" s="777"/>
      <c r="BW2203" s="777"/>
      <c r="BX2203" s="387"/>
      <c r="BY2203" s="387"/>
      <c r="BZ2203" s="387"/>
      <c r="CA2203" s="387"/>
      <c r="CB2203" s="387"/>
      <c r="CC2203" s="387"/>
      <c r="CD2203" s="387"/>
      <c r="CE2203" s="387"/>
      <c r="CF2203" s="387"/>
      <c r="CG2203" s="387"/>
      <c r="CH2203" s="387"/>
      <c r="CK2203" s="258"/>
      <c r="CL2203" s="225"/>
      <c r="CM2203" s="225"/>
      <c r="CN2203" s="225"/>
      <c r="CO2203" s="225"/>
      <c r="CP2203" s="225"/>
      <c r="CQ2203" s="225"/>
      <c r="CR2203" s="225"/>
      <c r="CS2203" s="225"/>
    </row>
    <row r="2204" spans="1:97" s="316" customFormat="1" ht="12.75" customHeight="1">
      <c r="B2204" s="386"/>
      <c r="C2204" s="386"/>
      <c r="D2204" s="386"/>
      <c r="E2204" s="602"/>
      <c r="F2204" s="603"/>
      <c r="G2204" s="603"/>
      <c r="H2204" s="603"/>
      <c r="I2204" s="603"/>
      <c r="J2204" s="603"/>
      <c r="K2204" s="603"/>
      <c r="L2204" s="603"/>
      <c r="M2204" s="603"/>
      <c r="N2204" s="603"/>
      <c r="O2204" s="603"/>
      <c r="P2204" s="603"/>
      <c r="Q2204" s="603"/>
      <c r="R2204" s="603"/>
      <c r="S2204" s="603"/>
      <c r="T2204" s="603"/>
      <c r="U2204" s="603"/>
      <c r="V2204" s="603"/>
      <c r="W2204" s="603"/>
      <c r="X2204" s="603"/>
      <c r="Y2204" s="603"/>
      <c r="Z2204" s="603"/>
      <c r="AA2204" s="603"/>
      <c r="AB2204" s="603"/>
      <c r="AC2204" s="603"/>
      <c r="AD2204" s="603"/>
      <c r="AE2204" s="604"/>
      <c r="AF2204" s="786"/>
      <c r="AG2204" s="787"/>
      <c r="AH2204" s="787"/>
      <c r="AI2204" s="787"/>
      <c r="AJ2204" s="787"/>
      <c r="AK2204" s="787"/>
      <c r="AL2204" s="787"/>
      <c r="AM2204" s="787"/>
      <c r="AN2204" s="787"/>
      <c r="AO2204" s="787"/>
      <c r="AP2204" s="788"/>
      <c r="AQ2204" s="482"/>
      <c r="AR2204" s="482"/>
      <c r="AS2204" s="482"/>
      <c r="AT2204" s="482"/>
      <c r="AU2204" s="482"/>
      <c r="AV2204" s="482"/>
      <c r="AW2204" s="482"/>
      <c r="AX2204" s="482"/>
      <c r="AY2204" s="482"/>
      <c r="AZ2204" s="482"/>
      <c r="BA2204" s="482"/>
      <c r="BB2204" s="482"/>
      <c r="BC2204" s="482"/>
      <c r="BD2204" s="482"/>
      <c r="BE2204" s="482"/>
      <c r="BF2204" s="482"/>
      <c r="BG2204" s="387"/>
      <c r="BH2204" s="387"/>
      <c r="BI2204" s="387"/>
      <c r="BJ2204" s="387"/>
      <c r="BK2204" s="387"/>
      <c r="BL2204" s="387"/>
      <c r="BM2204" s="387"/>
      <c r="BN2204" s="387"/>
      <c r="BO2204" s="387"/>
      <c r="BP2204" s="387"/>
      <c r="BQ2204" s="387"/>
      <c r="BR2204" s="387"/>
      <c r="BS2204" s="387"/>
      <c r="BT2204" s="387"/>
      <c r="BU2204" s="387"/>
      <c r="BV2204" s="387"/>
      <c r="BW2204" s="387"/>
      <c r="BX2204" s="387"/>
      <c r="BY2204" s="387"/>
      <c r="BZ2204" s="387"/>
      <c r="CA2204" s="387"/>
      <c r="CB2204" s="387"/>
      <c r="CC2204" s="387"/>
      <c r="CD2204" s="387"/>
      <c r="CE2204" s="387"/>
      <c r="CF2204" s="387"/>
      <c r="CG2204" s="387"/>
      <c r="CH2204" s="387"/>
      <c r="CK2204" s="258"/>
      <c r="CL2204" s="258"/>
      <c r="CM2204" s="258"/>
      <c r="CN2204" s="258"/>
      <c r="CO2204" s="258"/>
      <c r="CP2204" s="225"/>
      <c r="CQ2204" s="225"/>
      <c r="CR2204" s="225"/>
      <c r="CS2204" s="225"/>
    </row>
    <row r="2205" spans="1:97" s="316" customFormat="1" ht="12.75" customHeight="1">
      <c r="B2205" s="386"/>
      <c r="C2205" s="386"/>
      <c r="D2205" s="386"/>
      <c r="E2205" s="388"/>
      <c r="F2205" s="388"/>
      <c r="G2205" s="388"/>
      <c r="H2205" s="388"/>
      <c r="I2205" s="388"/>
      <c r="J2205" s="388"/>
      <c r="K2205" s="388"/>
      <c r="L2205" s="388"/>
      <c r="M2205" s="388"/>
      <c r="N2205" s="388"/>
      <c r="O2205" s="388"/>
      <c r="P2205" s="388"/>
      <c r="Q2205" s="388"/>
      <c r="R2205" s="388"/>
      <c r="S2205" s="388"/>
      <c r="T2205" s="388"/>
      <c r="U2205" s="388"/>
      <c r="V2205" s="388"/>
      <c r="W2205" s="388"/>
      <c r="X2205" s="388"/>
      <c r="Y2205" s="388"/>
      <c r="Z2205" s="388"/>
      <c r="AA2205" s="388"/>
      <c r="AB2205" s="388"/>
      <c r="AC2205" s="388"/>
      <c r="AD2205" s="388"/>
      <c r="AE2205" s="388"/>
      <c r="AF2205" s="389"/>
      <c r="AG2205" s="389"/>
      <c r="AH2205" s="389"/>
      <c r="AI2205" s="389"/>
      <c r="AJ2205" s="389"/>
      <c r="AK2205" s="389"/>
      <c r="AL2205" s="389"/>
      <c r="AM2205" s="389"/>
      <c r="AN2205" s="389"/>
      <c r="AO2205" s="389"/>
      <c r="AP2205" s="389"/>
      <c r="AQ2205" s="355"/>
      <c r="AR2205" s="355"/>
      <c r="AS2205" s="355"/>
      <c r="AT2205" s="355"/>
      <c r="AU2205" s="355"/>
      <c r="AV2205" s="355"/>
      <c r="AW2205" s="355"/>
      <c r="AX2205" s="355"/>
      <c r="AY2205" s="355"/>
      <c r="AZ2205" s="355"/>
      <c r="BA2205" s="355"/>
      <c r="BB2205" s="355"/>
      <c r="BC2205" s="355"/>
      <c r="BD2205" s="355"/>
      <c r="BE2205" s="355"/>
      <c r="BF2205" s="355"/>
      <c r="BG2205" s="387"/>
      <c r="BH2205" s="387"/>
      <c r="BI2205" s="387"/>
      <c r="BJ2205" s="387"/>
      <c r="BK2205" s="387"/>
      <c r="BL2205" s="387"/>
      <c r="BM2205" s="387"/>
      <c r="BN2205" s="387"/>
      <c r="BO2205" s="387"/>
      <c r="BP2205" s="387"/>
      <c r="BQ2205" s="387"/>
      <c r="BR2205" s="387"/>
      <c r="BS2205" s="387"/>
      <c r="BT2205" s="387"/>
      <c r="BU2205" s="387"/>
      <c r="BV2205" s="387"/>
      <c r="BW2205" s="387"/>
      <c r="BX2205" s="387"/>
      <c r="BY2205" s="387"/>
      <c r="BZ2205" s="387"/>
      <c r="CA2205" s="387"/>
      <c r="CB2205" s="387"/>
      <c r="CC2205" s="387"/>
      <c r="CD2205" s="387"/>
      <c r="CE2205" s="387"/>
      <c r="CF2205" s="387"/>
      <c r="CG2205" s="387"/>
      <c r="CH2205" s="387"/>
      <c r="CK2205" s="258"/>
      <c r="CL2205" s="258"/>
      <c r="CM2205" s="258"/>
      <c r="CN2205" s="258"/>
      <c r="CO2205" s="258"/>
      <c r="CP2205" s="225"/>
      <c r="CQ2205" s="225"/>
      <c r="CR2205" s="225"/>
      <c r="CS2205" s="225"/>
    </row>
    <row r="2206" spans="1:97" ht="20.100000000000001" customHeight="1">
      <c r="A2206" s="239" t="s">
        <v>1318</v>
      </c>
      <c r="B2206" s="239"/>
      <c r="C2206" s="239"/>
      <c r="D2206" s="298"/>
      <c r="E2206" s="291"/>
      <c r="F2206" s="291"/>
      <c r="G2206" s="291"/>
      <c r="H2206" s="291"/>
      <c r="I2206" s="291"/>
      <c r="J2206" s="291"/>
      <c r="K2206" s="291"/>
      <c r="L2206" s="291"/>
      <c r="M2206" s="291"/>
      <c r="N2206" s="291"/>
      <c r="O2206" s="291"/>
      <c r="P2206" s="291"/>
      <c r="Q2206" s="291"/>
      <c r="R2206" s="291"/>
      <c r="S2206" s="291"/>
      <c r="T2206" s="291"/>
      <c r="U2206" s="291"/>
      <c r="V2206" s="291"/>
      <c r="W2206" s="316"/>
      <c r="X2206" s="316"/>
      <c r="Y2206" s="316"/>
      <c r="Z2206" s="316"/>
      <c r="AA2206" s="316"/>
      <c r="AB2206" s="316"/>
      <c r="AC2206" s="316"/>
      <c r="AD2206" s="316"/>
      <c r="AE2206" s="316"/>
      <c r="AF2206" s="316"/>
      <c r="AG2206" s="316"/>
      <c r="AH2206" s="316"/>
      <c r="AI2206" s="316"/>
      <c r="AJ2206" s="316"/>
      <c r="AK2206" s="316"/>
      <c r="AL2206" s="316"/>
      <c r="AM2206" s="316"/>
      <c r="AN2206" s="773"/>
      <c r="AO2206" s="774"/>
      <c r="AP2206" s="774"/>
      <c r="AQ2206" s="774"/>
      <c r="AR2206" s="774"/>
      <c r="AS2206" s="774"/>
      <c r="AT2206" s="774"/>
      <c r="AU2206" s="774"/>
      <c r="AV2206" s="774"/>
      <c r="AW2206" s="774"/>
      <c r="AX2206" s="774"/>
      <c r="AY2206" s="774"/>
      <c r="AZ2206" s="774"/>
      <c r="BA2206" s="774"/>
      <c r="BB2206" s="774"/>
      <c r="BC2206" s="774"/>
      <c r="BD2206" s="774"/>
      <c r="BE2206" s="774"/>
      <c r="BF2206" s="774"/>
      <c r="BG2206" s="243"/>
      <c r="BH2206" s="243"/>
      <c r="BI2206" s="243"/>
      <c r="BJ2206" s="243"/>
      <c r="BK2206" s="243"/>
      <c r="BL2206" s="225"/>
      <c r="BM2206" s="225"/>
      <c r="BN2206" s="225"/>
      <c r="BO2206" s="225"/>
      <c r="BP2206" s="225"/>
      <c r="BQ2206" s="225"/>
      <c r="BR2206" s="225"/>
      <c r="BS2206" s="225"/>
      <c r="BT2206" s="225"/>
      <c r="BU2206" s="225"/>
      <c r="BV2206" s="225"/>
      <c r="BW2206" s="225"/>
      <c r="BX2206" s="225"/>
      <c r="BY2206" s="225"/>
      <c r="BZ2206" s="225"/>
      <c r="CA2206" s="225"/>
    </row>
    <row r="2207" spans="1:97" s="331" customFormat="1" ht="18" customHeight="1">
      <c r="A2207" s="239"/>
      <c r="B2207" s="641" t="s">
        <v>1083</v>
      </c>
      <c r="C2207" s="642"/>
      <c r="D2207" s="642"/>
      <c r="E2207" s="642"/>
      <c r="F2207" s="642"/>
      <c r="G2207" s="642"/>
      <c r="H2207" s="642"/>
      <c r="I2207" s="642"/>
      <c r="J2207" s="642"/>
      <c r="K2207" s="642"/>
      <c r="L2207" s="642"/>
      <c r="M2207" s="642"/>
      <c r="N2207" s="642"/>
      <c r="O2207" s="642"/>
      <c r="P2207" s="642"/>
      <c r="Q2207" s="642"/>
      <c r="R2207" s="642"/>
      <c r="S2207" s="642"/>
      <c r="T2207" s="642"/>
      <c r="U2207" s="642"/>
      <c r="V2207" s="642"/>
      <c r="W2207" s="642"/>
      <c r="X2207" s="642"/>
      <c r="Y2207" s="642"/>
      <c r="Z2207" s="642"/>
      <c r="AA2207" s="642"/>
      <c r="AB2207" s="642"/>
      <c r="AC2207" s="642"/>
      <c r="AD2207" s="642"/>
      <c r="AE2207" s="642"/>
      <c r="AF2207" s="642"/>
      <c r="AG2207" s="642"/>
      <c r="AH2207" s="642"/>
      <c r="AI2207" s="642"/>
      <c r="AJ2207" s="642"/>
      <c r="AK2207" s="642"/>
      <c r="AL2207" s="642"/>
      <c r="AM2207" s="642"/>
      <c r="AN2207" s="642"/>
      <c r="AO2207" s="642"/>
      <c r="AP2207" s="642"/>
      <c r="AQ2207" s="642"/>
      <c r="AR2207" s="642"/>
      <c r="AS2207" s="642"/>
      <c r="AT2207" s="642"/>
      <c r="AU2207" s="642"/>
      <c r="AV2207" s="642"/>
      <c r="AW2207" s="642"/>
      <c r="AX2207" s="642"/>
      <c r="AY2207" s="642"/>
      <c r="AZ2207" s="642"/>
      <c r="BA2207" s="642"/>
      <c r="BB2207" s="642"/>
      <c r="BC2207" s="642"/>
      <c r="BD2207" s="642"/>
      <c r="BE2207" s="642"/>
      <c r="BF2207" s="642"/>
      <c r="BG2207" s="642"/>
      <c r="BH2207" s="642"/>
      <c r="BI2207" s="642"/>
      <c r="BJ2207" s="642"/>
      <c r="BK2207" s="643"/>
      <c r="BL2207" s="330"/>
      <c r="BM2207" s="330"/>
      <c r="BN2207" s="330"/>
      <c r="BO2207" s="330"/>
      <c r="BP2207" s="330"/>
      <c r="BQ2207" s="330"/>
      <c r="BR2207" s="330"/>
      <c r="BS2207" s="330"/>
      <c r="BT2207" s="330"/>
    </row>
    <row r="2208" spans="1:97" s="331" customFormat="1" ht="4.5" customHeight="1">
      <c r="B2208" s="495" t="s">
        <v>431</v>
      </c>
      <c r="C2208" s="496"/>
      <c r="D2208" s="497"/>
      <c r="E2208" s="501" t="s">
        <v>1084</v>
      </c>
      <c r="F2208" s="502"/>
      <c r="G2208" s="502"/>
      <c r="H2208" s="502"/>
      <c r="I2208" s="502"/>
      <c r="J2208" s="502"/>
      <c r="K2208" s="502"/>
      <c r="L2208" s="502"/>
      <c r="M2208" s="502"/>
      <c r="N2208" s="502"/>
      <c r="O2208" s="502"/>
      <c r="P2208" s="502"/>
      <c r="Q2208" s="502"/>
      <c r="R2208" s="502"/>
      <c r="S2208" s="502"/>
      <c r="T2208" s="502"/>
      <c r="U2208" s="502"/>
      <c r="V2208" s="502"/>
      <c r="W2208" s="502"/>
      <c r="X2208" s="502"/>
      <c r="Y2208" s="502"/>
      <c r="Z2208" s="502"/>
      <c r="AA2208" s="502"/>
      <c r="AB2208" s="502"/>
      <c r="AC2208" s="502"/>
      <c r="AD2208" s="502"/>
      <c r="AE2208" s="502"/>
      <c r="AF2208" s="502"/>
      <c r="AG2208" s="502"/>
      <c r="AH2208" s="502"/>
      <c r="AI2208" s="502"/>
      <c r="AJ2208" s="502"/>
      <c r="AK2208" s="502"/>
      <c r="AL2208" s="502"/>
      <c r="AM2208" s="502"/>
      <c r="AN2208" s="502"/>
      <c r="AO2208" s="502"/>
      <c r="AP2208" s="502"/>
      <c r="AQ2208" s="502"/>
      <c r="AR2208" s="502"/>
      <c r="AS2208" s="502"/>
      <c r="AT2208" s="502"/>
      <c r="AU2208" s="502"/>
      <c r="AV2208" s="502"/>
      <c r="AW2208" s="502"/>
      <c r="AX2208" s="502"/>
      <c r="AY2208" s="502"/>
      <c r="AZ2208" s="502"/>
      <c r="BA2208" s="502"/>
      <c r="BB2208" s="502"/>
      <c r="BC2208" s="502"/>
      <c r="BD2208" s="502"/>
      <c r="BE2208" s="502"/>
      <c r="BF2208" s="502"/>
      <c r="BG2208" s="801"/>
      <c r="BH2208" s="802"/>
      <c r="BI2208" s="802"/>
      <c r="BJ2208" s="802"/>
      <c r="BK2208" s="803"/>
      <c r="BL2208" s="330"/>
      <c r="BM2208" s="330"/>
      <c r="BN2208" s="330"/>
      <c r="BO2208" s="330"/>
      <c r="BP2208" s="330"/>
      <c r="BQ2208" s="330"/>
      <c r="BR2208" s="330"/>
      <c r="BS2208" s="330"/>
      <c r="BT2208" s="330"/>
      <c r="BU2208" s="330"/>
      <c r="BV2208" s="330"/>
      <c r="BW2208" s="330"/>
      <c r="BX2208" s="330"/>
      <c r="BY2208" s="330"/>
      <c r="BZ2208" s="330"/>
      <c r="CA2208" s="330"/>
    </row>
    <row r="2209" spans="1:79" s="331" customFormat="1" ht="12.6" customHeight="1">
      <c r="B2209" s="511"/>
      <c r="C2209" s="512"/>
      <c r="D2209" s="513"/>
      <c r="E2209" s="514"/>
      <c r="F2209" s="482"/>
      <c r="G2209" s="482"/>
      <c r="H2209" s="482"/>
      <c r="I2209" s="482"/>
      <c r="J2209" s="482"/>
      <c r="K2209" s="482"/>
      <c r="L2209" s="482"/>
      <c r="M2209" s="482"/>
      <c r="N2209" s="482"/>
      <c r="O2209" s="482"/>
      <c r="P2209" s="482"/>
      <c r="Q2209" s="482"/>
      <c r="R2209" s="482"/>
      <c r="S2209" s="482"/>
      <c r="T2209" s="482"/>
      <c r="U2209" s="482"/>
      <c r="V2209" s="482"/>
      <c r="W2209" s="482"/>
      <c r="X2209" s="482"/>
      <c r="Y2209" s="482"/>
      <c r="Z2209" s="482"/>
      <c r="AA2209" s="482"/>
      <c r="AB2209" s="482"/>
      <c r="AC2209" s="482"/>
      <c r="AD2209" s="482"/>
      <c r="AE2209" s="482"/>
      <c r="AF2209" s="482"/>
      <c r="AG2209" s="482"/>
      <c r="AH2209" s="482"/>
      <c r="AI2209" s="482"/>
      <c r="AJ2209" s="482"/>
      <c r="AK2209" s="482"/>
      <c r="AL2209" s="482"/>
      <c r="AM2209" s="482"/>
      <c r="AN2209" s="482"/>
      <c r="AO2209" s="482"/>
      <c r="AP2209" s="482"/>
      <c r="AQ2209" s="482"/>
      <c r="AR2209" s="482"/>
      <c r="AS2209" s="482"/>
      <c r="AT2209" s="482"/>
      <c r="AU2209" s="482"/>
      <c r="AV2209" s="482"/>
      <c r="AW2209" s="482"/>
      <c r="AX2209" s="482"/>
      <c r="AY2209" s="482"/>
      <c r="AZ2209" s="482"/>
      <c r="BA2209" s="482"/>
      <c r="BB2209" s="482"/>
      <c r="BC2209" s="482"/>
      <c r="BD2209" s="482"/>
      <c r="BE2209" s="482"/>
      <c r="BF2209" s="482"/>
      <c r="BG2209" s="807"/>
      <c r="BH2209" s="808"/>
      <c r="BI2209" s="808"/>
      <c r="BJ2209" s="808"/>
      <c r="BK2209" s="809"/>
      <c r="BL2209" s="330"/>
      <c r="BM2209" s="330"/>
      <c r="BN2209" s="330"/>
      <c r="BO2209" s="330"/>
      <c r="BP2209" s="330"/>
      <c r="BQ2209" s="330"/>
      <c r="BR2209" s="330"/>
      <c r="BS2209" s="330"/>
      <c r="BT2209" s="330"/>
      <c r="BU2209" s="330"/>
      <c r="BV2209" s="330"/>
      <c r="BW2209" s="330"/>
      <c r="BX2209" s="330"/>
      <c r="BY2209" s="330"/>
      <c r="BZ2209" s="330"/>
      <c r="CA2209" s="330"/>
    </row>
    <row r="2210" spans="1:79" s="331" customFormat="1" ht="12.6" customHeight="1">
      <c r="B2210" s="511"/>
      <c r="C2210" s="512"/>
      <c r="D2210" s="513"/>
      <c r="E2210" s="514"/>
      <c r="F2210" s="482"/>
      <c r="G2210" s="482"/>
      <c r="H2210" s="482"/>
      <c r="I2210" s="482"/>
      <c r="J2210" s="482"/>
      <c r="K2210" s="482"/>
      <c r="L2210" s="482"/>
      <c r="M2210" s="482"/>
      <c r="N2210" s="482"/>
      <c r="O2210" s="482"/>
      <c r="P2210" s="482"/>
      <c r="Q2210" s="482"/>
      <c r="R2210" s="482"/>
      <c r="S2210" s="482"/>
      <c r="T2210" s="482"/>
      <c r="U2210" s="482"/>
      <c r="V2210" s="482"/>
      <c r="W2210" s="482"/>
      <c r="X2210" s="482"/>
      <c r="Y2210" s="482"/>
      <c r="Z2210" s="482"/>
      <c r="AA2210" s="482"/>
      <c r="AB2210" s="482"/>
      <c r="AC2210" s="482"/>
      <c r="AD2210" s="482"/>
      <c r="AE2210" s="482"/>
      <c r="AF2210" s="482"/>
      <c r="AG2210" s="482"/>
      <c r="AH2210" s="482"/>
      <c r="AI2210" s="482"/>
      <c r="AJ2210" s="482"/>
      <c r="AK2210" s="482"/>
      <c r="AL2210" s="482"/>
      <c r="AM2210" s="482"/>
      <c r="AN2210" s="482"/>
      <c r="AO2210" s="482"/>
      <c r="AP2210" s="482"/>
      <c r="AQ2210" s="482"/>
      <c r="AR2210" s="482"/>
      <c r="AS2210" s="482"/>
      <c r="AT2210" s="482"/>
      <c r="AU2210" s="482"/>
      <c r="AV2210" s="482"/>
      <c r="AW2210" s="482"/>
      <c r="AX2210" s="482"/>
      <c r="AY2210" s="482"/>
      <c r="AZ2210" s="482"/>
      <c r="BA2210" s="482"/>
      <c r="BB2210" s="482"/>
      <c r="BC2210" s="482"/>
      <c r="BD2210" s="482"/>
      <c r="BE2210" s="482"/>
      <c r="BF2210" s="482"/>
      <c r="BG2210" s="807"/>
      <c r="BH2210" s="808"/>
      <c r="BI2210" s="808"/>
      <c r="BJ2210" s="808"/>
      <c r="BK2210" s="809"/>
      <c r="BL2210" s="330"/>
      <c r="BM2210" s="330"/>
      <c r="BN2210" s="330"/>
      <c r="BO2210" s="330"/>
      <c r="BP2210" s="330"/>
      <c r="BQ2210" s="330"/>
      <c r="BR2210" s="330"/>
      <c r="BS2210" s="330"/>
      <c r="BT2210" s="330"/>
      <c r="BU2210" s="330"/>
      <c r="BV2210" s="330"/>
      <c r="BW2210" s="330"/>
      <c r="BX2210" s="330"/>
      <c r="BY2210" s="330"/>
      <c r="BZ2210" s="330"/>
      <c r="CA2210" s="330"/>
    </row>
    <row r="2211" spans="1:79" s="331" customFormat="1" ht="12.6" customHeight="1">
      <c r="B2211" s="511"/>
      <c r="C2211" s="512"/>
      <c r="D2211" s="513"/>
      <c r="E2211" s="514"/>
      <c r="F2211" s="482"/>
      <c r="G2211" s="482"/>
      <c r="H2211" s="482"/>
      <c r="I2211" s="482"/>
      <c r="J2211" s="482"/>
      <c r="K2211" s="482"/>
      <c r="L2211" s="482"/>
      <c r="M2211" s="482"/>
      <c r="N2211" s="482"/>
      <c r="O2211" s="482"/>
      <c r="P2211" s="482"/>
      <c r="Q2211" s="482"/>
      <c r="R2211" s="482"/>
      <c r="S2211" s="482"/>
      <c r="T2211" s="482"/>
      <c r="U2211" s="482"/>
      <c r="V2211" s="482"/>
      <c r="W2211" s="482"/>
      <c r="X2211" s="482"/>
      <c r="Y2211" s="482"/>
      <c r="Z2211" s="482"/>
      <c r="AA2211" s="482"/>
      <c r="AB2211" s="482"/>
      <c r="AC2211" s="482"/>
      <c r="AD2211" s="482"/>
      <c r="AE2211" s="482"/>
      <c r="AF2211" s="482"/>
      <c r="AG2211" s="482"/>
      <c r="AH2211" s="482"/>
      <c r="AI2211" s="482"/>
      <c r="AJ2211" s="482"/>
      <c r="AK2211" s="482"/>
      <c r="AL2211" s="482"/>
      <c r="AM2211" s="482"/>
      <c r="AN2211" s="482"/>
      <c r="AO2211" s="482"/>
      <c r="AP2211" s="482"/>
      <c r="AQ2211" s="482"/>
      <c r="AR2211" s="482"/>
      <c r="AS2211" s="482"/>
      <c r="AT2211" s="482"/>
      <c r="AU2211" s="482"/>
      <c r="AV2211" s="482"/>
      <c r="AW2211" s="482"/>
      <c r="AX2211" s="482"/>
      <c r="AY2211" s="482"/>
      <c r="AZ2211" s="482"/>
      <c r="BA2211" s="482"/>
      <c r="BB2211" s="482"/>
      <c r="BC2211" s="482"/>
      <c r="BD2211" s="482"/>
      <c r="BE2211" s="482"/>
      <c r="BF2211" s="482"/>
      <c r="BG2211" s="807"/>
      <c r="BH2211" s="808"/>
      <c r="BI2211" s="808"/>
      <c r="BJ2211" s="808"/>
      <c r="BK2211" s="809"/>
      <c r="BL2211" s="330"/>
      <c r="BM2211" s="330"/>
      <c r="BN2211" s="330"/>
      <c r="BO2211" s="330"/>
      <c r="BP2211" s="330"/>
      <c r="BQ2211" s="330"/>
      <c r="BR2211" s="330"/>
      <c r="BS2211" s="330"/>
      <c r="BT2211" s="330"/>
      <c r="BU2211" s="330"/>
      <c r="BV2211" s="330"/>
      <c r="BW2211" s="330"/>
      <c r="BX2211" s="330"/>
      <c r="BY2211" s="330"/>
      <c r="BZ2211" s="330"/>
      <c r="CA2211" s="330"/>
    </row>
    <row r="2212" spans="1:79" s="331" customFormat="1" ht="3" customHeight="1">
      <c r="B2212" s="511"/>
      <c r="C2212" s="512"/>
      <c r="D2212" s="513"/>
      <c r="E2212" s="514"/>
      <c r="F2212" s="482"/>
      <c r="G2212" s="482"/>
      <c r="H2212" s="482"/>
      <c r="I2212" s="482"/>
      <c r="J2212" s="482"/>
      <c r="K2212" s="482"/>
      <c r="L2212" s="482"/>
      <c r="M2212" s="482"/>
      <c r="N2212" s="482"/>
      <c r="O2212" s="482"/>
      <c r="P2212" s="482"/>
      <c r="Q2212" s="482"/>
      <c r="R2212" s="482"/>
      <c r="S2212" s="482"/>
      <c r="T2212" s="482"/>
      <c r="U2212" s="482"/>
      <c r="V2212" s="482"/>
      <c r="W2212" s="482"/>
      <c r="X2212" s="482"/>
      <c r="Y2212" s="482"/>
      <c r="Z2212" s="482"/>
      <c r="AA2212" s="482"/>
      <c r="AB2212" s="482"/>
      <c r="AC2212" s="482"/>
      <c r="AD2212" s="482"/>
      <c r="AE2212" s="482"/>
      <c r="AF2212" s="482"/>
      <c r="AG2212" s="482"/>
      <c r="AH2212" s="482"/>
      <c r="AI2212" s="482"/>
      <c r="AJ2212" s="482"/>
      <c r="AK2212" s="482"/>
      <c r="AL2212" s="482"/>
      <c r="AM2212" s="482"/>
      <c r="AN2212" s="482"/>
      <c r="AO2212" s="482"/>
      <c r="AP2212" s="482"/>
      <c r="AQ2212" s="482"/>
      <c r="AR2212" s="482"/>
      <c r="AS2212" s="482"/>
      <c r="AT2212" s="482"/>
      <c r="AU2212" s="482"/>
      <c r="AV2212" s="482"/>
      <c r="AW2212" s="482"/>
      <c r="AX2212" s="482"/>
      <c r="AY2212" s="482"/>
      <c r="AZ2212" s="482"/>
      <c r="BA2212" s="482"/>
      <c r="BB2212" s="482"/>
      <c r="BC2212" s="482"/>
      <c r="BD2212" s="482"/>
      <c r="BE2212" s="482"/>
      <c r="BF2212" s="482"/>
      <c r="BG2212" s="807"/>
      <c r="BH2212" s="808"/>
      <c r="BI2212" s="808"/>
      <c r="BJ2212" s="808"/>
      <c r="BK2212" s="809"/>
      <c r="BL2212" s="330"/>
      <c r="BM2212" s="330"/>
      <c r="BN2212" s="330"/>
      <c r="BO2212" s="330"/>
      <c r="BP2212" s="330"/>
      <c r="BQ2212" s="330"/>
      <c r="BR2212" s="330"/>
      <c r="BS2212" s="330"/>
      <c r="BT2212" s="330"/>
      <c r="BU2212" s="330"/>
      <c r="BV2212" s="330"/>
      <c r="BW2212" s="330"/>
      <c r="BX2212" s="330"/>
      <c r="BY2212" s="330"/>
      <c r="BZ2212" s="330"/>
      <c r="CA2212" s="330"/>
    </row>
    <row r="2213" spans="1:79" s="331" customFormat="1" ht="12.6" customHeight="1">
      <c r="B2213" s="511"/>
      <c r="C2213" s="512"/>
      <c r="D2213" s="513"/>
      <c r="E2213" s="769" t="s">
        <v>516</v>
      </c>
      <c r="F2213" s="770"/>
      <c r="G2213" s="482" t="s">
        <v>1246</v>
      </c>
      <c r="H2213" s="482"/>
      <c r="I2213" s="482"/>
      <c r="J2213" s="482"/>
      <c r="K2213" s="482"/>
      <c r="L2213" s="482"/>
      <c r="M2213" s="482"/>
      <c r="N2213" s="482"/>
      <c r="O2213" s="482"/>
      <c r="P2213" s="482"/>
      <c r="Q2213" s="482"/>
      <c r="R2213" s="482"/>
      <c r="S2213" s="482"/>
      <c r="T2213" s="482"/>
      <c r="U2213" s="482"/>
      <c r="V2213" s="482"/>
      <c r="W2213" s="482"/>
      <c r="X2213" s="482"/>
      <c r="Y2213" s="482"/>
      <c r="Z2213" s="482"/>
      <c r="AA2213" s="482"/>
      <c r="AB2213" s="482"/>
      <c r="AC2213" s="482"/>
      <c r="AD2213" s="482"/>
      <c r="AE2213" s="482"/>
      <c r="AF2213" s="482"/>
      <c r="AG2213" s="482"/>
      <c r="AH2213" s="482"/>
      <c r="AI2213" s="482"/>
      <c r="AJ2213" s="482"/>
      <c r="AK2213" s="482"/>
      <c r="AL2213" s="482"/>
      <c r="AM2213" s="482"/>
      <c r="AN2213" s="482"/>
      <c r="AO2213" s="482"/>
      <c r="AP2213" s="482"/>
      <c r="AQ2213" s="482"/>
      <c r="AR2213" s="482"/>
      <c r="AS2213" s="482"/>
      <c r="AT2213" s="482"/>
      <c r="AU2213" s="482"/>
      <c r="AV2213" s="482"/>
      <c r="AW2213" s="482"/>
      <c r="AX2213" s="482"/>
      <c r="AY2213" s="482"/>
      <c r="AZ2213" s="482"/>
      <c r="BA2213" s="482"/>
      <c r="BB2213" s="482"/>
      <c r="BC2213" s="482"/>
      <c r="BD2213" s="482"/>
      <c r="BE2213" s="482"/>
      <c r="BF2213" s="482"/>
      <c r="BG2213" s="807"/>
      <c r="BH2213" s="808"/>
      <c r="BI2213" s="808"/>
      <c r="BJ2213" s="808"/>
      <c r="BK2213" s="809"/>
      <c r="BL2213" s="330"/>
      <c r="BM2213" s="330"/>
      <c r="BN2213" s="330"/>
      <c r="BO2213" s="330"/>
      <c r="BP2213" s="330"/>
      <c r="BQ2213" s="330"/>
      <c r="BR2213" s="330"/>
      <c r="BS2213" s="330"/>
      <c r="BT2213" s="330"/>
      <c r="BU2213" s="330"/>
      <c r="BV2213" s="330"/>
      <c r="BW2213" s="330"/>
      <c r="BX2213" s="330"/>
      <c r="BY2213" s="330"/>
      <c r="BZ2213" s="330"/>
      <c r="CA2213" s="330"/>
    </row>
    <row r="2214" spans="1:79" s="331" customFormat="1" ht="12.6" customHeight="1">
      <c r="B2214" s="511"/>
      <c r="C2214" s="512"/>
      <c r="D2214" s="513"/>
      <c r="E2214" s="769" t="s">
        <v>518</v>
      </c>
      <c r="F2214" s="770"/>
      <c r="G2214" s="482" t="s">
        <v>1085</v>
      </c>
      <c r="H2214" s="482"/>
      <c r="I2214" s="482"/>
      <c r="J2214" s="482"/>
      <c r="K2214" s="482"/>
      <c r="L2214" s="482"/>
      <c r="M2214" s="482"/>
      <c r="N2214" s="482"/>
      <c r="O2214" s="482"/>
      <c r="P2214" s="482"/>
      <c r="Q2214" s="482"/>
      <c r="R2214" s="482"/>
      <c r="S2214" s="482"/>
      <c r="T2214" s="482"/>
      <c r="U2214" s="482"/>
      <c r="V2214" s="482"/>
      <c r="W2214" s="482"/>
      <c r="X2214" s="482"/>
      <c r="Y2214" s="482"/>
      <c r="Z2214" s="482"/>
      <c r="AA2214" s="482"/>
      <c r="AB2214" s="482"/>
      <c r="AC2214" s="482"/>
      <c r="AD2214" s="482"/>
      <c r="AE2214" s="482"/>
      <c r="AF2214" s="482"/>
      <c r="AG2214" s="482"/>
      <c r="AH2214" s="482"/>
      <c r="AI2214" s="482"/>
      <c r="AJ2214" s="482"/>
      <c r="AK2214" s="482"/>
      <c r="AL2214" s="482"/>
      <c r="AM2214" s="482"/>
      <c r="AN2214" s="482"/>
      <c r="AO2214" s="482"/>
      <c r="AP2214" s="482"/>
      <c r="AQ2214" s="482"/>
      <c r="AR2214" s="482"/>
      <c r="AS2214" s="482"/>
      <c r="AT2214" s="482"/>
      <c r="AU2214" s="482"/>
      <c r="AV2214" s="482"/>
      <c r="AW2214" s="482"/>
      <c r="AX2214" s="482"/>
      <c r="AY2214" s="482"/>
      <c r="AZ2214" s="482"/>
      <c r="BA2214" s="482"/>
      <c r="BB2214" s="482"/>
      <c r="BC2214" s="482"/>
      <c r="BD2214" s="482"/>
      <c r="BE2214" s="482"/>
      <c r="BF2214" s="482"/>
      <c r="BG2214" s="807"/>
      <c r="BH2214" s="808"/>
      <c r="BI2214" s="808"/>
      <c r="BJ2214" s="808"/>
      <c r="BK2214" s="809"/>
      <c r="BL2214" s="330"/>
      <c r="BM2214" s="330"/>
      <c r="BN2214" s="330"/>
      <c r="BO2214" s="330"/>
      <c r="BP2214" s="330"/>
      <c r="BQ2214" s="330"/>
      <c r="BR2214" s="330"/>
      <c r="BS2214" s="330"/>
      <c r="BT2214" s="330"/>
      <c r="BU2214" s="330"/>
      <c r="BV2214" s="330"/>
      <c r="BW2214" s="330"/>
      <c r="BX2214" s="330"/>
      <c r="BY2214" s="330"/>
      <c r="BZ2214" s="330"/>
      <c r="CA2214" s="330"/>
    </row>
    <row r="2215" spans="1:79" s="331" customFormat="1" ht="12.6" customHeight="1">
      <c r="B2215" s="511"/>
      <c r="C2215" s="512"/>
      <c r="D2215" s="513"/>
      <c r="E2215" s="769" t="s">
        <v>520</v>
      </c>
      <c r="F2215" s="770"/>
      <c r="G2215" s="482" t="s">
        <v>1086</v>
      </c>
      <c r="H2215" s="482"/>
      <c r="I2215" s="482"/>
      <c r="J2215" s="482"/>
      <c r="K2215" s="482"/>
      <c r="L2215" s="482"/>
      <c r="M2215" s="482"/>
      <c r="N2215" s="482"/>
      <c r="O2215" s="482"/>
      <c r="P2215" s="482"/>
      <c r="Q2215" s="482"/>
      <c r="R2215" s="482"/>
      <c r="S2215" s="482"/>
      <c r="T2215" s="482"/>
      <c r="U2215" s="482"/>
      <c r="V2215" s="482"/>
      <c r="W2215" s="482"/>
      <c r="X2215" s="482"/>
      <c r="Y2215" s="482"/>
      <c r="Z2215" s="482"/>
      <c r="AA2215" s="482"/>
      <c r="AB2215" s="482"/>
      <c r="AC2215" s="482"/>
      <c r="AD2215" s="482"/>
      <c r="AE2215" s="482"/>
      <c r="AF2215" s="482"/>
      <c r="AG2215" s="482"/>
      <c r="AH2215" s="482"/>
      <c r="AI2215" s="482"/>
      <c r="AJ2215" s="482"/>
      <c r="AK2215" s="482"/>
      <c r="AL2215" s="482"/>
      <c r="AM2215" s="482"/>
      <c r="AN2215" s="482"/>
      <c r="AO2215" s="482"/>
      <c r="AP2215" s="482"/>
      <c r="AQ2215" s="482"/>
      <c r="AR2215" s="482"/>
      <c r="AS2215" s="482"/>
      <c r="AT2215" s="482"/>
      <c r="AU2215" s="482"/>
      <c r="AV2215" s="482"/>
      <c r="AW2215" s="482"/>
      <c r="AX2215" s="482"/>
      <c r="AY2215" s="482"/>
      <c r="AZ2215" s="482"/>
      <c r="BA2215" s="482"/>
      <c r="BB2215" s="482"/>
      <c r="BC2215" s="482"/>
      <c r="BD2215" s="482"/>
      <c r="BE2215" s="482"/>
      <c r="BF2215" s="482"/>
      <c r="BG2215" s="807"/>
      <c r="BH2215" s="808"/>
      <c r="BI2215" s="808"/>
      <c r="BJ2215" s="808"/>
      <c r="BK2215" s="809"/>
      <c r="BL2215" s="330"/>
      <c r="BM2215" s="330"/>
      <c r="BN2215" s="330"/>
      <c r="BO2215" s="330"/>
      <c r="BP2215" s="330"/>
      <c r="BQ2215" s="330"/>
      <c r="BR2215" s="330"/>
      <c r="BS2215" s="330"/>
      <c r="BT2215" s="330"/>
      <c r="BU2215" s="330"/>
      <c r="BV2215" s="330"/>
      <c r="BW2215" s="330"/>
      <c r="BX2215" s="330"/>
      <c r="BY2215" s="330"/>
      <c r="BZ2215" s="330"/>
      <c r="CA2215" s="330"/>
    </row>
    <row r="2216" spans="1:79" s="331" customFormat="1" ht="12.6" customHeight="1">
      <c r="B2216" s="511"/>
      <c r="C2216" s="512"/>
      <c r="D2216" s="513"/>
      <c r="E2216" s="769" t="s">
        <v>522</v>
      </c>
      <c r="F2216" s="770"/>
      <c r="G2216" s="482" t="s">
        <v>1087</v>
      </c>
      <c r="H2216" s="482"/>
      <c r="I2216" s="482"/>
      <c r="J2216" s="482"/>
      <c r="K2216" s="482"/>
      <c r="L2216" s="482"/>
      <c r="M2216" s="482"/>
      <c r="N2216" s="482"/>
      <c r="O2216" s="482"/>
      <c r="P2216" s="482"/>
      <c r="Q2216" s="482"/>
      <c r="R2216" s="482"/>
      <c r="S2216" s="482"/>
      <c r="T2216" s="482"/>
      <c r="U2216" s="482"/>
      <c r="V2216" s="482"/>
      <c r="W2216" s="482"/>
      <c r="X2216" s="482"/>
      <c r="Y2216" s="482"/>
      <c r="Z2216" s="482"/>
      <c r="AA2216" s="482"/>
      <c r="AB2216" s="482"/>
      <c r="AC2216" s="482"/>
      <c r="AD2216" s="482"/>
      <c r="AE2216" s="482"/>
      <c r="AF2216" s="482"/>
      <c r="AG2216" s="482"/>
      <c r="AH2216" s="482"/>
      <c r="AI2216" s="482"/>
      <c r="AJ2216" s="482"/>
      <c r="AK2216" s="482"/>
      <c r="AL2216" s="482"/>
      <c r="AM2216" s="482"/>
      <c r="AN2216" s="482"/>
      <c r="AO2216" s="482"/>
      <c r="AP2216" s="482"/>
      <c r="AQ2216" s="482"/>
      <c r="AR2216" s="482"/>
      <c r="AS2216" s="482"/>
      <c r="AT2216" s="482"/>
      <c r="AU2216" s="482"/>
      <c r="AV2216" s="482"/>
      <c r="AW2216" s="482"/>
      <c r="AX2216" s="482"/>
      <c r="AY2216" s="482"/>
      <c r="AZ2216" s="482"/>
      <c r="BA2216" s="482"/>
      <c r="BB2216" s="482"/>
      <c r="BC2216" s="482"/>
      <c r="BD2216" s="482"/>
      <c r="BE2216" s="482"/>
      <c r="BF2216" s="482"/>
      <c r="BG2216" s="807"/>
      <c r="BH2216" s="808"/>
      <c r="BI2216" s="808"/>
      <c r="BJ2216" s="808"/>
      <c r="BK2216" s="809"/>
      <c r="BL2216" s="330"/>
      <c r="BM2216" s="330"/>
      <c r="BN2216" s="330"/>
      <c r="BO2216" s="330"/>
      <c r="BP2216" s="330"/>
      <c r="BQ2216" s="330"/>
      <c r="BR2216" s="330"/>
      <c r="BS2216" s="330"/>
      <c r="BT2216" s="330"/>
      <c r="BU2216" s="330"/>
      <c r="BV2216" s="330"/>
      <c r="BW2216" s="330"/>
      <c r="BX2216" s="330"/>
      <c r="BY2216" s="330"/>
      <c r="BZ2216" s="330"/>
      <c r="CA2216" s="330"/>
    </row>
    <row r="2217" spans="1:79" s="331" customFormat="1" ht="5.25" customHeight="1">
      <c r="B2217" s="498"/>
      <c r="C2217" s="499"/>
      <c r="D2217" s="500"/>
      <c r="E2217" s="332"/>
      <c r="F2217" s="333"/>
      <c r="G2217" s="355"/>
      <c r="H2217" s="355"/>
      <c r="I2217" s="355"/>
      <c r="J2217" s="355"/>
      <c r="K2217" s="355"/>
      <c r="L2217" s="355"/>
      <c r="M2217" s="355"/>
      <c r="N2217" s="355"/>
      <c r="O2217" s="355"/>
      <c r="P2217" s="355"/>
      <c r="Q2217" s="355"/>
      <c r="R2217" s="355"/>
      <c r="S2217" s="355"/>
      <c r="T2217" s="355"/>
      <c r="U2217" s="355"/>
      <c r="V2217" s="355"/>
      <c r="W2217" s="355"/>
      <c r="X2217" s="355"/>
      <c r="Y2217" s="355"/>
      <c r="Z2217" s="355"/>
      <c r="AA2217" s="355"/>
      <c r="AB2217" s="355"/>
      <c r="AC2217" s="355"/>
      <c r="AD2217" s="355"/>
      <c r="AE2217" s="355"/>
      <c r="AF2217" s="355"/>
      <c r="AG2217" s="355"/>
      <c r="AH2217" s="355"/>
      <c r="AI2217" s="355"/>
      <c r="AJ2217" s="355"/>
      <c r="AK2217" s="355"/>
      <c r="AL2217" s="355"/>
      <c r="AM2217" s="355"/>
      <c r="AN2217" s="355"/>
      <c r="AO2217" s="355"/>
      <c r="AP2217" s="355"/>
      <c r="AQ2217" s="355"/>
      <c r="AR2217" s="355"/>
      <c r="AS2217" s="355"/>
      <c r="AT2217" s="355"/>
      <c r="AU2217" s="355"/>
      <c r="AV2217" s="355"/>
      <c r="AW2217" s="355"/>
      <c r="AX2217" s="355"/>
      <c r="AY2217" s="355"/>
      <c r="AZ2217" s="355"/>
      <c r="BA2217" s="355"/>
      <c r="BB2217" s="355"/>
      <c r="BC2217" s="355"/>
      <c r="BD2217" s="355"/>
      <c r="BE2217" s="355"/>
      <c r="BF2217" s="355"/>
      <c r="BG2217" s="804"/>
      <c r="BH2217" s="805"/>
      <c r="BI2217" s="805"/>
      <c r="BJ2217" s="805"/>
      <c r="BK2217" s="806"/>
      <c r="BL2217" s="330"/>
      <c r="BM2217" s="330"/>
      <c r="BN2217" s="330"/>
      <c r="BO2217" s="330"/>
      <c r="BP2217" s="330"/>
      <c r="BQ2217" s="330"/>
      <c r="BR2217" s="330"/>
      <c r="BS2217" s="330"/>
      <c r="BT2217" s="330"/>
      <c r="BU2217" s="330"/>
      <c r="BV2217" s="330"/>
      <c r="BW2217" s="330"/>
      <c r="BX2217" s="330"/>
      <c r="BY2217" s="330"/>
      <c r="BZ2217" s="330"/>
      <c r="CA2217" s="330"/>
    </row>
    <row r="2218" spans="1:79" s="331" customFormat="1" ht="12.6" customHeight="1">
      <c r="B2218" s="495" t="s">
        <v>436</v>
      </c>
      <c r="C2218" s="496"/>
      <c r="D2218" s="497"/>
      <c r="E2218" s="501" t="s">
        <v>1088</v>
      </c>
      <c r="F2218" s="502"/>
      <c r="G2218" s="502"/>
      <c r="H2218" s="502"/>
      <c r="I2218" s="502"/>
      <c r="J2218" s="502"/>
      <c r="K2218" s="502"/>
      <c r="L2218" s="502"/>
      <c r="M2218" s="502"/>
      <c r="N2218" s="502"/>
      <c r="O2218" s="502"/>
      <c r="P2218" s="502"/>
      <c r="Q2218" s="502"/>
      <c r="R2218" s="502"/>
      <c r="S2218" s="502"/>
      <c r="T2218" s="502"/>
      <c r="U2218" s="502"/>
      <c r="V2218" s="502"/>
      <c r="W2218" s="502"/>
      <c r="X2218" s="502"/>
      <c r="Y2218" s="502"/>
      <c r="Z2218" s="502"/>
      <c r="AA2218" s="502"/>
      <c r="AB2218" s="502"/>
      <c r="AC2218" s="502"/>
      <c r="AD2218" s="502"/>
      <c r="AE2218" s="502"/>
      <c r="AF2218" s="502"/>
      <c r="AG2218" s="502"/>
      <c r="AH2218" s="502"/>
      <c r="AI2218" s="502"/>
      <c r="AJ2218" s="502"/>
      <c r="AK2218" s="502"/>
      <c r="AL2218" s="502"/>
      <c r="AM2218" s="502"/>
      <c r="AN2218" s="502"/>
      <c r="AO2218" s="502"/>
      <c r="AP2218" s="502"/>
      <c r="AQ2218" s="502"/>
      <c r="AR2218" s="502"/>
      <c r="AS2218" s="502"/>
      <c r="AT2218" s="502"/>
      <c r="AU2218" s="502"/>
      <c r="AV2218" s="502"/>
      <c r="AW2218" s="502"/>
      <c r="AX2218" s="502"/>
      <c r="AY2218" s="502"/>
      <c r="AZ2218" s="502"/>
      <c r="BA2218" s="502"/>
      <c r="BB2218" s="502"/>
      <c r="BC2218" s="502"/>
      <c r="BD2218" s="502"/>
      <c r="BE2218" s="502"/>
      <c r="BF2218" s="502"/>
      <c r="BG2218" s="801"/>
      <c r="BH2218" s="802"/>
      <c r="BI2218" s="802"/>
      <c r="BJ2218" s="802"/>
      <c r="BK2218" s="803"/>
      <c r="BL2218" s="330"/>
      <c r="BM2218" s="330"/>
      <c r="BN2218" s="330"/>
      <c r="BO2218" s="330"/>
      <c r="BP2218" s="330"/>
      <c r="BQ2218" s="330"/>
      <c r="BR2218" s="330"/>
      <c r="BS2218" s="330"/>
      <c r="BT2218" s="330"/>
      <c r="BU2218" s="330"/>
      <c r="BV2218" s="330"/>
      <c r="BW2218" s="330"/>
      <c r="BX2218" s="330"/>
      <c r="BY2218" s="330"/>
      <c r="BZ2218" s="330"/>
      <c r="CA2218" s="330"/>
    </row>
    <row r="2219" spans="1:79" s="331" customFormat="1" ht="12.6" customHeight="1">
      <c r="B2219" s="511"/>
      <c r="C2219" s="512"/>
      <c r="D2219" s="513"/>
      <c r="E2219" s="514"/>
      <c r="F2219" s="482"/>
      <c r="G2219" s="482"/>
      <c r="H2219" s="482"/>
      <c r="I2219" s="482"/>
      <c r="J2219" s="482"/>
      <c r="K2219" s="482"/>
      <c r="L2219" s="482"/>
      <c r="M2219" s="482"/>
      <c r="N2219" s="482"/>
      <c r="O2219" s="482"/>
      <c r="P2219" s="482"/>
      <c r="Q2219" s="482"/>
      <c r="R2219" s="482"/>
      <c r="S2219" s="482"/>
      <c r="T2219" s="482"/>
      <c r="U2219" s="482"/>
      <c r="V2219" s="482"/>
      <c r="W2219" s="482"/>
      <c r="X2219" s="482"/>
      <c r="Y2219" s="482"/>
      <c r="Z2219" s="482"/>
      <c r="AA2219" s="482"/>
      <c r="AB2219" s="482"/>
      <c r="AC2219" s="482"/>
      <c r="AD2219" s="482"/>
      <c r="AE2219" s="482"/>
      <c r="AF2219" s="482"/>
      <c r="AG2219" s="482"/>
      <c r="AH2219" s="482"/>
      <c r="AI2219" s="482"/>
      <c r="AJ2219" s="482"/>
      <c r="AK2219" s="482"/>
      <c r="AL2219" s="482"/>
      <c r="AM2219" s="482"/>
      <c r="AN2219" s="482"/>
      <c r="AO2219" s="482"/>
      <c r="AP2219" s="482"/>
      <c r="AQ2219" s="482"/>
      <c r="AR2219" s="482"/>
      <c r="AS2219" s="482"/>
      <c r="AT2219" s="482"/>
      <c r="AU2219" s="482"/>
      <c r="AV2219" s="482"/>
      <c r="AW2219" s="482"/>
      <c r="AX2219" s="482"/>
      <c r="AY2219" s="482"/>
      <c r="AZ2219" s="482"/>
      <c r="BA2219" s="482"/>
      <c r="BB2219" s="482"/>
      <c r="BC2219" s="482"/>
      <c r="BD2219" s="482"/>
      <c r="BE2219" s="482"/>
      <c r="BF2219" s="482"/>
      <c r="BG2219" s="807"/>
      <c r="BH2219" s="808"/>
      <c r="BI2219" s="808"/>
      <c r="BJ2219" s="808"/>
      <c r="BK2219" s="809"/>
      <c r="BL2219" s="330"/>
      <c r="BM2219" s="330"/>
      <c r="BN2219" s="330"/>
      <c r="BO2219" s="330"/>
      <c r="BP2219" s="330"/>
      <c r="BQ2219" s="330"/>
      <c r="BR2219" s="330"/>
      <c r="BS2219" s="330"/>
      <c r="BT2219" s="330"/>
      <c r="BU2219" s="330"/>
      <c r="BV2219" s="330"/>
      <c r="BW2219" s="330"/>
      <c r="BX2219" s="330"/>
      <c r="BY2219" s="330"/>
      <c r="BZ2219" s="330"/>
      <c r="CA2219" s="330"/>
    </row>
    <row r="2220" spans="1:79" s="331" customFormat="1" ht="12.6" customHeight="1">
      <c r="B2220" s="498"/>
      <c r="C2220" s="499"/>
      <c r="D2220" s="500"/>
      <c r="E2220" s="503"/>
      <c r="F2220" s="504"/>
      <c r="G2220" s="504"/>
      <c r="H2220" s="504"/>
      <c r="I2220" s="504"/>
      <c r="J2220" s="504"/>
      <c r="K2220" s="504"/>
      <c r="L2220" s="504"/>
      <c r="M2220" s="504"/>
      <c r="N2220" s="504"/>
      <c r="O2220" s="504"/>
      <c r="P2220" s="504"/>
      <c r="Q2220" s="504"/>
      <c r="R2220" s="504"/>
      <c r="S2220" s="504"/>
      <c r="T2220" s="504"/>
      <c r="U2220" s="504"/>
      <c r="V2220" s="504"/>
      <c r="W2220" s="504"/>
      <c r="X2220" s="504"/>
      <c r="Y2220" s="504"/>
      <c r="Z2220" s="504"/>
      <c r="AA2220" s="504"/>
      <c r="AB2220" s="504"/>
      <c r="AC2220" s="504"/>
      <c r="AD2220" s="504"/>
      <c r="AE2220" s="504"/>
      <c r="AF2220" s="504"/>
      <c r="AG2220" s="504"/>
      <c r="AH2220" s="504"/>
      <c r="AI2220" s="504"/>
      <c r="AJ2220" s="504"/>
      <c r="AK2220" s="504"/>
      <c r="AL2220" s="504"/>
      <c r="AM2220" s="504"/>
      <c r="AN2220" s="504"/>
      <c r="AO2220" s="504"/>
      <c r="AP2220" s="504"/>
      <c r="AQ2220" s="504"/>
      <c r="AR2220" s="504"/>
      <c r="AS2220" s="504"/>
      <c r="AT2220" s="504"/>
      <c r="AU2220" s="504"/>
      <c r="AV2220" s="504"/>
      <c r="AW2220" s="504"/>
      <c r="AX2220" s="504"/>
      <c r="AY2220" s="504"/>
      <c r="AZ2220" s="504"/>
      <c r="BA2220" s="504"/>
      <c r="BB2220" s="504"/>
      <c r="BC2220" s="504"/>
      <c r="BD2220" s="504"/>
      <c r="BE2220" s="504"/>
      <c r="BF2220" s="504"/>
      <c r="BG2220" s="804"/>
      <c r="BH2220" s="805"/>
      <c r="BI2220" s="805"/>
      <c r="BJ2220" s="805"/>
      <c r="BK2220" s="806"/>
      <c r="BL2220" s="330"/>
      <c r="BM2220" s="330"/>
      <c r="BN2220" s="330"/>
      <c r="BO2220" s="330"/>
      <c r="BP2220" s="330"/>
      <c r="BQ2220" s="330"/>
      <c r="BR2220" s="330"/>
      <c r="BS2220" s="330"/>
      <c r="BT2220" s="330"/>
      <c r="BU2220" s="330"/>
      <c r="BV2220" s="330"/>
      <c r="BW2220" s="330"/>
      <c r="BX2220" s="330"/>
      <c r="BY2220" s="330"/>
      <c r="BZ2220" s="330"/>
      <c r="CA2220" s="330"/>
    </row>
    <row r="2221" spans="1:79" s="331" customFormat="1" ht="18" customHeight="1">
      <c r="A2221" s="239"/>
      <c r="B2221" s="641" t="s">
        <v>1089</v>
      </c>
      <c r="C2221" s="642"/>
      <c r="D2221" s="642"/>
      <c r="E2221" s="642"/>
      <c r="F2221" s="642"/>
      <c r="G2221" s="642"/>
      <c r="H2221" s="642"/>
      <c r="I2221" s="642"/>
      <c r="J2221" s="642"/>
      <c r="K2221" s="642"/>
      <c r="L2221" s="642"/>
      <c r="M2221" s="642"/>
      <c r="N2221" s="642"/>
      <c r="O2221" s="642"/>
      <c r="P2221" s="642"/>
      <c r="Q2221" s="642"/>
      <c r="R2221" s="642"/>
      <c r="S2221" s="642"/>
      <c r="T2221" s="642"/>
      <c r="U2221" s="642"/>
      <c r="V2221" s="642"/>
      <c r="W2221" s="642"/>
      <c r="X2221" s="642"/>
      <c r="Y2221" s="642"/>
      <c r="Z2221" s="642"/>
      <c r="AA2221" s="642"/>
      <c r="AB2221" s="642"/>
      <c r="AC2221" s="642"/>
      <c r="AD2221" s="642"/>
      <c r="AE2221" s="642"/>
      <c r="AF2221" s="642"/>
      <c r="AG2221" s="642"/>
      <c r="AH2221" s="642"/>
      <c r="AI2221" s="642"/>
      <c r="AJ2221" s="642"/>
      <c r="AK2221" s="642"/>
      <c r="AL2221" s="642"/>
      <c r="AM2221" s="642"/>
      <c r="AN2221" s="642"/>
      <c r="AO2221" s="642"/>
      <c r="AP2221" s="642"/>
      <c r="AQ2221" s="642"/>
      <c r="AR2221" s="642"/>
      <c r="AS2221" s="642"/>
      <c r="AT2221" s="642"/>
      <c r="AU2221" s="642"/>
      <c r="AV2221" s="642"/>
      <c r="AW2221" s="642"/>
      <c r="AX2221" s="642"/>
      <c r="AY2221" s="642"/>
      <c r="AZ2221" s="642"/>
      <c r="BA2221" s="642"/>
      <c r="BB2221" s="642"/>
      <c r="BC2221" s="642"/>
      <c r="BD2221" s="642"/>
      <c r="BE2221" s="642"/>
      <c r="BF2221" s="642"/>
      <c r="BG2221" s="642"/>
      <c r="BH2221" s="642"/>
      <c r="BI2221" s="642"/>
      <c r="BJ2221" s="642"/>
      <c r="BK2221" s="643"/>
      <c r="BL2221" s="330"/>
      <c r="BM2221" s="330"/>
      <c r="BN2221" s="330"/>
      <c r="BO2221" s="330"/>
      <c r="BP2221" s="330"/>
      <c r="BQ2221" s="330"/>
      <c r="BR2221" s="330"/>
      <c r="BS2221" s="330"/>
      <c r="BT2221" s="330"/>
    </row>
    <row r="2222" spans="1:79" ht="12.6" customHeight="1">
      <c r="A2222" s="331"/>
      <c r="B2222" s="495" t="s">
        <v>450</v>
      </c>
      <c r="C2222" s="496"/>
      <c r="D2222" s="497"/>
      <c r="E2222" s="501" t="s">
        <v>1090</v>
      </c>
      <c r="F2222" s="502"/>
      <c r="G2222" s="502"/>
      <c r="H2222" s="502"/>
      <c r="I2222" s="502"/>
      <c r="J2222" s="502"/>
      <c r="K2222" s="502"/>
      <c r="L2222" s="502"/>
      <c r="M2222" s="502"/>
      <c r="N2222" s="502"/>
      <c r="O2222" s="502"/>
      <c r="P2222" s="502"/>
      <c r="Q2222" s="502"/>
      <c r="R2222" s="502"/>
      <c r="S2222" s="502"/>
      <c r="T2222" s="502"/>
      <c r="U2222" s="502"/>
      <c r="V2222" s="502"/>
      <c r="W2222" s="502"/>
      <c r="X2222" s="502"/>
      <c r="Y2222" s="502"/>
      <c r="Z2222" s="502"/>
      <c r="AA2222" s="502"/>
      <c r="AB2222" s="502"/>
      <c r="AC2222" s="502"/>
      <c r="AD2222" s="502"/>
      <c r="AE2222" s="502"/>
      <c r="AF2222" s="502"/>
      <c r="AG2222" s="502"/>
      <c r="AH2222" s="502"/>
      <c r="AI2222" s="502"/>
      <c r="AJ2222" s="502"/>
      <c r="AK2222" s="502"/>
      <c r="AL2222" s="502"/>
      <c r="AM2222" s="502"/>
      <c r="AN2222" s="502"/>
      <c r="AO2222" s="502"/>
      <c r="AP2222" s="502"/>
      <c r="AQ2222" s="502"/>
      <c r="AR2222" s="502"/>
      <c r="AS2222" s="502"/>
      <c r="AT2222" s="502"/>
      <c r="AU2222" s="502"/>
      <c r="AV2222" s="502"/>
      <c r="AW2222" s="502"/>
      <c r="AX2222" s="502"/>
      <c r="AY2222" s="502"/>
      <c r="AZ2222" s="502"/>
      <c r="BA2222" s="502"/>
      <c r="BB2222" s="502"/>
      <c r="BC2222" s="502"/>
      <c r="BD2222" s="502"/>
      <c r="BE2222" s="502"/>
      <c r="BF2222" s="502"/>
      <c r="BG2222" s="801"/>
      <c r="BH2222" s="802"/>
      <c r="BI2222" s="802"/>
      <c r="BJ2222" s="802"/>
      <c r="BK2222" s="803"/>
      <c r="BL2222" s="225"/>
      <c r="BM2222" s="225"/>
      <c r="BN2222" s="225"/>
      <c r="BO2222" s="225"/>
      <c r="BP2222" s="225"/>
      <c r="BQ2222" s="225"/>
      <c r="BR2222" s="225"/>
      <c r="BS2222" s="225"/>
      <c r="BT2222" s="225"/>
      <c r="BU2222" s="225"/>
      <c r="BV2222" s="225"/>
      <c r="BW2222" s="225"/>
      <c r="BX2222" s="225"/>
      <c r="BY2222" s="225"/>
      <c r="BZ2222" s="225"/>
      <c r="CA2222" s="225"/>
    </row>
    <row r="2223" spans="1:79" ht="12.6" customHeight="1">
      <c r="A2223" s="331"/>
      <c r="B2223" s="511"/>
      <c r="C2223" s="512"/>
      <c r="D2223" s="513"/>
      <c r="E2223" s="514"/>
      <c r="F2223" s="482"/>
      <c r="G2223" s="482"/>
      <c r="H2223" s="482"/>
      <c r="I2223" s="482"/>
      <c r="J2223" s="482"/>
      <c r="K2223" s="482"/>
      <c r="L2223" s="482"/>
      <c r="M2223" s="482"/>
      <c r="N2223" s="482"/>
      <c r="O2223" s="482"/>
      <c r="P2223" s="482"/>
      <c r="Q2223" s="482"/>
      <c r="R2223" s="482"/>
      <c r="S2223" s="482"/>
      <c r="T2223" s="482"/>
      <c r="U2223" s="482"/>
      <c r="V2223" s="482"/>
      <c r="W2223" s="482"/>
      <c r="X2223" s="482"/>
      <c r="Y2223" s="482"/>
      <c r="Z2223" s="482"/>
      <c r="AA2223" s="482"/>
      <c r="AB2223" s="482"/>
      <c r="AC2223" s="482"/>
      <c r="AD2223" s="482"/>
      <c r="AE2223" s="482"/>
      <c r="AF2223" s="482"/>
      <c r="AG2223" s="482"/>
      <c r="AH2223" s="482"/>
      <c r="AI2223" s="482"/>
      <c r="AJ2223" s="482"/>
      <c r="AK2223" s="482"/>
      <c r="AL2223" s="482"/>
      <c r="AM2223" s="482"/>
      <c r="AN2223" s="482"/>
      <c r="AO2223" s="482"/>
      <c r="AP2223" s="482"/>
      <c r="AQ2223" s="482"/>
      <c r="AR2223" s="482"/>
      <c r="AS2223" s="482"/>
      <c r="AT2223" s="482"/>
      <c r="AU2223" s="482"/>
      <c r="AV2223" s="482"/>
      <c r="AW2223" s="482"/>
      <c r="AX2223" s="482"/>
      <c r="AY2223" s="482"/>
      <c r="AZ2223" s="482"/>
      <c r="BA2223" s="482"/>
      <c r="BB2223" s="482"/>
      <c r="BC2223" s="482"/>
      <c r="BD2223" s="482"/>
      <c r="BE2223" s="482"/>
      <c r="BF2223" s="482"/>
      <c r="BG2223" s="807"/>
      <c r="BH2223" s="808"/>
      <c r="BI2223" s="808"/>
      <c r="BJ2223" s="808"/>
      <c r="BK2223" s="809"/>
      <c r="BL2223" s="225"/>
      <c r="BM2223" s="225"/>
      <c r="BN2223" s="225"/>
      <c r="BO2223" s="225"/>
      <c r="BP2223" s="225"/>
      <c r="BQ2223" s="225"/>
      <c r="BR2223" s="225"/>
      <c r="BS2223" s="225"/>
      <c r="BT2223" s="225"/>
      <c r="BU2223" s="225"/>
      <c r="BV2223" s="225"/>
      <c r="BW2223" s="225"/>
      <c r="BX2223" s="225"/>
      <c r="BY2223" s="225"/>
      <c r="BZ2223" s="225"/>
      <c r="CA2223" s="225"/>
    </row>
    <row r="2224" spans="1:79" ht="12.6" customHeight="1">
      <c r="A2224" s="331"/>
      <c r="B2224" s="498"/>
      <c r="C2224" s="499"/>
      <c r="D2224" s="500"/>
      <c r="E2224" s="503"/>
      <c r="F2224" s="504"/>
      <c r="G2224" s="504"/>
      <c r="H2224" s="504"/>
      <c r="I2224" s="504"/>
      <c r="J2224" s="504"/>
      <c r="K2224" s="504"/>
      <c r="L2224" s="504"/>
      <c r="M2224" s="504"/>
      <c r="N2224" s="504"/>
      <c r="O2224" s="504"/>
      <c r="P2224" s="504"/>
      <c r="Q2224" s="504"/>
      <c r="R2224" s="504"/>
      <c r="S2224" s="504"/>
      <c r="T2224" s="504"/>
      <c r="U2224" s="504"/>
      <c r="V2224" s="504"/>
      <c r="W2224" s="504"/>
      <c r="X2224" s="504"/>
      <c r="Y2224" s="504"/>
      <c r="Z2224" s="504"/>
      <c r="AA2224" s="504"/>
      <c r="AB2224" s="504"/>
      <c r="AC2224" s="504"/>
      <c r="AD2224" s="504"/>
      <c r="AE2224" s="504"/>
      <c r="AF2224" s="504"/>
      <c r="AG2224" s="504"/>
      <c r="AH2224" s="504"/>
      <c r="AI2224" s="504"/>
      <c r="AJ2224" s="504"/>
      <c r="AK2224" s="504"/>
      <c r="AL2224" s="504"/>
      <c r="AM2224" s="504"/>
      <c r="AN2224" s="504"/>
      <c r="AO2224" s="504"/>
      <c r="AP2224" s="504"/>
      <c r="AQ2224" s="504"/>
      <c r="AR2224" s="504"/>
      <c r="AS2224" s="504"/>
      <c r="AT2224" s="504"/>
      <c r="AU2224" s="504"/>
      <c r="AV2224" s="504"/>
      <c r="AW2224" s="504"/>
      <c r="AX2224" s="504"/>
      <c r="AY2224" s="504"/>
      <c r="AZ2224" s="504"/>
      <c r="BA2224" s="504"/>
      <c r="BB2224" s="504"/>
      <c r="BC2224" s="504"/>
      <c r="BD2224" s="504"/>
      <c r="BE2224" s="504"/>
      <c r="BF2224" s="504"/>
      <c r="BG2224" s="804"/>
      <c r="BH2224" s="805"/>
      <c r="BI2224" s="805"/>
      <c r="BJ2224" s="805"/>
      <c r="BK2224" s="806"/>
      <c r="BL2224" s="225"/>
      <c r="BM2224" s="225"/>
      <c r="BN2224" s="225"/>
      <c r="BO2224" s="225"/>
      <c r="BP2224" s="225"/>
      <c r="BQ2224" s="225"/>
      <c r="BR2224" s="225"/>
      <c r="BS2224" s="225"/>
      <c r="BT2224" s="225"/>
      <c r="BU2224" s="225"/>
      <c r="BV2224" s="225"/>
      <c r="BW2224" s="225"/>
      <c r="BX2224" s="225"/>
      <c r="BY2224" s="225"/>
      <c r="BZ2224" s="225"/>
      <c r="CA2224" s="225"/>
    </row>
    <row r="2225" spans="1:97" ht="12.6" customHeight="1">
      <c r="A2225" s="331"/>
      <c r="B2225" s="495" t="s">
        <v>457</v>
      </c>
      <c r="C2225" s="496"/>
      <c r="D2225" s="497"/>
      <c r="E2225" s="501" t="s">
        <v>1091</v>
      </c>
      <c r="F2225" s="502"/>
      <c r="G2225" s="502"/>
      <c r="H2225" s="502"/>
      <c r="I2225" s="502"/>
      <c r="J2225" s="502"/>
      <c r="K2225" s="502"/>
      <c r="L2225" s="502"/>
      <c r="M2225" s="502"/>
      <c r="N2225" s="502"/>
      <c r="O2225" s="502"/>
      <c r="P2225" s="502"/>
      <c r="Q2225" s="502"/>
      <c r="R2225" s="502"/>
      <c r="S2225" s="502"/>
      <c r="T2225" s="502"/>
      <c r="U2225" s="502"/>
      <c r="V2225" s="502"/>
      <c r="W2225" s="502"/>
      <c r="X2225" s="502"/>
      <c r="Y2225" s="502"/>
      <c r="Z2225" s="502"/>
      <c r="AA2225" s="502"/>
      <c r="AB2225" s="502"/>
      <c r="AC2225" s="502"/>
      <c r="AD2225" s="502"/>
      <c r="AE2225" s="502"/>
      <c r="AF2225" s="502"/>
      <c r="AG2225" s="502"/>
      <c r="AH2225" s="502"/>
      <c r="AI2225" s="502"/>
      <c r="AJ2225" s="502"/>
      <c r="AK2225" s="502"/>
      <c r="AL2225" s="502"/>
      <c r="AM2225" s="502"/>
      <c r="AN2225" s="502"/>
      <c r="AO2225" s="502"/>
      <c r="AP2225" s="502"/>
      <c r="AQ2225" s="502"/>
      <c r="AR2225" s="502"/>
      <c r="AS2225" s="502"/>
      <c r="AT2225" s="502"/>
      <c r="AU2225" s="502"/>
      <c r="AV2225" s="502"/>
      <c r="AW2225" s="502"/>
      <c r="AX2225" s="502"/>
      <c r="AY2225" s="502"/>
      <c r="AZ2225" s="502"/>
      <c r="BA2225" s="502"/>
      <c r="BB2225" s="502"/>
      <c r="BC2225" s="502"/>
      <c r="BD2225" s="502"/>
      <c r="BE2225" s="502"/>
      <c r="BF2225" s="502"/>
      <c r="BG2225" s="801"/>
      <c r="BH2225" s="802"/>
      <c r="BI2225" s="802"/>
      <c r="BJ2225" s="802"/>
      <c r="BK2225" s="803"/>
      <c r="BL2225" s="225"/>
      <c r="BM2225" s="225"/>
      <c r="BN2225" s="225"/>
      <c r="BO2225" s="225"/>
      <c r="BP2225" s="225"/>
      <c r="BQ2225" s="225"/>
      <c r="BR2225" s="225"/>
      <c r="BS2225" s="225"/>
      <c r="BT2225" s="225"/>
      <c r="BU2225" s="225"/>
      <c r="BV2225" s="225"/>
      <c r="BW2225" s="225"/>
      <c r="BX2225" s="225"/>
      <c r="BY2225" s="225"/>
      <c r="BZ2225" s="225"/>
      <c r="CA2225" s="225"/>
    </row>
    <row r="2226" spans="1:97" ht="12" customHeight="1">
      <c r="A2226" s="331"/>
      <c r="B2226" s="511"/>
      <c r="C2226" s="512"/>
      <c r="D2226" s="513"/>
      <c r="E2226" s="514"/>
      <c r="F2226" s="482"/>
      <c r="G2226" s="482"/>
      <c r="H2226" s="482"/>
      <c r="I2226" s="482"/>
      <c r="J2226" s="482"/>
      <c r="K2226" s="482"/>
      <c r="L2226" s="482"/>
      <c r="M2226" s="482"/>
      <c r="N2226" s="482"/>
      <c r="O2226" s="482"/>
      <c r="P2226" s="482"/>
      <c r="Q2226" s="482"/>
      <c r="R2226" s="482"/>
      <c r="S2226" s="482"/>
      <c r="T2226" s="482"/>
      <c r="U2226" s="482"/>
      <c r="V2226" s="482"/>
      <c r="W2226" s="482"/>
      <c r="X2226" s="482"/>
      <c r="Y2226" s="482"/>
      <c r="Z2226" s="482"/>
      <c r="AA2226" s="482"/>
      <c r="AB2226" s="482"/>
      <c r="AC2226" s="482"/>
      <c r="AD2226" s="482"/>
      <c r="AE2226" s="482"/>
      <c r="AF2226" s="482"/>
      <c r="AG2226" s="482"/>
      <c r="AH2226" s="482"/>
      <c r="AI2226" s="482"/>
      <c r="AJ2226" s="482"/>
      <c r="AK2226" s="482"/>
      <c r="AL2226" s="482"/>
      <c r="AM2226" s="482"/>
      <c r="AN2226" s="482"/>
      <c r="AO2226" s="482"/>
      <c r="AP2226" s="482"/>
      <c r="AQ2226" s="482"/>
      <c r="AR2226" s="482"/>
      <c r="AS2226" s="482"/>
      <c r="AT2226" s="482"/>
      <c r="AU2226" s="482"/>
      <c r="AV2226" s="482"/>
      <c r="AW2226" s="482"/>
      <c r="AX2226" s="482"/>
      <c r="AY2226" s="482"/>
      <c r="AZ2226" s="482"/>
      <c r="BA2226" s="482"/>
      <c r="BB2226" s="482"/>
      <c r="BC2226" s="482"/>
      <c r="BD2226" s="482"/>
      <c r="BE2226" s="482"/>
      <c r="BF2226" s="482"/>
      <c r="BG2226" s="807"/>
      <c r="BH2226" s="808"/>
      <c r="BI2226" s="808"/>
      <c r="BJ2226" s="808"/>
      <c r="BK2226" s="809"/>
      <c r="BL2226" s="225"/>
      <c r="BM2226" s="225"/>
      <c r="BN2226" s="225"/>
      <c r="BO2226" s="225"/>
      <c r="BP2226" s="225"/>
      <c r="BQ2226" s="225"/>
      <c r="BR2226" s="225"/>
      <c r="BS2226" s="225"/>
      <c r="BT2226" s="225"/>
      <c r="BU2226" s="225"/>
      <c r="BV2226" s="225"/>
      <c r="BW2226" s="225"/>
      <c r="BX2226" s="225"/>
      <c r="BY2226" s="225"/>
      <c r="BZ2226" s="225"/>
      <c r="CA2226" s="225"/>
    </row>
    <row r="2227" spans="1:97" ht="12.6" customHeight="1">
      <c r="A2227" s="331"/>
      <c r="B2227" s="495" t="s">
        <v>461</v>
      </c>
      <c r="C2227" s="496"/>
      <c r="D2227" s="497"/>
      <c r="E2227" s="501" t="s">
        <v>1092</v>
      </c>
      <c r="F2227" s="502"/>
      <c r="G2227" s="502"/>
      <c r="H2227" s="502"/>
      <c r="I2227" s="502"/>
      <c r="J2227" s="502"/>
      <c r="K2227" s="502"/>
      <c r="L2227" s="502"/>
      <c r="M2227" s="502"/>
      <c r="N2227" s="502"/>
      <c r="O2227" s="502"/>
      <c r="P2227" s="502"/>
      <c r="Q2227" s="502"/>
      <c r="R2227" s="502"/>
      <c r="S2227" s="502"/>
      <c r="T2227" s="502"/>
      <c r="U2227" s="502"/>
      <c r="V2227" s="502"/>
      <c r="W2227" s="502"/>
      <c r="X2227" s="502"/>
      <c r="Y2227" s="502"/>
      <c r="Z2227" s="502"/>
      <c r="AA2227" s="502"/>
      <c r="AB2227" s="502"/>
      <c r="AC2227" s="502"/>
      <c r="AD2227" s="502"/>
      <c r="AE2227" s="502"/>
      <c r="AF2227" s="502"/>
      <c r="AG2227" s="502"/>
      <c r="AH2227" s="502"/>
      <c r="AI2227" s="502"/>
      <c r="AJ2227" s="502"/>
      <c r="AK2227" s="502"/>
      <c r="AL2227" s="502"/>
      <c r="AM2227" s="502"/>
      <c r="AN2227" s="502"/>
      <c r="AO2227" s="502"/>
      <c r="AP2227" s="502"/>
      <c r="AQ2227" s="502"/>
      <c r="AR2227" s="502"/>
      <c r="AS2227" s="502"/>
      <c r="AT2227" s="502"/>
      <c r="AU2227" s="502"/>
      <c r="AV2227" s="502"/>
      <c r="AW2227" s="502"/>
      <c r="AX2227" s="502"/>
      <c r="AY2227" s="502"/>
      <c r="AZ2227" s="502"/>
      <c r="BA2227" s="502"/>
      <c r="BB2227" s="502"/>
      <c r="BC2227" s="502"/>
      <c r="BD2227" s="502"/>
      <c r="BE2227" s="502"/>
      <c r="BF2227" s="502"/>
      <c r="BG2227" s="801"/>
      <c r="BH2227" s="802"/>
      <c r="BI2227" s="802"/>
      <c r="BJ2227" s="802"/>
      <c r="BK2227" s="803"/>
      <c r="BL2227" s="225"/>
      <c r="BM2227" s="225"/>
      <c r="BN2227" s="225"/>
      <c r="BO2227" s="225"/>
      <c r="BP2227" s="225"/>
      <c r="BQ2227" s="225"/>
      <c r="BR2227" s="225"/>
      <c r="BS2227" s="225"/>
      <c r="BT2227" s="225"/>
      <c r="BU2227" s="225"/>
      <c r="BV2227" s="225"/>
      <c r="BW2227" s="225"/>
      <c r="BX2227" s="225"/>
      <c r="BY2227" s="225"/>
      <c r="BZ2227" s="225"/>
      <c r="CA2227" s="225"/>
    </row>
    <row r="2228" spans="1:97" ht="12.6" customHeight="1">
      <c r="A2228" s="331"/>
      <c r="B2228" s="511"/>
      <c r="C2228" s="512"/>
      <c r="D2228" s="513"/>
      <c r="E2228" s="514"/>
      <c r="F2228" s="482"/>
      <c r="G2228" s="482"/>
      <c r="H2228" s="482"/>
      <c r="I2228" s="482"/>
      <c r="J2228" s="482"/>
      <c r="K2228" s="482"/>
      <c r="L2228" s="482"/>
      <c r="M2228" s="482"/>
      <c r="N2228" s="482"/>
      <c r="O2228" s="482"/>
      <c r="P2228" s="482"/>
      <c r="Q2228" s="482"/>
      <c r="R2228" s="482"/>
      <c r="S2228" s="482"/>
      <c r="T2228" s="482"/>
      <c r="U2228" s="482"/>
      <c r="V2228" s="482"/>
      <c r="W2228" s="482"/>
      <c r="X2228" s="482"/>
      <c r="Y2228" s="482"/>
      <c r="Z2228" s="482"/>
      <c r="AA2228" s="482"/>
      <c r="AB2228" s="482"/>
      <c r="AC2228" s="482"/>
      <c r="AD2228" s="482"/>
      <c r="AE2228" s="482"/>
      <c r="AF2228" s="482"/>
      <c r="AG2228" s="482"/>
      <c r="AH2228" s="482"/>
      <c r="AI2228" s="482"/>
      <c r="AJ2228" s="482"/>
      <c r="AK2228" s="482"/>
      <c r="AL2228" s="482"/>
      <c r="AM2228" s="482"/>
      <c r="AN2228" s="482"/>
      <c r="AO2228" s="482"/>
      <c r="AP2228" s="482"/>
      <c r="AQ2228" s="482"/>
      <c r="AR2228" s="482"/>
      <c r="AS2228" s="482"/>
      <c r="AT2228" s="482"/>
      <c r="AU2228" s="482"/>
      <c r="AV2228" s="482"/>
      <c r="AW2228" s="482"/>
      <c r="AX2228" s="482"/>
      <c r="AY2228" s="482"/>
      <c r="AZ2228" s="482"/>
      <c r="BA2228" s="482"/>
      <c r="BB2228" s="482"/>
      <c r="BC2228" s="482"/>
      <c r="BD2228" s="482"/>
      <c r="BE2228" s="482"/>
      <c r="BF2228" s="482"/>
      <c r="BG2228" s="807"/>
      <c r="BH2228" s="808"/>
      <c r="BI2228" s="808"/>
      <c r="BJ2228" s="808"/>
      <c r="BK2228" s="809"/>
      <c r="BL2228" s="225"/>
      <c r="BM2228" s="225"/>
      <c r="BN2228" s="225"/>
      <c r="BO2228" s="225"/>
      <c r="BP2228" s="225"/>
      <c r="BQ2228" s="225"/>
      <c r="BR2228" s="225"/>
      <c r="BS2228" s="225"/>
      <c r="BT2228" s="225"/>
      <c r="BU2228" s="225"/>
      <c r="BV2228" s="225"/>
      <c r="BW2228" s="225"/>
      <c r="BX2228" s="225"/>
      <c r="BY2228" s="225"/>
      <c r="BZ2228" s="225"/>
      <c r="CA2228" s="225"/>
    </row>
    <row r="2229" spans="1:97" ht="12" customHeight="1">
      <c r="A2229" s="331"/>
      <c r="B2229" s="511"/>
      <c r="C2229" s="512"/>
      <c r="D2229" s="513"/>
      <c r="E2229" s="514"/>
      <c r="F2229" s="482"/>
      <c r="G2229" s="482"/>
      <c r="H2229" s="482"/>
      <c r="I2229" s="482"/>
      <c r="J2229" s="482"/>
      <c r="K2229" s="482"/>
      <c r="L2229" s="482"/>
      <c r="M2229" s="482"/>
      <c r="N2229" s="482"/>
      <c r="O2229" s="482"/>
      <c r="P2229" s="482"/>
      <c r="Q2229" s="482"/>
      <c r="R2229" s="482"/>
      <c r="S2229" s="482"/>
      <c r="T2229" s="482"/>
      <c r="U2229" s="482"/>
      <c r="V2229" s="482"/>
      <c r="W2229" s="482"/>
      <c r="X2229" s="482"/>
      <c r="Y2229" s="482"/>
      <c r="Z2229" s="482"/>
      <c r="AA2229" s="482"/>
      <c r="AB2229" s="482"/>
      <c r="AC2229" s="482"/>
      <c r="AD2229" s="482"/>
      <c r="AE2229" s="482"/>
      <c r="AF2229" s="482"/>
      <c r="AG2229" s="482"/>
      <c r="AH2229" s="482"/>
      <c r="AI2229" s="482"/>
      <c r="AJ2229" s="482"/>
      <c r="AK2229" s="482"/>
      <c r="AL2229" s="482"/>
      <c r="AM2229" s="482"/>
      <c r="AN2229" s="482"/>
      <c r="AO2229" s="482"/>
      <c r="AP2229" s="482"/>
      <c r="AQ2229" s="482"/>
      <c r="AR2229" s="482"/>
      <c r="AS2229" s="482"/>
      <c r="AT2229" s="482"/>
      <c r="AU2229" s="482"/>
      <c r="AV2229" s="482"/>
      <c r="AW2229" s="482"/>
      <c r="AX2229" s="482"/>
      <c r="AY2229" s="482"/>
      <c r="AZ2229" s="482"/>
      <c r="BA2229" s="482"/>
      <c r="BB2229" s="482"/>
      <c r="BC2229" s="482"/>
      <c r="BD2229" s="482"/>
      <c r="BE2229" s="482"/>
      <c r="BF2229" s="482"/>
      <c r="BG2229" s="807"/>
      <c r="BH2229" s="808"/>
      <c r="BI2229" s="808"/>
      <c r="BJ2229" s="808"/>
      <c r="BK2229" s="809"/>
      <c r="BL2229" s="225"/>
      <c r="BM2229" s="225"/>
      <c r="BN2229" s="225"/>
      <c r="BO2229" s="225"/>
      <c r="BP2229" s="225"/>
      <c r="BQ2229" s="225"/>
      <c r="BR2229" s="225"/>
      <c r="BS2229" s="225"/>
      <c r="BT2229" s="225"/>
      <c r="BU2229" s="225"/>
      <c r="BV2229" s="225"/>
      <c r="BW2229" s="225"/>
      <c r="BX2229" s="225"/>
      <c r="BY2229" s="225"/>
      <c r="BZ2229" s="225"/>
      <c r="CA2229" s="225"/>
    </row>
    <row r="2230" spans="1:97" ht="12.6" customHeight="1">
      <c r="A2230" s="331"/>
      <c r="B2230" s="498"/>
      <c r="C2230" s="499"/>
      <c r="D2230" s="500"/>
      <c r="E2230" s="503"/>
      <c r="F2230" s="504"/>
      <c r="G2230" s="504"/>
      <c r="H2230" s="504"/>
      <c r="I2230" s="504"/>
      <c r="J2230" s="504"/>
      <c r="K2230" s="504"/>
      <c r="L2230" s="504"/>
      <c r="M2230" s="504"/>
      <c r="N2230" s="504"/>
      <c r="O2230" s="504"/>
      <c r="P2230" s="504"/>
      <c r="Q2230" s="504"/>
      <c r="R2230" s="504"/>
      <c r="S2230" s="504"/>
      <c r="T2230" s="504"/>
      <c r="U2230" s="504"/>
      <c r="V2230" s="504"/>
      <c r="W2230" s="504"/>
      <c r="X2230" s="504"/>
      <c r="Y2230" s="504"/>
      <c r="Z2230" s="504"/>
      <c r="AA2230" s="504"/>
      <c r="AB2230" s="504"/>
      <c r="AC2230" s="504"/>
      <c r="AD2230" s="504"/>
      <c r="AE2230" s="504"/>
      <c r="AF2230" s="504"/>
      <c r="AG2230" s="504"/>
      <c r="AH2230" s="504"/>
      <c r="AI2230" s="504"/>
      <c r="AJ2230" s="504"/>
      <c r="AK2230" s="504"/>
      <c r="AL2230" s="504"/>
      <c r="AM2230" s="504"/>
      <c r="AN2230" s="504"/>
      <c r="AO2230" s="504"/>
      <c r="AP2230" s="504"/>
      <c r="AQ2230" s="504"/>
      <c r="AR2230" s="504"/>
      <c r="AS2230" s="504"/>
      <c r="AT2230" s="504"/>
      <c r="AU2230" s="504"/>
      <c r="AV2230" s="504"/>
      <c r="AW2230" s="504"/>
      <c r="AX2230" s="504"/>
      <c r="AY2230" s="504"/>
      <c r="AZ2230" s="504"/>
      <c r="BA2230" s="504"/>
      <c r="BB2230" s="504"/>
      <c r="BC2230" s="504"/>
      <c r="BD2230" s="504"/>
      <c r="BE2230" s="504"/>
      <c r="BF2230" s="504"/>
      <c r="BG2230" s="804"/>
      <c r="BH2230" s="805"/>
      <c r="BI2230" s="805"/>
      <c r="BJ2230" s="805"/>
      <c r="BK2230" s="806"/>
      <c r="BL2230" s="225"/>
      <c r="BM2230" s="225"/>
      <c r="BN2230" s="225"/>
      <c r="BO2230" s="225"/>
      <c r="BP2230" s="225"/>
      <c r="BQ2230" s="225"/>
      <c r="BR2230" s="225"/>
      <c r="BS2230" s="225"/>
      <c r="BT2230" s="225"/>
      <c r="BU2230" s="225"/>
      <c r="BV2230" s="225"/>
      <c r="BW2230" s="225"/>
      <c r="BX2230" s="225"/>
      <c r="BY2230" s="225"/>
      <c r="BZ2230" s="225"/>
      <c r="CA2230" s="225"/>
    </row>
    <row r="2231" spans="1:97" ht="12.6" customHeight="1">
      <c r="A2231" s="331"/>
      <c r="B2231" s="495" t="s">
        <v>463</v>
      </c>
      <c r="C2231" s="496"/>
      <c r="D2231" s="497"/>
      <c r="E2231" s="501" t="s">
        <v>1284</v>
      </c>
      <c r="F2231" s="502"/>
      <c r="G2231" s="502"/>
      <c r="H2231" s="502"/>
      <c r="I2231" s="502"/>
      <c r="J2231" s="502"/>
      <c r="K2231" s="502"/>
      <c r="L2231" s="502"/>
      <c r="M2231" s="502"/>
      <c r="N2231" s="502"/>
      <c r="O2231" s="502"/>
      <c r="P2231" s="502"/>
      <c r="Q2231" s="502"/>
      <c r="R2231" s="502"/>
      <c r="S2231" s="502"/>
      <c r="T2231" s="502"/>
      <c r="U2231" s="502"/>
      <c r="V2231" s="502"/>
      <c r="W2231" s="502"/>
      <c r="X2231" s="502"/>
      <c r="Y2231" s="502"/>
      <c r="Z2231" s="502"/>
      <c r="AA2231" s="502"/>
      <c r="AB2231" s="502"/>
      <c r="AC2231" s="502"/>
      <c r="AD2231" s="502"/>
      <c r="AE2231" s="502"/>
      <c r="AF2231" s="502"/>
      <c r="AG2231" s="502"/>
      <c r="AH2231" s="502"/>
      <c r="AI2231" s="502"/>
      <c r="AJ2231" s="502"/>
      <c r="AK2231" s="502"/>
      <c r="AL2231" s="502"/>
      <c r="AM2231" s="502"/>
      <c r="AN2231" s="502"/>
      <c r="AO2231" s="502"/>
      <c r="AP2231" s="502"/>
      <c r="AQ2231" s="502"/>
      <c r="AR2231" s="502"/>
      <c r="AS2231" s="502"/>
      <c r="AT2231" s="502"/>
      <c r="AU2231" s="502"/>
      <c r="AV2231" s="502"/>
      <c r="AW2231" s="502"/>
      <c r="AX2231" s="502"/>
      <c r="AY2231" s="502"/>
      <c r="AZ2231" s="502"/>
      <c r="BA2231" s="502"/>
      <c r="BB2231" s="502"/>
      <c r="BC2231" s="502"/>
      <c r="BD2231" s="502"/>
      <c r="BE2231" s="502"/>
      <c r="BF2231" s="502"/>
      <c r="BG2231" s="801"/>
      <c r="BH2231" s="802"/>
      <c r="BI2231" s="802"/>
      <c r="BJ2231" s="802"/>
      <c r="BK2231" s="803"/>
      <c r="BL2231" s="225"/>
      <c r="BM2231" s="225"/>
      <c r="BN2231" s="225"/>
      <c r="BO2231" s="225"/>
      <c r="BP2231" s="225"/>
      <c r="BQ2231" s="225"/>
      <c r="BR2231" s="225"/>
      <c r="BS2231" s="225"/>
      <c r="BT2231" s="225"/>
      <c r="BU2231" s="225"/>
      <c r="BV2231" s="225"/>
      <c r="BW2231" s="225"/>
      <c r="BX2231" s="225"/>
      <c r="BY2231" s="225"/>
      <c r="BZ2231" s="225"/>
      <c r="CA2231" s="225"/>
    </row>
    <row r="2232" spans="1:97" ht="12" customHeight="1">
      <c r="A2232" s="331"/>
      <c r="B2232" s="511"/>
      <c r="C2232" s="512"/>
      <c r="D2232" s="513"/>
      <c r="E2232" s="514"/>
      <c r="F2232" s="482"/>
      <c r="G2232" s="482"/>
      <c r="H2232" s="482"/>
      <c r="I2232" s="482"/>
      <c r="J2232" s="482"/>
      <c r="K2232" s="482"/>
      <c r="L2232" s="482"/>
      <c r="M2232" s="482"/>
      <c r="N2232" s="482"/>
      <c r="O2232" s="482"/>
      <c r="P2232" s="482"/>
      <c r="Q2232" s="482"/>
      <c r="R2232" s="482"/>
      <c r="S2232" s="482"/>
      <c r="T2232" s="482"/>
      <c r="U2232" s="482"/>
      <c r="V2232" s="482"/>
      <c r="W2232" s="482"/>
      <c r="X2232" s="482"/>
      <c r="Y2232" s="482"/>
      <c r="Z2232" s="482"/>
      <c r="AA2232" s="482"/>
      <c r="AB2232" s="482"/>
      <c r="AC2232" s="482"/>
      <c r="AD2232" s="482"/>
      <c r="AE2232" s="482"/>
      <c r="AF2232" s="482"/>
      <c r="AG2232" s="482"/>
      <c r="AH2232" s="482"/>
      <c r="AI2232" s="482"/>
      <c r="AJ2232" s="482"/>
      <c r="AK2232" s="482"/>
      <c r="AL2232" s="482"/>
      <c r="AM2232" s="482"/>
      <c r="AN2232" s="482"/>
      <c r="AO2232" s="482"/>
      <c r="AP2232" s="482"/>
      <c r="AQ2232" s="482"/>
      <c r="AR2232" s="482"/>
      <c r="AS2232" s="482"/>
      <c r="AT2232" s="482"/>
      <c r="AU2232" s="482"/>
      <c r="AV2232" s="482"/>
      <c r="AW2232" s="482"/>
      <c r="AX2232" s="482"/>
      <c r="AY2232" s="482"/>
      <c r="AZ2232" s="482"/>
      <c r="BA2232" s="482"/>
      <c r="BB2232" s="482"/>
      <c r="BC2232" s="482"/>
      <c r="BD2232" s="482"/>
      <c r="BE2232" s="482"/>
      <c r="BF2232" s="482"/>
      <c r="BG2232" s="807"/>
      <c r="BH2232" s="808"/>
      <c r="BI2232" s="808"/>
      <c r="BJ2232" s="808"/>
      <c r="BK2232" s="809"/>
      <c r="BL2232" s="225"/>
      <c r="BM2232" s="225"/>
      <c r="BN2232" s="225"/>
      <c r="BO2232" s="225"/>
      <c r="BP2232" s="225"/>
      <c r="BQ2232" s="225"/>
      <c r="BR2232" s="225"/>
      <c r="BS2232" s="225"/>
      <c r="BT2232" s="225"/>
      <c r="BU2232" s="225"/>
      <c r="BV2232" s="225"/>
      <c r="BW2232" s="225"/>
      <c r="BX2232" s="225"/>
      <c r="BY2232" s="225"/>
      <c r="BZ2232" s="225"/>
      <c r="CA2232" s="225"/>
    </row>
    <row r="2233" spans="1:97" s="331" customFormat="1" ht="18" customHeight="1">
      <c r="A2233" s="239"/>
      <c r="B2233" s="641" t="s">
        <v>1093</v>
      </c>
      <c r="C2233" s="642"/>
      <c r="D2233" s="642"/>
      <c r="E2233" s="642"/>
      <c r="F2233" s="642"/>
      <c r="G2233" s="642"/>
      <c r="H2233" s="642"/>
      <c r="I2233" s="642"/>
      <c r="J2233" s="642"/>
      <c r="K2233" s="642"/>
      <c r="L2233" s="642"/>
      <c r="M2233" s="642"/>
      <c r="N2233" s="642"/>
      <c r="O2233" s="642"/>
      <c r="P2233" s="642"/>
      <c r="Q2233" s="642"/>
      <c r="R2233" s="642"/>
      <c r="S2233" s="642"/>
      <c r="T2233" s="642"/>
      <c r="U2233" s="642"/>
      <c r="V2233" s="642"/>
      <c r="W2233" s="642"/>
      <c r="X2233" s="642"/>
      <c r="Y2233" s="642"/>
      <c r="Z2233" s="642"/>
      <c r="AA2233" s="642"/>
      <c r="AB2233" s="642"/>
      <c r="AC2233" s="642"/>
      <c r="AD2233" s="642"/>
      <c r="AE2233" s="642"/>
      <c r="AF2233" s="642"/>
      <c r="AG2233" s="642"/>
      <c r="AH2233" s="642"/>
      <c r="AI2233" s="642"/>
      <c r="AJ2233" s="642"/>
      <c r="AK2233" s="642"/>
      <c r="AL2233" s="642"/>
      <c r="AM2233" s="642"/>
      <c r="AN2233" s="642"/>
      <c r="AO2233" s="642"/>
      <c r="AP2233" s="642"/>
      <c r="AQ2233" s="642"/>
      <c r="AR2233" s="642"/>
      <c r="AS2233" s="642"/>
      <c r="AT2233" s="642"/>
      <c r="AU2233" s="642"/>
      <c r="AV2233" s="642"/>
      <c r="AW2233" s="642"/>
      <c r="AX2233" s="642"/>
      <c r="AY2233" s="642"/>
      <c r="AZ2233" s="642"/>
      <c r="BA2233" s="642"/>
      <c r="BB2233" s="642"/>
      <c r="BC2233" s="642"/>
      <c r="BD2233" s="642"/>
      <c r="BE2233" s="642"/>
      <c r="BF2233" s="642"/>
      <c r="BG2233" s="642"/>
      <c r="BH2233" s="642"/>
      <c r="BI2233" s="642"/>
      <c r="BJ2233" s="642"/>
      <c r="BK2233" s="643"/>
      <c r="BL2233" s="330"/>
      <c r="BM2233" s="330"/>
      <c r="BN2233" s="330"/>
      <c r="BO2233" s="330"/>
      <c r="BP2233" s="330"/>
      <c r="BQ2233" s="330"/>
      <c r="BR2233" s="330"/>
      <c r="BS2233" s="330"/>
      <c r="BT2233" s="330"/>
    </row>
    <row r="2234" spans="1:97" ht="12.6" customHeight="1">
      <c r="A2234" s="331"/>
      <c r="B2234" s="495" t="s">
        <v>465</v>
      </c>
      <c r="C2234" s="496"/>
      <c r="D2234" s="497"/>
      <c r="E2234" s="501" t="s">
        <v>1094</v>
      </c>
      <c r="F2234" s="502"/>
      <c r="G2234" s="502"/>
      <c r="H2234" s="502"/>
      <c r="I2234" s="502"/>
      <c r="J2234" s="502"/>
      <c r="K2234" s="502"/>
      <c r="L2234" s="502"/>
      <c r="M2234" s="502"/>
      <c r="N2234" s="502"/>
      <c r="O2234" s="502"/>
      <c r="P2234" s="502"/>
      <c r="Q2234" s="502"/>
      <c r="R2234" s="502"/>
      <c r="S2234" s="502"/>
      <c r="T2234" s="502"/>
      <c r="U2234" s="502"/>
      <c r="V2234" s="502"/>
      <c r="W2234" s="502"/>
      <c r="X2234" s="502"/>
      <c r="Y2234" s="502"/>
      <c r="Z2234" s="502"/>
      <c r="AA2234" s="502"/>
      <c r="AB2234" s="502"/>
      <c r="AC2234" s="502"/>
      <c r="AD2234" s="502"/>
      <c r="AE2234" s="502"/>
      <c r="AF2234" s="502"/>
      <c r="AG2234" s="502"/>
      <c r="AH2234" s="502"/>
      <c r="AI2234" s="502"/>
      <c r="AJ2234" s="502"/>
      <c r="AK2234" s="502"/>
      <c r="AL2234" s="502"/>
      <c r="AM2234" s="502"/>
      <c r="AN2234" s="502"/>
      <c r="AO2234" s="502"/>
      <c r="AP2234" s="502"/>
      <c r="AQ2234" s="502"/>
      <c r="AR2234" s="502"/>
      <c r="AS2234" s="502"/>
      <c r="AT2234" s="502"/>
      <c r="AU2234" s="502"/>
      <c r="AV2234" s="502"/>
      <c r="AW2234" s="502"/>
      <c r="AX2234" s="502"/>
      <c r="AY2234" s="502"/>
      <c r="AZ2234" s="502"/>
      <c r="BA2234" s="502"/>
      <c r="BB2234" s="502"/>
      <c r="BC2234" s="502"/>
      <c r="BD2234" s="502"/>
      <c r="BE2234" s="502"/>
      <c r="BF2234" s="502"/>
      <c r="BG2234" s="801"/>
      <c r="BH2234" s="802"/>
      <c r="BI2234" s="802"/>
      <c r="BJ2234" s="802"/>
      <c r="BK2234" s="803"/>
      <c r="BL2234" s="225"/>
      <c r="BM2234" s="225"/>
      <c r="BN2234" s="225"/>
      <c r="BO2234" s="225"/>
      <c r="BP2234" s="225"/>
      <c r="BQ2234" s="225"/>
      <c r="BR2234" s="225"/>
      <c r="BS2234" s="225"/>
      <c r="BT2234" s="225"/>
      <c r="BU2234" s="225"/>
      <c r="BV2234" s="225"/>
      <c r="BW2234" s="225"/>
      <c r="BX2234" s="225"/>
      <c r="BY2234" s="225"/>
      <c r="BZ2234" s="225"/>
      <c r="CA2234" s="225"/>
    </row>
    <row r="2235" spans="1:97" ht="12" customHeight="1">
      <c r="A2235" s="331"/>
      <c r="B2235" s="511"/>
      <c r="C2235" s="512"/>
      <c r="D2235" s="513"/>
      <c r="E2235" s="514"/>
      <c r="F2235" s="482"/>
      <c r="G2235" s="482"/>
      <c r="H2235" s="482"/>
      <c r="I2235" s="482"/>
      <c r="J2235" s="482"/>
      <c r="K2235" s="482"/>
      <c r="L2235" s="482"/>
      <c r="M2235" s="482"/>
      <c r="N2235" s="482"/>
      <c r="O2235" s="482"/>
      <c r="P2235" s="482"/>
      <c r="Q2235" s="482"/>
      <c r="R2235" s="482"/>
      <c r="S2235" s="482"/>
      <c r="T2235" s="482"/>
      <c r="U2235" s="482"/>
      <c r="V2235" s="482"/>
      <c r="W2235" s="482"/>
      <c r="X2235" s="482"/>
      <c r="Y2235" s="482"/>
      <c r="Z2235" s="482"/>
      <c r="AA2235" s="482"/>
      <c r="AB2235" s="482"/>
      <c r="AC2235" s="482"/>
      <c r="AD2235" s="482"/>
      <c r="AE2235" s="482"/>
      <c r="AF2235" s="482"/>
      <c r="AG2235" s="482"/>
      <c r="AH2235" s="482"/>
      <c r="AI2235" s="482"/>
      <c r="AJ2235" s="482"/>
      <c r="AK2235" s="482"/>
      <c r="AL2235" s="482"/>
      <c r="AM2235" s="482"/>
      <c r="AN2235" s="482"/>
      <c r="AO2235" s="482"/>
      <c r="AP2235" s="482"/>
      <c r="AQ2235" s="482"/>
      <c r="AR2235" s="482"/>
      <c r="AS2235" s="482"/>
      <c r="AT2235" s="482"/>
      <c r="AU2235" s="482"/>
      <c r="AV2235" s="482"/>
      <c r="AW2235" s="482"/>
      <c r="AX2235" s="482"/>
      <c r="AY2235" s="482"/>
      <c r="AZ2235" s="482"/>
      <c r="BA2235" s="482"/>
      <c r="BB2235" s="482"/>
      <c r="BC2235" s="482"/>
      <c r="BD2235" s="482"/>
      <c r="BE2235" s="482"/>
      <c r="BF2235" s="482"/>
      <c r="BG2235" s="807"/>
      <c r="BH2235" s="808"/>
      <c r="BI2235" s="808"/>
      <c r="BJ2235" s="808"/>
      <c r="BK2235" s="809"/>
      <c r="BL2235" s="225"/>
      <c r="BM2235" s="225"/>
      <c r="BN2235" s="225"/>
      <c r="BO2235" s="225"/>
      <c r="BP2235" s="225"/>
      <c r="BQ2235" s="225"/>
      <c r="BR2235" s="225"/>
      <c r="BS2235" s="225"/>
      <c r="BT2235" s="225"/>
      <c r="BU2235" s="225"/>
      <c r="BV2235" s="225"/>
      <c r="BW2235" s="225"/>
      <c r="BX2235" s="225"/>
      <c r="BY2235" s="225"/>
      <c r="BZ2235" s="225"/>
      <c r="CA2235" s="225"/>
    </row>
    <row r="2236" spans="1:97" ht="12.6" customHeight="1">
      <c r="A2236" s="331"/>
      <c r="B2236" s="495" t="s">
        <v>500</v>
      </c>
      <c r="C2236" s="496"/>
      <c r="D2236" s="497"/>
      <c r="E2236" s="501" t="s">
        <v>1247</v>
      </c>
      <c r="F2236" s="502"/>
      <c r="G2236" s="502"/>
      <c r="H2236" s="502"/>
      <c r="I2236" s="502"/>
      <c r="J2236" s="502"/>
      <c r="K2236" s="502"/>
      <c r="L2236" s="502"/>
      <c r="M2236" s="502"/>
      <c r="N2236" s="502"/>
      <c r="O2236" s="502"/>
      <c r="P2236" s="502"/>
      <c r="Q2236" s="502"/>
      <c r="R2236" s="502"/>
      <c r="S2236" s="502"/>
      <c r="T2236" s="502"/>
      <c r="U2236" s="502"/>
      <c r="V2236" s="502"/>
      <c r="W2236" s="502"/>
      <c r="X2236" s="502"/>
      <c r="Y2236" s="502"/>
      <c r="Z2236" s="502"/>
      <c r="AA2236" s="502"/>
      <c r="AB2236" s="502"/>
      <c r="AC2236" s="502"/>
      <c r="AD2236" s="502"/>
      <c r="AE2236" s="502"/>
      <c r="AF2236" s="502"/>
      <c r="AG2236" s="502"/>
      <c r="AH2236" s="502"/>
      <c r="AI2236" s="502"/>
      <c r="AJ2236" s="502"/>
      <c r="AK2236" s="502"/>
      <c r="AL2236" s="502"/>
      <c r="AM2236" s="502"/>
      <c r="AN2236" s="502"/>
      <c r="AO2236" s="502"/>
      <c r="AP2236" s="502"/>
      <c r="AQ2236" s="502"/>
      <c r="AR2236" s="502"/>
      <c r="AS2236" s="502"/>
      <c r="AT2236" s="502"/>
      <c r="AU2236" s="502"/>
      <c r="AV2236" s="502"/>
      <c r="AW2236" s="502"/>
      <c r="AX2236" s="502"/>
      <c r="AY2236" s="502"/>
      <c r="AZ2236" s="502"/>
      <c r="BA2236" s="502"/>
      <c r="BB2236" s="502"/>
      <c r="BC2236" s="502"/>
      <c r="BD2236" s="502"/>
      <c r="BE2236" s="502"/>
      <c r="BF2236" s="502"/>
      <c r="BG2236" s="801"/>
      <c r="BH2236" s="802"/>
      <c r="BI2236" s="802"/>
      <c r="BJ2236" s="802"/>
      <c r="BK2236" s="803"/>
      <c r="BL2236" s="225"/>
      <c r="BM2236" s="225"/>
      <c r="BN2236" s="225"/>
      <c r="BO2236" s="225"/>
      <c r="BP2236" s="225"/>
      <c r="BQ2236" s="225"/>
      <c r="BR2236" s="225"/>
      <c r="BS2236" s="225"/>
      <c r="BT2236" s="225"/>
      <c r="BU2236" s="225"/>
      <c r="BV2236" s="225"/>
      <c r="BW2236" s="225"/>
      <c r="BX2236" s="225"/>
      <c r="BY2236" s="225"/>
      <c r="BZ2236" s="225"/>
      <c r="CA2236" s="225"/>
    </row>
    <row r="2237" spans="1:97" ht="12.6" customHeight="1">
      <c r="A2237" s="331"/>
      <c r="B2237" s="498"/>
      <c r="C2237" s="499"/>
      <c r="D2237" s="500"/>
      <c r="E2237" s="503"/>
      <c r="F2237" s="504"/>
      <c r="G2237" s="504"/>
      <c r="H2237" s="504"/>
      <c r="I2237" s="504"/>
      <c r="J2237" s="504"/>
      <c r="K2237" s="504"/>
      <c r="L2237" s="504"/>
      <c r="M2237" s="504"/>
      <c r="N2237" s="504"/>
      <c r="O2237" s="504"/>
      <c r="P2237" s="504"/>
      <c r="Q2237" s="504"/>
      <c r="R2237" s="504"/>
      <c r="S2237" s="504"/>
      <c r="T2237" s="504"/>
      <c r="U2237" s="504"/>
      <c r="V2237" s="504"/>
      <c r="W2237" s="504"/>
      <c r="X2237" s="504"/>
      <c r="Y2237" s="504"/>
      <c r="Z2237" s="504"/>
      <c r="AA2237" s="504"/>
      <c r="AB2237" s="504"/>
      <c r="AC2237" s="504"/>
      <c r="AD2237" s="504"/>
      <c r="AE2237" s="504"/>
      <c r="AF2237" s="504"/>
      <c r="AG2237" s="504"/>
      <c r="AH2237" s="504"/>
      <c r="AI2237" s="504"/>
      <c r="AJ2237" s="504"/>
      <c r="AK2237" s="504"/>
      <c r="AL2237" s="504"/>
      <c r="AM2237" s="504"/>
      <c r="AN2237" s="504"/>
      <c r="AO2237" s="504"/>
      <c r="AP2237" s="504"/>
      <c r="AQ2237" s="504"/>
      <c r="AR2237" s="504"/>
      <c r="AS2237" s="504"/>
      <c r="AT2237" s="504"/>
      <c r="AU2237" s="504"/>
      <c r="AV2237" s="504"/>
      <c r="AW2237" s="504"/>
      <c r="AX2237" s="504"/>
      <c r="AY2237" s="504"/>
      <c r="AZ2237" s="504"/>
      <c r="BA2237" s="504"/>
      <c r="BB2237" s="504"/>
      <c r="BC2237" s="504"/>
      <c r="BD2237" s="504"/>
      <c r="BE2237" s="504"/>
      <c r="BF2237" s="504"/>
      <c r="BG2237" s="804"/>
      <c r="BH2237" s="805"/>
      <c r="BI2237" s="805"/>
      <c r="BJ2237" s="805"/>
      <c r="BK2237" s="806"/>
      <c r="BL2237" s="225"/>
      <c r="BM2237" s="225"/>
      <c r="BN2237" s="225"/>
      <c r="BO2237" s="225"/>
      <c r="BP2237" s="225"/>
      <c r="BQ2237" s="225"/>
      <c r="BR2237" s="225"/>
      <c r="BS2237" s="225"/>
      <c r="BT2237" s="225"/>
      <c r="BU2237" s="225"/>
      <c r="BV2237" s="225"/>
      <c r="BW2237" s="225"/>
      <c r="BX2237" s="225"/>
      <c r="BY2237" s="225"/>
      <c r="BZ2237" s="225"/>
      <c r="CA2237" s="225"/>
    </row>
    <row r="2238" spans="1:97" s="384" customFormat="1" ht="6.75" customHeight="1">
      <c r="BG2238" s="346"/>
      <c r="BH2238" s="346"/>
      <c r="BI2238" s="346"/>
      <c r="BJ2238" s="346"/>
      <c r="BK2238" s="346"/>
      <c r="BL2238" s="385"/>
      <c r="BM2238" s="385"/>
      <c r="BN2238" s="385"/>
      <c r="BO2238" s="385"/>
      <c r="BP2238" s="385"/>
      <c r="BQ2238" s="385"/>
      <c r="BR2238" s="385"/>
      <c r="BS2238" s="385"/>
      <c r="BT2238" s="385"/>
      <c r="BU2238" s="385"/>
      <c r="BV2238" s="385"/>
      <c r="BW2238" s="385"/>
      <c r="BX2238" s="385"/>
      <c r="BY2238" s="385"/>
      <c r="BZ2238" s="385"/>
      <c r="CA2238" s="385"/>
    </row>
    <row r="2239" spans="1:97" s="316" customFormat="1" ht="12.75" customHeight="1">
      <c r="B2239" s="386"/>
      <c r="C2239" s="386"/>
      <c r="D2239" s="386"/>
      <c r="E2239" s="599" t="s">
        <v>765</v>
      </c>
      <c r="F2239" s="600"/>
      <c r="G2239" s="600"/>
      <c r="H2239" s="600"/>
      <c r="I2239" s="600"/>
      <c r="J2239" s="600"/>
      <c r="K2239" s="600"/>
      <c r="L2239" s="600"/>
      <c r="M2239" s="600"/>
      <c r="N2239" s="600"/>
      <c r="O2239" s="600"/>
      <c r="P2239" s="600"/>
      <c r="Q2239" s="600"/>
      <c r="R2239" s="600"/>
      <c r="S2239" s="600"/>
      <c r="T2239" s="600"/>
      <c r="U2239" s="600"/>
      <c r="V2239" s="600"/>
      <c r="W2239" s="600"/>
      <c r="X2239" s="600"/>
      <c r="Y2239" s="600"/>
      <c r="Z2239" s="600"/>
      <c r="AA2239" s="600"/>
      <c r="AB2239" s="600"/>
      <c r="AC2239" s="600"/>
      <c r="AD2239" s="600"/>
      <c r="AE2239" s="601"/>
      <c r="AF2239" s="844"/>
      <c r="AG2239" s="845"/>
      <c r="AH2239" s="845"/>
      <c r="AI2239" s="845"/>
      <c r="AJ2239" s="845"/>
      <c r="AK2239" s="845"/>
      <c r="AL2239" s="845"/>
      <c r="AM2239" s="845"/>
      <c r="AN2239" s="845"/>
      <c r="AO2239" s="845"/>
      <c r="AP2239" s="846"/>
      <c r="AQ2239" s="482" t="s">
        <v>1339</v>
      </c>
      <c r="AR2239" s="482"/>
      <c r="AS2239" s="482"/>
      <c r="AT2239" s="482"/>
      <c r="AU2239" s="482"/>
      <c r="AV2239" s="482"/>
      <c r="AW2239" s="482"/>
      <c r="AX2239" s="482"/>
      <c r="AY2239" s="482"/>
      <c r="AZ2239" s="482"/>
      <c r="BA2239" s="482"/>
      <c r="BB2239" s="482"/>
      <c r="BC2239" s="482"/>
      <c r="BD2239" s="482"/>
      <c r="BE2239" s="482"/>
      <c r="BF2239" s="482"/>
      <c r="BG2239" s="387"/>
      <c r="BH2239" s="387"/>
      <c r="BI2239" s="387"/>
      <c r="BJ2239" s="387"/>
      <c r="BK2239" s="387"/>
      <c r="BL2239" s="387"/>
      <c r="BM2239" s="777" t="s">
        <v>766</v>
      </c>
      <c r="BN2239" s="777"/>
      <c r="BO2239" s="777"/>
      <c r="BP2239" s="777"/>
      <c r="BQ2239" s="777"/>
      <c r="BR2239" s="777"/>
      <c r="BS2239" s="777"/>
      <c r="BT2239" s="777"/>
      <c r="BU2239" s="777"/>
      <c r="BV2239" s="777"/>
      <c r="BW2239" s="777"/>
      <c r="BX2239" s="387"/>
      <c r="BY2239" s="387"/>
      <c r="BZ2239" s="387"/>
      <c r="CA2239" s="387"/>
      <c r="CB2239" s="387"/>
      <c r="CC2239" s="387"/>
      <c r="CD2239" s="387"/>
      <c r="CE2239" s="387"/>
      <c r="CF2239" s="387"/>
      <c r="CG2239" s="387"/>
      <c r="CH2239" s="387"/>
      <c r="CK2239" s="258"/>
      <c r="CL2239" s="225"/>
      <c r="CM2239" s="225"/>
      <c r="CN2239" s="225"/>
      <c r="CO2239" s="225"/>
      <c r="CP2239" s="225"/>
      <c r="CQ2239" s="225"/>
      <c r="CR2239" s="225"/>
      <c r="CS2239" s="225"/>
    </row>
    <row r="2240" spans="1:97" s="316" customFormat="1" ht="12.75" customHeight="1">
      <c r="B2240" s="386"/>
      <c r="C2240" s="386"/>
      <c r="D2240" s="386"/>
      <c r="E2240" s="602"/>
      <c r="F2240" s="603"/>
      <c r="G2240" s="603"/>
      <c r="H2240" s="603"/>
      <c r="I2240" s="603"/>
      <c r="J2240" s="603"/>
      <c r="K2240" s="603"/>
      <c r="L2240" s="603"/>
      <c r="M2240" s="603"/>
      <c r="N2240" s="603"/>
      <c r="O2240" s="603"/>
      <c r="P2240" s="603"/>
      <c r="Q2240" s="603"/>
      <c r="R2240" s="603"/>
      <c r="S2240" s="603"/>
      <c r="T2240" s="603"/>
      <c r="U2240" s="603"/>
      <c r="V2240" s="603"/>
      <c r="W2240" s="603"/>
      <c r="X2240" s="603"/>
      <c r="Y2240" s="603"/>
      <c r="Z2240" s="603"/>
      <c r="AA2240" s="603"/>
      <c r="AB2240" s="603"/>
      <c r="AC2240" s="603"/>
      <c r="AD2240" s="603"/>
      <c r="AE2240" s="604"/>
      <c r="AF2240" s="847"/>
      <c r="AG2240" s="848"/>
      <c r="AH2240" s="848"/>
      <c r="AI2240" s="848"/>
      <c r="AJ2240" s="848"/>
      <c r="AK2240" s="848"/>
      <c r="AL2240" s="848"/>
      <c r="AM2240" s="848"/>
      <c r="AN2240" s="848"/>
      <c r="AO2240" s="848"/>
      <c r="AP2240" s="849"/>
      <c r="AQ2240" s="482"/>
      <c r="AR2240" s="482"/>
      <c r="AS2240" s="482"/>
      <c r="AT2240" s="482"/>
      <c r="AU2240" s="482"/>
      <c r="AV2240" s="482"/>
      <c r="AW2240" s="482"/>
      <c r="AX2240" s="482"/>
      <c r="AY2240" s="482"/>
      <c r="AZ2240" s="482"/>
      <c r="BA2240" s="482"/>
      <c r="BB2240" s="482"/>
      <c r="BC2240" s="482"/>
      <c r="BD2240" s="482"/>
      <c r="BE2240" s="482"/>
      <c r="BF2240" s="482"/>
      <c r="BG2240" s="387"/>
      <c r="BH2240" s="387"/>
      <c r="BI2240" s="387"/>
      <c r="BJ2240" s="387"/>
      <c r="BK2240" s="387"/>
      <c r="BL2240" s="387"/>
      <c r="BM2240" s="387"/>
      <c r="BN2240" s="387"/>
      <c r="BO2240" s="387"/>
      <c r="BP2240" s="387"/>
      <c r="BQ2240" s="387"/>
      <c r="BR2240" s="387"/>
      <c r="BS2240" s="387"/>
      <c r="BT2240" s="387"/>
      <c r="BU2240" s="387"/>
      <c r="BV2240" s="387"/>
      <c r="BW2240" s="387"/>
      <c r="BX2240" s="387"/>
      <c r="BY2240" s="387"/>
      <c r="BZ2240" s="387"/>
      <c r="CA2240" s="387"/>
      <c r="CB2240" s="387"/>
      <c r="CC2240" s="387"/>
      <c r="CD2240" s="387"/>
      <c r="CE2240" s="387"/>
      <c r="CF2240" s="387"/>
      <c r="CG2240" s="387"/>
      <c r="CH2240" s="387"/>
      <c r="CK2240" s="258"/>
      <c r="CL2240" s="258"/>
      <c r="CM2240" s="258"/>
      <c r="CN2240" s="258"/>
      <c r="CO2240" s="258"/>
      <c r="CP2240" s="225"/>
      <c r="CQ2240" s="225"/>
      <c r="CR2240" s="225"/>
      <c r="CS2240" s="225"/>
    </row>
    <row r="2241" spans="1:97" s="316" customFormat="1" ht="12.75" customHeight="1">
      <c r="B2241" s="386"/>
      <c r="C2241" s="386"/>
      <c r="D2241" s="386"/>
      <c r="E2241" s="388"/>
      <c r="F2241" s="388"/>
      <c r="G2241" s="388"/>
      <c r="H2241" s="388"/>
      <c r="I2241" s="388"/>
      <c r="J2241" s="388"/>
      <c r="K2241" s="388"/>
      <c r="L2241" s="388"/>
      <c r="M2241" s="388"/>
      <c r="N2241" s="388"/>
      <c r="O2241" s="388"/>
      <c r="P2241" s="388"/>
      <c r="Q2241" s="388"/>
      <c r="R2241" s="388"/>
      <c r="S2241" s="388"/>
      <c r="T2241" s="388"/>
      <c r="U2241" s="388"/>
      <c r="V2241" s="388"/>
      <c r="W2241" s="388"/>
      <c r="X2241" s="388"/>
      <c r="Y2241" s="388"/>
      <c r="Z2241" s="388"/>
      <c r="AA2241" s="388"/>
      <c r="AB2241" s="388"/>
      <c r="AC2241" s="388"/>
      <c r="AD2241" s="388"/>
      <c r="AE2241" s="388"/>
      <c r="AF2241" s="399"/>
      <c r="AG2241" s="399"/>
      <c r="AH2241" s="399"/>
      <c r="AI2241" s="399"/>
      <c r="AJ2241" s="399"/>
      <c r="AK2241" s="399"/>
      <c r="AL2241" s="399"/>
      <c r="AM2241" s="399"/>
      <c r="AN2241" s="399"/>
      <c r="AO2241" s="399"/>
      <c r="AP2241" s="399"/>
      <c r="AQ2241" s="355"/>
      <c r="AR2241" s="355"/>
      <c r="AS2241" s="355"/>
      <c r="AT2241" s="355"/>
      <c r="AU2241" s="355"/>
      <c r="AV2241" s="355"/>
      <c r="AW2241" s="355"/>
      <c r="AX2241" s="355"/>
      <c r="AY2241" s="355"/>
      <c r="AZ2241" s="355"/>
      <c r="BA2241" s="355"/>
      <c r="BB2241" s="355"/>
      <c r="BC2241" s="355"/>
      <c r="BD2241" s="355"/>
      <c r="BE2241" s="355"/>
      <c r="BF2241" s="355"/>
      <c r="BG2241" s="387"/>
      <c r="BH2241" s="387"/>
      <c r="BI2241" s="387"/>
      <c r="BJ2241" s="387"/>
      <c r="BK2241" s="387"/>
      <c r="BL2241" s="387"/>
      <c r="BM2241" s="387"/>
      <c r="BN2241" s="387"/>
      <c r="BO2241" s="387"/>
      <c r="BP2241" s="387"/>
      <c r="BQ2241" s="387"/>
      <c r="BR2241" s="387"/>
      <c r="BS2241" s="387"/>
      <c r="BT2241" s="387"/>
      <c r="BU2241" s="387"/>
      <c r="BV2241" s="387"/>
      <c r="BW2241" s="387"/>
      <c r="BX2241" s="387"/>
      <c r="BY2241" s="387"/>
      <c r="BZ2241" s="387"/>
      <c r="CA2241" s="387"/>
      <c r="CB2241" s="387"/>
      <c r="CC2241" s="387"/>
      <c r="CD2241" s="387"/>
      <c r="CE2241" s="387"/>
      <c r="CF2241" s="387"/>
      <c r="CG2241" s="387"/>
      <c r="CH2241" s="387"/>
      <c r="CK2241" s="258"/>
      <c r="CL2241" s="258"/>
      <c r="CM2241" s="258"/>
      <c r="CN2241" s="258"/>
      <c r="CO2241" s="258"/>
      <c r="CP2241" s="225"/>
      <c r="CQ2241" s="225"/>
      <c r="CR2241" s="225"/>
      <c r="CS2241" s="225"/>
    </row>
    <row r="2242" spans="1:97" s="384" customFormat="1" ht="20.100000000000001" customHeight="1">
      <c r="A2242" s="239" t="s">
        <v>1319</v>
      </c>
      <c r="B2242" s="239"/>
      <c r="C2242" s="239"/>
      <c r="D2242" s="298"/>
      <c r="E2242" s="291"/>
      <c r="F2242" s="291"/>
      <c r="G2242" s="291"/>
      <c r="H2242" s="291"/>
      <c r="I2242" s="291"/>
      <c r="J2242" s="291"/>
      <c r="K2242" s="291"/>
      <c r="L2242" s="291"/>
      <c r="M2242" s="291"/>
      <c r="N2242" s="291"/>
      <c r="O2242" s="291"/>
      <c r="P2242" s="291"/>
      <c r="Q2242" s="291"/>
      <c r="R2242" s="291"/>
      <c r="S2242" s="291"/>
      <c r="T2242" s="291"/>
      <c r="U2242" s="291"/>
      <c r="V2242" s="291"/>
      <c r="W2242" s="316"/>
      <c r="X2242" s="316"/>
      <c r="Y2242" s="316"/>
      <c r="Z2242" s="316"/>
      <c r="AA2242" s="316"/>
      <c r="AB2242" s="316"/>
      <c r="AC2242" s="316"/>
      <c r="AD2242" s="316"/>
      <c r="AE2242" s="316"/>
      <c r="AF2242" s="316"/>
      <c r="AG2242" s="316"/>
      <c r="AH2242" s="316"/>
      <c r="AI2242" s="316"/>
      <c r="AJ2242" s="316"/>
      <c r="AK2242" s="316"/>
      <c r="AL2242" s="316"/>
      <c r="AM2242" s="316"/>
      <c r="AN2242" s="773"/>
      <c r="AO2242" s="774"/>
      <c r="AP2242" s="774"/>
      <c r="AQ2242" s="774"/>
      <c r="AR2242" s="774"/>
      <c r="AS2242" s="774"/>
      <c r="AT2242" s="774"/>
      <c r="AU2242" s="774"/>
      <c r="AV2242" s="774"/>
      <c r="AW2242" s="774"/>
      <c r="AX2242" s="774"/>
      <c r="AY2242" s="774"/>
      <c r="AZ2242" s="774"/>
      <c r="BA2242" s="774"/>
      <c r="BB2242" s="774"/>
      <c r="BC2242" s="774"/>
      <c r="BD2242" s="774"/>
      <c r="BE2242" s="774"/>
      <c r="BF2242" s="774"/>
      <c r="BG2242" s="346"/>
      <c r="BH2242" s="346"/>
      <c r="BI2242" s="346"/>
      <c r="BJ2242" s="346"/>
      <c r="BK2242" s="346"/>
      <c r="BL2242" s="385"/>
      <c r="BM2242" s="385"/>
      <c r="BN2242" s="385"/>
      <c r="BO2242" s="385"/>
      <c r="BP2242" s="385"/>
      <c r="BQ2242" s="385"/>
      <c r="BR2242" s="385"/>
      <c r="BS2242" s="385"/>
      <c r="BT2242" s="385"/>
      <c r="BU2242" s="385"/>
      <c r="BV2242" s="385"/>
      <c r="BW2242" s="385"/>
      <c r="BX2242" s="385"/>
      <c r="BY2242" s="385"/>
      <c r="BZ2242" s="385"/>
      <c r="CA2242" s="385"/>
    </row>
    <row r="2243" spans="1:97" s="331" customFormat="1" ht="18" customHeight="1">
      <c r="A2243" s="239"/>
      <c r="B2243" s="641" t="s">
        <v>1095</v>
      </c>
      <c r="C2243" s="642"/>
      <c r="D2243" s="642"/>
      <c r="E2243" s="642"/>
      <c r="F2243" s="642"/>
      <c r="G2243" s="642"/>
      <c r="H2243" s="642"/>
      <c r="I2243" s="642"/>
      <c r="J2243" s="642"/>
      <c r="K2243" s="642"/>
      <c r="L2243" s="642"/>
      <c r="M2243" s="642"/>
      <c r="N2243" s="642"/>
      <c r="O2243" s="642"/>
      <c r="P2243" s="642"/>
      <c r="Q2243" s="642"/>
      <c r="R2243" s="642"/>
      <c r="S2243" s="642"/>
      <c r="T2243" s="642"/>
      <c r="U2243" s="642"/>
      <c r="V2243" s="642"/>
      <c r="W2243" s="642"/>
      <c r="X2243" s="642"/>
      <c r="Y2243" s="642"/>
      <c r="Z2243" s="642"/>
      <c r="AA2243" s="642"/>
      <c r="AB2243" s="642"/>
      <c r="AC2243" s="642"/>
      <c r="AD2243" s="642"/>
      <c r="AE2243" s="642"/>
      <c r="AF2243" s="642"/>
      <c r="AG2243" s="642"/>
      <c r="AH2243" s="642"/>
      <c r="AI2243" s="642"/>
      <c r="AJ2243" s="642"/>
      <c r="AK2243" s="642"/>
      <c r="AL2243" s="642"/>
      <c r="AM2243" s="642"/>
      <c r="AN2243" s="642"/>
      <c r="AO2243" s="642"/>
      <c r="AP2243" s="642"/>
      <c r="AQ2243" s="642"/>
      <c r="AR2243" s="642"/>
      <c r="AS2243" s="642"/>
      <c r="AT2243" s="642"/>
      <c r="AU2243" s="642"/>
      <c r="AV2243" s="642"/>
      <c r="AW2243" s="642"/>
      <c r="AX2243" s="642"/>
      <c r="AY2243" s="642"/>
      <c r="AZ2243" s="642"/>
      <c r="BA2243" s="642"/>
      <c r="BB2243" s="642"/>
      <c r="BC2243" s="642"/>
      <c r="BD2243" s="642"/>
      <c r="BE2243" s="642"/>
      <c r="BF2243" s="642"/>
      <c r="BG2243" s="642"/>
      <c r="BH2243" s="642"/>
      <c r="BI2243" s="642"/>
      <c r="BJ2243" s="642"/>
      <c r="BK2243" s="643"/>
      <c r="BL2243" s="330"/>
      <c r="BM2243" s="330"/>
      <c r="BN2243" s="330"/>
      <c r="BO2243" s="330"/>
      <c r="BP2243" s="330"/>
      <c r="BQ2243" s="330"/>
      <c r="BR2243" s="330"/>
      <c r="BS2243" s="330"/>
      <c r="BT2243" s="330"/>
    </row>
    <row r="2244" spans="1:97" s="384" customFormat="1" ht="12.6" customHeight="1">
      <c r="A2244" s="342"/>
      <c r="B2244" s="511" t="s">
        <v>853</v>
      </c>
      <c r="C2244" s="512"/>
      <c r="D2244" s="513"/>
      <c r="E2244" s="514" t="s">
        <v>1096</v>
      </c>
      <c r="F2244" s="482"/>
      <c r="G2244" s="482"/>
      <c r="H2244" s="482"/>
      <c r="I2244" s="482"/>
      <c r="J2244" s="482"/>
      <c r="K2244" s="482"/>
      <c r="L2244" s="482"/>
      <c r="M2244" s="482"/>
      <c r="N2244" s="482"/>
      <c r="O2244" s="482"/>
      <c r="P2244" s="482"/>
      <c r="Q2244" s="482"/>
      <c r="R2244" s="482"/>
      <c r="S2244" s="482"/>
      <c r="T2244" s="482"/>
      <c r="U2244" s="482"/>
      <c r="V2244" s="482"/>
      <c r="W2244" s="482"/>
      <c r="X2244" s="482"/>
      <c r="Y2244" s="482"/>
      <c r="Z2244" s="482"/>
      <c r="AA2244" s="482"/>
      <c r="AB2244" s="482"/>
      <c r="AC2244" s="482"/>
      <c r="AD2244" s="482"/>
      <c r="AE2244" s="482"/>
      <c r="AF2244" s="482"/>
      <c r="AG2244" s="482"/>
      <c r="AH2244" s="482"/>
      <c r="AI2244" s="482"/>
      <c r="AJ2244" s="482"/>
      <c r="AK2244" s="482"/>
      <c r="AL2244" s="482"/>
      <c r="AM2244" s="482"/>
      <c r="AN2244" s="482"/>
      <c r="AO2244" s="482"/>
      <c r="AP2244" s="482"/>
      <c r="AQ2244" s="482"/>
      <c r="AR2244" s="482"/>
      <c r="AS2244" s="482"/>
      <c r="AT2244" s="482"/>
      <c r="AU2244" s="482"/>
      <c r="AV2244" s="482"/>
      <c r="AW2244" s="482"/>
      <c r="AX2244" s="482"/>
      <c r="AY2244" s="482"/>
      <c r="AZ2244" s="482"/>
      <c r="BA2244" s="482"/>
      <c r="BB2244" s="482"/>
      <c r="BC2244" s="482"/>
      <c r="BD2244" s="482"/>
      <c r="BE2244" s="482"/>
      <c r="BF2244" s="482"/>
      <c r="BG2244" s="482"/>
      <c r="BH2244" s="482"/>
      <c r="BI2244" s="482"/>
      <c r="BJ2244" s="482"/>
      <c r="BK2244" s="857"/>
      <c r="BL2244" s="385"/>
      <c r="BM2244" s="385"/>
      <c r="BN2244" s="385"/>
      <c r="BO2244" s="385"/>
      <c r="BP2244" s="385"/>
      <c r="BQ2244" s="385"/>
      <c r="BR2244" s="385"/>
      <c r="BS2244" s="385"/>
      <c r="BT2244" s="385"/>
      <c r="BU2244" s="385"/>
      <c r="BV2244" s="385"/>
      <c r="BW2244" s="385"/>
      <c r="BX2244" s="385"/>
      <c r="BY2244" s="385"/>
      <c r="BZ2244" s="385"/>
      <c r="CA2244" s="385"/>
    </row>
    <row r="2245" spans="1:97" s="384" customFormat="1" ht="12.6" customHeight="1">
      <c r="A2245" s="342"/>
      <c r="B2245" s="511"/>
      <c r="C2245" s="512"/>
      <c r="D2245" s="513"/>
      <c r="E2245" s="514"/>
      <c r="F2245" s="482"/>
      <c r="G2245" s="482"/>
      <c r="H2245" s="482"/>
      <c r="I2245" s="482"/>
      <c r="J2245" s="482"/>
      <c r="K2245" s="482"/>
      <c r="L2245" s="482"/>
      <c r="M2245" s="482"/>
      <c r="N2245" s="482"/>
      <c r="O2245" s="482"/>
      <c r="P2245" s="482"/>
      <c r="Q2245" s="482"/>
      <c r="R2245" s="482"/>
      <c r="S2245" s="482"/>
      <c r="T2245" s="482"/>
      <c r="U2245" s="482"/>
      <c r="V2245" s="482"/>
      <c r="W2245" s="482"/>
      <c r="X2245" s="482"/>
      <c r="Y2245" s="482"/>
      <c r="Z2245" s="482"/>
      <c r="AA2245" s="482"/>
      <c r="AB2245" s="482"/>
      <c r="AC2245" s="482"/>
      <c r="AD2245" s="482"/>
      <c r="AE2245" s="482"/>
      <c r="AF2245" s="482"/>
      <c r="AG2245" s="482"/>
      <c r="AH2245" s="482"/>
      <c r="AI2245" s="482"/>
      <c r="AJ2245" s="482"/>
      <c r="AK2245" s="482"/>
      <c r="AL2245" s="482"/>
      <c r="AM2245" s="482"/>
      <c r="AN2245" s="482"/>
      <c r="AO2245" s="482"/>
      <c r="AP2245" s="482"/>
      <c r="AQ2245" s="482"/>
      <c r="AR2245" s="482"/>
      <c r="AS2245" s="482"/>
      <c r="AT2245" s="482"/>
      <c r="AU2245" s="482"/>
      <c r="AV2245" s="482"/>
      <c r="AW2245" s="482"/>
      <c r="AX2245" s="482"/>
      <c r="AY2245" s="482"/>
      <c r="AZ2245" s="482"/>
      <c r="BA2245" s="482"/>
      <c r="BB2245" s="482"/>
      <c r="BC2245" s="482"/>
      <c r="BD2245" s="482"/>
      <c r="BE2245" s="482"/>
      <c r="BF2245" s="482"/>
      <c r="BG2245" s="482"/>
      <c r="BH2245" s="482"/>
      <c r="BI2245" s="482"/>
      <c r="BJ2245" s="482"/>
      <c r="BK2245" s="857"/>
      <c r="BL2245" s="385"/>
      <c r="BM2245" s="385"/>
      <c r="BN2245" s="385"/>
      <c r="BO2245" s="385"/>
      <c r="BP2245" s="385"/>
      <c r="BQ2245" s="385"/>
      <c r="BR2245" s="385"/>
      <c r="BS2245" s="385"/>
      <c r="BT2245" s="385"/>
      <c r="BU2245" s="385"/>
      <c r="BV2245" s="385"/>
      <c r="BW2245" s="385"/>
      <c r="BX2245" s="385"/>
      <c r="BY2245" s="385"/>
      <c r="BZ2245" s="385"/>
      <c r="CA2245" s="385"/>
    </row>
    <row r="2246" spans="1:97" s="384" customFormat="1" ht="12.6" customHeight="1">
      <c r="A2246" s="342"/>
      <c r="B2246" s="511"/>
      <c r="C2246" s="512"/>
      <c r="D2246" s="513"/>
      <c r="E2246" s="858" t="s">
        <v>516</v>
      </c>
      <c r="F2246" s="859"/>
      <c r="G2246" s="715" t="s">
        <v>1097</v>
      </c>
      <c r="H2246" s="715"/>
      <c r="I2246" s="715"/>
      <c r="J2246" s="715"/>
      <c r="K2246" s="715"/>
      <c r="L2246" s="715"/>
      <c r="M2246" s="715"/>
      <c r="N2246" s="715"/>
      <c r="O2246" s="715"/>
      <c r="P2246" s="715"/>
      <c r="Q2246" s="715"/>
      <c r="R2246" s="715"/>
      <c r="S2246" s="715"/>
      <c r="T2246" s="715"/>
      <c r="U2246" s="715"/>
      <c r="V2246" s="715"/>
      <c r="W2246" s="715"/>
      <c r="X2246" s="715"/>
      <c r="Y2246" s="715"/>
      <c r="Z2246" s="715"/>
      <c r="AA2246" s="715"/>
      <c r="AB2246" s="715"/>
      <c r="AC2246" s="715"/>
      <c r="AD2246" s="715"/>
      <c r="AE2246" s="715"/>
      <c r="AF2246" s="715"/>
      <c r="AG2246" s="715"/>
      <c r="AH2246" s="715"/>
      <c r="AI2246" s="715"/>
      <c r="AJ2246" s="715"/>
      <c r="AK2246" s="715"/>
      <c r="AL2246" s="715"/>
      <c r="AM2246" s="715"/>
      <c r="AN2246" s="715"/>
      <c r="AO2246" s="715"/>
      <c r="AP2246" s="715"/>
      <c r="AQ2246" s="715"/>
      <c r="AR2246" s="715"/>
      <c r="AS2246" s="715"/>
      <c r="AT2246" s="715"/>
      <c r="AU2246" s="715"/>
      <c r="AV2246" s="715"/>
      <c r="AW2246" s="715"/>
      <c r="AX2246" s="715"/>
      <c r="AY2246" s="715"/>
      <c r="AZ2246" s="715"/>
      <c r="BA2246" s="715"/>
      <c r="BB2246" s="715"/>
      <c r="BC2246" s="715"/>
      <c r="BD2246" s="715"/>
      <c r="BE2246" s="715"/>
      <c r="BF2246" s="715"/>
      <c r="BG2246" s="862"/>
      <c r="BH2246" s="863"/>
      <c r="BI2246" s="863"/>
      <c r="BJ2246" s="863"/>
      <c r="BK2246" s="864"/>
      <c r="BL2246" s="385"/>
      <c r="BM2246" s="385"/>
      <c r="BN2246" s="385"/>
      <c r="BO2246" s="385"/>
      <c r="BP2246" s="385"/>
      <c r="BQ2246" s="385"/>
      <c r="BR2246" s="385"/>
      <c r="BS2246" s="385"/>
      <c r="BT2246" s="385"/>
      <c r="BU2246" s="385"/>
      <c r="BV2246" s="385"/>
      <c r="BW2246" s="385"/>
      <c r="BX2246" s="385"/>
      <c r="BY2246" s="385"/>
      <c r="BZ2246" s="385"/>
      <c r="CA2246" s="385"/>
    </row>
    <row r="2247" spans="1:97" s="384" customFormat="1" ht="12.6" customHeight="1">
      <c r="A2247" s="342"/>
      <c r="B2247" s="511"/>
      <c r="C2247" s="512"/>
      <c r="D2247" s="513"/>
      <c r="E2247" s="860"/>
      <c r="F2247" s="861"/>
      <c r="G2247" s="776"/>
      <c r="H2247" s="776"/>
      <c r="I2247" s="776"/>
      <c r="J2247" s="776"/>
      <c r="K2247" s="776"/>
      <c r="L2247" s="776"/>
      <c r="M2247" s="776"/>
      <c r="N2247" s="776"/>
      <c r="O2247" s="776"/>
      <c r="P2247" s="776"/>
      <c r="Q2247" s="776"/>
      <c r="R2247" s="776"/>
      <c r="S2247" s="776"/>
      <c r="T2247" s="776"/>
      <c r="U2247" s="776"/>
      <c r="V2247" s="776"/>
      <c r="W2247" s="776"/>
      <c r="X2247" s="776"/>
      <c r="Y2247" s="776"/>
      <c r="Z2247" s="776"/>
      <c r="AA2247" s="776"/>
      <c r="AB2247" s="776"/>
      <c r="AC2247" s="776"/>
      <c r="AD2247" s="776"/>
      <c r="AE2247" s="776"/>
      <c r="AF2247" s="776"/>
      <c r="AG2247" s="776"/>
      <c r="AH2247" s="776"/>
      <c r="AI2247" s="776"/>
      <c r="AJ2247" s="776"/>
      <c r="AK2247" s="776"/>
      <c r="AL2247" s="776"/>
      <c r="AM2247" s="776"/>
      <c r="AN2247" s="776"/>
      <c r="AO2247" s="776"/>
      <c r="AP2247" s="776"/>
      <c r="AQ2247" s="776"/>
      <c r="AR2247" s="776"/>
      <c r="AS2247" s="776"/>
      <c r="AT2247" s="776"/>
      <c r="AU2247" s="776"/>
      <c r="AV2247" s="776"/>
      <c r="AW2247" s="776"/>
      <c r="AX2247" s="776"/>
      <c r="AY2247" s="776"/>
      <c r="AZ2247" s="776"/>
      <c r="BA2247" s="776"/>
      <c r="BB2247" s="776"/>
      <c r="BC2247" s="776"/>
      <c r="BD2247" s="776"/>
      <c r="BE2247" s="776"/>
      <c r="BF2247" s="776"/>
      <c r="BG2247" s="865"/>
      <c r="BH2247" s="866"/>
      <c r="BI2247" s="866"/>
      <c r="BJ2247" s="866"/>
      <c r="BK2247" s="867"/>
      <c r="BL2247" s="385"/>
      <c r="BM2247" s="385"/>
      <c r="BN2247" s="385"/>
      <c r="BO2247" s="385"/>
      <c r="BP2247" s="385"/>
      <c r="BQ2247" s="385"/>
      <c r="BR2247" s="385"/>
      <c r="BS2247" s="385"/>
      <c r="BT2247" s="385"/>
      <c r="BU2247" s="385"/>
      <c r="BV2247" s="385"/>
      <c r="BW2247" s="385"/>
      <c r="BX2247" s="385"/>
      <c r="BY2247" s="385"/>
      <c r="BZ2247" s="385"/>
      <c r="CA2247" s="385"/>
    </row>
    <row r="2248" spans="1:97" s="384" customFormat="1" ht="12.6" customHeight="1">
      <c r="A2248" s="342"/>
      <c r="B2248" s="511"/>
      <c r="C2248" s="512"/>
      <c r="D2248" s="513"/>
      <c r="E2248" s="769" t="s">
        <v>518</v>
      </c>
      <c r="F2248" s="770"/>
      <c r="G2248" s="482" t="s">
        <v>1098</v>
      </c>
      <c r="H2248" s="482"/>
      <c r="I2248" s="482"/>
      <c r="J2248" s="482"/>
      <c r="K2248" s="482"/>
      <c r="L2248" s="482"/>
      <c r="M2248" s="482"/>
      <c r="N2248" s="482"/>
      <c r="O2248" s="482"/>
      <c r="P2248" s="482"/>
      <c r="Q2248" s="482"/>
      <c r="R2248" s="482"/>
      <c r="S2248" s="482"/>
      <c r="T2248" s="482"/>
      <c r="U2248" s="482"/>
      <c r="V2248" s="482"/>
      <c r="W2248" s="482"/>
      <c r="X2248" s="482"/>
      <c r="Y2248" s="482"/>
      <c r="Z2248" s="482"/>
      <c r="AA2248" s="482"/>
      <c r="AB2248" s="482"/>
      <c r="AC2248" s="482"/>
      <c r="AD2248" s="482"/>
      <c r="AE2248" s="482"/>
      <c r="AF2248" s="482"/>
      <c r="AG2248" s="482"/>
      <c r="AH2248" s="482"/>
      <c r="AI2248" s="482"/>
      <c r="AJ2248" s="482"/>
      <c r="AK2248" s="482"/>
      <c r="AL2248" s="482"/>
      <c r="AM2248" s="482"/>
      <c r="AN2248" s="482"/>
      <c r="AO2248" s="482"/>
      <c r="AP2248" s="482"/>
      <c r="AQ2248" s="482"/>
      <c r="AR2248" s="482"/>
      <c r="AS2248" s="482"/>
      <c r="AT2248" s="482"/>
      <c r="AU2248" s="482"/>
      <c r="AV2248" s="482"/>
      <c r="AW2248" s="482"/>
      <c r="AX2248" s="482"/>
      <c r="AY2248" s="482"/>
      <c r="AZ2248" s="482"/>
      <c r="BA2248" s="482"/>
      <c r="BB2248" s="482"/>
      <c r="BC2248" s="482"/>
      <c r="BD2248" s="482"/>
      <c r="BE2248" s="482"/>
      <c r="BF2248" s="482"/>
      <c r="BG2248" s="807"/>
      <c r="BH2248" s="808"/>
      <c r="BI2248" s="808"/>
      <c r="BJ2248" s="808"/>
      <c r="BK2248" s="809"/>
      <c r="BL2248" s="385"/>
      <c r="BM2248" s="385"/>
      <c r="BN2248" s="385"/>
      <c r="BO2248" s="385"/>
      <c r="BP2248" s="385"/>
      <c r="BQ2248" s="385"/>
      <c r="BR2248" s="385"/>
      <c r="BS2248" s="385"/>
      <c r="BT2248" s="385"/>
      <c r="BU2248" s="385"/>
      <c r="BV2248" s="385"/>
      <c r="BW2248" s="385"/>
      <c r="BX2248" s="385"/>
      <c r="BY2248" s="385"/>
      <c r="BZ2248" s="385"/>
      <c r="CA2248" s="385"/>
    </row>
    <row r="2249" spans="1:97" s="384" customFormat="1" ht="12.6" customHeight="1">
      <c r="A2249" s="342"/>
      <c r="B2249" s="511"/>
      <c r="C2249" s="512"/>
      <c r="D2249" s="513"/>
      <c r="E2249" s="769"/>
      <c r="F2249" s="770"/>
      <c r="G2249" s="482"/>
      <c r="H2249" s="482"/>
      <c r="I2249" s="482"/>
      <c r="J2249" s="482"/>
      <c r="K2249" s="482"/>
      <c r="L2249" s="482"/>
      <c r="M2249" s="482"/>
      <c r="N2249" s="482"/>
      <c r="O2249" s="482"/>
      <c r="P2249" s="482"/>
      <c r="Q2249" s="482"/>
      <c r="R2249" s="482"/>
      <c r="S2249" s="482"/>
      <c r="T2249" s="482"/>
      <c r="U2249" s="482"/>
      <c r="V2249" s="482"/>
      <c r="W2249" s="482"/>
      <c r="X2249" s="482"/>
      <c r="Y2249" s="482"/>
      <c r="Z2249" s="482"/>
      <c r="AA2249" s="482"/>
      <c r="AB2249" s="482"/>
      <c r="AC2249" s="482"/>
      <c r="AD2249" s="482"/>
      <c r="AE2249" s="482"/>
      <c r="AF2249" s="482"/>
      <c r="AG2249" s="482"/>
      <c r="AH2249" s="482"/>
      <c r="AI2249" s="482"/>
      <c r="AJ2249" s="482"/>
      <c r="AK2249" s="482"/>
      <c r="AL2249" s="482"/>
      <c r="AM2249" s="482"/>
      <c r="AN2249" s="482"/>
      <c r="AO2249" s="482"/>
      <c r="AP2249" s="482"/>
      <c r="AQ2249" s="482"/>
      <c r="AR2249" s="482"/>
      <c r="AS2249" s="482"/>
      <c r="AT2249" s="482"/>
      <c r="AU2249" s="482"/>
      <c r="AV2249" s="482"/>
      <c r="AW2249" s="482"/>
      <c r="AX2249" s="482"/>
      <c r="AY2249" s="482"/>
      <c r="AZ2249" s="482"/>
      <c r="BA2249" s="482"/>
      <c r="BB2249" s="482"/>
      <c r="BC2249" s="482"/>
      <c r="BD2249" s="482"/>
      <c r="BE2249" s="482"/>
      <c r="BF2249" s="482"/>
      <c r="BG2249" s="807"/>
      <c r="BH2249" s="808"/>
      <c r="BI2249" s="808"/>
      <c r="BJ2249" s="808"/>
      <c r="BK2249" s="809"/>
      <c r="BL2249" s="385"/>
      <c r="BM2249" s="385"/>
      <c r="BN2249" s="385"/>
      <c r="BO2249" s="385"/>
      <c r="BP2249" s="385"/>
      <c r="BQ2249" s="385"/>
      <c r="BR2249" s="385"/>
      <c r="BS2249" s="385"/>
      <c r="BT2249" s="385"/>
      <c r="BU2249" s="385"/>
      <c r="BV2249" s="385"/>
      <c r="BW2249" s="385"/>
      <c r="BX2249" s="385"/>
      <c r="BY2249" s="385"/>
      <c r="BZ2249" s="385"/>
      <c r="CA2249" s="385"/>
    </row>
    <row r="2250" spans="1:97" s="384" customFormat="1" ht="12.6" customHeight="1">
      <c r="A2250" s="239"/>
      <c r="B2250" s="495" t="s">
        <v>436</v>
      </c>
      <c r="C2250" s="496"/>
      <c r="D2250" s="497"/>
      <c r="E2250" s="501" t="s">
        <v>1099</v>
      </c>
      <c r="F2250" s="502"/>
      <c r="G2250" s="502"/>
      <c r="H2250" s="502"/>
      <c r="I2250" s="502"/>
      <c r="J2250" s="502"/>
      <c r="K2250" s="502"/>
      <c r="L2250" s="502"/>
      <c r="M2250" s="502"/>
      <c r="N2250" s="502"/>
      <c r="O2250" s="502"/>
      <c r="P2250" s="502"/>
      <c r="Q2250" s="502"/>
      <c r="R2250" s="502"/>
      <c r="S2250" s="502"/>
      <c r="T2250" s="502"/>
      <c r="U2250" s="502"/>
      <c r="V2250" s="502"/>
      <c r="W2250" s="502"/>
      <c r="X2250" s="502"/>
      <c r="Y2250" s="502"/>
      <c r="Z2250" s="502"/>
      <c r="AA2250" s="502"/>
      <c r="AB2250" s="502"/>
      <c r="AC2250" s="502"/>
      <c r="AD2250" s="502"/>
      <c r="AE2250" s="502"/>
      <c r="AF2250" s="502"/>
      <c r="AG2250" s="502"/>
      <c r="AH2250" s="502"/>
      <c r="AI2250" s="502"/>
      <c r="AJ2250" s="502"/>
      <c r="AK2250" s="502"/>
      <c r="AL2250" s="502"/>
      <c r="AM2250" s="502"/>
      <c r="AN2250" s="502"/>
      <c r="AO2250" s="502"/>
      <c r="AP2250" s="502"/>
      <c r="AQ2250" s="502"/>
      <c r="AR2250" s="502"/>
      <c r="AS2250" s="502"/>
      <c r="AT2250" s="502"/>
      <c r="AU2250" s="502"/>
      <c r="AV2250" s="502"/>
      <c r="AW2250" s="502"/>
      <c r="AX2250" s="502"/>
      <c r="AY2250" s="502"/>
      <c r="AZ2250" s="502"/>
      <c r="BA2250" s="502"/>
      <c r="BB2250" s="502"/>
      <c r="BC2250" s="502"/>
      <c r="BD2250" s="502"/>
      <c r="BE2250" s="502"/>
      <c r="BF2250" s="502"/>
      <c r="BG2250" s="801"/>
      <c r="BH2250" s="802"/>
      <c r="BI2250" s="802"/>
      <c r="BJ2250" s="802"/>
      <c r="BK2250" s="803"/>
      <c r="BL2250" s="385"/>
      <c r="BM2250" s="385"/>
      <c r="BN2250" s="385"/>
      <c r="BO2250" s="385"/>
      <c r="BP2250" s="385"/>
      <c r="BQ2250" s="385"/>
      <c r="BR2250" s="385"/>
      <c r="BS2250" s="385"/>
      <c r="BT2250" s="385"/>
      <c r="BU2250" s="385"/>
      <c r="BV2250" s="385"/>
      <c r="BW2250" s="385"/>
      <c r="BX2250" s="385"/>
      <c r="BY2250" s="385"/>
      <c r="BZ2250" s="385"/>
      <c r="CA2250" s="385"/>
    </row>
    <row r="2251" spans="1:97" s="384" customFormat="1" ht="12.6" customHeight="1">
      <c r="A2251" s="239"/>
      <c r="B2251" s="511"/>
      <c r="C2251" s="512"/>
      <c r="D2251" s="513"/>
      <c r="E2251" s="514"/>
      <c r="F2251" s="482"/>
      <c r="G2251" s="482"/>
      <c r="H2251" s="482"/>
      <c r="I2251" s="482"/>
      <c r="J2251" s="482"/>
      <c r="K2251" s="482"/>
      <c r="L2251" s="482"/>
      <c r="M2251" s="482"/>
      <c r="N2251" s="482"/>
      <c r="O2251" s="482"/>
      <c r="P2251" s="482"/>
      <c r="Q2251" s="482"/>
      <c r="R2251" s="482"/>
      <c r="S2251" s="482"/>
      <c r="T2251" s="482"/>
      <c r="U2251" s="482"/>
      <c r="V2251" s="482"/>
      <c r="W2251" s="482"/>
      <c r="X2251" s="482"/>
      <c r="Y2251" s="482"/>
      <c r="Z2251" s="482"/>
      <c r="AA2251" s="482"/>
      <c r="AB2251" s="482"/>
      <c r="AC2251" s="482"/>
      <c r="AD2251" s="482"/>
      <c r="AE2251" s="482"/>
      <c r="AF2251" s="482"/>
      <c r="AG2251" s="482"/>
      <c r="AH2251" s="482"/>
      <c r="AI2251" s="482"/>
      <c r="AJ2251" s="482"/>
      <c r="AK2251" s="482"/>
      <c r="AL2251" s="482"/>
      <c r="AM2251" s="482"/>
      <c r="AN2251" s="482"/>
      <c r="AO2251" s="482"/>
      <c r="AP2251" s="482"/>
      <c r="AQ2251" s="482"/>
      <c r="AR2251" s="482"/>
      <c r="AS2251" s="482"/>
      <c r="AT2251" s="482"/>
      <c r="AU2251" s="482"/>
      <c r="AV2251" s="482"/>
      <c r="AW2251" s="482"/>
      <c r="AX2251" s="482"/>
      <c r="AY2251" s="482"/>
      <c r="AZ2251" s="482"/>
      <c r="BA2251" s="482"/>
      <c r="BB2251" s="482"/>
      <c r="BC2251" s="482"/>
      <c r="BD2251" s="482"/>
      <c r="BE2251" s="482"/>
      <c r="BF2251" s="482"/>
      <c r="BG2251" s="807"/>
      <c r="BH2251" s="808"/>
      <c r="BI2251" s="808"/>
      <c r="BJ2251" s="808"/>
      <c r="BK2251" s="809"/>
      <c r="BL2251" s="385"/>
      <c r="BM2251" s="385"/>
      <c r="BN2251" s="385"/>
      <c r="BO2251" s="385"/>
      <c r="BP2251" s="385"/>
      <c r="BQ2251" s="385"/>
      <c r="BR2251" s="385"/>
      <c r="BS2251" s="385"/>
      <c r="BT2251" s="385"/>
      <c r="BU2251" s="385"/>
      <c r="BV2251" s="385"/>
      <c r="BW2251" s="385"/>
      <c r="BX2251" s="385"/>
      <c r="BY2251" s="385"/>
      <c r="BZ2251" s="385"/>
      <c r="CA2251" s="385"/>
    </row>
    <row r="2252" spans="1:97" s="384" customFormat="1" ht="12.6" customHeight="1">
      <c r="A2252" s="239"/>
      <c r="B2252" s="498"/>
      <c r="C2252" s="499"/>
      <c r="D2252" s="500"/>
      <c r="E2252" s="503"/>
      <c r="F2252" s="504"/>
      <c r="G2252" s="504"/>
      <c r="H2252" s="504"/>
      <c r="I2252" s="504"/>
      <c r="J2252" s="504"/>
      <c r="K2252" s="504"/>
      <c r="L2252" s="504"/>
      <c r="M2252" s="504"/>
      <c r="N2252" s="504"/>
      <c r="O2252" s="504"/>
      <c r="P2252" s="504"/>
      <c r="Q2252" s="504"/>
      <c r="R2252" s="504"/>
      <c r="S2252" s="504"/>
      <c r="T2252" s="504"/>
      <c r="U2252" s="504"/>
      <c r="V2252" s="504"/>
      <c r="W2252" s="504"/>
      <c r="X2252" s="504"/>
      <c r="Y2252" s="504"/>
      <c r="Z2252" s="504"/>
      <c r="AA2252" s="504"/>
      <c r="AB2252" s="504"/>
      <c r="AC2252" s="504"/>
      <c r="AD2252" s="504"/>
      <c r="AE2252" s="504"/>
      <c r="AF2252" s="504"/>
      <c r="AG2252" s="504"/>
      <c r="AH2252" s="504"/>
      <c r="AI2252" s="504"/>
      <c r="AJ2252" s="504"/>
      <c r="AK2252" s="504"/>
      <c r="AL2252" s="504"/>
      <c r="AM2252" s="504"/>
      <c r="AN2252" s="504"/>
      <c r="AO2252" s="504"/>
      <c r="AP2252" s="504"/>
      <c r="AQ2252" s="504"/>
      <c r="AR2252" s="504"/>
      <c r="AS2252" s="504"/>
      <c r="AT2252" s="504"/>
      <c r="AU2252" s="504"/>
      <c r="AV2252" s="504"/>
      <c r="AW2252" s="504"/>
      <c r="AX2252" s="504"/>
      <c r="AY2252" s="504"/>
      <c r="AZ2252" s="504"/>
      <c r="BA2252" s="504"/>
      <c r="BB2252" s="504"/>
      <c r="BC2252" s="504"/>
      <c r="BD2252" s="504"/>
      <c r="BE2252" s="504"/>
      <c r="BF2252" s="504"/>
      <c r="BG2252" s="804"/>
      <c r="BH2252" s="805"/>
      <c r="BI2252" s="805"/>
      <c r="BJ2252" s="805"/>
      <c r="BK2252" s="806"/>
      <c r="BL2252" s="385"/>
      <c r="BM2252" s="385"/>
      <c r="BN2252" s="385"/>
      <c r="BO2252" s="385"/>
      <c r="BP2252" s="385"/>
      <c r="BQ2252" s="385"/>
      <c r="BR2252" s="385"/>
      <c r="BS2252" s="385"/>
      <c r="BT2252" s="385"/>
      <c r="BU2252" s="385"/>
      <c r="BV2252" s="385"/>
      <c r="BW2252" s="385"/>
      <c r="BX2252" s="385"/>
      <c r="BY2252" s="385"/>
      <c r="BZ2252" s="385"/>
      <c r="CA2252" s="385"/>
    </row>
    <row r="2253" spans="1:97" s="331" customFormat="1" ht="18" customHeight="1">
      <c r="A2253" s="239"/>
      <c r="B2253" s="641" t="s">
        <v>1100</v>
      </c>
      <c r="C2253" s="642"/>
      <c r="D2253" s="642"/>
      <c r="E2253" s="642"/>
      <c r="F2253" s="642"/>
      <c r="G2253" s="642"/>
      <c r="H2253" s="642"/>
      <c r="I2253" s="642"/>
      <c r="J2253" s="642"/>
      <c r="K2253" s="642"/>
      <c r="L2253" s="642"/>
      <c r="M2253" s="642"/>
      <c r="N2253" s="642"/>
      <c r="O2253" s="642"/>
      <c r="P2253" s="642"/>
      <c r="Q2253" s="642"/>
      <c r="R2253" s="642"/>
      <c r="S2253" s="642"/>
      <c r="T2253" s="642"/>
      <c r="U2253" s="642"/>
      <c r="V2253" s="642"/>
      <c r="W2253" s="642"/>
      <c r="X2253" s="642"/>
      <c r="Y2253" s="642"/>
      <c r="Z2253" s="642"/>
      <c r="AA2253" s="642"/>
      <c r="AB2253" s="642"/>
      <c r="AC2253" s="642"/>
      <c r="AD2253" s="642"/>
      <c r="AE2253" s="642"/>
      <c r="AF2253" s="642"/>
      <c r="AG2253" s="642"/>
      <c r="AH2253" s="642"/>
      <c r="AI2253" s="642"/>
      <c r="AJ2253" s="642"/>
      <c r="AK2253" s="642"/>
      <c r="AL2253" s="642"/>
      <c r="AM2253" s="642"/>
      <c r="AN2253" s="642"/>
      <c r="AO2253" s="642"/>
      <c r="AP2253" s="642"/>
      <c r="AQ2253" s="642"/>
      <c r="AR2253" s="642"/>
      <c r="AS2253" s="642"/>
      <c r="AT2253" s="642"/>
      <c r="AU2253" s="642"/>
      <c r="AV2253" s="642"/>
      <c r="AW2253" s="642"/>
      <c r="AX2253" s="642"/>
      <c r="AY2253" s="642"/>
      <c r="AZ2253" s="642"/>
      <c r="BA2253" s="642"/>
      <c r="BB2253" s="642"/>
      <c r="BC2253" s="642"/>
      <c r="BD2253" s="642"/>
      <c r="BE2253" s="642"/>
      <c r="BF2253" s="642"/>
      <c r="BG2253" s="642"/>
      <c r="BH2253" s="642"/>
      <c r="BI2253" s="642"/>
      <c r="BJ2253" s="642"/>
      <c r="BK2253" s="643"/>
      <c r="BL2253" s="330"/>
      <c r="BM2253" s="330"/>
      <c r="BN2253" s="330"/>
      <c r="BO2253" s="330"/>
      <c r="BP2253" s="330"/>
      <c r="BQ2253" s="330"/>
      <c r="BR2253" s="330"/>
      <c r="BS2253" s="330"/>
      <c r="BT2253" s="330"/>
    </row>
    <row r="2254" spans="1:97" s="384" customFormat="1" ht="12.6" customHeight="1">
      <c r="A2254" s="239"/>
      <c r="B2254" s="495" t="s">
        <v>450</v>
      </c>
      <c r="C2254" s="496"/>
      <c r="D2254" s="497"/>
      <c r="E2254" s="501" t="s">
        <v>1101</v>
      </c>
      <c r="F2254" s="502"/>
      <c r="G2254" s="502"/>
      <c r="H2254" s="502"/>
      <c r="I2254" s="502"/>
      <c r="J2254" s="502"/>
      <c r="K2254" s="502"/>
      <c r="L2254" s="502"/>
      <c r="M2254" s="502"/>
      <c r="N2254" s="502"/>
      <c r="O2254" s="502"/>
      <c r="P2254" s="502"/>
      <c r="Q2254" s="502"/>
      <c r="R2254" s="502"/>
      <c r="S2254" s="502"/>
      <c r="T2254" s="502"/>
      <c r="U2254" s="502"/>
      <c r="V2254" s="502"/>
      <c r="W2254" s="502"/>
      <c r="X2254" s="502"/>
      <c r="Y2254" s="502"/>
      <c r="Z2254" s="502"/>
      <c r="AA2254" s="502"/>
      <c r="AB2254" s="502"/>
      <c r="AC2254" s="502"/>
      <c r="AD2254" s="502"/>
      <c r="AE2254" s="502"/>
      <c r="AF2254" s="502"/>
      <c r="AG2254" s="502"/>
      <c r="AH2254" s="502"/>
      <c r="AI2254" s="502"/>
      <c r="AJ2254" s="502"/>
      <c r="AK2254" s="502"/>
      <c r="AL2254" s="502"/>
      <c r="AM2254" s="502"/>
      <c r="AN2254" s="502"/>
      <c r="AO2254" s="502"/>
      <c r="AP2254" s="502"/>
      <c r="AQ2254" s="502"/>
      <c r="AR2254" s="502"/>
      <c r="AS2254" s="502"/>
      <c r="AT2254" s="502"/>
      <c r="AU2254" s="502"/>
      <c r="AV2254" s="502"/>
      <c r="AW2254" s="502"/>
      <c r="AX2254" s="502"/>
      <c r="AY2254" s="502"/>
      <c r="AZ2254" s="502"/>
      <c r="BA2254" s="502"/>
      <c r="BB2254" s="502"/>
      <c r="BC2254" s="502"/>
      <c r="BD2254" s="502"/>
      <c r="BE2254" s="502"/>
      <c r="BF2254" s="502"/>
      <c r="BG2254" s="801"/>
      <c r="BH2254" s="802"/>
      <c r="BI2254" s="802"/>
      <c r="BJ2254" s="802"/>
      <c r="BK2254" s="803"/>
      <c r="BL2254" s="385"/>
      <c r="BM2254" s="385"/>
      <c r="BN2254" s="385"/>
      <c r="BO2254" s="385"/>
      <c r="BP2254" s="385"/>
      <c r="BQ2254" s="385"/>
      <c r="BR2254" s="385"/>
      <c r="BS2254" s="385"/>
      <c r="BT2254" s="385"/>
      <c r="BU2254" s="385"/>
      <c r="BV2254" s="385"/>
      <c r="BW2254" s="385"/>
      <c r="BX2254" s="385"/>
      <c r="BY2254" s="385"/>
      <c r="BZ2254" s="385"/>
      <c r="CA2254" s="385"/>
    </row>
    <row r="2255" spans="1:97" s="384" customFormat="1" ht="12.6" customHeight="1">
      <c r="A2255" s="239"/>
      <c r="B2255" s="498"/>
      <c r="C2255" s="499"/>
      <c r="D2255" s="500"/>
      <c r="E2255" s="503"/>
      <c r="F2255" s="504"/>
      <c r="G2255" s="504"/>
      <c r="H2255" s="504"/>
      <c r="I2255" s="504"/>
      <c r="J2255" s="504"/>
      <c r="K2255" s="504"/>
      <c r="L2255" s="504"/>
      <c r="M2255" s="504"/>
      <c r="N2255" s="504"/>
      <c r="O2255" s="504"/>
      <c r="P2255" s="504"/>
      <c r="Q2255" s="504"/>
      <c r="R2255" s="504"/>
      <c r="S2255" s="504"/>
      <c r="T2255" s="504"/>
      <c r="U2255" s="504"/>
      <c r="V2255" s="504"/>
      <c r="W2255" s="504"/>
      <c r="X2255" s="504"/>
      <c r="Y2255" s="504"/>
      <c r="Z2255" s="504"/>
      <c r="AA2255" s="504"/>
      <c r="AB2255" s="504"/>
      <c r="AC2255" s="504"/>
      <c r="AD2255" s="504"/>
      <c r="AE2255" s="504"/>
      <c r="AF2255" s="504"/>
      <c r="AG2255" s="504"/>
      <c r="AH2255" s="504"/>
      <c r="AI2255" s="504"/>
      <c r="AJ2255" s="504"/>
      <c r="AK2255" s="504"/>
      <c r="AL2255" s="504"/>
      <c r="AM2255" s="504"/>
      <c r="AN2255" s="504"/>
      <c r="AO2255" s="504"/>
      <c r="AP2255" s="504"/>
      <c r="AQ2255" s="504"/>
      <c r="AR2255" s="504"/>
      <c r="AS2255" s="504"/>
      <c r="AT2255" s="504"/>
      <c r="AU2255" s="504"/>
      <c r="AV2255" s="504"/>
      <c r="AW2255" s="504"/>
      <c r="AX2255" s="504"/>
      <c r="AY2255" s="504"/>
      <c r="AZ2255" s="504"/>
      <c r="BA2255" s="504"/>
      <c r="BB2255" s="504"/>
      <c r="BC2255" s="504"/>
      <c r="BD2255" s="504"/>
      <c r="BE2255" s="504"/>
      <c r="BF2255" s="504"/>
      <c r="BG2255" s="804"/>
      <c r="BH2255" s="805"/>
      <c r="BI2255" s="805"/>
      <c r="BJ2255" s="805"/>
      <c r="BK2255" s="806"/>
      <c r="BL2255" s="385"/>
      <c r="BM2255" s="385"/>
      <c r="BN2255" s="385"/>
      <c r="BO2255" s="385"/>
      <c r="BP2255" s="385"/>
      <c r="BQ2255" s="385"/>
      <c r="BR2255" s="385"/>
      <c r="BS2255" s="385"/>
      <c r="BT2255" s="385"/>
      <c r="BU2255" s="385"/>
      <c r="BV2255" s="385"/>
      <c r="BW2255" s="385"/>
      <c r="BX2255" s="385"/>
      <c r="BY2255" s="385"/>
      <c r="BZ2255" s="385"/>
      <c r="CA2255" s="385"/>
    </row>
    <row r="2256" spans="1:97" s="331" customFormat="1" ht="18" customHeight="1">
      <c r="A2256" s="239"/>
      <c r="B2256" s="641" t="s">
        <v>1102</v>
      </c>
      <c r="C2256" s="642"/>
      <c r="D2256" s="642"/>
      <c r="E2256" s="642"/>
      <c r="F2256" s="642"/>
      <c r="G2256" s="642"/>
      <c r="H2256" s="642"/>
      <c r="I2256" s="642"/>
      <c r="J2256" s="642"/>
      <c r="K2256" s="642"/>
      <c r="L2256" s="642"/>
      <c r="M2256" s="642"/>
      <c r="N2256" s="642"/>
      <c r="O2256" s="642"/>
      <c r="P2256" s="642"/>
      <c r="Q2256" s="642"/>
      <c r="R2256" s="642"/>
      <c r="S2256" s="642"/>
      <c r="T2256" s="642"/>
      <c r="U2256" s="642"/>
      <c r="V2256" s="642"/>
      <c r="W2256" s="642"/>
      <c r="X2256" s="642"/>
      <c r="Y2256" s="642"/>
      <c r="Z2256" s="642"/>
      <c r="AA2256" s="642"/>
      <c r="AB2256" s="642"/>
      <c r="AC2256" s="642"/>
      <c r="AD2256" s="642"/>
      <c r="AE2256" s="642"/>
      <c r="AF2256" s="642"/>
      <c r="AG2256" s="642"/>
      <c r="AH2256" s="642"/>
      <c r="AI2256" s="642"/>
      <c r="AJ2256" s="642"/>
      <c r="AK2256" s="642"/>
      <c r="AL2256" s="642"/>
      <c r="AM2256" s="642"/>
      <c r="AN2256" s="642"/>
      <c r="AO2256" s="642"/>
      <c r="AP2256" s="642"/>
      <c r="AQ2256" s="642"/>
      <c r="AR2256" s="642"/>
      <c r="AS2256" s="642"/>
      <c r="AT2256" s="642"/>
      <c r="AU2256" s="642"/>
      <c r="AV2256" s="642"/>
      <c r="AW2256" s="642"/>
      <c r="AX2256" s="642"/>
      <c r="AY2256" s="642"/>
      <c r="AZ2256" s="642"/>
      <c r="BA2256" s="642"/>
      <c r="BB2256" s="642"/>
      <c r="BC2256" s="642"/>
      <c r="BD2256" s="642"/>
      <c r="BE2256" s="642"/>
      <c r="BF2256" s="642"/>
      <c r="BG2256" s="642"/>
      <c r="BH2256" s="642"/>
      <c r="BI2256" s="642"/>
      <c r="BJ2256" s="642"/>
      <c r="BK2256" s="643"/>
      <c r="BL2256" s="330"/>
      <c r="BM2256" s="330"/>
      <c r="BN2256" s="330"/>
      <c r="BO2256" s="330"/>
      <c r="BP2256" s="330"/>
      <c r="BQ2256" s="330"/>
      <c r="BR2256" s="330"/>
      <c r="BS2256" s="330"/>
      <c r="BT2256" s="330"/>
    </row>
    <row r="2257" spans="1:79" s="384" customFormat="1" ht="12.6" customHeight="1">
      <c r="A2257" s="342"/>
      <c r="B2257" s="495" t="s">
        <v>835</v>
      </c>
      <c r="C2257" s="496"/>
      <c r="D2257" s="497"/>
      <c r="E2257" s="501" t="s">
        <v>1096</v>
      </c>
      <c r="F2257" s="502"/>
      <c r="G2257" s="502"/>
      <c r="H2257" s="502"/>
      <c r="I2257" s="502"/>
      <c r="J2257" s="502"/>
      <c r="K2257" s="502"/>
      <c r="L2257" s="502"/>
      <c r="M2257" s="502"/>
      <c r="N2257" s="502"/>
      <c r="O2257" s="502"/>
      <c r="P2257" s="502"/>
      <c r="Q2257" s="502"/>
      <c r="R2257" s="502"/>
      <c r="S2257" s="502"/>
      <c r="T2257" s="502"/>
      <c r="U2257" s="502"/>
      <c r="V2257" s="502"/>
      <c r="W2257" s="502"/>
      <c r="X2257" s="502"/>
      <c r="Y2257" s="502"/>
      <c r="Z2257" s="502"/>
      <c r="AA2257" s="502"/>
      <c r="AB2257" s="502"/>
      <c r="AC2257" s="502"/>
      <c r="AD2257" s="502"/>
      <c r="AE2257" s="502"/>
      <c r="AF2257" s="502"/>
      <c r="AG2257" s="502"/>
      <c r="AH2257" s="502"/>
      <c r="AI2257" s="502"/>
      <c r="AJ2257" s="502"/>
      <c r="AK2257" s="502"/>
      <c r="AL2257" s="502"/>
      <c r="AM2257" s="502"/>
      <c r="AN2257" s="502"/>
      <c r="AO2257" s="502"/>
      <c r="AP2257" s="502"/>
      <c r="AQ2257" s="502"/>
      <c r="AR2257" s="502"/>
      <c r="AS2257" s="502"/>
      <c r="AT2257" s="502"/>
      <c r="AU2257" s="502"/>
      <c r="AV2257" s="502"/>
      <c r="AW2257" s="502"/>
      <c r="AX2257" s="502"/>
      <c r="AY2257" s="502"/>
      <c r="AZ2257" s="502"/>
      <c r="BA2257" s="502"/>
      <c r="BB2257" s="502"/>
      <c r="BC2257" s="502"/>
      <c r="BD2257" s="502"/>
      <c r="BE2257" s="502"/>
      <c r="BF2257" s="502"/>
      <c r="BG2257" s="502"/>
      <c r="BH2257" s="502"/>
      <c r="BI2257" s="502"/>
      <c r="BJ2257" s="502"/>
      <c r="BK2257" s="868"/>
      <c r="BL2257" s="385"/>
      <c r="BM2257" s="385"/>
      <c r="BN2257" s="385"/>
      <c r="BO2257" s="385"/>
      <c r="BP2257" s="385"/>
      <c r="BQ2257" s="385"/>
      <c r="BR2257" s="385"/>
      <c r="BS2257" s="385"/>
      <c r="BT2257" s="385"/>
      <c r="BU2257" s="385"/>
      <c r="BV2257" s="385"/>
      <c r="BW2257" s="385"/>
      <c r="BX2257" s="385"/>
      <c r="BY2257" s="385"/>
      <c r="BZ2257" s="385"/>
      <c r="CA2257" s="385"/>
    </row>
    <row r="2258" spans="1:79" s="384" customFormat="1" ht="12.6" customHeight="1">
      <c r="A2258" s="342"/>
      <c r="B2258" s="511"/>
      <c r="C2258" s="666"/>
      <c r="D2258" s="513"/>
      <c r="E2258" s="514"/>
      <c r="F2258" s="671"/>
      <c r="G2258" s="671"/>
      <c r="H2258" s="671"/>
      <c r="I2258" s="671"/>
      <c r="J2258" s="671"/>
      <c r="K2258" s="671"/>
      <c r="L2258" s="671"/>
      <c r="M2258" s="671"/>
      <c r="N2258" s="671"/>
      <c r="O2258" s="671"/>
      <c r="P2258" s="671"/>
      <c r="Q2258" s="671"/>
      <c r="R2258" s="671"/>
      <c r="S2258" s="671"/>
      <c r="T2258" s="671"/>
      <c r="U2258" s="671"/>
      <c r="V2258" s="671"/>
      <c r="W2258" s="671"/>
      <c r="X2258" s="671"/>
      <c r="Y2258" s="671"/>
      <c r="Z2258" s="671"/>
      <c r="AA2258" s="671"/>
      <c r="AB2258" s="671"/>
      <c r="AC2258" s="671"/>
      <c r="AD2258" s="671"/>
      <c r="AE2258" s="671"/>
      <c r="AF2258" s="671"/>
      <c r="AG2258" s="671"/>
      <c r="AH2258" s="671"/>
      <c r="AI2258" s="671"/>
      <c r="AJ2258" s="671"/>
      <c r="AK2258" s="671"/>
      <c r="AL2258" s="671"/>
      <c r="AM2258" s="671"/>
      <c r="AN2258" s="671"/>
      <c r="AO2258" s="671"/>
      <c r="AP2258" s="671"/>
      <c r="AQ2258" s="671"/>
      <c r="AR2258" s="671"/>
      <c r="AS2258" s="671"/>
      <c r="AT2258" s="671"/>
      <c r="AU2258" s="671"/>
      <c r="AV2258" s="671"/>
      <c r="AW2258" s="671"/>
      <c r="AX2258" s="671"/>
      <c r="AY2258" s="671"/>
      <c r="AZ2258" s="671"/>
      <c r="BA2258" s="671"/>
      <c r="BB2258" s="671"/>
      <c r="BC2258" s="671"/>
      <c r="BD2258" s="671"/>
      <c r="BE2258" s="671"/>
      <c r="BF2258" s="671"/>
      <c r="BG2258" s="671"/>
      <c r="BH2258" s="671"/>
      <c r="BI2258" s="671"/>
      <c r="BJ2258" s="671"/>
      <c r="BK2258" s="857"/>
      <c r="BL2258" s="385"/>
      <c r="BM2258" s="385"/>
      <c r="BN2258" s="385"/>
      <c r="BO2258" s="385"/>
      <c r="BP2258" s="385"/>
      <c r="BQ2258" s="385"/>
      <c r="BR2258" s="385"/>
      <c r="BS2258" s="385"/>
      <c r="BT2258" s="385"/>
      <c r="BU2258" s="385"/>
      <c r="BV2258" s="385"/>
      <c r="BW2258" s="385"/>
      <c r="BX2258" s="385"/>
      <c r="BY2258" s="385"/>
      <c r="BZ2258" s="385"/>
      <c r="CA2258" s="385"/>
    </row>
    <row r="2259" spans="1:79" s="384" customFormat="1" ht="12.6" customHeight="1">
      <c r="A2259" s="342"/>
      <c r="B2259" s="511"/>
      <c r="C2259" s="666"/>
      <c r="D2259" s="513"/>
      <c r="E2259" s="858" t="s">
        <v>516</v>
      </c>
      <c r="F2259" s="859"/>
      <c r="G2259" s="715" t="s">
        <v>1103</v>
      </c>
      <c r="H2259" s="715"/>
      <c r="I2259" s="715"/>
      <c r="J2259" s="715"/>
      <c r="K2259" s="715"/>
      <c r="L2259" s="715"/>
      <c r="M2259" s="715"/>
      <c r="N2259" s="715"/>
      <c r="O2259" s="715"/>
      <c r="P2259" s="715"/>
      <c r="Q2259" s="715"/>
      <c r="R2259" s="715"/>
      <c r="S2259" s="715"/>
      <c r="T2259" s="715"/>
      <c r="U2259" s="715"/>
      <c r="V2259" s="715"/>
      <c r="W2259" s="715"/>
      <c r="X2259" s="715"/>
      <c r="Y2259" s="715"/>
      <c r="Z2259" s="715"/>
      <c r="AA2259" s="715"/>
      <c r="AB2259" s="715"/>
      <c r="AC2259" s="715"/>
      <c r="AD2259" s="715"/>
      <c r="AE2259" s="715"/>
      <c r="AF2259" s="715"/>
      <c r="AG2259" s="715"/>
      <c r="AH2259" s="715"/>
      <c r="AI2259" s="715"/>
      <c r="AJ2259" s="715"/>
      <c r="AK2259" s="715"/>
      <c r="AL2259" s="715"/>
      <c r="AM2259" s="715"/>
      <c r="AN2259" s="715"/>
      <c r="AO2259" s="715"/>
      <c r="AP2259" s="715"/>
      <c r="AQ2259" s="715"/>
      <c r="AR2259" s="715"/>
      <c r="AS2259" s="715"/>
      <c r="AT2259" s="715"/>
      <c r="AU2259" s="715"/>
      <c r="AV2259" s="715"/>
      <c r="AW2259" s="715"/>
      <c r="AX2259" s="715"/>
      <c r="AY2259" s="715"/>
      <c r="AZ2259" s="715"/>
      <c r="BA2259" s="715"/>
      <c r="BB2259" s="715"/>
      <c r="BC2259" s="715"/>
      <c r="BD2259" s="715"/>
      <c r="BE2259" s="715"/>
      <c r="BF2259" s="715"/>
      <c r="BG2259" s="862"/>
      <c r="BH2259" s="863"/>
      <c r="BI2259" s="863"/>
      <c r="BJ2259" s="863"/>
      <c r="BK2259" s="864"/>
      <c r="BL2259" s="385"/>
      <c r="BM2259" s="385"/>
      <c r="BN2259" s="385"/>
      <c r="BO2259" s="385"/>
      <c r="BP2259" s="385"/>
      <c r="BQ2259" s="385"/>
      <c r="BR2259" s="385"/>
      <c r="BS2259" s="385"/>
      <c r="BT2259" s="385"/>
      <c r="BU2259" s="385"/>
      <c r="BV2259" s="385"/>
      <c r="BW2259" s="385"/>
      <c r="BX2259" s="385"/>
      <c r="BY2259" s="385"/>
      <c r="BZ2259" s="385"/>
      <c r="CA2259" s="385"/>
    </row>
    <row r="2260" spans="1:79" s="384" customFormat="1" ht="12.6" customHeight="1">
      <c r="A2260" s="342"/>
      <c r="B2260" s="511"/>
      <c r="C2260" s="666"/>
      <c r="D2260" s="513"/>
      <c r="E2260" s="860"/>
      <c r="F2260" s="861"/>
      <c r="G2260" s="776"/>
      <c r="H2260" s="776"/>
      <c r="I2260" s="776"/>
      <c r="J2260" s="776"/>
      <c r="K2260" s="776"/>
      <c r="L2260" s="776"/>
      <c r="M2260" s="776"/>
      <c r="N2260" s="776"/>
      <c r="O2260" s="776"/>
      <c r="P2260" s="776"/>
      <c r="Q2260" s="776"/>
      <c r="R2260" s="776"/>
      <c r="S2260" s="776"/>
      <c r="T2260" s="776"/>
      <c r="U2260" s="776"/>
      <c r="V2260" s="776"/>
      <c r="W2260" s="776"/>
      <c r="X2260" s="776"/>
      <c r="Y2260" s="776"/>
      <c r="Z2260" s="776"/>
      <c r="AA2260" s="776"/>
      <c r="AB2260" s="776"/>
      <c r="AC2260" s="776"/>
      <c r="AD2260" s="776"/>
      <c r="AE2260" s="776"/>
      <c r="AF2260" s="776"/>
      <c r="AG2260" s="776"/>
      <c r="AH2260" s="776"/>
      <c r="AI2260" s="776"/>
      <c r="AJ2260" s="776"/>
      <c r="AK2260" s="776"/>
      <c r="AL2260" s="776"/>
      <c r="AM2260" s="776"/>
      <c r="AN2260" s="776"/>
      <c r="AO2260" s="776"/>
      <c r="AP2260" s="776"/>
      <c r="AQ2260" s="776"/>
      <c r="AR2260" s="776"/>
      <c r="AS2260" s="776"/>
      <c r="AT2260" s="776"/>
      <c r="AU2260" s="776"/>
      <c r="AV2260" s="776"/>
      <c r="AW2260" s="776"/>
      <c r="AX2260" s="776"/>
      <c r="AY2260" s="776"/>
      <c r="AZ2260" s="776"/>
      <c r="BA2260" s="776"/>
      <c r="BB2260" s="776"/>
      <c r="BC2260" s="776"/>
      <c r="BD2260" s="776"/>
      <c r="BE2260" s="776"/>
      <c r="BF2260" s="776"/>
      <c r="BG2260" s="865"/>
      <c r="BH2260" s="866"/>
      <c r="BI2260" s="866"/>
      <c r="BJ2260" s="866"/>
      <c r="BK2260" s="867"/>
      <c r="BL2260" s="385"/>
      <c r="BM2260" s="385"/>
      <c r="BN2260" s="385"/>
      <c r="BO2260" s="385"/>
      <c r="BP2260" s="385"/>
      <c r="BQ2260" s="385"/>
      <c r="BR2260" s="385"/>
      <c r="BS2260" s="385"/>
      <c r="BT2260" s="385"/>
      <c r="BU2260" s="385"/>
      <c r="BV2260" s="385"/>
      <c r="BW2260" s="385"/>
      <c r="BX2260" s="385"/>
      <c r="BY2260" s="385"/>
      <c r="BZ2260" s="385"/>
      <c r="CA2260" s="385"/>
    </row>
    <row r="2261" spans="1:79" s="384" customFormat="1" ht="12.6" customHeight="1">
      <c r="A2261" s="342"/>
      <c r="B2261" s="511"/>
      <c r="C2261" s="666"/>
      <c r="D2261" s="513"/>
      <c r="E2261" s="858" t="s">
        <v>518</v>
      </c>
      <c r="F2261" s="859"/>
      <c r="G2261" s="715" t="s">
        <v>1248</v>
      </c>
      <c r="H2261" s="715"/>
      <c r="I2261" s="715"/>
      <c r="J2261" s="715"/>
      <c r="K2261" s="715"/>
      <c r="L2261" s="715"/>
      <c r="M2261" s="715"/>
      <c r="N2261" s="715"/>
      <c r="O2261" s="715"/>
      <c r="P2261" s="715"/>
      <c r="Q2261" s="715"/>
      <c r="R2261" s="715"/>
      <c r="S2261" s="715"/>
      <c r="T2261" s="715"/>
      <c r="U2261" s="715"/>
      <c r="V2261" s="715"/>
      <c r="W2261" s="715"/>
      <c r="X2261" s="715"/>
      <c r="Y2261" s="715"/>
      <c r="Z2261" s="715"/>
      <c r="AA2261" s="715"/>
      <c r="AB2261" s="715"/>
      <c r="AC2261" s="715"/>
      <c r="AD2261" s="715"/>
      <c r="AE2261" s="715"/>
      <c r="AF2261" s="715"/>
      <c r="AG2261" s="715"/>
      <c r="AH2261" s="715"/>
      <c r="AI2261" s="715"/>
      <c r="AJ2261" s="715"/>
      <c r="AK2261" s="715"/>
      <c r="AL2261" s="715"/>
      <c r="AM2261" s="715"/>
      <c r="AN2261" s="715"/>
      <c r="AO2261" s="715"/>
      <c r="AP2261" s="715"/>
      <c r="AQ2261" s="715"/>
      <c r="AR2261" s="715"/>
      <c r="AS2261" s="715"/>
      <c r="AT2261" s="715"/>
      <c r="AU2261" s="715"/>
      <c r="AV2261" s="715"/>
      <c r="AW2261" s="715"/>
      <c r="AX2261" s="715"/>
      <c r="AY2261" s="715"/>
      <c r="AZ2261" s="715"/>
      <c r="BA2261" s="715"/>
      <c r="BB2261" s="715"/>
      <c r="BC2261" s="715"/>
      <c r="BD2261" s="715"/>
      <c r="BE2261" s="715"/>
      <c r="BF2261" s="715"/>
      <c r="BG2261" s="862"/>
      <c r="BH2261" s="863"/>
      <c r="BI2261" s="863"/>
      <c r="BJ2261" s="863"/>
      <c r="BK2261" s="864"/>
      <c r="BL2261" s="385"/>
      <c r="BM2261" s="385"/>
      <c r="BN2261" s="385"/>
      <c r="BO2261" s="385"/>
      <c r="BP2261" s="385"/>
      <c r="BQ2261" s="385"/>
      <c r="BR2261" s="385"/>
      <c r="BS2261" s="385"/>
      <c r="BT2261" s="385"/>
      <c r="BU2261" s="385"/>
      <c r="BV2261" s="385"/>
      <c r="BW2261" s="385"/>
      <c r="BX2261" s="385"/>
      <c r="BY2261" s="385"/>
      <c r="BZ2261" s="385"/>
      <c r="CA2261" s="385"/>
    </row>
    <row r="2262" spans="1:79" s="384" customFormat="1" ht="12.6" customHeight="1">
      <c r="A2262" s="342"/>
      <c r="B2262" s="511"/>
      <c r="C2262" s="666"/>
      <c r="D2262" s="513"/>
      <c r="E2262" s="869"/>
      <c r="F2262" s="870"/>
      <c r="G2262" s="853"/>
      <c r="H2262" s="853"/>
      <c r="I2262" s="853"/>
      <c r="J2262" s="853"/>
      <c r="K2262" s="853"/>
      <c r="L2262" s="853"/>
      <c r="M2262" s="853"/>
      <c r="N2262" s="853"/>
      <c r="O2262" s="853"/>
      <c r="P2262" s="853"/>
      <c r="Q2262" s="853"/>
      <c r="R2262" s="853"/>
      <c r="S2262" s="853"/>
      <c r="T2262" s="853"/>
      <c r="U2262" s="853"/>
      <c r="V2262" s="853"/>
      <c r="W2262" s="853"/>
      <c r="X2262" s="853"/>
      <c r="Y2262" s="853"/>
      <c r="Z2262" s="853"/>
      <c r="AA2262" s="853"/>
      <c r="AB2262" s="853"/>
      <c r="AC2262" s="853"/>
      <c r="AD2262" s="853"/>
      <c r="AE2262" s="853"/>
      <c r="AF2262" s="853"/>
      <c r="AG2262" s="853"/>
      <c r="AH2262" s="853"/>
      <c r="AI2262" s="853"/>
      <c r="AJ2262" s="853"/>
      <c r="AK2262" s="853"/>
      <c r="AL2262" s="853"/>
      <c r="AM2262" s="853"/>
      <c r="AN2262" s="853"/>
      <c r="AO2262" s="853"/>
      <c r="AP2262" s="853"/>
      <c r="AQ2262" s="853"/>
      <c r="AR2262" s="853"/>
      <c r="AS2262" s="853"/>
      <c r="AT2262" s="853"/>
      <c r="AU2262" s="853"/>
      <c r="AV2262" s="853"/>
      <c r="AW2262" s="853"/>
      <c r="AX2262" s="853"/>
      <c r="AY2262" s="853"/>
      <c r="AZ2262" s="853"/>
      <c r="BA2262" s="853"/>
      <c r="BB2262" s="853"/>
      <c r="BC2262" s="853"/>
      <c r="BD2262" s="853"/>
      <c r="BE2262" s="853"/>
      <c r="BF2262" s="853"/>
      <c r="BG2262" s="865"/>
      <c r="BH2262" s="866"/>
      <c r="BI2262" s="866"/>
      <c r="BJ2262" s="866"/>
      <c r="BK2262" s="867"/>
      <c r="BL2262" s="385"/>
      <c r="BM2262" s="385"/>
      <c r="BN2262" s="385"/>
      <c r="BO2262" s="385"/>
      <c r="BP2262" s="385"/>
      <c r="BQ2262" s="385"/>
      <c r="BR2262" s="385"/>
      <c r="BS2262" s="385"/>
      <c r="BT2262" s="385"/>
      <c r="BU2262" s="385"/>
      <c r="BV2262" s="385"/>
      <c r="BW2262" s="385"/>
      <c r="BX2262" s="385"/>
      <c r="BY2262" s="385"/>
      <c r="BZ2262" s="385"/>
      <c r="CA2262" s="385"/>
    </row>
    <row r="2263" spans="1:79" s="384" customFormat="1" ht="15" customHeight="1">
      <c r="A2263" s="342"/>
      <c r="B2263" s="511"/>
      <c r="C2263" s="666"/>
      <c r="D2263" s="513"/>
      <c r="E2263" s="769" t="s">
        <v>520</v>
      </c>
      <c r="F2263" s="871"/>
      <c r="G2263" s="671" t="s">
        <v>1249</v>
      </c>
      <c r="H2263" s="671"/>
      <c r="I2263" s="671"/>
      <c r="J2263" s="671"/>
      <c r="K2263" s="671"/>
      <c r="L2263" s="671"/>
      <c r="M2263" s="671"/>
      <c r="N2263" s="671"/>
      <c r="O2263" s="671"/>
      <c r="P2263" s="671"/>
      <c r="Q2263" s="671"/>
      <c r="R2263" s="671"/>
      <c r="S2263" s="671"/>
      <c r="T2263" s="671"/>
      <c r="U2263" s="671"/>
      <c r="V2263" s="671"/>
      <c r="W2263" s="671"/>
      <c r="X2263" s="671"/>
      <c r="Y2263" s="671"/>
      <c r="Z2263" s="671"/>
      <c r="AA2263" s="671"/>
      <c r="AB2263" s="671"/>
      <c r="AC2263" s="671"/>
      <c r="AD2263" s="671"/>
      <c r="AE2263" s="671"/>
      <c r="AF2263" s="671"/>
      <c r="AG2263" s="671"/>
      <c r="AH2263" s="671"/>
      <c r="AI2263" s="671"/>
      <c r="AJ2263" s="671"/>
      <c r="AK2263" s="671"/>
      <c r="AL2263" s="671"/>
      <c r="AM2263" s="671"/>
      <c r="AN2263" s="671"/>
      <c r="AO2263" s="671"/>
      <c r="AP2263" s="671"/>
      <c r="AQ2263" s="671"/>
      <c r="AR2263" s="671"/>
      <c r="AS2263" s="671"/>
      <c r="AT2263" s="671"/>
      <c r="AU2263" s="671"/>
      <c r="AV2263" s="671"/>
      <c r="AW2263" s="671"/>
      <c r="AX2263" s="671"/>
      <c r="AY2263" s="671"/>
      <c r="AZ2263" s="671"/>
      <c r="BA2263" s="671"/>
      <c r="BB2263" s="671"/>
      <c r="BC2263" s="671"/>
      <c r="BD2263" s="671"/>
      <c r="BE2263" s="671"/>
      <c r="BF2263" s="671"/>
      <c r="BG2263" s="807"/>
      <c r="BH2263" s="843"/>
      <c r="BI2263" s="843"/>
      <c r="BJ2263" s="843"/>
      <c r="BK2263" s="809"/>
      <c r="BL2263" s="385"/>
      <c r="BM2263" s="385"/>
      <c r="BN2263" s="385"/>
      <c r="BO2263" s="385"/>
      <c r="BP2263" s="385"/>
      <c r="BQ2263" s="385"/>
      <c r="BR2263" s="385"/>
      <c r="BS2263" s="385"/>
      <c r="BT2263" s="385"/>
      <c r="BU2263" s="385"/>
      <c r="BV2263" s="385"/>
      <c r="BW2263" s="385"/>
      <c r="BX2263" s="385"/>
      <c r="BY2263" s="385"/>
      <c r="BZ2263" s="385"/>
      <c r="CA2263" s="385"/>
    </row>
    <row r="2264" spans="1:79" s="384" customFormat="1" ht="15" customHeight="1">
      <c r="A2264" s="342"/>
      <c r="B2264" s="498"/>
      <c r="C2264" s="499"/>
      <c r="D2264" s="500"/>
      <c r="E2264" s="872"/>
      <c r="F2264" s="778"/>
      <c r="G2264" s="504"/>
      <c r="H2264" s="504"/>
      <c r="I2264" s="504"/>
      <c r="J2264" s="504"/>
      <c r="K2264" s="504"/>
      <c r="L2264" s="504"/>
      <c r="M2264" s="504"/>
      <c r="N2264" s="504"/>
      <c r="O2264" s="504"/>
      <c r="P2264" s="504"/>
      <c r="Q2264" s="504"/>
      <c r="R2264" s="504"/>
      <c r="S2264" s="504"/>
      <c r="T2264" s="504"/>
      <c r="U2264" s="504"/>
      <c r="V2264" s="504"/>
      <c r="W2264" s="504"/>
      <c r="X2264" s="504"/>
      <c r="Y2264" s="504"/>
      <c r="Z2264" s="504"/>
      <c r="AA2264" s="504"/>
      <c r="AB2264" s="504"/>
      <c r="AC2264" s="504"/>
      <c r="AD2264" s="504"/>
      <c r="AE2264" s="504"/>
      <c r="AF2264" s="504"/>
      <c r="AG2264" s="504"/>
      <c r="AH2264" s="504"/>
      <c r="AI2264" s="504"/>
      <c r="AJ2264" s="504"/>
      <c r="AK2264" s="504"/>
      <c r="AL2264" s="504"/>
      <c r="AM2264" s="504"/>
      <c r="AN2264" s="504"/>
      <c r="AO2264" s="504"/>
      <c r="AP2264" s="504"/>
      <c r="AQ2264" s="504"/>
      <c r="AR2264" s="504"/>
      <c r="AS2264" s="504"/>
      <c r="AT2264" s="504"/>
      <c r="AU2264" s="504"/>
      <c r="AV2264" s="504"/>
      <c r="AW2264" s="504"/>
      <c r="AX2264" s="504"/>
      <c r="AY2264" s="504"/>
      <c r="AZ2264" s="504"/>
      <c r="BA2264" s="504"/>
      <c r="BB2264" s="504"/>
      <c r="BC2264" s="504"/>
      <c r="BD2264" s="504"/>
      <c r="BE2264" s="504"/>
      <c r="BF2264" s="504"/>
      <c r="BG2264" s="804"/>
      <c r="BH2264" s="805"/>
      <c r="BI2264" s="805"/>
      <c r="BJ2264" s="805"/>
      <c r="BK2264" s="806"/>
      <c r="BL2264" s="385"/>
      <c r="BM2264" s="385"/>
      <c r="BN2264" s="385"/>
      <c r="BO2264" s="385"/>
      <c r="BP2264" s="385"/>
      <c r="BQ2264" s="385"/>
      <c r="BR2264" s="385"/>
      <c r="BS2264" s="385"/>
      <c r="BT2264" s="385"/>
      <c r="BU2264" s="385"/>
      <c r="BV2264" s="385"/>
      <c r="BW2264" s="385"/>
      <c r="BX2264" s="385"/>
      <c r="BY2264" s="385"/>
      <c r="BZ2264" s="385"/>
      <c r="CA2264" s="385"/>
    </row>
    <row r="2265" spans="1:79" s="331" customFormat="1" ht="18" customHeight="1">
      <c r="A2265" s="239"/>
      <c r="B2265" s="641" t="s">
        <v>1104</v>
      </c>
      <c r="C2265" s="642"/>
      <c r="D2265" s="642"/>
      <c r="E2265" s="642"/>
      <c r="F2265" s="642"/>
      <c r="G2265" s="642"/>
      <c r="H2265" s="642"/>
      <c r="I2265" s="642"/>
      <c r="J2265" s="642"/>
      <c r="K2265" s="642"/>
      <c r="L2265" s="642"/>
      <c r="M2265" s="642"/>
      <c r="N2265" s="642"/>
      <c r="O2265" s="642"/>
      <c r="P2265" s="642"/>
      <c r="Q2265" s="642"/>
      <c r="R2265" s="642"/>
      <c r="S2265" s="642"/>
      <c r="T2265" s="642"/>
      <c r="U2265" s="642"/>
      <c r="V2265" s="642"/>
      <c r="W2265" s="642"/>
      <c r="X2265" s="642"/>
      <c r="Y2265" s="642"/>
      <c r="Z2265" s="642"/>
      <c r="AA2265" s="642"/>
      <c r="AB2265" s="642"/>
      <c r="AC2265" s="642"/>
      <c r="AD2265" s="642"/>
      <c r="AE2265" s="642"/>
      <c r="AF2265" s="642"/>
      <c r="AG2265" s="642"/>
      <c r="AH2265" s="642"/>
      <c r="AI2265" s="642"/>
      <c r="AJ2265" s="642"/>
      <c r="AK2265" s="642"/>
      <c r="AL2265" s="642"/>
      <c r="AM2265" s="642"/>
      <c r="AN2265" s="642"/>
      <c r="AO2265" s="642"/>
      <c r="AP2265" s="642"/>
      <c r="AQ2265" s="642"/>
      <c r="AR2265" s="642"/>
      <c r="AS2265" s="642"/>
      <c r="AT2265" s="642"/>
      <c r="AU2265" s="642"/>
      <c r="AV2265" s="642"/>
      <c r="AW2265" s="642"/>
      <c r="AX2265" s="642"/>
      <c r="AY2265" s="642"/>
      <c r="AZ2265" s="642"/>
      <c r="BA2265" s="642"/>
      <c r="BB2265" s="642"/>
      <c r="BC2265" s="642"/>
      <c r="BD2265" s="642"/>
      <c r="BE2265" s="642"/>
      <c r="BF2265" s="642"/>
      <c r="BG2265" s="642"/>
      <c r="BH2265" s="642"/>
      <c r="BI2265" s="642"/>
      <c r="BJ2265" s="642"/>
      <c r="BK2265" s="643"/>
      <c r="BL2265" s="330"/>
      <c r="BM2265" s="330"/>
      <c r="BN2265" s="330"/>
      <c r="BO2265" s="330"/>
      <c r="BP2265" s="330"/>
      <c r="BQ2265" s="330"/>
      <c r="BR2265" s="330"/>
      <c r="BS2265" s="330"/>
      <c r="BT2265" s="330"/>
    </row>
    <row r="2266" spans="1:79" s="331" customFormat="1" ht="12.6" hidden="1" customHeight="1">
      <c r="B2266" s="495" t="s">
        <v>457</v>
      </c>
      <c r="C2266" s="496"/>
      <c r="D2266" s="497"/>
      <c r="E2266" s="501"/>
      <c r="F2266" s="502"/>
      <c r="G2266" s="502"/>
      <c r="H2266" s="502"/>
      <c r="I2266" s="502"/>
      <c r="J2266" s="502"/>
      <c r="K2266" s="502"/>
      <c r="L2266" s="502"/>
      <c r="M2266" s="502"/>
      <c r="N2266" s="502"/>
      <c r="O2266" s="502"/>
      <c r="P2266" s="502"/>
      <c r="Q2266" s="502"/>
      <c r="R2266" s="502"/>
      <c r="S2266" s="502"/>
      <c r="T2266" s="502"/>
      <c r="U2266" s="502"/>
      <c r="V2266" s="502"/>
      <c r="W2266" s="502"/>
      <c r="X2266" s="502"/>
      <c r="Y2266" s="502"/>
      <c r="Z2266" s="502"/>
      <c r="AA2266" s="502"/>
      <c r="AB2266" s="502"/>
      <c r="AC2266" s="502"/>
      <c r="AD2266" s="502"/>
      <c r="AE2266" s="502"/>
      <c r="AF2266" s="502"/>
      <c r="AG2266" s="502"/>
      <c r="AH2266" s="502"/>
      <c r="AI2266" s="502"/>
      <c r="AJ2266" s="502"/>
      <c r="AK2266" s="502"/>
      <c r="AL2266" s="502"/>
      <c r="AM2266" s="502"/>
      <c r="AN2266" s="502"/>
      <c r="AO2266" s="502"/>
      <c r="AP2266" s="502"/>
      <c r="AQ2266" s="502"/>
      <c r="AR2266" s="502"/>
      <c r="AS2266" s="502"/>
      <c r="AT2266" s="502"/>
      <c r="AU2266" s="502"/>
      <c r="AV2266" s="502"/>
      <c r="AW2266" s="502"/>
      <c r="AX2266" s="502"/>
      <c r="AY2266" s="502"/>
      <c r="AZ2266" s="502"/>
      <c r="BA2266" s="502"/>
      <c r="BB2266" s="502"/>
      <c r="BC2266" s="502"/>
      <c r="BD2266" s="502"/>
      <c r="BE2266" s="502"/>
      <c r="BF2266" s="502"/>
      <c r="BG2266" s="801"/>
      <c r="BH2266" s="802"/>
      <c r="BI2266" s="802"/>
      <c r="BJ2266" s="802"/>
      <c r="BK2266" s="803"/>
      <c r="BL2266" s="330"/>
      <c r="BM2266" s="330"/>
      <c r="BN2266" s="330"/>
      <c r="BO2266" s="330"/>
      <c r="BP2266" s="330"/>
      <c r="BQ2266" s="330"/>
      <c r="BR2266" s="330"/>
      <c r="BS2266" s="330"/>
      <c r="BT2266" s="330"/>
      <c r="BU2266" s="330"/>
      <c r="BV2266" s="330"/>
      <c r="BW2266" s="330"/>
      <c r="BX2266" s="330"/>
      <c r="BY2266" s="330"/>
      <c r="BZ2266" s="330"/>
      <c r="CA2266" s="330"/>
    </row>
    <row r="2267" spans="1:79" s="331" customFormat="1" ht="12.6" customHeight="1">
      <c r="B2267" s="495" t="s">
        <v>461</v>
      </c>
      <c r="C2267" s="496"/>
      <c r="D2267" s="497"/>
      <c r="E2267" s="502" t="s">
        <v>990</v>
      </c>
      <c r="F2267" s="502"/>
      <c r="G2267" s="502"/>
      <c r="H2267" s="502"/>
      <c r="I2267" s="502"/>
      <c r="J2267" s="502"/>
      <c r="K2267" s="502"/>
      <c r="L2267" s="502"/>
      <c r="M2267" s="502"/>
      <c r="N2267" s="502"/>
      <c r="O2267" s="502"/>
      <c r="P2267" s="502"/>
      <c r="Q2267" s="502"/>
      <c r="R2267" s="502"/>
      <c r="S2267" s="502"/>
      <c r="T2267" s="502"/>
      <c r="U2267" s="502"/>
      <c r="V2267" s="502"/>
      <c r="W2267" s="502"/>
      <c r="X2267" s="502"/>
      <c r="Y2267" s="502"/>
      <c r="Z2267" s="502"/>
      <c r="AA2267" s="502"/>
      <c r="AB2267" s="502"/>
      <c r="AC2267" s="502"/>
      <c r="AD2267" s="502"/>
      <c r="AE2267" s="502"/>
      <c r="AF2267" s="502"/>
      <c r="AG2267" s="502"/>
      <c r="AH2267" s="502"/>
      <c r="AI2267" s="502"/>
      <c r="AJ2267" s="502"/>
      <c r="AK2267" s="502"/>
      <c r="AL2267" s="502"/>
      <c r="AM2267" s="502"/>
      <c r="AN2267" s="502"/>
      <c r="AO2267" s="502"/>
      <c r="AP2267" s="502"/>
      <c r="AQ2267" s="502"/>
      <c r="AR2267" s="502"/>
      <c r="AS2267" s="502"/>
      <c r="AT2267" s="502"/>
      <c r="AU2267" s="502"/>
      <c r="AV2267" s="502"/>
      <c r="AW2267" s="502"/>
      <c r="AX2267" s="502"/>
      <c r="AY2267" s="502"/>
      <c r="AZ2267" s="502"/>
      <c r="BA2267" s="502"/>
      <c r="BB2267" s="502"/>
      <c r="BC2267" s="502"/>
      <c r="BD2267" s="502"/>
      <c r="BE2267" s="502"/>
      <c r="BF2267" s="502"/>
      <c r="BG2267" s="801"/>
      <c r="BH2267" s="802"/>
      <c r="BI2267" s="802"/>
      <c r="BJ2267" s="802"/>
      <c r="BK2267" s="803"/>
      <c r="BL2267" s="330"/>
      <c r="BM2267" s="330"/>
      <c r="BN2267" s="330"/>
      <c r="BO2267" s="330"/>
      <c r="BP2267" s="330"/>
      <c r="BQ2267" s="330"/>
      <c r="BR2267" s="330"/>
      <c r="BS2267" s="330"/>
      <c r="BT2267" s="330"/>
      <c r="BU2267" s="330"/>
      <c r="BV2267" s="330"/>
      <c r="BW2267" s="330"/>
      <c r="BX2267" s="330"/>
      <c r="BY2267" s="330"/>
      <c r="BZ2267" s="330"/>
      <c r="CA2267" s="330"/>
    </row>
    <row r="2268" spans="1:79" s="331" customFormat="1" ht="12.6" customHeight="1">
      <c r="B2268" s="511"/>
      <c r="C2268" s="512"/>
      <c r="D2268" s="513"/>
      <c r="E2268" s="482"/>
      <c r="F2268" s="482"/>
      <c r="G2268" s="482"/>
      <c r="H2268" s="482"/>
      <c r="I2268" s="482"/>
      <c r="J2268" s="482"/>
      <c r="K2268" s="482"/>
      <c r="L2268" s="482"/>
      <c r="M2268" s="482"/>
      <c r="N2268" s="482"/>
      <c r="O2268" s="482"/>
      <c r="P2268" s="482"/>
      <c r="Q2268" s="482"/>
      <c r="R2268" s="482"/>
      <c r="S2268" s="482"/>
      <c r="T2268" s="482"/>
      <c r="U2268" s="482"/>
      <c r="V2268" s="482"/>
      <c r="W2268" s="482"/>
      <c r="X2268" s="482"/>
      <c r="Y2268" s="482"/>
      <c r="Z2268" s="482"/>
      <c r="AA2268" s="482"/>
      <c r="AB2268" s="482"/>
      <c r="AC2268" s="482"/>
      <c r="AD2268" s="482"/>
      <c r="AE2268" s="482"/>
      <c r="AF2268" s="482"/>
      <c r="AG2268" s="482"/>
      <c r="AH2268" s="482"/>
      <c r="AI2268" s="482"/>
      <c r="AJ2268" s="482"/>
      <c r="AK2268" s="482"/>
      <c r="AL2268" s="482"/>
      <c r="AM2268" s="482"/>
      <c r="AN2268" s="482"/>
      <c r="AO2268" s="482"/>
      <c r="AP2268" s="482"/>
      <c r="AQ2268" s="482"/>
      <c r="AR2268" s="482"/>
      <c r="AS2268" s="482"/>
      <c r="AT2268" s="482"/>
      <c r="AU2268" s="482"/>
      <c r="AV2268" s="482"/>
      <c r="AW2268" s="482"/>
      <c r="AX2268" s="482"/>
      <c r="AY2268" s="482"/>
      <c r="AZ2268" s="482"/>
      <c r="BA2268" s="482"/>
      <c r="BB2268" s="482"/>
      <c r="BC2268" s="482"/>
      <c r="BD2268" s="482"/>
      <c r="BE2268" s="482"/>
      <c r="BF2268" s="482"/>
      <c r="BG2268" s="807"/>
      <c r="BH2268" s="808"/>
      <c r="BI2268" s="808"/>
      <c r="BJ2268" s="808"/>
      <c r="BK2268" s="809"/>
      <c r="BL2268" s="330"/>
      <c r="BM2268" s="330"/>
      <c r="BN2268" s="330"/>
      <c r="BO2268" s="330"/>
      <c r="BP2268" s="330"/>
      <c r="BQ2268" s="330"/>
      <c r="BR2268" s="330"/>
      <c r="BS2268" s="330"/>
      <c r="BT2268" s="330"/>
      <c r="BU2268" s="330"/>
      <c r="BV2268" s="330"/>
      <c r="BW2268" s="330"/>
      <c r="BX2268" s="330"/>
      <c r="BY2268" s="330"/>
      <c r="BZ2268" s="330"/>
      <c r="CA2268" s="330"/>
    </row>
    <row r="2269" spans="1:79" s="331" customFormat="1" ht="12.6" customHeight="1">
      <c r="B2269" s="511"/>
      <c r="C2269" s="512"/>
      <c r="D2269" s="513"/>
      <c r="E2269" s="482"/>
      <c r="F2269" s="482"/>
      <c r="G2269" s="482"/>
      <c r="H2269" s="482"/>
      <c r="I2269" s="482"/>
      <c r="J2269" s="482"/>
      <c r="K2269" s="482"/>
      <c r="L2269" s="482"/>
      <c r="M2269" s="482"/>
      <c r="N2269" s="482"/>
      <c r="O2269" s="482"/>
      <c r="P2269" s="482"/>
      <c r="Q2269" s="482"/>
      <c r="R2269" s="482"/>
      <c r="S2269" s="482"/>
      <c r="T2269" s="482"/>
      <c r="U2269" s="482"/>
      <c r="V2269" s="482"/>
      <c r="W2269" s="482"/>
      <c r="X2269" s="482"/>
      <c r="Y2269" s="482"/>
      <c r="Z2269" s="482"/>
      <c r="AA2269" s="482"/>
      <c r="AB2269" s="482"/>
      <c r="AC2269" s="482"/>
      <c r="AD2269" s="482"/>
      <c r="AE2269" s="482"/>
      <c r="AF2269" s="482"/>
      <c r="AG2269" s="482"/>
      <c r="AH2269" s="482"/>
      <c r="AI2269" s="482"/>
      <c r="AJ2269" s="482"/>
      <c r="AK2269" s="482"/>
      <c r="AL2269" s="482"/>
      <c r="AM2269" s="482"/>
      <c r="AN2269" s="482"/>
      <c r="AO2269" s="482"/>
      <c r="AP2269" s="482"/>
      <c r="AQ2269" s="482"/>
      <c r="AR2269" s="482"/>
      <c r="AS2269" s="482"/>
      <c r="AT2269" s="482"/>
      <c r="AU2269" s="482"/>
      <c r="AV2269" s="482"/>
      <c r="AW2269" s="482"/>
      <c r="AX2269" s="482"/>
      <c r="AY2269" s="482"/>
      <c r="AZ2269" s="482"/>
      <c r="BA2269" s="482"/>
      <c r="BB2269" s="482"/>
      <c r="BC2269" s="482"/>
      <c r="BD2269" s="482"/>
      <c r="BE2269" s="482"/>
      <c r="BF2269" s="482"/>
      <c r="BG2269" s="807"/>
      <c r="BH2269" s="808"/>
      <c r="BI2269" s="808"/>
      <c r="BJ2269" s="808"/>
      <c r="BK2269" s="809"/>
      <c r="BL2269" s="330"/>
      <c r="BM2269" s="330"/>
      <c r="BN2269" s="330"/>
      <c r="BO2269" s="330"/>
      <c r="BP2269" s="330"/>
      <c r="BQ2269" s="330"/>
      <c r="BR2269" s="330"/>
      <c r="BS2269" s="330"/>
      <c r="BT2269" s="330"/>
      <c r="BU2269" s="330"/>
      <c r="BV2269" s="330"/>
      <c r="BW2269" s="330"/>
      <c r="BX2269" s="330"/>
      <c r="BY2269" s="330"/>
      <c r="BZ2269" s="330"/>
      <c r="CA2269" s="330"/>
    </row>
    <row r="2270" spans="1:79" s="331" customFormat="1" ht="12.6" customHeight="1">
      <c r="B2270" s="511"/>
      <c r="C2270" s="512"/>
      <c r="D2270" s="513"/>
      <c r="E2270" s="698" t="s">
        <v>434</v>
      </c>
      <c r="F2270" s="699"/>
      <c r="G2270" s="635" t="s">
        <v>764</v>
      </c>
      <c r="H2270" s="635"/>
      <c r="I2270" s="635"/>
      <c r="J2270" s="635"/>
      <c r="K2270" s="635"/>
      <c r="L2270" s="635"/>
      <c r="M2270" s="635"/>
      <c r="N2270" s="635"/>
      <c r="O2270" s="635"/>
      <c r="P2270" s="635"/>
      <c r="Q2270" s="635"/>
      <c r="R2270" s="635"/>
      <c r="S2270" s="635"/>
      <c r="T2270" s="635"/>
      <c r="U2270" s="635"/>
      <c r="V2270" s="635"/>
      <c r="W2270" s="635"/>
      <c r="X2270" s="635"/>
      <c r="Y2270" s="635"/>
      <c r="Z2270" s="635"/>
      <c r="AA2270" s="635"/>
      <c r="AB2270" s="635"/>
      <c r="AC2270" s="635"/>
      <c r="AD2270" s="635"/>
      <c r="AE2270" s="635"/>
      <c r="AF2270" s="635"/>
      <c r="AG2270" s="635"/>
      <c r="AH2270" s="635"/>
      <c r="AI2270" s="635"/>
      <c r="AJ2270" s="635"/>
      <c r="AK2270" s="635"/>
      <c r="AL2270" s="635"/>
      <c r="AM2270" s="635"/>
      <c r="AN2270" s="635"/>
      <c r="AO2270" s="635"/>
      <c r="AP2270" s="635"/>
      <c r="AQ2270" s="635"/>
      <c r="AR2270" s="635"/>
      <c r="AS2270" s="635"/>
      <c r="AT2270" s="635"/>
      <c r="AU2270" s="635"/>
      <c r="AV2270" s="635"/>
      <c r="AW2270" s="635"/>
      <c r="AX2270" s="635"/>
      <c r="AY2270" s="635"/>
      <c r="AZ2270" s="635"/>
      <c r="BA2270" s="635"/>
      <c r="BB2270" s="635"/>
      <c r="BC2270" s="635"/>
      <c r="BD2270" s="635"/>
      <c r="BE2270" s="635"/>
      <c r="BF2270" s="635"/>
      <c r="BG2270" s="807"/>
      <c r="BH2270" s="808"/>
      <c r="BI2270" s="808"/>
      <c r="BJ2270" s="808"/>
      <c r="BK2270" s="809"/>
      <c r="BL2270" s="330"/>
      <c r="BM2270" s="330"/>
      <c r="BN2270" s="330"/>
      <c r="BO2270" s="330"/>
      <c r="BP2270" s="330"/>
      <c r="BQ2270" s="330"/>
      <c r="BR2270" s="330"/>
      <c r="BS2270" s="330"/>
      <c r="BT2270" s="330"/>
      <c r="BU2270" s="330"/>
      <c r="BV2270" s="330"/>
      <c r="BW2270" s="330"/>
      <c r="BX2270" s="330"/>
      <c r="BY2270" s="330"/>
      <c r="BZ2270" s="330"/>
      <c r="CA2270" s="330"/>
    </row>
    <row r="2271" spans="1:79" s="331" customFormat="1" ht="5.25" customHeight="1">
      <c r="B2271" s="498"/>
      <c r="C2271" s="499"/>
      <c r="D2271" s="500"/>
      <c r="E2271" s="778"/>
      <c r="F2271" s="778"/>
      <c r="G2271" s="504"/>
      <c r="H2271" s="504"/>
      <c r="I2271" s="504"/>
      <c r="J2271" s="504"/>
      <c r="K2271" s="504"/>
      <c r="L2271" s="504"/>
      <c r="M2271" s="504"/>
      <c r="N2271" s="504"/>
      <c r="O2271" s="504"/>
      <c r="P2271" s="504"/>
      <c r="Q2271" s="504"/>
      <c r="R2271" s="504"/>
      <c r="S2271" s="504"/>
      <c r="T2271" s="504"/>
      <c r="U2271" s="504"/>
      <c r="V2271" s="504"/>
      <c r="W2271" s="504"/>
      <c r="X2271" s="504"/>
      <c r="Y2271" s="504"/>
      <c r="Z2271" s="504"/>
      <c r="AA2271" s="504"/>
      <c r="AB2271" s="504"/>
      <c r="AC2271" s="504"/>
      <c r="AD2271" s="504"/>
      <c r="AE2271" s="504"/>
      <c r="AF2271" s="504"/>
      <c r="AG2271" s="504"/>
      <c r="AH2271" s="504"/>
      <c r="AI2271" s="504"/>
      <c r="AJ2271" s="504"/>
      <c r="AK2271" s="504"/>
      <c r="AL2271" s="504"/>
      <c r="AM2271" s="504"/>
      <c r="AN2271" s="504"/>
      <c r="AO2271" s="504"/>
      <c r="AP2271" s="504"/>
      <c r="AQ2271" s="504"/>
      <c r="AR2271" s="504"/>
      <c r="AS2271" s="504"/>
      <c r="AT2271" s="504"/>
      <c r="AU2271" s="504"/>
      <c r="AV2271" s="504"/>
      <c r="AW2271" s="504"/>
      <c r="AX2271" s="504"/>
      <c r="AY2271" s="504"/>
      <c r="AZ2271" s="504"/>
      <c r="BA2271" s="504"/>
      <c r="BB2271" s="504"/>
      <c r="BC2271" s="504"/>
      <c r="BD2271" s="504"/>
      <c r="BE2271" s="504"/>
      <c r="BF2271" s="504"/>
      <c r="BG2271" s="804"/>
      <c r="BH2271" s="805"/>
      <c r="BI2271" s="805"/>
      <c r="BJ2271" s="805"/>
      <c r="BK2271" s="806"/>
      <c r="BL2271" s="330"/>
      <c r="BM2271" s="330"/>
      <c r="BN2271" s="330"/>
      <c r="BO2271" s="330"/>
      <c r="BP2271" s="330"/>
      <c r="BQ2271" s="330"/>
      <c r="BR2271" s="330"/>
      <c r="BS2271" s="330"/>
      <c r="BT2271" s="330"/>
      <c r="BU2271" s="330"/>
      <c r="BV2271" s="330"/>
      <c r="BW2271" s="330"/>
      <c r="BX2271" s="330"/>
      <c r="BY2271" s="330"/>
      <c r="BZ2271" s="330"/>
      <c r="CA2271" s="330"/>
    </row>
    <row r="2272" spans="1:79" s="384" customFormat="1" ht="6.75" customHeight="1">
      <c r="BG2272" s="346"/>
      <c r="BH2272" s="346"/>
      <c r="BI2272" s="346"/>
      <c r="BJ2272" s="346"/>
      <c r="BK2272" s="346"/>
      <c r="BL2272" s="385"/>
      <c r="BM2272" s="385"/>
      <c r="BN2272" s="385"/>
      <c r="BO2272" s="385"/>
      <c r="BP2272" s="385"/>
      <c r="BQ2272" s="385"/>
      <c r="BR2272" s="385"/>
      <c r="BS2272" s="385"/>
      <c r="BT2272" s="385"/>
      <c r="BU2272" s="385"/>
      <c r="BV2272" s="385"/>
      <c r="BW2272" s="385"/>
      <c r="BX2272" s="385"/>
      <c r="BY2272" s="385"/>
      <c r="BZ2272" s="385"/>
      <c r="CA2272" s="385"/>
    </row>
    <row r="2273" spans="1:97" s="316" customFormat="1" ht="12.75" customHeight="1">
      <c r="B2273" s="386"/>
      <c r="C2273" s="386"/>
      <c r="D2273" s="386"/>
      <c r="E2273" s="599" t="s">
        <v>765</v>
      </c>
      <c r="F2273" s="600"/>
      <c r="G2273" s="600"/>
      <c r="H2273" s="600"/>
      <c r="I2273" s="600"/>
      <c r="J2273" s="600"/>
      <c r="K2273" s="600"/>
      <c r="L2273" s="600"/>
      <c r="M2273" s="600"/>
      <c r="N2273" s="600"/>
      <c r="O2273" s="600"/>
      <c r="P2273" s="600"/>
      <c r="Q2273" s="600"/>
      <c r="R2273" s="600"/>
      <c r="S2273" s="600"/>
      <c r="T2273" s="600"/>
      <c r="U2273" s="600"/>
      <c r="V2273" s="600"/>
      <c r="W2273" s="600"/>
      <c r="X2273" s="600"/>
      <c r="Y2273" s="600"/>
      <c r="Z2273" s="600"/>
      <c r="AA2273" s="600"/>
      <c r="AB2273" s="600"/>
      <c r="AC2273" s="600"/>
      <c r="AD2273" s="600"/>
      <c r="AE2273" s="601"/>
      <c r="AF2273" s="783"/>
      <c r="AG2273" s="784"/>
      <c r="AH2273" s="784"/>
      <c r="AI2273" s="784"/>
      <c r="AJ2273" s="784"/>
      <c r="AK2273" s="784"/>
      <c r="AL2273" s="784"/>
      <c r="AM2273" s="784"/>
      <c r="AN2273" s="784"/>
      <c r="AO2273" s="784"/>
      <c r="AP2273" s="785"/>
      <c r="AQ2273" s="482" t="s">
        <v>1339</v>
      </c>
      <c r="AR2273" s="482"/>
      <c r="AS2273" s="482"/>
      <c r="AT2273" s="482"/>
      <c r="AU2273" s="482"/>
      <c r="AV2273" s="482"/>
      <c r="AW2273" s="482"/>
      <c r="AX2273" s="482"/>
      <c r="AY2273" s="482"/>
      <c r="AZ2273" s="482"/>
      <c r="BA2273" s="482"/>
      <c r="BB2273" s="482"/>
      <c r="BC2273" s="482"/>
      <c r="BD2273" s="482"/>
      <c r="BE2273" s="482"/>
      <c r="BF2273" s="482"/>
      <c r="BG2273" s="387"/>
      <c r="BH2273" s="387"/>
      <c r="BI2273" s="387"/>
      <c r="BJ2273" s="387"/>
      <c r="BK2273" s="387"/>
      <c r="BL2273" s="387"/>
      <c r="BM2273" s="777" t="s">
        <v>766</v>
      </c>
      <c r="BN2273" s="777"/>
      <c r="BO2273" s="777"/>
      <c r="BP2273" s="777"/>
      <c r="BQ2273" s="777"/>
      <c r="BR2273" s="777"/>
      <c r="BS2273" s="777"/>
      <c r="BT2273" s="777"/>
      <c r="BU2273" s="777"/>
      <c r="BV2273" s="777"/>
      <c r="BW2273" s="777"/>
      <c r="BX2273" s="387"/>
      <c r="BY2273" s="387"/>
      <c r="BZ2273" s="387"/>
      <c r="CA2273" s="387"/>
      <c r="CB2273" s="387"/>
      <c r="CC2273" s="387"/>
      <c r="CD2273" s="387"/>
      <c r="CE2273" s="387"/>
      <c r="CF2273" s="387"/>
      <c r="CG2273" s="387"/>
      <c r="CH2273" s="387"/>
      <c r="CK2273" s="258"/>
      <c r="CL2273" s="225"/>
      <c r="CM2273" s="225"/>
      <c r="CN2273" s="225"/>
      <c r="CO2273" s="225"/>
      <c r="CP2273" s="225"/>
      <c r="CQ2273" s="225"/>
      <c r="CR2273" s="225"/>
      <c r="CS2273" s="225"/>
    </row>
    <row r="2274" spans="1:97" s="316" customFormat="1" ht="12.75" customHeight="1">
      <c r="B2274" s="386"/>
      <c r="C2274" s="386"/>
      <c r="D2274" s="386"/>
      <c r="E2274" s="602"/>
      <c r="F2274" s="603"/>
      <c r="G2274" s="603"/>
      <c r="H2274" s="603"/>
      <c r="I2274" s="603"/>
      <c r="J2274" s="603"/>
      <c r="K2274" s="603"/>
      <c r="L2274" s="603"/>
      <c r="M2274" s="603"/>
      <c r="N2274" s="603"/>
      <c r="O2274" s="603"/>
      <c r="P2274" s="603"/>
      <c r="Q2274" s="603"/>
      <c r="R2274" s="603"/>
      <c r="S2274" s="603"/>
      <c r="T2274" s="603"/>
      <c r="U2274" s="603"/>
      <c r="V2274" s="603"/>
      <c r="W2274" s="603"/>
      <c r="X2274" s="603"/>
      <c r="Y2274" s="603"/>
      <c r="Z2274" s="603"/>
      <c r="AA2274" s="603"/>
      <c r="AB2274" s="603"/>
      <c r="AC2274" s="603"/>
      <c r="AD2274" s="603"/>
      <c r="AE2274" s="604"/>
      <c r="AF2274" s="786"/>
      <c r="AG2274" s="787"/>
      <c r="AH2274" s="787"/>
      <c r="AI2274" s="787"/>
      <c r="AJ2274" s="787"/>
      <c r="AK2274" s="787"/>
      <c r="AL2274" s="787"/>
      <c r="AM2274" s="787"/>
      <c r="AN2274" s="787"/>
      <c r="AO2274" s="787"/>
      <c r="AP2274" s="788"/>
      <c r="AQ2274" s="482"/>
      <c r="AR2274" s="482"/>
      <c r="AS2274" s="482"/>
      <c r="AT2274" s="482"/>
      <c r="AU2274" s="482"/>
      <c r="AV2274" s="482"/>
      <c r="AW2274" s="482"/>
      <c r="AX2274" s="482"/>
      <c r="AY2274" s="482"/>
      <c r="AZ2274" s="482"/>
      <c r="BA2274" s="482"/>
      <c r="BB2274" s="482"/>
      <c r="BC2274" s="482"/>
      <c r="BD2274" s="482"/>
      <c r="BE2274" s="482"/>
      <c r="BF2274" s="482"/>
      <c r="BG2274" s="387"/>
      <c r="BH2274" s="387"/>
      <c r="BI2274" s="387"/>
      <c r="BJ2274" s="387"/>
      <c r="BK2274" s="387"/>
      <c r="BL2274" s="387"/>
      <c r="BM2274" s="387"/>
      <c r="BN2274" s="387"/>
      <c r="BO2274" s="387"/>
      <c r="BP2274" s="387"/>
      <c r="BQ2274" s="387"/>
      <c r="BR2274" s="387"/>
      <c r="BS2274" s="387"/>
      <c r="BT2274" s="387"/>
      <c r="BU2274" s="387"/>
      <c r="BV2274" s="387"/>
      <c r="BW2274" s="387"/>
      <c r="BX2274" s="387"/>
      <c r="BY2274" s="387"/>
      <c r="BZ2274" s="387"/>
      <c r="CA2274" s="387"/>
      <c r="CB2274" s="387"/>
      <c r="CC2274" s="387"/>
      <c r="CD2274" s="387"/>
      <c r="CE2274" s="387"/>
      <c r="CF2274" s="387"/>
      <c r="CG2274" s="387"/>
      <c r="CH2274" s="387"/>
      <c r="CK2274" s="258"/>
      <c r="CL2274" s="258"/>
      <c r="CM2274" s="258"/>
      <c r="CN2274" s="258"/>
      <c r="CO2274" s="258"/>
      <c r="CP2274" s="225"/>
      <c r="CQ2274" s="225"/>
      <c r="CR2274" s="225"/>
      <c r="CS2274" s="225"/>
    </row>
    <row r="2275" spans="1:97" s="316" customFormat="1" ht="12.75" customHeight="1">
      <c r="B2275" s="386"/>
      <c r="C2275" s="386"/>
      <c r="D2275" s="386"/>
      <c r="E2275" s="388"/>
      <c r="F2275" s="388"/>
      <c r="G2275" s="388"/>
      <c r="H2275" s="388"/>
      <c r="I2275" s="388"/>
      <c r="J2275" s="388"/>
      <c r="K2275" s="388"/>
      <c r="L2275" s="388"/>
      <c r="M2275" s="388"/>
      <c r="N2275" s="388"/>
      <c r="O2275" s="388"/>
      <c r="P2275" s="388"/>
      <c r="Q2275" s="388"/>
      <c r="R2275" s="388"/>
      <c r="S2275" s="388"/>
      <c r="T2275" s="388"/>
      <c r="U2275" s="388"/>
      <c r="V2275" s="388"/>
      <c r="W2275" s="388"/>
      <c r="X2275" s="388"/>
      <c r="Y2275" s="388"/>
      <c r="Z2275" s="388"/>
      <c r="AA2275" s="388"/>
      <c r="AB2275" s="388"/>
      <c r="AC2275" s="388"/>
      <c r="AD2275" s="388"/>
      <c r="AE2275" s="388"/>
      <c r="AF2275" s="389"/>
      <c r="AG2275" s="389"/>
      <c r="AH2275" s="389"/>
      <c r="AI2275" s="389"/>
      <c r="AJ2275" s="389"/>
      <c r="AK2275" s="389"/>
      <c r="AL2275" s="389"/>
      <c r="AM2275" s="389"/>
      <c r="AN2275" s="389"/>
      <c r="AO2275" s="389"/>
      <c r="AP2275" s="389"/>
      <c r="AQ2275" s="355"/>
      <c r="AR2275" s="355"/>
      <c r="AS2275" s="355"/>
      <c r="AT2275" s="355"/>
      <c r="AU2275" s="355"/>
      <c r="AV2275" s="355"/>
      <c r="AW2275" s="355"/>
      <c r="AX2275" s="355"/>
      <c r="AY2275" s="355"/>
      <c r="AZ2275" s="355"/>
      <c r="BA2275" s="355"/>
      <c r="BB2275" s="355"/>
      <c r="BC2275" s="355"/>
      <c r="BD2275" s="355"/>
      <c r="BE2275" s="355"/>
      <c r="BF2275" s="355"/>
      <c r="BG2275" s="387"/>
      <c r="BH2275" s="387"/>
      <c r="BI2275" s="387"/>
      <c r="BJ2275" s="387"/>
      <c r="BK2275" s="387"/>
      <c r="BL2275" s="387"/>
      <c r="BM2275" s="387"/>
      <c r="BN2275" s="387"/>
      <c r="BO2275" s="387"/>
      <c r="BP2275" s="387"/>
      <c r="BQ2275" s="387"/>
      <c r="BR2275" s="387"/>
      <c r="BS2275" s="387"/>
      <c r="BT2275" s="387"/>
      <c r="BU2275" s="387"/>
      <c r="BV2275" s="387"/>
      <c r="BW2275" s="387"/>
      <c r="BX2275" s="387"/>
      <c r="BY2275" s="387"/>
      <c r="BZ2275" s="387"/>
      <c r="CA2275" s="387"/>
      <c r="CB2275" s="387"/>
      <c r="CC2275" s="387"/>
      <c r="CD2275" s="387"/>
      <c r="CE2275" s="387"/>
      <c r="CF2275" s="387"/>
      <c r="CG2275" s="387"/>
      <c r="CH2275" s="387"/>
      <c r="CK2275" s="258"/>
      <c r="CL2275" s="258"/>
      <c r="CM2275" s="258"/>
      <c r="CN2275" s="258"/>
      <c r="CO2275" s="258"/>
      <c r="CP2275" s="225"/>
      <c r="CQ2275" s="225"/>
      <c r="CR2275" s="225"/>
      <c r="CS2275" s="225"/>
    </row>
    <row r="2276" spans="1:97" ht="20.100000000000001" customHeight="1">
      <c r="A2276" s="239" t="s">
        <v>1320</v>
      </c>
      <c r="B2276" s="239"/>
      <c r="C2276" s="239"/>
      <c r="D2276" s="298"/>
      <c r="E2276" s="291"/>
      <c r="F2276" s="291"/>
      <c r="G2276" s="291"/>
      <c r="H2276" s="291"/>
      <c r="I2276" s="291"/>
      <c r="J2276" s="291"/>
      <c r="K2276" s="291"/>
      <c r="L2276" s="291"/>
      <c r="M2276" s="291"/>
      <c r="N2276" s="291"/>
      <c r="O2276" s="291"/>
      <c r="P2276" s="291"/>
      <c r="Q2276" s="291"/>
      <c r="R2276" s="291"/>
      <c r="S2276" s="291"/>
      <c r="T2276" s="291"/>
      <c r="U2276" s="291"/>
      <c r="V2276" s="291"/>
      <c r="W2276" s="316"/>
      <c r="X2276" s="316"/>
      <c r="Y2276" s="316"/>
      <c r="Z2276" s="316"/>
      <c r="AA2276" s="316"/>
      <c r="AB2276" s="316"/>
      <c r="AC2276" s="316"/>
      <c r="AD2276" s="316"/>
      <c r="AE2276" s="316"/>
      <c r="AF2276" s="316"/>
      <c r="AG2276" s="316"/>
      <c r="AH2276" s="316"/>
      <c r="AI2276" s="316"/>
      <c r="AJ2276" s="316"/>
      <c r="AK2276" s="316"/>
      <c r="AL2276" s="316"/>
      <c r="AM2276" s="316"/>
      <c r="AN2276" s="773"/>
      <c r="AO2276" s="774"/>
      <c r="AP2276" s="774"/>
      <c r="AQ2276" s="774"/>
      <c r="AR2276" s="774"/>
      <c r="AS2276" s="774"/>
      <c r="AT2276" s="774"/>
      <c r="AU2276" s="774"/>
      <c r="AV2276" s="774"/>
      <c r="AW2276" s="774"/>
      <c r="AX2276" s="774"/>
      <c r="AY2276" s="774"/>
      <c r="AZ2276" s="774"/>
      <c r="BA2276" s="774"/>
      <c r="BB2276" s="774"/>
      <c r="BC2276" s="774"/>
      <c r="BD2276" s="774"/>
      <c r="BE2276" s="774"/>
      <c r="BF2276" s="774"/>
      <c r="BG2276" s="243"/>
      <c r="BH2276" s="243"/>
      <c r="BI2276" s="243"/>
      <c r="BJ2276" s="243"/>
      <c r="BK2276" s="243"/>
      <c r="BL2276" s="225"/>
      <c r="BM2276" s="225"/>
      <c r="BN2276" s="225"/>
      <c r="BO2276" s="225"/>
      <c r="BP2276" s="225"/>
      <c r="BQ2276" s="225"/>
      <c r="BR2276" s="225"/>
      <c r="BS2276" s="225"/>
      <c r="BT2276" s="225"/>
      <c r="BU2276" s="225"/>
      <c r="BV2276" s="225"/>
      <c r="BW2276" s="225"/>
      <c r="BX2276" s="225"/>
      <c r="BY2276" s="225"/>
      <c r="BZ2276" s="225"/>
      <c r="CA2276" s="225"/>
    </row>
    <row r="2277" spans="1:97" ht="12.6" customHeight="1">
      <c r="A2277" s="342"/>
      <c r="B2277" s="495" t="s">
        <v>431</v>
      </c>
      <c r="C2277" s="496"/>
      <c r="D2277" s="497"/>
      <c r="E2277" s="501" t="s">
        <v>1105</v>
      </c>
      <c r="F2277" s="502"/>
      <c r="G2277" s="502"/>
      <c r="H2277" s="502"/>
      <c r="I2277" s="502"/>
      <c r="J2277" s="502"/>
      <c r="K2277" s="502"/>
      <c r="L2277" s="502"/>
      <c r="M2277" s="502"/>
      <c r="N2277" s="502"/>
      <c r="O2277" s="502"/>
      <c r="P2277" s="502"/>
      <c r="Q2277" s="502"/>
      <c r="R2277" s="502"/>
      <c r="S2277" s="502"/>
      <c r="T2277" s="502"/>
      <c r="U2277" s="502"/>
      <c r="V2277" s="502"/>
      <c r="W2277" s="502"/>
      <c r="X2277" s="502"/>
      <c r="Y2277" s="502"/>
      <c r="Z2277" s="502"/>
      <c r="AA2277" s="502"/>
      <c r="AB2277" s="502"/>
      <c r="AC2277" s="502"/>
      <c r="AD2277" s="502"/>
      <c r="AE2277" s="502"/>
      <c r="AF2277" s="502"/>
      <c r="AG2277" s="502"/>
      <c r="AH2277" s="502"/>
      <c r="AI2277" s="502"/>
      <c r="AJ2277" s="502"/>
      <c r="AK2277" s="502"/>
      <c r="AL2277" s="502"/>
      <c r="AM2277" s="502"/>
      <c r="AN2277" s="502"/>
      <c r="AO2277" s="502"/>
      <c r="AP2277" s="502"/>
      <c r="AQ2277" s="502"/>
      <c r="AR2277" s="502"/>
      <c r="AS2277" s="502"/>
      <c r="AT2277" s="502"/>
      <c r="AU2277" s="502"/>
      <c r="AV2277" s="502"/>
      <c r="AW2277" s="502"/>
      <c r="AX2277" s="502"/>
      <c r="AY2277" s="502"/>
      <c r="AZ2277" s="502"/>
      <c r="BA2277" s="502"/>
      <c r="BB2277" s="502"/>
      <c r="BC2277" s="502"/>
      <c r="BD2277" s="502"/>
      <c r="BE2277" s="502"/>
      <c r="BF2277" s="502"/>
      <c r="BG2277" s="505"/>
      <c r="BH2277" s="506"/>
      <c r="BI2277" s="506"/>
      <c r="BJ2277" s="506"/>
      <c r="BK2277" s="507"/>
      <c r="BL2277" s="225"/>
      <c r="BM2277" s="225"/>
      <c r="BN2277" s="225"/>
      <c r="BO2277" s="225"/>
      <c r="BP2277" s="225"/>
      <c r="BQ2277" s="225"/>
      <c r="BR2277" s="225"/>
      <c r="BS2277" s="225"/>
      <c r="BT2277" s="225"/>
      <c r="BU2277" s="225"/>
      <c r="BV2277" s="225"/>
      <c r="BW2277" s="225"/>
      <c r="BX2277" s="225"/>
      <c r="BY2277" s="225"/>
      <c r="BZ2277" s="225"/>
      <c r="CA2277" s="225"/>
    </row>
    <row r="2278" spans="1:97" ht="12.6" customHeight="1">
      <c r="A2278" s="342"/>
      <c r="B2278" s="498"/>
      <c r="C2278" s="499"/>
      <c r="D2278" s="500"/>
      <c r="E2278" s="503"/>
      <c r="F2278" s="504"/>
      <c r="G2278" s="504"/>
      <c r="H2278" s="504"/>
      <c r="I2278" s="504"/>
      <c r="J2278" s="504"/>
      <c r="K2278" s="504"/>
      <c r="L2278" s="504"/>
      <c r="M2278" s="504"/>
      <c r="N2278" s="504"/>
      <c r="O2278" s="504"/>
      <c r="P2278" s="504"/>
      <c r="Q2278" s="504"/>
      <c r="R2278" s="504"/>
      <c r="S2278" s="504"/>
      <c r="T2278" s="504"/>
      <c r="U2278" s="504"/>
      <c r="V2278" s="504"/>
      <c r="W2278" s="504"/>
      <c r="X2278" s="504"/>
      <c r="Y2278" s="504"/>
      <c r="Z2278" s="504"/>
      <c r="AA2278" s="504"/>
      <c r="AB2278" s="504"/>
      <c r="AC2278" s="504"/>
      <c r="AD2278" s="504"/>
      <c r="AE2278" s="504"/>
      <c r="AF2278" s="504"/>
      <c r="AG2278" s="504"/>
      <c r="AH2278" s="504"/>
      <c r="AI2278" s="504"/>
      <c r="AJ2278" s="504"/>
      <c r="AK2278" s="504"/>
      <c r="AL2278" s="504"/>
      <c r="AM2278" s="504"/>
      <c r="AN2278" s="504"/>
      <c r="AO2278" s="504"/>
      <c r="AP2278" s="504"/>
      <c r="AQ2278" s="504"/>
      <c r="AR2278" s="504"/>
      <c r="AS2278" s="504"/>
      <c r="AT2278" s="504"/>
      <c r="AU2278" s="504"/>
      <c r="AV2278" s="504"/>
      <c r="AW2278" s="504"/>
      <c r="AX2278" s="504"/>
      <c r="AY2278" s="504"/>
      <c r="AZ2278" s="504"/>
      <c r="BA2278" s="504"/>
      <c r="BB2278" s="504"/>
      <c r="BC2278" s="504"/>
      <c r="BD2278" s="504"/>
      <c r="BE2278" s="504"/>
      <c r="BF2278" s="504"/>
      <c r="BG2278" s="508"/>
      <c r="BH2278" s="509"/>
      <c r="BI2278" s="509"/>
      <c r="BJ2278" s="509"/>
      <c r="BK2278" s="510"/>
      <c r="BL2278" s="225"/>
      <c r="BM2278" s="225"/>
      <c r="BN2278" s="225"/>
      <c r="BO2278" s="225"/>
      <c r="BP2278" s="225"/>
      <c r="BQ2278" s="225"/>
      <c r="BR2278" s="225"/>
      <c r="BS2278" s="225"/>
      <c r="BT2278" s="225"/>
      <c r="BU2278" s="225"/>
      <c r="BV2278" s="225"/>
      <c r="BW2278" s="225"/>
      <c r="BX2278" s="225"/>
      <c r="BY2278" s="225"/>
      <c r="BZ2278" s="225"/>
      <c r="CA2278" s="225"/>
    </row>
    <row r="2279" spans="1:97" ht="12.6" customHeight="1">
      <c r="A2279" s="342"/>
      <c r="B2279" s="495" t="s">
        <v>436</v>
      </c>
      <c r="C2279" s="496"/>
      <c r="D2279" s="497"/>
      <c r="E2279" s="501" t="s">
        <v>1250</v>
      </c>
      <c r="F2279" s="502"/>
      <c r="G2279" s="502"/>
      <c r="H2279" s="502"/>
      <c r="I2279" s="502"/>
      <c r="J2279" s="502"/>
      <c r="K2279" s="502"/>
      <c r="L2279" s="502"/>
      <c r="M2279" s="502"/>
      <c r="N2279" s="502"/>
      <c r="O2279" s="502"/>
      <c r="P2279" s="502"/>
      <c r="Q2279" s="502"/>
      <c r="R2279" s="502"/>
      <c r="S2279" s="502"/>
      <c r="T2279" s="502"/>
      <c r="U2279" s="502"/>
      <c r="V2279" s="502"/>
      <c r="W2279" s="502"/>
      <c r="X2279" s="502"/>
      <c r="Y2279" s="502"/>
      <c r="Z2279" s="502"/>
      <c r="AA2279" s="502"/>
      <c r="AB2279" s="502"/>
      <c r="AC2279" s="502"/>
      <c r="AD2279" s="502"/>
      <c r="AE2279" s="502"/>
      <c r="AF2279" s="502"/>
      <c r="AG2279" s="502"/>
      <c r="AH2279" s="502"/>
      <c r="AI2279" s="502"/>
      <c r="AJ2279" s="502"/>
      <c r="AK2279" s="502"/>
      <c r="AL2279" s="502"/>
      <c r="AM2279" s="502"/>
      <c r="AN2279" s="502"/>
      <c r="AO2279" s="502"/>
      <c r="AP2279" s="502"/>
      <c r="AQ2279" s="502"/>
      <c r="AR2279" s="502"/>
      <c r="AS2279" s="502"/>
      <c r="AT2279" s="502"/>
      <c r="AU2279" s="502"/>
      <c r="AV2279" s="502"/>
      <c r="AW2279" s="502"/>
      <c r="AX2279" s="502"/>
      <c r="AY2279" s="502"/>
      <c r="AZ2279" s="502"/>
      <c r="BA2279" s="502"/>
      <c r="BB2279" s="502"/>
      <c r="BC2279" s="502"/>
      <c r="BD2279" s="502"/>
      <c r="BE2279" s="502"/>
      <c r="BF2279" s="502"/>
      <c r="BG2279" s="505"/>
      <c r="BH2279" s="506"/>
      <c r="BI2279" s="506"/>
      <c r="BJ2279" s="506"/>
      <c r="BK2279" s="507"/>
      <c r="BL2279" s="225"/>
      <c r="BM2279" s="225"/>
      <c r="BN2279" s="225"/>
      <c r="BO2279" s="225"/>
      <c r="BP2279" s="225"/>
      <c r="BQ2279" s="225"/>
      <c r="BR2279" s="225"/>
      <c r="BS2279" s="225"/>
      <c r="BT2279" s="225"/>
      <c r="BU2279" s="225"/>
      <c r="BV2279" s="225"/>
      <c r="BW2279" s="225"/>
      <c r="BX2279" s="225"/>
      <c r="BY2279" s="225"/>
      <c r="BZ2279" s="225"/>
      <c r="CA2279" s="225"/>
    </row>
    <row r="2280" spans="1:97" s="442" customFormat="1" ht="12.6" customHeight="1">
      <c r="A2280" s="342"/>
      <c r="B2280" s="511"/>
      <c r="C2280" s="666"/>
      <c r="D2280" s="513"/>
      <c r="E2280" s="514"/>
      <c r="F2280" s="671"/>
      <c r="G2280" s="671"/>
      <c r="H2280" s="671"/>
      <c r="I2280" s="671"/>
      <c r="J2280" s="671"/>
      <c r="K2280" s="671"/>
      <c r="L2280" s="671"/>
      <c r="M2280" s="671"/>
      <c r="N2280" s="671"/>
      <c r="O2280" s="671"/>
      <c r="P2280" s="671"/>
      <c r="Q2280" s="671"/>
      <c r="R2280" s="671"/>
      <c r="S2280" s="671"/>
      <c r="T2280" s="671"/>
      <c r="U2280" s="671"/>
      <c r="V2280" s="671"/>
      <c r="W2280" s="671"/>
      <c r="X2280" s="671"/>
      <c r="Y2280" s="671"/>
      <c r="Z2280" s="671"/>
      <c r="AA2280" s="671"/>
      <c r="AB2280" s="671"/>
      <c r="AC2280" s="671"/>
      <c r="AD2280" s="671"/>
      <c r="AE2280" s="671"/>
      <c r="AF2280" s="671"/>
      <c r="AG2280" s="671"/>
      <c r="AH2280" s="671"/>
      <c r="AI2280" s="671"/>
      <c r="AJ2280" s="671"/>
      <c r="AK2280" s="671"/>
      <c r="AL2280" s="671"/>
      <c r="AM2280" s="671"/>
      <c r="AN2280" s="671"/>
      <c r="AO2280" s="671"/>
      <c r="AP2280" s="671"/>
      <c r="AQ2280" s="671"/>
      <c r="AR2280" s="671"/>
      <c r="AS2280" s="671"/>
      <c r="AT2280" s="671"/>
      <c r="AU2280" s="671"/>
      <c r="AV2280" s="671"/>
      <c r="AW2280" s="671"/>
      <c r="AX2280" s="671"/>
      <c r="AY2280" s="671"/>
      <c r="AZ2280" s="671"/>
      <c r="BA2280" s="671"/>
      <c r="BB2280" s="671"/>
      <c r="BC2280" s="671"/>
      <c r="BD2280" s="671"/>
      <c r="BE2280" s="671"/>
      <c r="BF2280" s="671"/>
      <c r="BG2280" s="515"/>
      <c r="BH2280" s="668"/>
      <c r="BI2280" s="668"/>
      <c r="BJ2280" s="668"/>
      <c r="BK2280" s="517"/>
    </row>
    <row r="2281" spans="1:97" ht="7.5" customHeight="1">
      <c r="A2281" s="342"/>
      <c r="B2281" s="498"/>
      <c r="C2281" s="499"/>
      <c r="D2281" s="500"/>
      <c r="E2281" s="503"/>
      <c r="F2281" s="504"/>
      <c r="G2281" s="504"/>
      <c r="H2281" s="504"/>
      <c r="I2281" s="504"/>
      <c r="J2281" s="504"/>
      <c r="K2281" s="504"/>
      <c r="L2281" s="504"/>
      <c r="M2281" s="504"/>
      <c r="N2281" s="504"/>
      <c r="O2281" s="504"/>
      <c r="P2281" s="504"/>
      <c r="Q2281" s="504"/>
      <c r="R2281" s="504"/>
      <c r="S2281" s="504"/>
      <c r="T2281" s="504"/>
      <c r="U2281" s="504"/>
      <c r="V2281" s="504"/>
      <c r="W2281" s="504"/>
      <c r="X2281" s="504"/>
      <c r="Y2281" s="504"/>
      <c r="Z2281" s="504"/>
      <c r="AA2281" s="504"/>
      <c r="AB2281" s="504"/>
      <c r="AC2281" s="504"/>
      <c r="AD2281" s="504"/>
      <c r="AE2281" s="504"/>
      <c r="AF2281" s="504"/>
      <c r="AG2281" s="504"/>
      <c r="AH2281" s="504"/>
      <c r="AI2281" s="504"/>
      <c r="AJ2281" s="504"/>
      <c r="AK2281" s="504"/>
      <c r="AL2281" s="504"/>
      <c r="AM2281" s="504"/>
      <c r="AN2281" s="504"/>
      <c r="AO2281" s="504"/>
      <c r="AP2281" s="504"/>
      <c r="AQ2281" s="504"/>
      <c r="AR2281" s="504"/>
      <c r="AS2281" s="504"/>
      <c r="AT2281" s="504"/>
      <c r="AU2281" s="504"/>
      <c r="AV2281" s="504"/>
      <c r="AW2281" s="504"/>
      <c r="AX2281" s="504"/>
      <c r="AY2281" s="504"/>
      <c r="AZ2281" s="504"/>
      <c r="BA2281" s="504"/>
      <c r="BB2281" s="504"/>
      <c r="BC2281" s="504"/>
      <c r="BD2281" s="504"/>
      <c r="BE2281" s="504"/>
      <c r="BF2281" s="504"/>
      <c r="BG2281" s="508"/>
      <c r="BH2281" s="509"/>
      <c r="BI2281" s="509"/>
      <c r="BJ2281" s="509"/>
      <c r="BK2281" s="510"/>
      <c r="BL2281" s="225"/>
      <c r="BM2281" s="225"/>
      <c r="BN2281" s="225"/>
      <c r="BO2281" s="225"/>
      <c r="BP2281" s="225"/>
      <c r="BQ2281" s="225"/>
      <c r="BR2281" s="225"/>
      <c r="BS2281" s="225"/>
      <c r="BT2281" s="225"/>
      <c r="BU2281" s="225"/>
      <c r="BV2281" s="225"/>
      <c r="BW2281" s="225"/>
      <c r="BX2281" s="225"/>
      <c r="BY2281" s="225"/>
      <c r="BZ2281" s="225"/>
      <c r="CA2281" s="225"/>
    </row>
    <row r="2282" spans="1:97" ht="12.6" customHeight="1">
      <c r="A2282" s="342"/>
      <c r="B2282" s="495" t="s">
        <v>450</v>
      </c>
      <c r="C2282" s="496"/>
      <c r="D2282" s="497"/>
      <c r="E2282" s="501" t="s">
        <v>1106</v>
      </c>
      <c r="F2282" s="502"/>
      <c r="G2282" s="502"/>
      <c r="H2282" s="502"/>
      <c r="I2282" s="502"/>
      <c r="J2282" s="502"/>
      <c r="K2282" s="502"/>
      <c r="L2282" s="502"/>
      <c r="M2282" s="502"/>
      <c r="N2282" s="502"/>
      <c r="O2282" s="502"/>
      <c r="P2282" s="502"/>
      <c r="Q2282" s="502"/>
      <c r="R2282" s="502"/>
      <c r="S2282" s="502"/>
      <c r="T2282" s="502"/>
      <c r="U2282" s="502"/>
      <c r="V2282" s="502"/>
      <c r="W2282" s="502"/>
      <c r="X2282" s="502"/>
      <c r="Y2282" s="502"/>
      <c r="Z2282" s="502"/>
      <c r="AA2282" s="502"/>
      <c r="AB2282" s="502"/>
      <c r="AC2282" s="502"/>
      <c r="AD2282" s="502"/>
      <c r="AE2282" s="502"/>
      <c r="AF2282" s="502"/>
      <c r="AG2282" s="502"/>
      <c r="AH2282" s="502"/>
      <c r="AI2282" s="502"/>
      <c r="AJ2282" s="502"/>
      <c r="AK2282" s="502"/>
      <c r="AL2282" s="502"/>
      <c r="AM2282" s="502"/>
      <c r="AN2282" s="502"/>
      <c r="AO2282" s="502"/>
      <c r="AP2282" s="502"/>
      <c r="AQ2282" s="502"/>
      <c r="AR2282" s="502"/>
      <c r="AS2282" s="502"/>
      <c r="AT2282" s="502"/>
      <c r="AU2282" s="502"/>
      <c r="AV2282" s="502"/>
      <c r="AW2282" s="502"/>
      <c r="AX2282" s="502"/>
      <c r="AY2282" s="502"/>
      <c r="AZ2282" s="502"/>
      <c r="BA2282" s="502"/>
      <c r="BB2282" s="502"/>
      <c r="BC2282" s="502"/>
      <c r="BD2282" s="502"/>
      <c r="BE2282" s="502"/>
      <c r="BF2282" s="502"/>
      <c r="BG2282" s="505"/>
      <c r="BH2282" s="506"/>
      <c r="BI2282" s="506"/>
      <c r="BJ2282" s="506"/>
      <c r="BK2282" s="507"/>
      <c r="BL2282" s="225"/>
      <c r="BM2282" s="225"/>
      <c r="BN2282" s="225"/>
      <c r="BO2282" s="225"/>
      <c r="BP2282" s="225"/>
      <c r="BQ2282" s="225"/>
      <c r="BR2282" s="225"/>
      <c r="BS2282" s="225"/>
      <c r="BT2282" s="225"/>
      <c r="BU2282" s="225"/>
      <c r="BV2282" s="225"/>
      <c r="BW2282" s="225"/>
      <c r="BX2282" s="225"/>
      <c r="BY2282" s="225"/>
      <c r="BZ2282" s="225"/>
      <c r="CA2282" s="225"/>
    </row>
    <row r="2283" spans="1:97" ht="12.6" customHeight="1">
      <c r="A2283" s="342"/>
      <c r="B2283" s="511"/>
      <c r="C2283" s="512"/>
      <c r="D2283" s="513"/>
      <c r="E2283" s="514"/>
      <c r="F2283" s="482"/>
      <c r="G2283" s="482"/>
      <c r="H2283" s="482"/>
      <c r="I2283" s="482"/>
      <c r="J2283" s="482"/>
      <c r="K2283" s="482"/>
      <c r="L2283" s="482"/>
      <c r="M2283" s="482"/>
      <c r="N2283" s="482"/>
      <c r="O2283" s="482"/>
      <c r="P2283" s="482"/>
      <c r="Q2283" s="482"/>
      <c r="R2283" s="482"/>
      <c r="S2283" s="482"/>
      <c r="T2283" s="482"/>
      <c r="U2283" s="482"/>
      <c r="V2283" s="482"/>
      <c r="W2283" s="482"/>
      <c r="X2283" s="482"/>
      <c r="Y2283" s="482"/>
      <c r="Z2283" s="482"/>
      <c r="AA2283" s="482"/>
      <c r="AB2283" s="482"/>
      <c r="AC2283" s="482"/>
      <c r="AD2283" s="482"/>
      <c r="AE2283" s="482"/>
      <c r="AF2283" s="482"/>
      <c r="AG2283" s="482"/>
      <c r="AH2283" s="482"/>
      <c r="AI2283" s="482"/>
      <c r="AJ2283" s="482"/>
      <c r="AK2283" s="482"/>
      <c r="AL2283" s="482"/>
      <c r="AM2283" s="482"/>
      <c r="AN2283" s="482"/>
      <c r="AO2283" s="482"/>
      <c r="AP2283" s="482"/>
      <c r="AQ2283" s="482"/>
      <c r="AR2283" s="482"/>
      <c r="AS2283" s="482"/>
      <c r="AT2283" s="482"/>
      <c r="AU2283" s="482"/>
      <c r="AV2283" s="482"/>
      <c r="AW2283" s="482"/>
      <c r="AX2283" s="482"/>
      <c r="AY2283" s="482"/>
      <c r="AZ2283" s="482"/>
      <c r="BA2283" s="482"/>
      <c r="BB2283" s="482"/>
      <c r="BC2283" s="482"/>
      <c r="BD2283" s="482"/>
      <c r="BE2283" s="482"/>
      <c r="BF2283" s="482"/>
      <c r="BG2283" s="515"/>
      <c r="BH2283" s="516"/>
      <c r="BI2283" s="516"/>
      <c r="BJ2283" s="516"/>
      <c r="BK2283" s="517"/>
      <c r="BL2283" s="225"/>
      <c r="BM2283" s="225"/>
      <c r="BN2283" s="225"/>
      <c r="BO2283" s="225"/>
      <c r="BP2283" s="225"/>
      <c r="BQ2283" s="225"/>
      <c r="BR2283" s="225"/>
      <c r="BS2283" s="225"/>
      <c r="BT2283" s="225"/>
      <c r="BU2283" s="225"/>
      <c r="BV2283" s="225"/>
      <c r="BW2283" s="225"/>
      <c r="BX2283" s="225"/>
      <c r="BY2283" s="225"/>
      <c r="BZ2283" s="225"/>
      <c r="CA2283" s="225"/>
    </row>
    <row r="2284" spans="1:97" ht="12.6" customHeight="1">
      <c r="A2284" s="342"/>
      <c r="B2284" s="498"/>
      <c r="C2284" s="499"/>
      <c r="D2284" s="500"/>
      <c r="E2284" s="503"/>
      <c r="F2284" s="504"/>
      <c r="G2284" s="504"/>
      <c r="H2284" s="504"/>
      <c r="I2284" s="504"/>
      <c r="J2284" s="504"/>
      <c r="K2284" s="504"/>
      <c r="L2284" s="504"/>
      <c r="M2284" s="504"/>
      <c r="N2284" s="504"/>
      <c r="O2284" s="504"/>
      <c r="P2284" s="504"/>
      <c r="Q2284" s="504"/>
      <c r="R2284" s="504"/>
      <c r="S2284" s="504"/>
      <c r="T2284" s="504"/>
      <c r="U2284" s="504"/>
      <c r="V2284" s="504"/>
      <c r="W2284" s="504"/>
      <c r="X2284" s="504"/>
      <c r="Y2284" s="504"/>
      <c r="Z2284" s="504"/>
      <c r="AA2284" s="504"/>
      <c r="AB2284" s="504"/>
      <c r="AC2284" s="504"/>
      <c r="AD2284" s="504"/>
      <c r="AE2284" s="504"/>
      <c r="AF2284" s="504"/>
      <c r="AG2284" s="504"/>
      <c r="AH2284" s="504"/>
      <c r="AI2284" s="504"/>
      <c r="AJ2284" s="504"/>
      <c r="AK2284" s="504"/>
      <c r="AL2284" s="504"/>
      <c r="AM2284" s="504"/>
      <c r="AN2284" s="504"/>
      <c r="AO2284" s="504"/>
      <c r="AP2284" s="504"/>
      <c r="AQ2284" s="504"/>
      <c r="AR2284" s="504"/>
      <c r="AS2284" s="504"/>
      <c r="AT2284" s="504"/>
      <c r="AU2284" s="504"/>
      <c r="AV2284" s="504"/>
      <c r="AW2284" s="504"/>
      <c r="AX2284" s="504"/>
      <c r="AY2284" s="504"/>
      <c r="AZ2284" s="504"/>
      <c r="BA2284" s="504"/>
      <c r="BB2284" s="504"/>
      <c r="BC2284" s="504"/>
      <c r="BD2284" s="504"/>
      <c r="BE2284" s="504"/>
      <c r="BF2284" s="504"/>
      <c r="BG2284" s="508"/>
      <c r="BH2284" s="509"/>
      <c r="BI2284" s="509"/>
      <c r="BJ2284" s="509"/>
      <c r="BK2284" s="510"/>
      <c r="BL2284" s="225"/>
      <c r="BM2284" s="225"/>
      <c r="BN2284" s="225"/>
      <c r="BO2284" s="225"/>
      <c r="BP2284" s="225"/>
      <c r="BQ2284" s="225"/>
      <c r="BR2284" s="225"/>
      <c r="BS2284" s="225"/>
      <c r="BT2284" s="225"/>
      <c r="BU2284" s="225"/>
      <c r="BV2284" s="225"/>
      <c r="BW2284" s="225"/>
      <c r="BX2284" s="225"/>
      <c r="BY2284" s="225"/>
      <c r="BZ2284" s="225"/>
      <c r="CA2284" s="225"/>
    </row>
    <row r="2285" spans="1:97" ht="12.6" customHeight="1">
      <c r="A2285" s="342"/>
      <c r="B2285" s="495" t="s">
        <v>457</v>
      </c>
      <c r="C2285" s="496"/>
      <c r="D2285" s="497"/>
      <c r="E2285" s="501" t="s">
        <v>1251</v>
      </c>
      <c r="F2285" s="502"/>
      <c r="G2285" s="502"/>
      <c r="H2285" s="502"/>
      <c r="I2285" s="502"/>
      <c r="J2285" s="502"/>
      <c r="K2285" s="502"/>
      <c r="L2285" s="502"/>
      <c r="M2285" s="502"/>
      <c r="N2285" s="502"/>
      <c r="O2285" s="502"/>
      <c r="P2285" s="502"/>
      <c r="Q2285" s="502"/>
      <c r="R2285" s="502"/>
      <c r="S2285" s="502"/>
      <c r="T2285" s="502"/>
      <c r="U2285" s="502"/>
      <c r="V2285" s="502"/>
      <c r="W2285" s="502"/>
      <c r="X2285" s="502"/>
      <c r="Y2285" s="502"/>
      <c r="Z2285" s="502"/>
      <c r="AA2285" s="502"/>
      <c r="AB2285" s="502"/>
      <c r="AC2285" s="502"/>
      <c r="AD2285" s="502"/>
      <c r="AE2285" s="502"/>
      <c r="AF2285" s="502"/>
      <c r="AG2285" s="502"/>
      <c r="AH2285" s="502"/>
      <c r="AI2285" s="502"/>
      <c r="AJ2285" s="502"/>
      <c r="AK2285" s="502"/>
      <c r="AL2285" s="502"/>
      <c r="AM2285" s="502"/>
      <c r="AN2285" s="502"/>
      <c r="AO2285" s="502"/>
      <c r="AP2285" s="502"/>
      <c r="AQ2285" s="502"/>
      <c r="AR2285" s="502"/>
      <c r="AS2285" s="502"/>
      <c r="AT2285" s="502"/>
      <c r="AU2285" s="502"/>
      <c r="AV2285" s="502"/>
      <c r="AW2285" s="502"/>
      <c r="AX2285" s="502"/>
      <c r="AY2285" s="502"/>
      <c r="AZ2285" s="502"/>
      <c r="BA2285" s="502"/>
      <c r="BB2285" s="502"/>
      <c r="BC2285" s="502"/>
      <c r="BD2285" s="502"/>
      <c r="BE2285" s="502"/>
      <c r="BF2285" s="502"/>
      <c r="BG2285" s="505"/>
      <c r="BH2285" s="506"/>
      <c r="BI2285" s="506"/>
      <c r="BJ2285" s="506"/>
      <c r="BK2285" s="507"/>
      <c r="BL2285" s="225"/>
      <c r="BM2285" s="225"/>
      <c r="BN2285" s="225"/>
      <c r="BO2285" s="225"/>
      <c r="BP2285" s="225"/>
      <c r="BQ2285" s="225"/>
      <c r="BR2285" s="225"/>
      <c r="BS2285" s="225"/>
      <c r="BT2285" s="225"/>
      <c r="BU2285" s="225"/>
      <c r="BV2285" s="225"/>
      <c r="BW2285" s="225"/>
      <c r="BX2285" s="225"/>
      <c r="BY2285" s="225"/>
      <c r="BZ2285" s="225"/>
      <c r="CA2285" s="225"/>
    </row>
    <row r="2286" spans="1:97" s="442" customFormat="1" ht="12.6" customHeight="1">
      <c r="A2286" s="342"/>
      <c r="B2286" s="511"/>
      <c r="C2286" s="666"/>
      <c r="D2286" s="513"/>
      <c r="E2286" s="514"/>
      <c r="F2286" s="671"/>
      <c r="G2286" s="671"/>
      <c r="H2286" s="671"/>
      <c r="I2286" s="671"/>
      <c r="J2286" s="671"/>
      <c r="K2286" s="671"/>
      <c r="L2286" s="671"/>
      <c r="M2286" s="671"/>
      <c r="N2286" s="671"/>
      <c r="O2286" s="671"/>
      <c r="P2286" s="671"/>
      <c r="Q2286" s="671"/>
      <c r="R2286" s="671"/>
      <c r="S2286" s="671"/>
      <c r="T2286" s="671"/>
      <c r="U2286" s="671"/>
      <c r="V2286" s="671"/>
      <c r="W2286" s="671"/>
      <c r="X2286" s="671"/>
      <c r="Y2286" s="671"/>
      <c r="Z2286" s="671"/>
      <c r="AA2286" s="671"/>
      <c r="AB2286" s="671"/>
      <c r="AC2286" s="671"/>
      <c r="AD2286" s="671"/>
      <c r="AE2286" s="671"/>
      <c r="AF2286" s="671"/>
      <c r="AG2286" s="671"/>
      <c r="AH2286" s="671"/>
      <c r="AI2286" s="671"/>
      <c r="AJ2286" s="671"/>
      <c r="AK2286" s="671"/>
      <c r="AL2286" s="671"/>
      <c r="AM2286" s="671"/>
      <c r="AN2286" s="671"/>
      <c r="AO2286" s="671"/>
      <c r="AP2286" s="671"/>
      <c r="AQ2286" s="671"/>
      <c r="AR2286" s="671"/>
      <c r="AS2286" s="671"/>
      <c r="AT2286" s="671"/>
      <c r="AU2286" s="671"/>
      <c r="AV2286" s="671"/>
      <c r="AW2286" s="671"/>
      <c r="AX2286" s="671"/>
      <c r="AY2286" s="671"/>
      <c r="AZ2286" s="671"/>
      <c r="BA2286" s="671"/>
      <c r="BB2286" s="671"/>
      <c r="BC2286" s="671"/>
      <c r="BD2286" s="671"/>
      <c r="BE2286" s="671"/>
      <c r="BF2286" s="671"/>
      <c r="BG2286" s="515"/>
      <c r="BH2286" s="668"/>
      <c r="BI2286" s="668"/>
      <c r="BJ2286" s="668"/>
      <c r="BK2286" s="517"/>
    </row>
    <row r="2287" spans="1:97" ht="12.6" customHeight="1">
      <c r="A2287" s="342"/>
      <c r="B2287" s="498"/>
      <c r="C2287" s="499"/>
      <c r="D2287" s="500"/>
      <c r="E2287" s="503"/>
      <c r="F2287" s="504"/>
      <c r="G2287" s="504"/>
      <c r="H2287" s="504"/>
      <c r="I2287" s="504"/>
      <c r="J2287" s="504"/>
      <c r="K2287" s="504"/>
      <c r="L2287" s="504"/>
      <c r="M2287" s="504"/>
      <c r="N2287" s="504"/>
      <c r="O2287" s="504"/>
      <c r="P2287" s="504"/>
      <c r="Q2287" s="504"/>
      <c r="R2287" s="504"/>
      <c r="S2287" s="504"/>
      <c r="T2287" s="504"/>
      <c r="U2287" s="504"/>
      <c r="V2287" s="504"/>
      <c r="W2287" s="504"/>
      <c r="X2287" s="504"/>
      <c r="Y2287" s="504"/>
      <c r="Z2287" s="504"/>
      <c r="AA2287" s="504"/>
      <c r="AB2287" s="504"/>
      <c r="AC2287" s="504"/>
      <c r="AD2287" s="504"/>
      <c r="AE2287" s="504"/>
      <c r="AF2287" s="504"/>
      <c r="AG2287" s="504"/>
      <c r="AH2287" s="504"/>
      <c r="AI2287" s="504"/>
      <c r="AJ2287" s="504"/>
      <c r="AK2287" s="504"/>
      <c r="AL2287" s="504"/>
      <c r="AM2287" s="504"/>
      <c r="AN2287" s="504"/>
      <c r="AO2287" s="504"/>
      <c r="AP2287" s="504"/>
      <c r="AQ2287" s="504"/>
      <c r="AR2287" s="504"/>
      <c r="AS2287" s="504"/>
      <c r="AT2287" s="504"/>
      <c r="AU2287" s="504"/>
      <c r="AV2287" s="504"/>
      <c r="AW2287" s="504"/>
      <c r="AX2287" s="504"/>
      <c r="AY2287" s="504"/>
      <c r="AZ2287" s="504"/>
      <c r="BA2287" s="504"/>
      <c r="BB2287" s="504"/>
      <c r="BC2287" s="504"/>
      <c r="BD2287" s="504"/>
      <c r="BE2287" s="504"/>
      <c r="BF2287" s="504"/>
      <c r="BG2287" s="508"/>
      <c r="BH2287" s="509"/>
      <c r="BI2287" s="509"/>
      <c r="BJ2287" s="509"/>
      <c r="BK2287" s="510"/>
      <c r="BL2287" s="225"/>
      <c r="BM2287" s="225"/>
      <c r="BN2287" s="225"/>
      <c r="BO2287" s="225"/>
      <c r="BP2287" s="225"/>
      <c r="BQ2287" s="225"/>
      <c r="BR2287" s="225"/>
      <c r="BS2287" s="225"/>
      <c r="BT2287" s="225"/>
      <c r="BU2287" s="225"/>
      <c r="BV2287" s="225"/>
      <c r="BW2287" s="225"/>
      <c r="BX2287" s="225"/>
      <c r="BY2287" s="225"/>
      <c r="BZ2287" s="225"/>
      <c r="CA2287" s="225"/>
    </row>
    <row r="2288" spans="1:97" s="442" customFormat="1" ht="12.6" customHeight="1">
      <c r="A2288" s="342"/>
      <c r="B2288" s="495" t="s">
        <v>461</v>
      </c>
      <c r="C2288" s="496"/>
      <c r="D2288" s="497"/>
      <c r="E2288" s="501" t="s">
        <v>1252</v>
      </c>
      <c r="F2288" s="502"/>
      <c r="G2288" s="502"/>
      <c r="H2288" s="502"/>
      <c r="I2288" s="502"/>
      <c r="J2288" s="502"/>
      <c r="K2288" s="502"/>
      <c r="L2288" s="502"/>
      <c r="M2288" s="502"/>
      <c r="N2288" s="502"/>
      <c r="O2288" s="502"/>
      <c r="P2288" s="502"/>
      <c r="Q2288" s="502"/>
      <c r="R2288" s="502"/>
      <c r="S2288" s="502"/>
      <c r="T2288" s="502"/>
      <c r="U2288" s="502"/>
      <c r="V2288" s="502"/>
      <c r="W2288" s="502"/>
      <c r="X2288" s="502"/>
      <c r="Y2288" s="502"/>
      <c r="Z2288" s="502"/>
      <c r="AA2288" s="502"/>
      <c r="AB2288" s="502"/>
      <c r="AC2288" s="502"/>
      <c r="AD2288" s="502"/>
      <c r="AE2288" s="502"/>
      <c r="AF2288" s="502"/>
      <c r="AG2288" s="502"/>
      <c r="AH2288" s="502"/>
      <c r="AI2288" s="502"/>
      <c r="AJ2288" s="502"/>
      <c r="AK2288" s="502"/>
      <c r="AL2288" s="502"/>
      <c r="AM2288" s="502"/>
      <c r="AN2288" s="502"/>
      <c r="AO2288" s="502"/>
      <c r="AP2288" s="502"/>
      <c r="AQ2288" s="502"/>
      <c r="AR2288" s="502"/>
      <c r="AS2288" s="502"/>
      <c r="AT2288" s="502"/>
      <c r="AU2288" s="502"/>
      <c r="AV2288" s="502"/>
      <c r="AW2288" s="502"/>
      <c r="AX2288" s="502"/>
      <c r="AY2288" s="502"/>
      <c r="AZ2288" s="502"/>
      <c r="BA2288" s="502"/>
      <c r="BB2288" s="502"/>
      <c r="BC2288" s="502"/>
      <c r="BD2288" s="502"/>
      <c r="BE2288" s="502"/>
      <c r="BF2288" s="502"/>
      <c r="BG2288" s="505"/>
      <c r="BH2288" s="506"/>
      <c r="BI2288" s="506"/>
      <c r="BJ2288" s="506"/>
      <c r="BK2288" s="507"/>
    </row>
    <row r="2289" spans="1:97" s="442" customFormat="1" ht="12.6" customHeight="1">
      <c r="A2289" s="342"/>
      <c r="B2289" s="498"/>
      <c r="C2289" s="499"/>
      <c r="D2289" s="500"/>
      <c r="E2289" s="503"/>
      <c r="F2289" s="504"/>
      <c r="G2289" s="504"/>
      <c r="H2289" s="504"/>
      <c r="I2289" s="504"/>
      <c r="J2289" s="504"/>
      <c r="K2289" s="504"/>
      <c r="L2289" s="504"/>
      <c r="M2289" s="504"/>
      <c r="N2289" s="504"/>
      <c r="O2289" s="504"/>
      <c r="P2289" s="504"/>
      <c r="Q2289" s="504"/>
      <c r="R2289" s="504"/>
      <c r="S2289" s="504"/>
      <c r="T2289" s="504"/>
      <c r="U2289" s="504"/>
      <c r="V2289" s="504"/>
      <c r="W2289" s="504"/>
      <c r="X2289" s="504"/>
      <c r="Y2289" s="504"/>
      <c r="Z2289" s="504"/>
      <c r="AA2289" s="504"/>
      <c r="AB2289" s="504"/>
      <c r="AC2289" s="504"/>
      <c r="AD2289" s="504"/>
      <c r="AE2289" s="504"/>
      <c r="AF2289" s="504"/>
      <c r="AG2289" s="504"/>
      <c r="AH2289" s="504"/>
      <c r="AI2289" s="504"/>
      <c r="AJ2289" s="504"/>
      <c r="AK2289" s="504"/>
      <c r="AL2289" s="504"/>
      <c r="AM2289" s="504"/>
      <c r="AN2289" s="504"/>
      <c r="AO2289" s="504"/>
      <c r="AP2289" s="504"/>
      <c r="AQ2289" s="504"/>
      <c r="AR2289" s="504"/>
      <c r="AS2289" s="504"/>
      <c r="AT2289" s="504"/>
      <c r="AU2289" s="504"/>
      <c r="AV2289" s="504"/>
      <c r="AW2289" s="504"/>
      <c r="AX2289" s="504"/>
      <c r="AY2289" s="504"/>
      <c r="AZ2289" s="504"/>
      <c r="BA2289" s="504"/>
      <c r="BB2289" s="504"/>
      <c r="BC2289" s="504"/>
      <c r="BD2289" s="504"/>
      <c r="BE2289" s="504"/>
      <c r="BF2289" s="504"/>
      <c r="BG2289" s="508"/>
      <c r="BH2289" s="509"/>
      <c r="BI2289" s="509"/>
      <c r="BJ2289" s="509"/>
      <c r="BK2289" s="510"/>
    </row>
    <row r="2290" spans="1:97" ht="12.6" customHeight="1">
      <c r="A2290" s="342"/>
      <c r="B2290" s="495" t="s">
        <v>463</v>
      </c>
      <c r="C2290" s="496"/>
      <c r="D2290" s="497"/>
      <c r="E2290" s="501" t="s">
        <v>355</v>
      </c>
      <c r="F2290" s="502"/>
      <c r="G2290" s="502"/>
      <c r="H2290" s="502"/>
      <c r="I2290" s="502"/>
      <c r="J2290" s="502"/>
      <c r="K2290" s="502"/>
      <c r="L2290" s="502"/>
      <c r="M2290" s="502"/>
      <c r="N2290" s="502"/>
      <c r="O2290" s="502"/>
      <c r="P2290" s="502"/>
      <c r="Q2290" s="502"/>
      <c r="R2290" s="502"/>
      <c r="S2290" s="502"/>
      <c r="T2290" s="502"/>
      <c r="U2290" s="502"/>
      <c r="V2290" s="502"/>
      <c r="W2290" s="502"/>
      <c r="X2290" s="502"/>
      <c r="Y2290" s="502"/>
      <c r="Z2290" s="502"/>
      <c r="AA2290" s="502"/>
      <c r="AB2290" s="502"/>
      <c r="AC2290" s="502"/>
      <c r="AD2290" s="502"/>
      <c r="AE2290" s="502"/>
      <c r="AF2290" s="502"/>
      <c r="AG2290" s="502"/>
      <c r="AH2290" s="502"/>
      <c r="AI2290" s="502"/>
      <c r="AJ2290" s="502"/>
      <c r="AK2290" s="502"/>
      <c r="AL2290" s="502"/>
      <c r="AM2290" s="502"/>
      <c r="AN2290" s="502"/>
      <c r="AO2290" s="502"/>
      <c r="AP2290" s="502"/>
      <c r="AQ2290" s="502"/>
      <c r="AR2290" s="502"/>
      <c r="AS2290" s="502"/>
      <c r="AT2290" s="502"/>
      <c r="AU2290" s="502"/>
      <c r="AV2290" s="502"/>
      <c r="AW2290" s="502"/>
      <c r="AX2290" s="502"/>
      <c r="AY2290" s="502"/>
      <c r="AZ2290" s="502"/>
      <c r="BA2290" s="502"/>
      <c r="BB2290" s="502"/>
      <c r="BC2290" s="502"/>
      <c r="BD2290" s="502"/>
      <c r="BE2290" s="502"/>
      <c r="BF2290" s="502"/>
      <c r="BG2290" s="505"/>
      <c r="BH2290" s="506"/>
      <c r="BI2290" s="506"/>
      <c r="BJ2290" s="506"/>
      <c r="BK2290" s="507"/>
      <c r="BL2290" s="225"/>
      <c r="BM2290" s="225"/>
      <c r="BN2290" s="225"/>
      <c r="BO2290" s="225"/>
      <c r="BP2290" s="225"/>
      <c r="BQ2290" s="225"/>
      <c r="BR2290" s="225"/>
      <c r="BS2290" s="225"/>
      <c r="BT2290" s="225"/>
      <c r="BU2290" s="225"/>
      <c r="BV2290" s="225"/>
      <c r="BW2290" s="225"/>
      <c r="BX2290" s="225"/>
      <c r="BY2290" s="225"/>
      <c r="BZ2290" s="225"/>
      <c r="CA2290" s="225"/>
    </row>
    <row r="2291" spans="1:97" ht="12.6" customHeight="1">
      <c r="A2291" s="342"/>
      <c r="B2291" s="498"/>
      <c r="C2291" s="499"/>
      <c r="D2291" s="500"/>
      <c r="E2291" s="503"/>
      <c r="F2291" s="504"/>
      <c r="G2291" s="504"/>
      <c r="H2291" s="504"/>
      <c r="I2291" s="504"/>
      <c r="J2291" s="504"/>
      <c r="K2291" s="504"/>
      <c r="L2291" s="504"/>
      <c r="M2291" s="504"/>
      <c r="N2291" s="504"/>
      <c r="O2291" s="504"/>
      <c r="P2291" s="504"/>
      <c r="Q2291" s="504"/>
      <c r="R2291" s="504"/>
      <c r="S2291" s="504"/>
      <c r="T2291" s="504"/>
      <c r="U2291" s="504"/>
      <c r="V2291" s="504"/>
      <c r="W2291" s="504"/>
      <c r="X2291" s="504"/>
      <c r="Y2291" s="504"/>
      <c r="Z2291" s="504"/>
      <c r="AA2291" s="504"/>
      <c r="AB2291" s="504"/>
      <c r="AC2291" s="504"/>
      <c r="AD2291" s="504"/>
      <c r="AE2291" s="504"/>
      <c r="AF2291" s="504"/>
      <c r="AG2291" s="504"/>
      <c r="AH2291" s="504"/>
      <c r="AI2291" s="504"/>
      <c r="AJ2291" s="504"/>
      <c r="AK2291" s="504"/>
      <c r="AL2291" s="504"/>
      <c r="AM2291" s="504"/>
      <c r="AN2291" s="504"/>
      <c r="AO2291" s="504"/>
      <c r="AP2291" s="504"/>
      <c r="AQ2291" s="504"/>
      <c r="AR2291" s="504"/>
      <c r="AS2291" s="504"/>
      <c r="AT2291" s="504"/>
      <c r="AU2291" s="504"/>
      <c r="AV2291" s="504"/>
      <c r="AW2291" s="504"/>
      <c r="AX2291" s="504"/>
      <c r="AY2291" s="504"/>
      <c r="AZ2291" s="504"/>
      <c r="BA2291" s="504"/>
      <c r="BB2291" s="504"/>
      <c r="BC2291" s="504"/>
      <c r="BD2291" s="504"/>
      <c r="BE2291" s="504"/>
      <c r="BF2291" s="504"/>
      <c r="BG2291" s="508"/>
      <c r="BH2291" s="509"/>
      <c r="BI2291" s="509"/>
      <c r="BJ2291" s="509"/>
      <c r="BK2291" s="510"/>
      <c r="BL2291" s="225"/>
      <c r="BM2291" s="225"/>
      <c r="BN2291" s="225"/>
      <c r="BO2291" s="225"/>
      <c r="BP2291" s="225"/>
      <c r="BQ2291" s="225"/>
      <c r="BR2291" s="225"/>
      <c r="BS2291" s="225"/>
      <c r="BT2291" s="225"/>
      <c r="BU2291" s="225"/>
      <c r="BV2291" s="225"/>
      <c r="BW2291" s="225"/>
      <c r="BX2291" s="225"/>
      <c r="BY2291" s="225"/>
      <c r="BZ2291" s="225"/>
      <c r="CA2291" s="225"/>
    </row>
    <row r="2292" spans="1:97" s="384" customFormat="1" ht="6.75" customHeight="1">
      <c r="BG2292" s="243"/>
      <c r="BH2292" s="243"/>
      <c r="BI2292" s="243"/>
      <c r="BJ2292" s="243"/>
      <c r="BK2292" s="243"/>
      <c r="BL2292" s="385"/>
      <c r="BM2292" s="385"/>
      <c r="BN2292" s="385"/>
      <c r="BO2292" s="385"/>
      <c r="BP2292" s="385"/>
      <c r="BQ2292" s="385"/>
      <c r="BR2292" s="385"/>
      <c r="BS2292" s="385"/>
      <c r="BT2292" s="385"/>
      <c r="BU2292" s="385"/>
      <c r="BV2292" s="385"/>
      <c r="BW2292" s="385"/>
      <c r="BX2292" s="385"/>
      <c r="BY2292" s="385"/>
      <c r="BZ2292" s="385"/>
      <c r="CA2292" s="385"/>
    </row>
    <row r="2293" spans="1:97" s="316" customFormat="1" ht="12.75" customHeight="1">
      <c r="B2293" s="386"/>
      <c r="C2293" s="386"/>
      <c r="D2293" s="386"/>
      <c r="E2293" s="599" t="s">
        <v>765</v>
      </c>
      <c r="F2293" s="600"/>
      <c r="G2293" s="600"/>
      <c r="H2293" s="600"/>
      <c r="I2293" s="600"/>
      <c r="J2293" s="600"/>
      <c r="K2293" s="600"/>
      <c r="L2293" s="600"/>
      <c r="M2293" s="600"/>
      <c r="N2293" s="600"/>
      <c r="O2293" s="600"/>
      <c r="P2293" s="600"/>
      <c r="Q2293" s="600"/>
      <c r="R2293" s="600"/>
      <c r="S2293" s="600"/>
      <c r="T2293" s="600"/>
      <c r="U2293" s="600"/>
      <c r="V2293" s="600"/>
      <c r="W2293" s="600"/>
      <c r="X2293" s="600"/>
      <c r="Y2293" s="600"/>
      <c r="Z2293" s="600"/>
      <c r="AA2293" s="600"/>
      <c r="AB2293" s="600"/>
      <c r="AC2293" s="600"/>
      <c r="AD2293" s="600"/>
      <c r="AE2293" s="601"/>
      <c r="AF2293" s="783"/>
      <c r="AG2293" s="784"/>
      <c r="AH2293" s="784"/>
      <c r="AI2293" s="784"/>
      <c r="AJ2293" s="784"/>
      <c r="AK2293" s="784"/>
      <c r="AL2293" s="784"/>
      <c r="AM2293" s="784"/>
      <c r="AN2293" s="784"/>
      <c r="AO2293" s="784"/>
      <c r="AP2293" s="785"/>
      <c r="AQ2293" s="482" t="s">
        <v>1339</v>
      </c>
      <c r="AR2293" s="482"/>
      <c r="AS2293" s="482"/>
      <c r="AT2293" s="482"/>
      <c r="AU2293" s="482"/>
      <c r="AV2293" s="482"/>
      <c r="AW2293" s="482"/>
      <c r="AX2293" s="482"/>
      <c r="AY2293" s="482"/>
      <c r="AZ2293" s="482"/>
      <c r="BA2293" s="482"/>
      <c r="BB2293" s="482"/>
      <c r="BC2293" s="482"/>
      <c r="BD2293" s="482"/>
      <c r="BE2293" s="482"/>
      <c r="BF2293" s="482"/>
      <c r="BG2293" s="387"/>
      <c r="BH2293" s="387"/>
      <c r="BI2293" s="387"/>
      <c r="BJ2293" s="387"/>
      <c r="BK2293" s="387"/>
      <c r="BL2293" s="387"/>
      <c r="BM2293" s="777" t="s">
        <v>766</v>
      </c>
      <c r="BN2293" s="777"/>
      <c r="BO2293" s="777"/>
      <c r="BP2293" s="777"/>
      <c r="BQ2293" s="777"/>
      <c r="BR2293" s="777"/>
      <c r="BS2293" s="777"/>
      <c r="BT2293" s="777"/>
      <c r="BU2293" s="777"/>
      <c r="BV2293" s="777"/>
      <c r="BW2293" s="777"/>
      <c r="BX2293" s="387"/>
      <c r="BY2293" s="387"/>
      <c r="BZ2293" s="387"/>
      <c r="CA2293" s="387"/>
      <c r="CB2293" s="387"/>
      <c r="CC2293" s="387"/>
      <c r="CD2293" s="387"/>
      <c r="CE2293" s="387"/>
      <c r="CF2293" s="387"/>
      <c r="CG2293" s="387"/>
      <c r="CH2293" s="387"/>
      <c r="CK2293" s="258"/>
      <c r="CL2293" s="225"/>
      <c r="CM2293" s="225"/>
      <c r="CN2293" s="225"/>
      <c r="CO2293" s="225"/>
      <c r="CP2293" s="225"/>
      <c r="CQ2293" s="225"/>
      <c r="CR2293" s="225"/>
      <c r="CS2293" s="225"/>
    </row>
    <row r="2294" spans="1:97" s="316" customFormat="1" ht="12.75" customHeight="1">
      <c r="B2294" s="386"/>
      <c r="C2294" s="386"/>
      <c r="D2294" s="386"/>
      <c r="E2294" s="602"/>
      <c r="F2294" s="603"/>
      <c r="G2294" s="603"/>
      <c r="H2294" s="603"/>
      <c r="I2294" s="603"/>
      <c r="J2294" s="603"/>
      <c r="K2294" s="603"/>
      <c r="L2294" s="603"/>
      <c r="M2294" s="603"/>
      <c r="N2294" s="603"/>
      <c r="O2294" s="603"/>
      <c r="P2294" s="603"/>
      <c r="Q2294" s="603"/>
      <c r="R2294" s="603"/>
      <c r="S2294" s="603"/>
      <c r="T2294" s="603"/>
      <c r="U2294" s="603"/>
      <c r="V2294" s="603"/>
      <c r="W2294" s="603"/>
      <c r="X2294" s="603"/>
      <c r="Y2294" s="603"/>
      <c r="Z2294" s="603"/>
      <c r="AA2294" s="603"/>
      <c r="AB2294" s="603"/>
      <c r="AC2294" s="603"/>
      <c r="AD2294" s="603"/>
      <c r="AE2294" s="604"/>
      <c r="AF2294" s="786"/>
      <c r="AG2294" s="787"/>
      <c r="AH2294" s="787"/>
      <c r="AI2294" s="787"/>
      <c r="AJ2294" s="787"/>
      <c r="AK2294" s="787"/>
      <c r="AL2294" s="787"/>
      <c r="AM2294" s="787"/>
      <c r="AN2294" s="787"/>
      <c r="AO2294" s="787"/>
      <c r="AP2294" s="788"/>
      <c r="AQ2294" s="482"/>
      <c r="AR2294" s="482"/>
      <c r="AS2294" s="482"/>
      <c r="AT2294" s="482"/>
      <c r="AU2294" s="482"/>
      <c r="AV2294" s="482"/>
      <c r="AW2294" s="482"/>
      <c r="AX2294" s="482"/>
      <c r="AY2294" s="482"/>
      <c r="AZ2294" s="482"/>
      <c r="BA2294" s="482"/>
      <c r="BB2294" s="482"/>
      <c r="BC2294" s="482"/>
      <c r="BD2294" s="482"/>
      <c r="BE2294" s="482"/>
      <c r="BF2294" s="482"/>
      <c r="BG2294" s="387"/>
      <c r="BH2294" s="387"/>
      <c r="BI2294" s="387"/>
      <c r="BJ2294" s="387"/>
      <c r="BK2294" s="387"/>
      <c r="BL2294" s="387"/>
      <c r="BM2294" s="387"/>
      <c r="BN2294" s="387"/>
      <c r="BO2294" s="387"/>
      <c r="BP2294" s="387"/>
      <c r="BQ2294" s="387"/>
      <c r="BR2294" s="387"/>
      <c r="BS2294" s="387"/>
      <c r="BT2294" s="387"/>
      <c r="BU2294" s="387"/>
      <c r="BV2294" s="387"/>
      <c r="BW2294" s="387"/>
      <c r="BX2294" s="387"/>
      <c r="BY2294" s="387"/>
      <c r="BZ2294" s="387"/>
      <c r="CA2294" s="387"/>
      <c r="CB2294" s="387"/>
      <c r="CC2294" s="387"/>
      <c r="CD2294" s="387"/>
      <c r="CE2294" s="387"/>
      <c r="CF2294" s="387"/>
      <c r="CG2294" s="387"/>
      <c r="CH2294" s="387"/>
      <c r="CK2294" s="258"/>
      <c r="CL2294" s="258"/>
      <c r="CM2294" s="258"/>
      <c r="CN2294" s="258"/>
      <c r="CO2294" s="258"/>
      <c r="CP2294" s="225"/>
      <c r="CQ2294" s="225"/>
      <c r="CR2294" s="225"/>
      <c r="CS2294" s="225"/>
    </row>
    <row r="2295" spans="1:97" s="316" customFormat="1" ht="12.75" customHeight="1">
      <c r="B2295" s="386"/>
      <c r="C2295" s="386"/>
      <c r="D2295" s="386"/>
      <c r="E2295" s="388"/>
      <c r="F2295" s="388"/>
      <c r="G2295" s="388"/>
      <c r="H2295" s="388"/>
      <c r="I2295" s="388"/>
      <c r="J2295" s="388"/>
      <c r="K2295" s="388"/>
      <c r="L2295" s="388"/>
      <c r="M2295" s="388"/>
      <c r="N2295" s="388"/>
      <c r="O2295" s="388"/>
      <c r="P2295" s="388"/>
      <c r="Q2295" s="388"/>
      <c r="R2295" s="388"/>
      <c r="S2295" s="388"/>
      <c r="T2295" s="388"/>
      <c r="U2295" s="388"/>
      <c r="V2295" s="388"/>
      <c r="W2295" s="388"/>
      <c r="X2295" s="388"/>
      <c r="Y2295" s="388"/>
      <c r="Z2295" s="388"/>
      <c r="AA2295" s="388"/>
      <c r="AB2295" s="388"/>
      <c r="AC2295" s="388"/>
      <c r="AD2295" s="388"/>
      <c r="AE2295" s="388"/>
      <c r="AF2295" s="389"/>
      <c r="AG2295" s="389"/>
      <c r="AH2295" s="389"/>
      <c r="AI2295" s="389"/>
      <c r="AJ2295" s="389"/>
      <c r="AK2295" s="389"/>
      <c r="AL2295" s="389"/>
      <c r="AM2295" s="389"/>
      <c r="AN2295" s="389"/>
      <c r="AO2295" s="389"/>
      <c r="AP2295" s="389"/>
      <c r="AQ2295" s="355"/>
      <c r="AR2295" s="355"/>
      <c r="AS2295" s="355"/>
      <c r="AT2295" s="355"/>
      <c r="AU2295" s="355"/>
      <c r="AV2295" s="355"/>
      <c r="AW2295" s="355"/>
      <c r="AX2295" s="355"/>
      <c r="AY2295" s="355"/>
      <c r="AZ2295" s="355"/>
      <c r="BA2295" s="355"/>
      <c r="BB2295" s="355"/>
      <c r="BC2295" s="355"/>
      <c r="BD2295" s="355"/>
      <c r="BE2295" s="355"/>
      <c r="BF2295" s="355"/>
      <c r="BG2295" s="387"/>
      <c r="BH2295" s="387"/>
      <c r="BI2295" s="387"/>
      <c r="BJ2295" s="387"/>
      <c r="BK2295" s="387"/>
      <c r="BL2295" s="387"/>
      <c r="BM2295" s="387"/>
      <c r="BN2295" s="387"/>
      <c r="BO2295" s="387"/>
      <c r="BP2295" s="387"/>
      <c r="BQ2295" s="387"/>
      <c r="BR2295" s="387"/>
      <c r="BS2295" s="387"/>
      <c r="BT2295" s="387"/>
      <c r="BU2295" s="387"/>
      <c r="BV2295" s="387"/>
      <c r="BW2295" s="387"/>
      <c r="BX2295" s="387"/>
      <c r="BY2295" s="387"/>
      <c r="BZ2295" s="387"/>
      <c r="CA2295" s="387"/>
      <c r="CB2295" s="387"/>
      <c r="CC2295" s="387"/>
      <c r="CD2295" s="387"/>
      <c r="CE2295" s="387"/>
      <c r="CF2295" s="387"/>
      <c r="CG2295" s="387"/>
      <c r="CH2295" s="387"/>
      <c r="CK2295" s="258"/>
      <c r="CL2295" s="258"/>
      <c r="CM2295" s="258"/>
      <c r="CN2295" s="258"/>
      <c r="CO2295" s="258"/>
      <c r="CP2295" s="225"/>
      <c r="CQ2295" s="225"/>
      <c r="CR2295" s="225"/>
      <c r="CS2295" s="225"/>
    </row>
    <row r="2296" spans="1:97" ht="20.100000000000001" customHeight="1">
      <c r="A2296" s="239" t="s">
        <v>1321</v>
      </c>
      <c r="B2296" s="239"/>
      <c r="C2296" s="239"/>
      <c r="D2296" s="286"/>
      <c r="E2296" s="355"/>
      <c r="F2296" s="355"/>
      <c r="G2296" s="355"/>
      <c r="H2296" s="355"/>
      <c r="I2296" s="355"/>
      <c r="J2296" s="355"/>
      <c r="K2296" s="355"/>
      <c r="L2296" s="355"/>
      <c r="M2296" s="355"/>
      <c r="N2296" s="355"/>
      <c r="O2296" s="355"/>
      <c r="P2296" s="355"/>
      <c r="Q2296" s="355"/>
      <c r="R2296" s="355"/>
      <c r="S2296" s="355"/>
      <c r="T2296" s="355"/>
      <c r="U2296" s="355"/>
      <c r="V2296" s="355"/>
      <c r="W2296" s="355"/>
      <c r="X2296" s="355"/>
      <c r="Y2296" s="355"/>
      <c r="Z2296" s="355"/>
      <c r="AA2296" s="355"/>
      <c r="AB2296" s="355"/>
      <c r="AC2296" s="355"/>
      <c r="AD2296" s="355"/>
      <c r="AE2296" s="355"/>
      <c r="AF2296" s="355"/>
      <c r="AG2296" s="355"/>
      <c r="AH2296" s="355"/>
      <c r="AI2296" s="355"/>
      <c r="AJ2296" s="355"/>
      <c r="AK2296" s="355"/>
      <c r="AL2296" s="355"/>
      <c r="AM2296" s="355"/>
      <c r="AN2296" s="773"/>
      <c r="AO2296" s="774"/>
      <c r="AP2296" s="774"/>
      <c r="AQ2296" s="774"/>
      <c r="AR2296" s="774"/>
      <c r="AS2296" s="774"/>
      <c r="AT2296" s="774"/>
      <c r="AU2296" s="774"/>
      <c r="AV2296" s="774"/>
      <c r="AW2296" s="774"/>
      <c r="AX2296" s="774"/>
      <c r="AY2296" s="774"/>
      <c r="AZ2296" s="774"/>
      <c r="BA2296" s="774"/>
      <c r="BB2296" s="774"/>
      <c r="BC2296" s="774"/>
      <c r="BD2296" s="774"/>
      <c r="BE2296" s="774"/>
      <c r="BF2296" s="774"/>
      <c r="BG2296" s="400"/>
      <c r="BH2296" s="400"/>
      <c r="BI2296" s="400"/>
      <c r="BJ2296" s="400"/>
      <c r="BK2296" s="400"/>
      <c r="BL2296" s="225"/>
      <c r="BM2296" s="225"/>
      <c r="BN2296" s="225"/>
      <c r="BO2296" s="225"/>
      <c r="BP2296" s="225"/>
      <c r="BQ2296" s="225"/>
      <c r="BR2296" s="225"/>
      <c r="BS2296" s="225"/>
      <c r="BT2296" s="225"/>
      <c r="BU2296" s="225"/>
      <c r="BV2296" s="225"/>
      <c r="BW2296" s="225"/>
      <c r="BX2296" s="225"/>
      <c r="BY2296" s="225"/>
      <c r="BZ2296" s="225"/>
      <c r="CA2296" s="225"/>
    </row>
    <row r="2297" spans="1:97" ht="12.6" customHeight="1">
      <c r="A2297" s="401"/>
      <c r="B2297" s="495" t="s">
        <v>853</v>
      </c>
      <c r="C2297" s="496"/>
      <c r="D2297" s="497"/>
      <c r="E2297" s="501" t="s">
        <v>1014</v>
      </c>
      <c r="F2297" s="502"/>
      <c r="G2297" s="502"/>
      <c r="H2297" s="502"/>
      <c r="I2297" s="502"/>
      <c r="J2297" s="502"/>
      <c r="K2297" s="502"/>
      <c r="L2297" s="502"/>
      <c r="M2297" s="502"/>
      <c r="N2297" s="502"/>
      <c r="O2297" s="502"/>
      <c r="P2297" s="502"/>
      <c r="Q2297" s="502"/>
      <c r="R2297" s="502"/>
      <c r="S2297" s="502"/>
      <c r="T2297" s="502"/>
      <c r="U2297" s="502"/>
      <c r="V2297" s="502"/>
      <c r="W2297" s="502"/>
      <c r="X2297" s="502"/>
      <c r="Y2297" s="502"/>
      <c r="Z2297" s="502"/>
      <c r="AA2297" s="502"/>
      <c r="AB2297" s="502"/>
      <c r="AC2297" s="502"/>
      <c r="AD2297" s="502"/>
      <c r="AE2297" s="502"/>
      <c r="AF2297" s="502"/>
      <c r="AG2297" s="502"/>
      <c r="AH2297" s="502"/>
      <c r="AI2297" s="502"/>
      <c r="AJ2297" s="502"/>
      <c r="AK2297" s="502"/>
      <c r="AL2297" s="502"/>
      <c r="AM2297" s="502"/>
      <c r="AN2297" s="502"/>
      <c r="AO2297" s="502"/>
      <c r="AP2297" s="502"/>
      <c r="AQ2297" s="502"/>
      <c r="AR2297" s="502"/>
      <c r="AS2297" s="502"/>
      <c r="AT2297" s="502"/>
      <c r="AU2297" s="502"/>
      <c r="AV2297" s="502"/>
      <c r="AW2297" s="502"/>
      <c r="AX2297" s="502"/>
      <c r="AY2297" s="502"/>
      <c r="AZ2297" s="502"/>
      <c r="BA2297" s="502"/>
      <c r="BB2297" s="502"/>
      <c r="BC2297" s="502"/>
      <c r="BD2297" s="502"/>
      <c r="BE2297" s="502"/>
      <c r="BF2297" s="502"/>
      <c r="BG2297" s="801"/>
      <c r="BH2297" s="802"/>
      <c r="BI2297" s="802"/>
      <c r="BJ2297" s="802"/>
      <c r="BK2297" s="803"/>
      <c r="BL2297" s="225"/>
      <c r="BM2297" s="225"/>
      <c r="BN2297" s="225"/>
      <c r="BO2297" s="225"/>
      <c r="BP2297" s="225"/>
      <c r="BQ2297" s="225"/>
      <c r="BR2297" s="225"/>
      <c r="BS2297" s="225"/>
      <c r="BT2297" s="225"/>
      <c r="BU2297" s="225"/>
      <c r="BV2297" s="225"/>
      <c r="BW2297" s="225"/>
      <c r="BX2297" s="225"/>
      <c r="BY2297" s="225"/>
      <c r="BZ2297" s="225"/>
      <c r="CA2297" s="225"/>
    </row>
    <row r="2298" spans="1:97" ht="12.6" customHeight="1">
      <c r="A2298" s="401"/>
      <c r="B2298" s="498"/>
      <c r="C2298" s="499"/>
      <c r="D2298" s="500"/>
      <c r="E2298" s="503"/>
      <c r="F2298" s="504"/>
      <c r="G2298" s="504"/>
      <c r="H2298" s="504"/>
      <c r="I2298" s="504"/>
      <c r="J2298" s="504"/>
      <c r="K2298" s="504"/>
      <c r="L2298" s="504"/>
      <c r="M2298" s="504"/>
      <c r="N2298" s="504"/>
      <c r="O2298" s="504"/>
      <c r="P2298" s="504"/>
      <c r="Q2298" s="504"/>
      <c r="R2298" s="504"/>
      <c r="S2298" s="504"/>
      <c r="T2298" s="504"/>
      <c r="U2298" s="504"/>
      <c r="V2298" s="504"/>
      <c r="W2298" s="504"/>
      <c r="X2298" s="504"/>
      <c r="Y2298" s="504"/>
      <c r="Z2298" s="504"/>
      <c r="AA2298" s="504"/>
      <c r="AB2298" s="504"/>
      <c r="AC2298" s="504"/>
      <c r="AD2298" s="504"/>
      <c r="AE2298" s="504"/>
      <c r="AF2298" s="504"/>
      <c r="AG2298" s="504"/>
      <c r="AH2298" s="504"/>
      <c r="AI2298" s="504"/>
      <c r="AJ2298" s="504"/>
      <c r="AK2298" s="504"/>
      <c r="AL2298" s="504"/>
      <c r="AM2298" s="504"/>
      <c r="AN2298" s="504"/>
      <c r="AO2298" s="504"/>
      <c r="AP2298" s="504"/>
      <c r="AQ2298" s="504"/>
      <c r="AR2298" s="504"/>
      <c r="AS2298" s="504"/>
      <c r="AT2298" s="504"/>
      <c r="AU2298" s="504"/>
      <c r="AV2298" s="504"/>
      <c r="AW2298" s="504"/>
      <c r="AX2298" s="504"/>
      <c r="AY2298" s="504"/>
      <c r="AZ2298" s="504"/>
      <c r="BA2298" s="504"/>
      <c r="BB2298" s="504"/>
      <c r="BC2298" s="504"/>
      <c r="BD2298" s="504"/>
      <c r="BE2298" s="504"/>
      <c r="BF2298" s="504"/>
      <c r="BG2298" s="804"/>
      <c r="BH2298" s="805"/>
      <c r="BI2298" s="805"/>
      <c r="BJ2298" s="805"/>
      <c r="BK2298" s="806"/>
      <c r="BL2298" s="225"/>
      <c r="BM2298" s="225"/>
      <c r="BN2298" s="225"/>
      <c r="BO2298" s="225"/>
      <c r="BP2298" s="225"/>
      <c r="BQ2298" s="225"/>
      <c r="BR2298" s="225"/>
      <c r="BS2298" s="225"/>
      <c r="BT2298" s="225"/>
      <c r="BU2298" s="225"/>
      <c r="BV2298" s="225"/>
      <c r="BW2298" s="225"/>
      <c r="BX2298" s="225"/>
      <c r="BY2298" s="225"/>
      <c r="BZ2298" s="225"/>
      <c r="CA2298" s="225"/>
    </row>
    <row r="2299" spans="1:97" s="316" customFormat="1" ht="12.6" customHeight="1">
      <c r="A2299" s="239"/>
      <c r="B2299" s="495" t="s">
        <v>436</v>
      </c>
      <c r="C2299" s="496"/>
      <c r="D2299" s="497"/>
      <c r="E2299" s="501" t="s">
        <v>1115</v>
      </c>
      <c r="F2299" s="502"/>
      <c r="G2299" s="502"/>
      <c r="H2299" s="502"/>
      <c r="I2299" s="502"/>
      <c r="J2299" s="502"/>
      <c r="K2299" s="502"/>
      <c r="L2299" s="502"/>
      <c r="M2299" s="502"/>
      <c r="N2299" s="502"/>
      <c r="O2299" s="502"/>
      <c r="P2299" s="502"/>
      <c r="Q2299" s="502"/>
      <c r="R2299" s="502"/>
      <c r="S2299" s="502"/>
      <c r="T2299" s="502"/>
      <c r="U2299" s="502"/>
      <c r="V2299" s="502"/>
      <c r="W2299" s="502"/>
      <c r="X2299" s="502"/>
      <c r="Y2299" s="502"/>
      <c r="Z2299" s="502"/>
      <c r="AA2299" s="502"/>
      <c r="AB2299" s="502"/>
      <c r="AC2299" s="502"/>
      <c r="AD2299" s="502"/>
      <c r="AE2299" s="502"/>
      <c r="AF2299" s="502"/>
      <c r="AG2299" s="502"/>
      <c r="AH2299" s="502"/>
      <c r="AI2299" s="502"/>
      <c r="AJ2299" s="502"/>
      <c r="AK2299" s="502"/>
      <c r="AL2299" s="502"/>
      <c r="AM2299" s="502"/>
      <c r="AN2299" s="502"/>
      <c r="AO2299" s="502"/>
      <c r="AP2299" s="502"/>
      <c r="AQ2299" s="502"/>
      <c r="AR2299" s="502"/>
      <c r="AS2299" s="502"/>
      <c r="AT2299" s="502"/>
      <c r="AU2299" s="502"/>
      <c r="AV2299" s="502"/>
      <c r="AW2299" s="502"/>
      <c r="AX2299" s="502"/>
      <c r="AY2299" s="502"/>
      <c r="AZ2299" s="502"/>
      <c r="BA2299" s="502"/>
      <c r="BB2299" s="502"/>
      <c r="BC2299" s="502"/>
      <c r="BD2299" s="502"/>
      <c r="BE2299" s="502"/>
      <c r="BF2299" s="502"/>
      <c r="BG2299" s="801"/>
      <c r="BH2299" s="802"/>
      <c r="BI2299" s="802"/>
      <c r="BJ2299" s="802"/>
      <c r="BK2299" s="803"/>
      <c r="BL2299" s="345"/>
      <c r="BM2299" s="345"/>
      <c r="BN2299" s="345"/>
      <c r="BO2299" s="345"/>
      <c r="BP2299" s="345"/>
      <c r="BQ2299" s="345"/>
      <c r="BR2299" s="345"/>
      <c r="BS2299" s="345"/>
      <c r="BT2299" s="345"/>
      <c r="BU2299" s="345"/>
      <c r="BV2299" s="345"/>
      <c r="BW2299" s="345"/>
      <c r="BX2299" s="345"/>
      <c r="BY2299" s="345"/>
      <c r="BZ2299" s="345"/>
      <c r="CA2299" s="345"/>
    </row>
    <row r="2300" spans="1:97" s="316" customFormat="1" ht="12.6" customHeight="1">
      <c r="A2300" s="239"/>
      <c r="B2300" s="498"/>
      <c r="C2300" s="499"/>
      <c r="D2300" s="500"/>
      <c r="E2300" s="503"/>
      <c r="F2300" s="504"/>
      <c r="G2300" s="504"/>
      <c r="H2300" s="504"/>
      <c r="I2300" s="504"/>
      <c r="J2300" s="504"/>
      <c r="K2300" s="504"/>
      <c r="L2300" s="504"/>
      <c r="M2300" s="504"/>
      <c r="N2300" s="504"/>
      <c r="O2300" s="504"/>
      <c r="P2300" s="504"/>
      <c r="Q2300" s="504"/>
      <c r="R2300" s="504"/>
      <c r="S2300" s="504"/>
      <c r="T2300" s="504"/>
      <c r="U2300" s="504"/>
      <c r="V2300" s="504"/>
      <c r="W2300" s="504"/>
      <c r="X2300" s="504"/>
      <c r="Y2300" s="504"/>
      <c r="Z2300" s="504"/>
      <c r="AA2300" s="504"/>
      <c r="AB2300" s="504"/>
      <c r="AC2300" s="504"/>
      <c r="AD2300" s="504"/>
      <c r="AE2300" s="504"/>
      <c r="AF2300" s="504"/>
      <c r="AG2300" s="504"/>
      <c r="AH2300" s="504"/>
      <c r="AI2300" s="504"/>
      <c r="AJ2300" s="504"/>
      <c r="AK2300" s="504"/>
      <c r="AL2300" s="504"/>
      <c r="AM2300" s="504"/>
      <c r="AN2300" s="504"/>
      <c r="AO2300" s="504"/>
      <c r="AP2300" s="504"/>
      <c r="AQ2300" s="504"/>
      <c r="AR2300" s="504"/>
      <c r="AS2300" s="504"/>
      <c r="AT2300" s="504"/>
      <c r="AU2300" s="504"/>
      <c r="AV2300" s="504"/>
      <c r="AW2300" s="504"/>
      <c r="AX2300" s="504"/>
      <c r="AY2300" s="504"/>
      <c r="AZ2300" s="504"/>
      <c r="BA2300" s="504"/>
      <c r="BB2300" s="504"/>
      <c r="BC2300" s="504"/>
      <c r="BD2300" s="504"/>
      <c r="BE2300" s="504"/>
      <c r="BF2300" s="504"/>
      <c r="BG2300" s="804"/>
      <c r="BH2300" s="805"/>
      <c r="BI2300" s="805"/>
      <c r="BJ2300" s="805"/>
      <c r="BK2300" s="806"/>
      <c r="BL2300" s="345"/>
      <c r="BM2300" s="345"/>
      <c r="BN2300" s="345"/>
      <c r="BO2300" s="345"/>
      <c r="BP2300" s="345"/>
      <c r="BQ2300" s="345"/>
      <c r="BR2300" s="345"/>
      <c r="BS2300" s="345"/>
      <c r="BT2300" s="345"/>
      <c r="BU2300" s="345"/>
      <c r="BV2300" s="345"/>
      <c r="BW2300" s="345"/>
      <c r="BX2300" s="345"/>
      <c r="BY2300" s="345"/>
      <c r="BZ2300" s="345"/>
      <c r="CA2300" s="345"/>
    </row>
    <row r="2301" spans="1:97" s="384" customFormat="1" ht="12.6" customHeight="1">
      <c r="A2301" s="342"/>
      <c r="B2301" s="495" t="s">
        <v>832</v>
      </c>
      <c r="C2301" s="496"/>
      <c r="D2301" s="497"/>
      <c r="E2301" s="501" t="s">
        <v>1253</v>
      </c>
      <c r="F2301" s="502"/>
      <c r="G2301" s="502"/>
      <c r="H2301" s="502"/>
      <c r="I2301" s="502"/>
      <c r="J2301" s="502"/>
      <c r="K2301" s="502"/>
      <c r="L2301" s="502"/>
      <c r="M2301" s="502"/>
      <c r="N2301" s="502"/>
      <c r="O2301" s="502"/>
      <c r="P2301" s="502"/>
      <c r="Q2301" s="502"/>
      <c r="R2301" s="502"/>
      <c r="S2301" s="502"/>
      <c r="T2301" s="502"/>
      <c r="U2301" s="502"/>
      <c r="V2301" s="502"/>
      <c r="W2301" s="502"/>
      <c r="X2301" s="502"/>
      <c r="Y2301" s="502"/>
      <c r="Z2301" s="502"/>
      <c r="AA2301" s="502"/>
      <c r="AB2301" s="502"/>
      <c r="AC2301" s="502"/>
      <c r="AD2301" s="502"/>
      <c r="AE2301" s="502"/>
      <c r="AF2301" s="502"/>
      <c r="AG2301" s="502"/>
      <c r="AH2301" s="502"/>
      <c r="AI2301" s="502"/>
      <c r="AJ2301" s="502"/>
      <c r="AK2301" s="502"/>
      <c r="AL2301" s="502"/>
      <c r="AM2301" s="502"/>
      <c r="AN2301" s="502"/>
      <c r="AO2301" s="502"/>
      <c r="AP2301" s="502"/>
      <c r="AQ2301" s="502"/>
      <c r="AR2301" s="502"/>
      <c r="AS2301" s="502"/>
      <c r="AT2301" s="502"/>
      <c r="AU2301" s="502"/>
      <c r="AV2301" s="502"/>
      <c r="AW2301" s="502"/>
      <c r="AX2301" s="502"/>
      <c r="AY2301" s="502"/>
      <c r="AZ2301" s="502"/>
      <c r="BA2301" s="502"/>
      <c r="BB2301" s="502"/>
      <c r="BC2301" s="502"/>
      <c r="BD2301" s="502"/>
      <c r="BE2301" s="502"/>
      <c r="BF2301" s="502"/>
      <c r="BG2301" s="502"/>
      <c r="BH2301" s="502"/>
      <c r="BI2301" s="502"/>
      <c r="BJ2301" s="502"/>
      <c r="BK2301" s="868"/>
      <c r="BL2301" s="385"/>
      <c r="BM2301" s="385"/>
      <c r="BN2301" s="385"/>
      <c r="BO2301" s="385"/>
      <c r="BP2301" s="385"/>
      <c r="BQ2301" s="385"/>
      <c r="BR2301" s="385"/>
      <c r="BS2301" s="385"/>
      <c r="BT2301" s="385"/>
      <c r="BU2301" s="385"/>
      <c r="BV2301" s="385"/>
      <c r="BW2301" s="385"/>
      <c r="BX2301" s="385"/>
      <c r="BY2301" s="385"/>
      <c r="BZ2301" s="385"/>
      <c r="CA2301" s="385"/>
    </row>
    <row r="2302" spans="1:97" s="384" customFormat="1" ht="12.6" customHeight="1">
      <c r="A2302" s="342"/>
      <c r="B2302" s="511"/>
      <c r="C2302" s="512"/>
      <c r="D2302" s="513"/>
      <c r="E2302" s="514"/>
      <c r="F2302" s="482"/>
      <c r="G2302" s="482"/>
      <c r="H2302" s="482"/>
      <c r="I2302" s="482"/>
      <c r="J2302" s="482"/>
      <c r="K2302" s="482"/>
      <c r="L2302" s="482"/>
      <c r="M2302" s="482"/>
      <c r="N2302" s="482"/>
      <c r="O2302" s="482"/>
      <c r="P2302" s="482"/>
      <c r="Q2302" s="482"/>
      <c r="R2302" s="482"/>
      <c r="S2302" s="482"/>
      <c r="T2302" s="482"/>
      <c r="U2302" s="482"/>
      <c r="V2302" s="482"/>
      <c r="W2302" s="482"/>
      <c r="X2302" s="482"/>
      <c r="Y2302" s="482"/>
      <c r="Z2302" s="482"/>
      <c r="AA2302" s="482"/>
      <c r="AB2302" s="482"/>
      <c r="AC2302" s="482"/>
      <c r="AD2302" s="482"/>
      <c r="AE2302" s="482"/>
      <c r="AF2302" s="482"/>
      <c r="AG2302" s="482"/>
      <c r="AH2302" s="482"/>
      <c r="AI2302" s="482"/>
      <c r="AJ2302" s="482"/>
      <c r="AK2302" s="482"/>
      <c r="AL2302" s="482"/>
      <c r="AM2302" s="482"/>
      <c r="AN2302" s="482"/>
      <c r="AO2302" s="482"/>
      <c r="AP2302" s="482"/>
      <c r="AQ2302" s="482"/>
      <c r="AR2302" s="482"/>
      <c r="AS2302" s="482"/>
      <c r="AT2302" s="482"/>
      <c r="AU2302" s="482"/>
      <c r="AV2302" s="482"/>
      <c r="AW2302" s="482"/>
      <c r="AX2302" s="482"/>
      <c r="AY2302" s="482"/>
      <c r="AZ2302" s="482"/>
      <c r="BA2302" s="482"/>
      <c r="BB2302" s="482"/>
      <c r="BC2302" s="482"/>
      <c r="BD2302" s="482"/>
      <c r="BE2302" s="482"/>
      <c r="BF2302" s="482"/>
      <c r="BG2302" s="482"/>
      <c r="BH2302" s="482"/>
      <c r="BI2302" s="482"/>
      <c r="BJ2302" s="482"/>
      <c r="BK2302" s="857"/>
      <c r="BL2302" s="385"/>
      <c r="BM2302" s="385"/>
      <c r="BN2302" s="385"/>
      <c r="BO2302" s="385"/>
      <c r="BP2302" s="385"/>
      <c r="BQ2302" s="385"/>
      <c r="BR2302" s="385"/>
      <c r="BS2302" s="385"/>
      <c r="BT2302" s="385"/>
      <c r="BU2302" s="385"/>
      <c r="BV2302" s="385"/>
      <c r="BW2302" s="385"/>
      <c r="BX2302" s="385"/>
      <c r="BY2302" s="385"/>
      <c r="BZ2302" s="385"/>
      <c r="CA2302" s="385"/>
    </row>
    <row r="2303" spans="1:97" s="384" customFormat="1" ht="14.25" customHeight="1">
      <c r="A2303" s="342"/>
      <c r="B2303" s="511"/>
      <c r="C2303" s="512"/>
      <c r="D2303" s="513"/>
      <c r="E2303" s="873" t="s">
        <v>516</v>
      </c>
      <c r="F2303" s="874"/>
      <c r="G2303" s="520" t="s">
        <v>1107</v>
      </c>
      <c r="H2303" s="520"/>
      <c r="I2303" s="520"/>
      <c r="J2303" s="520"/>
      <c r="K2303" s="520"/>
      <c r="L2303" s="520"/>
      <c r="M2303" s="520"/>
      <c r="N2303" s="520"/>
      <c r="O2303" s="520"/>
      <c r="P2303" s="520"/>
      <c r="Q2303" s="520"/>
      <c r="R2303" s="520"/>
      <c r="S2303" s="520"/>
      <c r="T2303" s="520"/>
      <c r="U2303" s="520"/>
      <c r="V2303" s="520"/>
      <c r="W2303" s="520"/>
      <c r="X2303" s="520"/>
      <c r="Y2303" s="520"/>
      <c r="Z2303" s="520"/>
      <c r="AA2303" s="520"/>
      <c r="AB2303" s="520"/>
      <c r="AC2303" s="520"/>
      <c r="AD2303" s="520"/>
      <c r="AE2303" s="520"/>
      <c r="AF2303" s="520"/>
      <c r="AG2303" s="520"/>
      <c r="AH2303" s="520"/>
      <c r="AI2303" s="520"/>
      <c r="AJ2303" s="520"/>
      <c r="AK2303" s="520"/>
      <c r="AL2303" s="520"/>
      <c r="AM2303" s="520"/>
      <c r="AN2303" s="520"/>
      <c r="AO2303" s="520"/>
      <c r="AP2303" s="520"/>
      <c r="AQ2303" s="520"/>
      <c r="AR2303" s="520"/>
      <c r="AS2303" s="520"/>
      <c r="AT2303" s="520"/>
      <c r="AU2303" s="520"/>
      <c r="AV2303" s="520"/>
      <c r="AW2303" s="520"/>
      <c r="AX2303" s="520"/>
      <c r="AY2303" s="520"/>
      <c r="AZ2303" s="520"/>
      <c r="BA2303" s="520"/>
      <c r="BB2303" s="520"/>
      <c r="BC2303" s="520"/>
      <c r="BD2303" s="520"/>
      <c r="BE2303" s="520"/>
      <c r="BF2303" s="520"/>
      <c r="BG2303" s="875"/>
      <c r="BH2303" s="876"/>
      <c r="BI2303" s="876"/>
      <c r="BJ2303" s="876"/>
      <c r="BK2303" s="877"/>
      <c r="BL2303" s="385"/>
      <c r="BM2303" s="385"/>
      <c r="BN2303" s="385"/>
      <c r="BO2303" s="385"/>
      <c r="BP2303" s="385"/>
      <c r="BQ2303" s="385"/>
      <c r="BR2303" s="385"/>
      <c r="BS2303" s="385"/>
      <c r="BT2303" s="385"/>
      <c r="BU2303" s="385"/>
      <c r="BV2303" s="385"/>
      <c r="BW2303" s="385"/>
      <c r="BX2303" s="385"/>
      <c r="BY2303" s="385"/>
      <c r="BZ2303" s="385"/>
      <c r="CA2303" s="385"/>
    </row>
    <row r="2304" spans="1:97" s="384" customFormat="1" ht="12.6" customHeight="1">
      <c r="A2304" s="342"/>
      <c r="B2304" s="511"/>
      <c r="C2304" s="512"/>
      <c r="D2304" s="513"/>
      <c r="E2304" s="769" t="s">
        <v>518</v>
      </c>
      <c r="F2304" s="770"/>
      <c r="G2304" s="482" t="s">
        <v>1108</v>
      </c>
      <c r="H2304" s="482"/>
      <c r="I2304" s="482"/>
      <c r="J2304" s="482"/>
      <c r="K2304" s="482"/>
      <c r="L2304" s="482"/>
      <c r="M2304" s="482"/>
      <c r="N2304" s="482"/>
      <c r="O2304" s="482"/>
      <c r="P2304" s="482"/>
      <c r="Q2304" s="482"/>
      <c r="R2304" s="482"/>
      <c r="S2304" s="482"/>
      <c r="T2304" s="482"/>
      <c r="U2304" s="482"/>
      <c r="V2304" s="482"/>
      <c r="W2304" s="482"/>
      <c r="X2304" s="482"/>
      <c r="Y2304" s="482"/>
      <c r="Z2304" s="482"/>
      <c r="AA2304" s="482"/>
      <c r="AB2304" s="482"/>
      <c r="AC2304" s="482"/>
      <c r="AD2304" s="482"/>
      <c r="AE2304" s="482"/>
      <c r="AF2304" s="482"/>
      <c r="AG2304" s="482"/>
      <c r="AH2304" s="482"/>
      <c r="AI2304" s="482"/>
      <c r="AJ2304" s="482"/>
      <c r="AK2304" s="482"/>
      <c r="AL2304" s="482"/>
      <c r="AM2304" s="482"/>
      <c r="AN2304" s="482"/>
      <c r="AO2304" s="482"/>
      <c r="AP2304" s="482"/>
      <c r="AQ2304" s="482"/>
      <c r="AR2304" s="482"/>
      <c r="AS2304" s="482"/>
      <c r="AT2304" s="482"/>
      <c r="AU2304" s="482"/>
      <c r="AV2304" s="482"/>
      <c r="AW2304" s="482"/>
      <c r="AX2304" s="482"/>
      <c r="AY2304" s="482"/>
      <c r="AZ2304" s="482"/>
      <c r="BA2304" s="482"/>
      <c r="BB2304" s="482"/>
      <c r="BC2304" s="482"/>
      <c r="BD2304" s="482"/>
      <c r="BE2304" s="482"/>
      <c r="BF2304" s="482"/>
      <c r="BG2304" s="807"/>
      <c r="BH2304" s="808"/>
      <c r="BI2304" s="808"/>
      <c r="BJ2304" s="808"/>
      <c r="BK2304" s="809"/>
      <c r="BL2304" s="385"/>
      <c r="BM2304" s="385"/>
      <c r="BN2304" s="385"/>
      <c r="BO2304" s="385"/>
      <c r="BP2304" s="385"/>
      <c r="BQ2304" s="385"/>
      <c r="BR2304" s="385"/>
      <c r="BS2304" s="385"/>
      <c r="BT2304" s="385"/>
      <c r="BU2304" s="385"/>
      <c r="BV2304" s="385"/>
      <c r="BW2304" s="385"/>
      <c r="BX2304" s="385"/>
      <c r="BY2304" s="385"/>
      <c r="BZ2304" s="385"/>
      <c r="CA2304" s="385"/>
    </row>
    <row r="2305" spans="1:79" s="384" customFormat="1" ht="12.6" customHeight="1">
      <c r="A2305" s="342"/>
      <c r="B2305" s="511"/>
      <c r="C2305" s="512"/>
      <c r="D2305" s="513"/>
      <c r="E2305" s="769"/>
      <c r="F2305" s="770"/>
      <c r="G2305" s="482"/>
      <c r="H2305" s="482"/>
      <c r="I2305" s="482"/>
      <c r="J2305" s="482"/>
      <c r="K2305" s="482"/>
      <c r="L2305" s="482"/>
      <c r="M2305" s="482"/>
      <c r="N2305" s="482"/>
      <c r="O2305" s="482"/>
      <c r="P2305" s="482"/>
      <c r="Q2305" s="482"/>
      <c r="R2305" s="482"/>
      <c r="S2305" s="482"/>
      <c r="T2305" s="482"/>
      <c r="U2305" s="482"/>
      <c r="V2305" s="482"/>
      <c r="W2305" s="482"/>
      <c r="X2305" s="482"/>
      <c r="Y2305" s="482"/>
      <c r="Z2305" s="482"/>
      <c r="AA2305" s="482"/>
      <c r="AB2305" s="482"/>
      <c r="AC2305" s="482"/>
      <c r="AD2305" s="482"/>
      <c r="AE2305" s="482"/>
      <c r="AF2305" s="482"/>
      <c r="AG2305" s="482"/>
      <c r="AH2305" s="482"/>
      <c r="AI2305" s="482"/>
      <c r="AJ2305" s="482"/>
      <c r="AK2305" s="482"/>
      <c r="AL2305" s="482"/>
      <c r="AM2305" s="482"/>
      <c r="AN2305" s="482"/>
      <c r="AO2305" s="482"/>
      <c r="AP2305" s="482"/>
      <c r="AQ2305" s="482"/>
      <c r="AR2305" s="482"/>
      <c r="AS2305" s="482"/>
      <c r="AT2305" s="482"/>
      <c r="AU2305" s="482"/>
      <c r="AV2305" s="482"/>
      <c r="AW2305" s="482"/>
      <c r="AX2305" s="482"/>
      <c r="AY2305" s="482"/>
      <c r="AZ2305" s="482"/>
      <c r="BA2305" s="482"/>
      <c r="BB2305" s="482"/>
      <c r="BC2305" s="482"/>
      <c r="BD2305" s="482"/>
      <c r="BE2305" s="482"/>
      <c r="BF2305" s="482"/>
      <c r="BG2305" s="807"/>
      <c r="BH2305" s="808"/>
      <c r="BI2305" s="808"/>
      <c r="BJ2305" s="808"/>
      <c r="BK2305" s="809"/>
      <c r="BL2305" s="385"/>
      <c r="BM2305" s="385"/>
      <c r="BN2305" s="385"/>
      <c r="BO2305" s="385"/>
      <c r="BP2305" s="385"/>
      <c r="BQ2305" s="385"/>
      <c r="BR2305" s="385"/>
      <c r="BS2305" s="385"/>
      <c r="BT2305" s="385"/>
      <c r="BU2305" s="385"/>
      <c r="BV2305" s="385"/>
      <c r="BW2305" s="385"/>
      <c r="BX2305" s="385"/>
      <c r="BY2305" s="385"/>
      <c r="BZ2305" s="385"/>
      <c r="CA2305" s="385"/>
    </row>
    <row r="2306" spans="1:79" s="384" customFormat="1" ht="12.6" customHeight="1">
      <c r="A2306" s="342"/>
      <c r="B2306" s="511"/>
      <c r="C2306" s="512"/>
      <c r="D2306" s="513"/>
      <c r="E2306" s="769"/>
      <c r="F2306" s="770"/>
      <c r="G2306" s="482"/>
      <c r="H2306" s="482"/>
      <c r="I2306" s="482"/>
      <c r="J2306" s="482"/>
      <c r="K2306" s="482"/>
      <c r="L2306" s="482"/>
      <c r="M2306" s="482"/>
      <c r="N2306" s="482"/>
      <c r="O2306" s="482"/>
      <c r="P2306" s="482"/>
      <c r="Q2306" s="482"/>
      <c r="R2306" s="482"/>
      <c r="S2306" s="482"/>
      <c r="T2306" s="482"/>
      <c r="U2306" s="482"/>
      <c r="V2306" s="482"/>
      <c r="W2306" s="482"/>
      <c r="X2306" s="482"/>
      <c r="Y2306" s="482"/>
      <c r="Z2306" s="482"/>
      <c r="AA2306" s="482"/>
      <c r="AB2306" s="482"/>
      <c r="AC2306" s="482"/>
      <c r="AD2306" s="482"/>
      <c r="AE2306" s="482"/>
      <c r="AF2306" s="482"/>
      <c r="AG2306" s="482"/>
      <c r="AH2306" s="482"/>
      <c r="AI2306" s="482"/>
      <c r="AJ2306" s="482"/>
      <c r="AK2306" s="482"/>
      <c r="AL2306" s="482"/>
      <c r="AM2306" s="482"/>
      <c r="AN2306" s="482"/>
      <c r="AO2306" s="482"/>
      <c r="AP2306" s="482"/>
      <c r="AQ2306" s="482"/>
      <c r="AR2306" s="482"/>
      <c r="AS2306" s="482"/>
      <c r="AT2306" s="482"/>
      <c r="AU2306" s="482"/>
      <c r="AV2306" s="482"/>
      <c r="AW2306" s="482"/>
      <c r="AX2306" s="482"/>
      <c r="AY2306" s="482"/>
      <c r="AZ2306" s="482"/>
      <c r="BA2306" s="482"/>
      <c r="BB2306" s="482"/>
      <c r="BC2306" s="482"/>
      <c r="BD2306" s="482"/>
      <c r="BE2306" s="482"/>
      <c r="BF2306" s="482"/>
      <c r="BG2306" s="807"/>
      <c r="BH2306" s="808"/>
      <c r="BI2306" s="808"/>
      <c r="BJ2306" s="808"/>
      <c r="BK2306" s="809"/>
      <c r="BL2306" s="385"/>
      <c r="BM2306" s="385"/>
      <c r="BN2306" s="385"/>
      <c r="BO2306" s="385"/>
      <c r="BP2306" s="385"/>
      <c r="BQ2306" s="385"/>
      <c r="BR2306" s="385"/>
      <c r="BS2306" s="385"/>
      <c r="BT2306" s="385"/>
      <c r="BU2306" s="385"/>
      <c r="BV2306" s="385"/>
      <c r="BW2306" s="385"/>
      <c r="BX2306" s="385"/>
      <c r="BY2306" s="385"/>
      <c r="BZ2306" s="385"/>
      <c r="CA2306" s="385"/>
    </row>
    <row r="2307" spans="1:79" s="384" customFormat="1" ht="5.25" customHeight="1">
      <c r="A2307" s="342"/>
      <c r="B2307" s="511"/>
      <c r="C2307" s="512"/>
      <c r="D2307" s="513"/>
      <c r="E2307" s="769"/>
      <c r="F2307" s="770"/>
      <c r="G2307" s="482"/>
      <c r="H2307" s="482"/>
      <c r="I2307" s="482"/>
      <c r="J2307" s="482"/>
      <c r="K2307" s="482"/>
      <c r="L2307" s="482"/>
      <c r="M2307" s="482"/>
      <c r="N2307" s="482"/>
      <c r="O2307" s="482"/>
      <c r="P2307" s="482"/>
      <c r="Q2307" s="482"/>
      <c r="R2307" s="482"/>
      <c r="S2307" s="482"/>
      <c r="T2307" s="482"/>
      <c r="U2307" s="482"/>
      <c r="V2307" s="482"/>
      <c r="W2307" s="482"/>
      <c r="X2307" s="482"/>
      <c r="Y2307" s="482"/>
      <c r="Z2307" s="482"/>
      <c r="AA2307" s="482"/>
      <c r="AB2307" s="482"/>
      <c r="AC2307" s="482"/>
      <c r="AD2307" s="482"/>
      <c r="AE2307" s="482"/>
      <c r="AF2307" s="482"/>
      <c r="AG2307" s="482"/>
      <c r="AH2307" s="482"/>
      <c r="AI2307" s="482"/>
      <c r="AJ2307" s="482"/>
      <c r="AK2307" s="482"/>
      <c r="AL2307" s="482"/>
      <c r="AM2307" s="482"/>
      <c r="AN2307" s="482"/>
      <c r="AO2307" s="482"/>
      <c r="AP2307" s="482"/>
      <c r="AQ2307" s="482"/>
      <c r="AR2307" s="482"/>
      <c r="AS2307" s="482"/>
      <c r="AT2307" s="482"/>
      <c r="AU2307" s="482"/>
      <c r="AV2307" s="482"/>
      <c r="AW2307" s="482"/>
      <c r="AX2307" s="482"/>
      <c r="AY2307" s="482"/>
      <c r="AZ2307" s="482"/>
      <c r="BA2307" s="482"/>
      <c r="BB2307" s="482"/>
      <c r="BC2307" s="482"/>
      <c r="BD2307" s="482"/>
      <c r="BE2307" s="482"/>
      <c r="BF2307" s="482"/>
      <c r="BG2307" s="804"/>
      <c r="BH2307" s="805"/>
      <c r="BI2307" s="805"/>
      <c r="BJ2307" s="805"/>
      <c r="BK2307" s="806"/>
      <c r="BL2307" s="385"/>
      <c r="BM2307" s="385"/>
      <c r="BN2307" s="385"/>
      <c r="BO2307" s="385"/>
      <c r="BP2307" s="385"/>
      <c r="BQ2307" s="385"/>
      <c r="BR2307" s="385"/>
      <c r="BS2307" s="385"/>
      <c r="BT2307" s="385"/>
      <c r="BU2307" s="385"/>
      <c r="BV2307" s="385"/>
      <c r="BW2307" s="385"/>
      <c r="BX2307" s="385"/>
      <c r="BY2307" s="385"/>
      <c r="BZ2307" s="385"/>
      <c r="CA2307" s="385"/>
    </row>
    <row r="2308" spans="1:79" ht="12.6" customHeight="1">
      <c r="A2308" s="401"/>
      <c r="B2308" s="495" t="s">
        <v>457</v>
      </c>
      <c r="C2308" s="496"/>
      <c r="D2308" s="497"/>
      <c r="E2308" s="501" t="s">
        <v>1117</v>
      </c>
      <c r="F2308" s="502"/>
      <c r="G2308" s="502"/>
      <c r="H2308" s="502"/>
      <c r="I2308" s="502"/>
      <c r="J2308" s="502"/>
      <c r="K2308" s="502"/>
      <c r="L2308" s="502"/>
      <c r="M2308" s="502"/>
      <c r="N2308" s="502"/>
      <c r="O2308" s="502"/>
      <c r="P2308" s="502"/>
      <c r="Q2308" s="502"/>
      <c r="R2308" s="502"/>
      <c r="S2308" s="502"/>
      <c r="T2308" s="502"/>
      <c r="U2308" s="502"/>
      <c r="V2308" s="502"/>
      <c r="W2308" s="502"/>
      <c r="X2308" s="502"/>
      <c r="Y2308" s="502"/>
      <c r="Z2308" s="502"/>
      <c r="AA2308" s="502"/>
      <c r="AB2308" s="502"/>
      <c r="AC2308" s="502"/>
      <c r="AD2308" s="502"/>
      <c r="AE2308" s="502"/>
      <c r="AF2308" s="502"/>
      <c r="AG2308" s="502"/>
      <c r="AH2308" s="502"/>
      <c r="AI2308" s="502"/>
      <c r="AJ2308" s="502"/>
      <c r="AK2308" s="502"/>
      <c r="AL2308" s="502"/>
      <c r="AM2308" s="502"/>
      <c r="AN2308" s="502"/>
      <c r="AO2308" s="502"/>
      <c r="AP2308" s="502"/>
      <c r="AQ2308" s="502"/>
      <c r="AR2308" s="502"/>
      <c r="AS2308" s="502"/>
      <c r="AT2308" s="502"/>
      <c r="AU2308" s="502"/>
      <c r="AV2308" s="502"/>
      <c r="AW2308" s="502"/>
      <c r="AX2308" s="502"/>
      <c r="AY2308" s="502"/>
      <c r="AZ2308" s="502"/>
      <c r="BA2308" s="502"/>
      <c r="BB2308" s="502"/>
      <c r="BC2308" s="502"/>
      <c r="BD2308" s="502"/>
      <c r="BE2308" s="502"/>
      <c r="BF2308" s="502"/>
      <c r="BG2308" s="801"/>
      <c r="BH2308" s="802"/>
      <c r="BI2308" s="802"/>
      <c r="BJ2308" s="802"/>
      <c r="BK2308" s="803"/>
      <c r="BL2308" s="225"/>
      <c r="BM2308" s="225"/>
      <c r="BN2308" s="225"/>
      <c r="BO2308" s="225"/>
      <c r="BP2308" s="225"/>
      <c r="BQ2308" s="225"/>
      <c r="BR2308" s="225"/>
      <c r="BS2308" s="225"/>
      <c r="BT2308" s="225"/>
      <c r="BU2308" s="225"/>
      <c r="BV2308" s="225"/>
      <c r="BW2308" s="225"/>
      <c r="BX2308" s="225"/>
      <c r="BY2308" s="225"/>
      <c r="BZ2308" s="225"/>
      <c r="CA2308" s="225"/>
    </row>
    <row r="2309" spans="1:79" ht="12.6" customHeight="1">
      <c r="A2309" s="401"/>
      <c r="B2309" s="498"/>
      <c r="C2309" s="499"/>
      <c r="D2309" s="500"/>
      <c r="E2309" s="503"/>
      <c r="F2309" s="504"/>
      <c r="G2309" s="504"/>
      <c r="H2309" s="504"/>
      <c r="I2309" s="504"/>
      <c r="J2309" s="504"/>
      <c r="K2309" s="504"/>
      <c r="L2309" s="504"/>
      <c r="M2309" s="504"/>
      <c r="N2309" s="504"/>
      <c r="O2309" s="504"/>
      <c r="P2309" s="504"/>
      <c r="Q2309" s="504"/>
      <c r="R2309" s="504"/>
      <c r="S2309" s="504"/>
      <c r="T2309" s="504"/>
      <c r="U2309" s="504"/>
      <c r="V2309" s="504"/>
      <c r="W2309" s="504"/>
      <c r="X2309" s="504"/>
      <c r="Y2309" s="504"/>
      <c r="Z2309" s="504"/>
      <c r="AA2309" s="504"/>
      <c r="AB2309" s="504"/>
      <c r="AC2309" s="504"/>
      <c r="AD2309" s="504"/>
      <c r="AE2309" s="504"/>
      <c r="AF2309" s="504"/>
      <c r="AG2309" s="504"/>
      <c r="AH2309" s="504"/>
      <c r="AI2309" s="504"/>
      <c r="AJ2309" s="504"/>
      <c r="AK2309" s="504"/>
      <c r="AL2309" s="504"/>
      <c r="AM2309" s="504"/>
      <c r="AN2309" s="504"/>
      <c r="AO2309" s="504"/>
      <c r="AP2309" s="504"/>
      <c r="AQ2309" s="504"/>
      <c r="AR2309" s="504"/>
      <c r="AS2309" s="504"/>
      <c r="AT2309" s="504"/>
      <c r="AU2309" s="504"/>
      <c r="AV2309" s="504"/>
      <c r="AW2309" s="504"/>
      <c r="AX2309" s="504"/>
      <c r="AY2309" s="504"/>
      <c r="AZ2309" s="504"/>
      <c r="BA2309" s="504"/>
      <c r="BB2309" s="504"/>
      <c r="BC2309" s="504"/>
      <c r="BD2309" s="504"/>
      <c r="BE2309" s="504"/>
      <c r="BF2309" s="504"/>
      <c r="BG2309" s="804"/>
      <c r="BH2309" s="805"/>
      <c r="BI2309" s="805"/>
      <c r="BJ2309" s="805"/>
      <c r="BK2309" s="806"/>
      <c r="BL2309" s="225"/>
      <c r="BM2309" s="225"/>
      <c r="BN2309" s="225"/>
      <c r="BO2309" s="225"/>
      <c r="BP2309" s="225"/>
      <c r="BQ2309" s="225"/>
      <c r="BR2309" s="225"/>
      <c r="BS2309" s="225"/>
      <c r="BT2309" s="225"/>
      <c r="BU2309" s="225"/>
      <c r="BV2309" s="225"/>
      <c r="BW2309" s="225"/>
      <c r="BX2309" s="225"/>
      <c r="BY2309" s="225"/>
      <c r="BZ2309" s="225"/>
      <c r="CA2309" s="225"/>
    </row>
    <row r="2310" spans="1:79" ht="12.6" customHeight="1">
      <c r="A2310" s="401"/>
      <c r="B2310" s="495" t="s">
        <v>461</v>
      </c>
      <c r="C2310" s="496"/>
      <c r="D2310" s="497"/>
      <c r="E2310" s="501" t="s">
        <v>1109</v>
      </c>
      <c r="F2310" s="502"/>
      <c r="G2310" s="502"/>
      <c r="H2310" s="502"/>
      <c r="I2310" s="502"/>
      <c r="J2310" s="502"/>
      <c r="K2310" s="502"/>
      <c r="L2310" s="502"/>
      <c r="M2310" s="502"/>
      <c r="N2310" s="502"/>
      <c r="O2310" s="502"/>
      <c r="P2310" s="502"/>
      <c r="Q2310" s="502"/>
      <c r="R2310" s="502"/>
      <c r="S2310" s="502"/>
      <c r="T2310" s="502"/>
      <c r="U2310" s="502"/>
      <c r="V2310" s="502"/>
      <c r="W2310" s="502"/>
      <c r="X2310" s="502"/>
      <c r="Y2310" s="502"/>
      <c r="Z2310" s="502"/>
      <c r="AA2310" s="502"/>
      <c r="AB2310" s="502"/>
      <c r="AC2310" s="502"/>
      <c r="AD2310" s="502"/>
      <c r="AE2310" s="502"/>
      <c r="AF2310" s="502"/>
      <c r="AG2310" s="502"/>
      <c r="AH2310" s="502"/>
      <c r="AI2310" s="502"/>
      <c r="AJ2310" s="502"/>
      <c r="AK2310" s="502"/>
      <c r="AL2310" s="502"/>
      <c r="AM2310" s="502"/>
      <c r="AN2310" s="502"/>
      <c r="AO2310" s="502"/>
      <c r="AP2310" s="502"/>
      <c r="AQ2310" s="502"/>
      <c r="AR2310" s="502"/>
      <c r="AS2310" s="502"/>
      <c r="AT2310" s="502"/>
      <c r="AU2310" s="502"/>
      <c r="AV2310" s="502"/>
      <c r="AW2310" s="502"/>
      <c r="AX2310" s="502"/>
      <c r="AY2310" s="502"/>
      <c r="AZ2310" s="502"/>
      <c r="BA2310" s="502"/>
      <c r="BB2310" s="502"/>
      <c r="BC2310" s="502"/>
      <c r="BD2310" s="502"/>
      <c r="BE2310" s="502"/>
      <c r="BF2310" s="502"/>
      <c r="BG2310" s="801"/>
      <c r="BH2310" s="802"/>
      <c r="BI2310" s="802"/>
      <c r="BJ2310" s="802"/>
      <c r="BK2310" s="803"/>
      <c r="BL2310" s="225"/>
      <c r="BM2310" s="225"/>
      <c r="BN2310" s="225"/>
      <c r="BO2310" s="225"/>
      <c r="BP2310" s="225"/>
      <c r="BQ2310" s="225"/>
      <c r="BR2310" s="225"/>
      <c r="BS2310" s="225"/>
      <c r="BT2310" s="225"/>
      <c r="BU2310" s="225"/>
      <c r="BV2310" s="225"/>
      <c r="BW2310" s="225"/>
      <c r="BX2310" s="225"/>
      <c r="BY2310" s="225"/>
      <c r="BZ2310" s="225"/>
      <c r="CA2310" s="225"/>
    </row>
    <row r="2311" spans="1:79" ht="12.6" customHeight="1">
      <c r="A2311" s="401"/>
      <c r="B2311" s="511"/>
      <c r="C2311" s="512"/>
      <c r="D2311" s="513"/>
      <c r="E2311" s="514"/>
      <c r="F2311" s="482"/>
      <c r="G2311" s="482"/>
      <c r="H2311" s="482"/>
      <c r="I2311" s="482"/>
      <c r="J2311" s="482"/>
      <c r="K2311" s="482"/>
      <c r="L2311" s="482"/>
      <c r="M2311" s="482"/>
      <c r="N2311" s="482"/>
      <c r="O2311" s="482"/>
      <c r="P2311" s="482"/>
      <c r="Q2311" s="482"/>
      <c r="R2311" s="482"/>
      <c r="S2311" s="482"/>
      <c r="T2311" s="482"/>
      <c r="U2311" s="482"/>
      <c r="V2311" s="482"/>
      <c r="W2311" s="482"/>
      <c r="X2311" s="482"/>
      <c r="Y2311" s="482"/>
      <c r="Z2311" s="482"/>
      <c r="AA2311" s="482"/>
      <c r="AB2311" s="482"/>
      <c r="AC2311" s="482"/>
      <c r="AD2311" s="482"/>
      <c r="AE2311" s="482"/>
      <c r="AF2311" s="482"/>
      <c r="AG2311" s="482"/>
      <c r="AH2311" s="482"/>
      <c r="AI2311" s="482"/>
      <c r="AJ2311" s="482"/>
      <c r="AK2311" s="482"/>
      <c r="AL2311" s="482"/>
      <c r="AM2311" s="482"/>
      <c r="AN2311" s="482"/>
      <c r="AO2311" s="482"/>
      <c r="AP2311" s="482"/>
      <c r="AQ2311" s="482"/>
      <c r="AR2311" s="482"/>
      <c r="AS2311" s="482"/>
      <c r="AT2311" s="482"/>
      <c r="AU2311" s="482"/>
      <c r="AV2311" s="482"/>
      <c r="AW2311" s="482"/>
      <c r="AX2311" s="482"/>
      <c r="AY2311" s="482"/>
      <c r="AZ2311" s="482"/>
      <c r="BA2311" s="482"/>
      <c r="BB2311" s="482"/>
      <c r="BC2311" s="482"/>
      <c r="BD2311" s="482"/>
      <c r="BE2311" s="482"/>
      <c r="BF2311" s="482"/>
      <c r="BG2311" s="807"/>
      <c r="BH2311" s="808"/>
      <c r="BI2311" s="808"/>
      <c r="BJ2311" s="808"/>
      <c r="BK2311" s="809"/>
      <c r="BL2311" s="225"/>
      <c r="BM2311" s="225"/>
      <c r="BN2311" s="225"/>
      <c r="BO2311" s="225"/>
      <c r="BP2311" s="225"/>
      <c r="BQ2311" s="225"/>
      <c r="BR2311" s="225"/>
      <c r="BS2311" s="225"/>
      <c r="BT2311" s="225"/>
      <c r="BU2311" s="225"/>
      <c r="BV2311" s="225"/>
      <c r="BW2311" s="225"/>
      <c r="BX2311" s="225"/>
      <c r="BY2311" s="225"/>
      <c r="BZ2311" s="225"/>
      <c r="CA2311" s="225"/>
    </row>
    <row r="2312" spans="1:79" ht="12.6" customHeight="1">
      <c r="A2312" s="401"/>
      <c r="B2312" s="498"/>
      <c r="C2312" s="499"/>
      <c r="D2312" s="500"/>
      <c r="E2312" s="503"/>
      <c r="F2312" s="504"/>
      <c r="G2312" s="504"/>
      <c r="H2312" s="504"/>
      <c r="I2312" s="504"/>
      <c r="J2312" s="504"/>
      <c r="K2312" s="504"/>
      <c r="L2312" s="504"/>
      <c r="M2312" s="504"/>
      <c r="N2312" s="504"/>
      <c r="O2312" s="504"/>
      <c r="P2312" s="504"/>
      <c r="Q2312" s="504"/>
      <c r="R2312" s="504"/>
      <c r="S2312" s="504"/>
      <c r="T2312" s="504"/>
      <c r="U2312" s="504"/>
      <c r="V2312" s="504"/>
      <c r="W2312" s="504"/>
      <c r="X2312" s="504"/>
      <c r="Y2312" s="504"/>
      <c r="Z2312" s="504"/>
      <c r="AA2312" s="504"/>
      <c r="AB2312" s="504"/>
      <c r="AC2312" s="504"/>
      <c r="AD2312" s="504"/>
      <c r="AE2312" s="504"/>
      <c r="AF2312" s="504"/>
      <c r="AG2312" s="504"/>
      <c r="AH2312" s="504"/>
      <c r="AI2312" s="504"/>
      <c r="AJ2312" s="504"/>
      <c r="AK2312" s="504"/>
      <c r="AL2312" s="504"/>
      <c r="AM2312" s="504"/>
      <c r="AN2312" s="504"/>
      <c r="AO2312" s="504"/>
      <c r="AP2312" s="504"/>
      <c r="AQ2312" s="504"/>
      <c r="AR2312" s="504"/>
      <c r="AS2312" s="504"/>
      <c r="AT2312" s="504"/>
      <c r="AU2312" s="504"/>
      <c r="AV2312" s="504"/>
      <c r="AW2312" s="504"/>
      <c r="AX2312" s="504"/>
      <c r="AY2312" s="504"/>
      <c r="AZ2312" s="504"/>
      <c r="BA2312" s="504"/>
      <c r="BB2312" s="504"/>
      <c r="BC2312" s="504"/>
      <c r="BD2312" s="504"/>
      <c r="BE2312" s="504"/>
      <c r="BF2312" s="504"/>
      <c r="BG2312" s="804"/>
      <c r="BH2312" s="805"/>
      <c r="BI2312" s="805"/>
      <c r="BJ2312" s="805"/>
      <c r="BK2312" s="806"/>
      <c r="BL2312" s="225"/>
      <c r="BM2312" s="225"/>
      <c r="BN2312" s="225"/>
      <c r="BO2312" s="225"/>
      <c r="BP2312" s="225"/>
      <c r="BQ2312" s="225"/>
      <c r="BR2312" s="225"/>
      <c r="BS2312" s="225"/>
      <c r="BT2312" s="225"/>
      <c r="BU2312" s="225"/>
      <c r="BV2312" s="225"/>
      <c r="BW2312" s="225"/>
      <c r="BX2312" s="225"/>
      <c r="BY2312" s="225"/>
      <c r="BZ2312" s="225"/>
      <c r="CA2312" s="225"/>
    </row>
    <row r="2313" spans="1:79" ht="15" customHeight="1">
      <c r="A2313" s="321"/>
      <c r="B2313" s="495" t="s">
        <v>463</v>
      </c>
      <c r="C2313" s="496"/>
      <c r="D2313" s="497"/>
      <c r="E2313" s="501" t="s">
        <v>1285</v>
      </c>
      <c r="F2313" s="502"/>
      <c r="G2313" s="502"/>
      <c r="H2313" s="502"/>
      <c r="I2313" s="502"/>
      <c r="J2313" s="502"/>
      <c r="K2313" s="502"/>
      <c r="L2313" s="502"/>
      <c r="M2313" s="502"/>
      <c r="N2313" s="502"/>
      <c r="O2313" s="502"/>
      <c r="P2313" s="502"/>
      <c r="Q2313" s="502"/>
      <c r="R2313" s="502"/>
      <c r="S2313" s="502"/>
      <c r="T2313" s="502"/>
      <c r="U2313" s="502"/>
      <c r="V2313" s="502"/>
      <c r="W2313" s="502"/>
      <c r="X2313" s="502"/>
      <c r="Y2313" s="502"/>
      <c r="Z2313" s="502"/>
      <c r="AA2313" s="502"/>
      <c r="AB2313" s="502"/>
      <c r="AC2313" s="502"/>
      <c r="AD2313" s="502"/>
      <c r="AE2313" s="502"/>
      <c r="AF2313" s="502"/>
      <c r="AG2313" s="502"/>
      <c r="AH2313" s="502"/>
      <c r="AI2313" s="502"/>
      <c r="AJ2313" s="502"/>
      <c r="AK2313" s="502"/>
      <c r="AL2313" s="502"/>
      <c r="AM2313" s="502"/>
      <c r="AN2313" s="502"/>
      <c r="AO2313" s="502"/>
      <c r="AP2313" s="502"/>
      <c r="AQ2313" s="502"/>
      <c r="AR2313" s="502"/>
      <c r="AS2313" s="502"/>
      <c r="AT2313" s="502"/>
      <c r="AU2313" s="502"/>
      <c r="AV2313" s="502"/>
      <c r="AW2313" s="502"/>
      <c r="AX2313" s="502"/>
      <c r="AY2313" s="502"/>
      <c r="AZ2313" s="502"/>
      <c r="BA2313" s="502"/>
      <c r="BB2313" s="502"/>
      <c r="BC2313" s="502"/>
      <c r="BD2313" s="502"/>
      <c r="BE2313" s="502"/>
      <c r="BF2313" s="502"/>
      <c r="BG2313" s="801"/>
      <c r="BH2313" s="802"/>
      <c r="BI2313" s="802"/>
      <c r="BJ2313" s="802"/>
      <c r="BK2313" s="803"/>
      <c r="BM2313" s="258"/>
    </row>
    <row r="2314" spans="1:79" ht="15" customHeight="1">
      <c r="A2314" s="321"/>
      <c r="B2314" s="511"/>
      <c r="C2314" s="512"/>
      <c r="D2314" s="513"/>
      <c r="E2314" s="514"/>
      <c r="F2314" s="482"/>
      <c r="G2314" s="482"/>
      <c r="H2314" s="482"/>
      <c r="I2314" s="482"/>
      <c r="J2314" s="482"/>
      <c r="K2314" s="482"/>
      <c r="L2314" s="482"/>
      <c r="M2314" s="482"/>
      <c r="N2314" s="482"/>
      <c r="O2314" s="482"/>
      <c r="P2314" s="482"/>
      <c r="Q2314" s="482"/>
      <c r="R2314" s="482"/>
      <c r="S2314" s="482"/>
      <c r="T2314" s="482"/>
      <c r="U2314" s="482"/>
      <c r="V2314" s="482"/>
      <c r="W2314" s="482"/>
      <c r="X2314" s="482"/>
      <c r="Y2314" s="482"/>
      <c r="Z2314" s="482"/>
      <c r="AA2314" s="482"/>
      <c r="AB2314" s="482"/>
      <c r="AC2314" s="482"/>
      <c r="AD2314" s="482"/>
      <c r="AE2314" s="482"/>
      <c r="AF2314" s="482"/>
      <c r="AG2314" s="482"/>
      <c r="AH2314" s="482"/>
      <c r="AI2314" s="482"/>
      <c r="AJ2314" s="482"/>
      <c r="AK2314" s="482"/>
      <c r="AL2314" s="482"/>
      <c r="AM2314" s="482"/>
      <c r="AN2314" s="482"/>
      <c r="AO2314" s="482"/>
      <c r="AP2314" s="482"/>
      <c r="AQ2314" s="482"/>
      <c r="AR2314" s="482"/>
      <c r="AS2314" s="482"/>
      <c r="AT2314" s="482"/>
      <c r="AU2314" s="482"/>
      <c r="AV2314" s="482"/>
      <c r="AW2314" s="482"/>
      <c r="AX2314" s="482"/>
      <c r="AY2314" s="482"/>
      <c r="AZ2314" s="482"/>
      <c r="BA2314" s="482"/>
      <c r="BB2314" s="482"/>
      <c r="BC2314" s="482"/>
      <c r="BD2314" s="482"/>
      <c r="BE2314" s="482"/>
      <c r="BF2314" s="482"/>
      <c r="BG2314" s="807"/>
      <c r="BH2314" s="808"/>
      <c r="BI2314" s="808"/>
      <c r="BJ2314" s="808"/>
      <c r="BK2314" s="809"/>
      <c r="BM2314" s="258"/>
    </row>
    <row r="2315" spans="1:79" ht="5.25" customHeight="1">
      <c r="A2315" s="321"/>
      <c r="B2315" s="511"/>
      <c r="C2315" s="512"/>
      <c r="D2315" s="513"/>
      <c r="E2315" s="514"/>
      <c r="F2315" s="482"/>
      <c r="G2315" s="482"/>
      <c r="H2315" s="482"/>
      <c r="I2315" s="482"/>
      <c r="J2315" s="482"/>
      <c r="K2315" s="482"/>
      <c r="L2315" s="482"/>
      <c r="M2315" s="482"/>
      <c r="N2315" s="482"/>
      <c r="O2315" s="482"/>
      <c r="P2315" s="482"/>
      <c r="Q2315" s="482"/>
      <c r="R2315" s="482"/>
      <c r="S2315" s="482"/>
      <c r="T2315" s="482"/>
      <c r="U2315" s="482"/>
      <c r="V2315" s="482"/>
      <c r="W2315" s="482"/>
      <c r="X2315" s="482"/>
      <c r="Y2315" s="482"/>
      <c r="Z2315" s="482"/>
      <c r="AA2315" s="482"/>
      <c r="AB2315" s="482"/>
      <c r="AC2315" s="482"/>
      <c r="AD2315" s="482"/>
      <c r="AE2315" s="482"/>
      <c r="AF2315" s="482"/>
      <c r="AG2315" s="482"/>
      <c r="AH2315" s="482"/>
      <c r="AI2315" s="482"/>
      <c r="AJ2315" s="482"/>
      <c r="AK2315" s="482"/>
      <c r="AL2315" s="482"/>
      <c r="AM2315" s="482"/>
      <c r="AN2315" s="482"/>
      <c r="AO2315" s="482"/>
      <c r="AP2315" s="482"/>
      <c r="AQ2315" s="482"/>
      <c r="AR2315" s="482"/>
      <c r="AS2315" s="482"/>
      <c r="AT2315" s="482"/>
      <c r="AU2315" s="482"/>
      <c r="AV2315" s="482"/>
      <c r="AW2315" s="482"/>
      <c r="AX2315" s="482"/>
      <c r="AY2315" s="482"/>
      <c r="AZ2315" s="482"/>
      <c r="BA2315" s="482"/>
      <c r="BB2315" s="482"/>
      <c r="BC2315" s="482"/>
      <c r="BD2315" s="482"/>
      <c r="BE2315" s="482"/>
      <c r="BF2315" s="482"/>
      <c r="BG2315" s="807"/>
      <c r="BH2315" s="808"/>
      <c r="BI2315" s="808"/>
      <c r="BJ2315" s="808"/>
      <c r="BK2315" s="809"/>
    </row>
    <row r="2316" spans="1:79" ht="15.75" customHeight="1">
      <c r="B2316" s="511"/>
      <c r="C2316" s="512"/>
      <c r="D2316" s="513"/>
      <c r="E2316" s="343"/>
      <c r="F2316" s="724" t="s">
        <v>686</v>
      </c>
      <c r="G2316" s="725"/>
      <c r="H2316" s="520" t="s">
        <v>1110</v>
      </c>
      <c r="I2316" s="520"/>
      <c r="J2316" s="520"/>
      <c r="K2316" s="520"/>
      <c r="L2316" s="520"/>
      <c r="M2316" s="520"/>
      <c r="N2316" s="520"/>
      <c r="O2316" s="520"/>
      <c r="P2316" s="520"/>
      <c r="Q2316" s="520"/>
      <c r="R2316" s="520"/>
      <c r="S2316" s="520"/>
      <c r="T2316" s="520"/>
      <c r="U2316" s="520"/>
      <c r="V2316" s="520"/>
      <c r="W2316" s="520"/>
      <c r="X2316" s="520"/>
      <c r="Y2316" s="520"/>
      <c r="Z2316" s="520"/>
      <c r="AA2316" s="520"/>
      <c r="AB2316" s="520"/>
      <c r="AC2316" s="520"/>
      <c r="AD2316" s="520"/>
      <c r="AE2316" s="520"/>
      <c r="AF2316" s="520"/>
      <c r="AG2316" s="520"/>
      <c r="AH2316" s="520"/>
      <c r="AI2316" s="520"/>
      <c r="AJ2316" s="520"/>
      <c r="AK2316" s="520"/>
      <c r="AL2316" s="520"/>
      <c r="AM2316" s="520"/>
      <c r="AN2316" s="520"/>
      <c r="AO2316" s="520"/>
      <c r="AP2316" s="520"/>
      <c r="AQ2316" s="520"/>
      <c r="AR2316" s="520"/>
      <c r="AS2316" s="520"/>
      <c r="AT2316" s="520"/>
      <c r="AU2316" s="520"/>
      <c r="AV2316" s="520"/>
      <c r="AW2316" s="520"/>
      <c r="AX2316" s="520"/>
      <c r="AY2316" s="520"/>
      <c r="AZ2316" s="520"/>
      <c r="BA2316" s="520"/>
      <c r="BB2316" s="520"/>
      <c r="BC2316" s="520"/>
      <c r="BD2316" s="520"/>
      <c r="BE2316" s="520"/>
      <c r="BF2316" s="520"/>
      <c r="BG2316" s="878"/>
      <c r="BH2316" s="879"/>
      <c r="BI2316" s="879"/>
      <c r="BJ2316" s="879"/>
      <c r="BK2316" s="880"/>
    </row>
    <row r="2317" spans="1:79" ht="18" customHeight="1">
      <c r="B2317" s="511"/>
      <c r="C2317" s="512"/>
      <c r="D2317" s="513"/>
      <c r="E2317" s="343"/>
      <c r="F2317" s="713" t="s">
        <v>518</v>
      </c>
      <c r="G2317" s="519"/>
      <c r="H2317" s="520" t="s">
        <v>1008</v>
      </c>
      <c r="I2317" s="520"/>
      <c r="J2317" s="520"/>
      <c r="K2317" s="520"/>
      <c r="L2317" s="520"/>
      <c r="M2317" s="520"/>
      <c r="N2317" s="520"/>
      <c r="O2317" s="520"/>
      <c r="P2317" s="520"/>
      <c r="Q2317" s="520"/>
      <c r="R2317" s="520"/>
      <c r="S2317" s="520"/>
      <c r="T2317" s="520"/>
      <c r="U2317" s="520"/>
      <c r="V2317" s="520"/>
      <c r="W2317" s="520"/>
      <c r="X2317" s="520"/>
      <c r="Y2317" s="520"/>
      <c r="Z2317" s="520"/>
      <c r="AA2317" s="520"/>
      <c r="AB2317" s="520"/>
      <c r="AC2317" s="520"/>
      <c r="AD2317" s="520"/>
      <c r="AE2317" s="520"/>
      <c r="AF2317" s="520"/>
      <c r="AG2317" s="520"/>
      <c r="AH2317" s="520"/>
      <c r="AI2317" s="520"/>
      <c r="AJ2317" s="520"/>
      <c r="AK2317" s="520"/>
      <c r="AL2317" s="520"/>
      <c r="AM2317" s="520"/>
      <c r="AN2317" s="520"/>
      <c r="AO2317" s="520"/>
      <c r="AP2317" s="520"/>
      <c r="AQ2317" s="520"/>
      <c r="AR2317" s="520"/>
      <c r="AS2317" s="520"/>
      <c r="AT2317" s="520"/>
      <c r="AU2317" s="520"/>
      <c r="AV2317" s="520"/>
      <c r="AW2317" s="520"/>
      <c r="AX2317" s="520"/>
      <c r="AY2317" s="520"/>
      <c r="AZ2317" s="520"/>
      <c r="BA2317" s="520"/>
      <c r="BB2317" s="520"/>
      <c r="BC2317" s="520"/>
      <c r="BD2317" s="520"/>
      <c r="BE2317" s="520"/>
      <c r="BF2317" s="520"/>
      <c r="BG2317" s="878"/>
      <c r="BH2317" s="879"/>
      <c r="BI2317" s="879"/>
      <c r="BJ2317" s="879"/>
      <c r="BK2317" s="880"/>
    </row>
    <row r="2318" spans="1:79" ht="18" customHeight="1">
      <c r="B2318" s="511"/>
      <c r="C2318" s="512"/>
      <c r="D2318" s="513"/>
      <c r="E2318" s="343"/>
      <c r="F2318" s="713" t="s">
        <v>520</v>
      </c>
      <c r="G2318" s="519"/>
      <c r="H2318" s="520" t="s">
        <v>1111</v>
      </c>
      <c r="I2318" s="520"/>
      <c r="J2318" s="520"/>
      <c r="K2318" s="520"/>
      <c r="L2318" s="520"/>
      <c r="M2318" s="520"/>
      <c r="N2318" s="520"/>
      <c r="O2318" s="520"/>
      <c r="P2318" s="520"/>
      <c r="Q2318" s="520"/>
      <c r="R2318" s="520"/>
      <c r="S2318" s="520"/>
      <c r="T2318" s="520"/>
      <c r="U2318" s="520"/>
      <c r="V2318" s="520"/>
      <c r="W2318" s="520"/>
      <c r="X2318" s="520"/>
      <c r="Y2318" s="520"/>
      <c r="Z2318" s="520"/>
      <c r="AA2318" s="520"/>
      <c r="AB2318" s="520"/>
      <c r="AC2318" s="520"/>
      <c r="AD2318" s="520"/>
      <c r="AE2318" s="520"/>
      <c r="AF2318" s="520"/>
      <c r="AG2318" s="520"/>
      <c r="AH2318" s="520"/>
      <c r="AI2318" s="520"/>
      <c r="AJ2318" s="520"/>
      <c r="AK2318" s="520"/>
      <c r="AL2318" s="520"/>
      <c r="AM2318" s="520"/>
      <c r="AN2318" s="520"/>
      <c r="AO2318" s="520"/>
      <c r="AP2318" s="520"/>
      <c r="AQ2318" s="520"/>
      <c r="AR2318" s="520"/>
      <c r="AS2318" s="520"/>
      <c r="AT2318" s="520"/>
      <c r="AU2318" s="520"/>
      <c r="AV2318" s="520"/>
      <c r="AW2318" s="520"/>
      <c r="AX2318" s="520"/>
      <c r="AY2318" s="520"/>
      <c r="AZ2318" s="520"/>
      <c r="BA2318" s="520"/>
      <c r="BB2318" s="520"/>
      <c r="BC2318" s="520"/>
      <c r="BD2318" s="520"/>
      <c r="BE2318" s="520"/>
      <c r="BF2318" s="520"/>
      <c r="BG2318" s="878"/>
      <c r="BH2318" s="879"/>
      <c r="BI2318" s="879"/>
      <c r="BJ2318" s="879"/>
      <c r="BK2318" s="880"/>
    </row>
    <row r="2319" spans="1:79" ht="18" customHeight="1">
      <c r="B2319" s="511"/>
      <c r="C2319" s="512"/>
      <c r="D2319" s="513"/>
      <c r="E2319" s="343"/>
      <c r="F2319" s="713" t="s">
        <v>522</v>
      </c>
      <c r="G2319" s="519"/>
      <c r="H2319" s="520" t="s">
        <v>1112</v>
      </c>
      <c r="I2319" s="520"/>
      <c r="J2319" s="520"/>
      <c r="K2319" s="520"/>
      <c r="L2319" s="520"/>
      <c r="M2319" s="520"/>
      <c r="N2319" s="520"/>
      <c r="O2319" s="520"/>
      <c r="P2319" s="520"/>
      <c r="Q2319" s="520"/>
      <c r="R2319" s="520"/>
      <c r="S2319" s="520"/>
      <c r="T2319" s="520"/>
      <c r="U2319" s="520"/>
      <c r="V2319" s="520"/>
      <c r="W2319" s="520"/>
      <c r="X2319" s="520"/>
      <c r="Y2319" s="520"/>
      <c r="Z2319" s="520"/>
      <c r="AA2319" s="520"/>
      <c r="AB2319" s="520"/>
      <c r="AC2319" s="520"/>
      <c r="AD2319" s="520"/>
      <c r="AE2319" s="520"/>
      <c r="AF2319" s="520"/>
      <c r="AG2319" s="520"/>
      <c r="AH2319" s="520"/>
      <c r="AI2319" s="520"/>
      <c r="AJ2319" s="520"/>
      <c r="AK2319" s="520"/>
      <c r="AL2319" s="520"/>
      <c r="AM2319" s="520"/>
      <c r="AN2319" s="520"/>
      <c r="AO2319" s="520"/>
      <c r="AP2319" s="520"/>
      <c r="AQ2319" s="520"/>
      <c r="AR2319" s="520"/>
      <c r="AS2319" s="520"/>
      <c r="AT2319" s="520"/>
      <c r="AU2319" s="520"/>
      <c r="AV2319" s="520"/>
      <c r="AW2319" s="520"/>
      <c r="AX2319" s="520"/>
      <c r="AY2319" s="520"/>
      <c r="AZ2319" s="520"/>
      <c r="BA2319" s="520"/>
      <c r="BB2319" s="520"/>
      <c r="BC2319" s="520"/>
      <c r="BD2319" s="520"/>
      <c r="BE2319" s="520"/>
      <c r="BF2319" s="520"/>
      <c r="BG2319" s="878"/>
      <c r="BH2319" s="879"/>
      <c r="BI2319" s="879"/>
      <c r="BJ2319" s="879"/>
      <c r="BK2319" s="880"/>
    </row>
    <row r="2320" spans="1:79" ht="18" customHeight="1">
      <c r="B2320" s="511"/>
      <c r="C2320" s="512"/>
      <c r="D2320" s="513"/>
      <c r="E2320" s="343"/>
      <c r="F2320" s="713" t="s">
        <v>524</v>
      </c>
      <c r="G2320" s="519"/>
      <c r="H2320" s="520" t="s">
        <v>1113</v>
      </c>
      <c r="I2320" s="520"/>
      <c r="J2320" s="520"/>
      <c r="K2320" s="520"/>
      <c r="L2320" s="520"/>
      <c r="M2320" s="520"/>
      <c r="N2320" s="520"/>
      <c r="O2320" s="520"/>
      <c r="P2320" s="520"/>
      <c r="Q2320" s="520"/>
      <c r="R2320" s="520"/>
      <c r="S2320" s="520"/>
      <c r="T2320" s="520"/>
      <c r="U2320" s="520"/>
      <c r="V2320" s="520"/>
      <c r="W2320" s="520"/>
      <c r="X2320" s="520"/>
      <c r="Y2320" s="520"/>
      <c r="Z2320" s="520"/>
      <c r="AA2320" s="520"/>
      <c r="AB2320" s="520"/>
      <c r="AC2320" s="520"/>
      <c r="AD2320" s="520"/>
      <c r="AE2320" s="520"/>
      <c r="AF2320" s="520"/>
      <c r="AG2320" s="520"/>
      <c r="AH2320" s="520"/>
      <c r="AI2320" s="520"/>
      <c r="AJ2320" s="520"/>
      <c r="AK2320" s="520"/>
      <c r="AL2320" s="520"/>
      <c r="AM2320" s="520"/>
      <c r="AN2320" s="520"/>
      <c r="AO2320" s="520"/>
      <c r="AP2320" s="520"/>
      <c r="AQ2320" s="520"/>
      <c r="AR2320" s="520"/>
      <c r="AS2320" s="520"/>
      <c r="AT2320" s="520"/>
      <c r="AU2320" s="520"/>
      <c r="AV2320" s="520"/>
      <c r="AW2320" s="520"/>
      <c r="AX2320" s="520"/>
      <c r="AY2320" s="520"/>
      <c r="AZ2320" s="520"/>
      <c r="BA2320" s="520"/>
      <c r="BB2320" s="520"/>
      <c r="BC2320" s="520"/>
      <c r="BD2320" s="520"/>
      <c r="BE2320" s="520"/>
      <c r="BF2320" s="520"/>
      <c r="BG2320" s="878"/>
      <c r="BH2320" s="879"/>
      <c r="BI2320" s="879"/>
      <c r="BJ2320" s="879"/>
      <c r="BK2320" s="880"/>
    </row>
    <row r="2321" spans="1:97" s="316" customFormat="1" ht="12.6" customHeight="1">
      <c r="A2321" s="239"/>
      <c r="B2321" s="495" t="s">
        <v>465</v>
      </c>
      <c r="C2321" s="496"/>
      <c r="D2321" s="497"/>
      <c r="E2321" s="501" t="s">
        <v>1114</v>
      </c>
      <c r="F2321" s="502"/>
      <c r="G2321" s="502"/>
      <c r="H2321" s="502"/>
      <c r="I2321" s="502"/>
      <c r="J2321" s="502"/>
      <c r="K2321" s="502"/>
      <c r="L2321" s="502"/>
      <c r="M2321" s="502"/>
      <c r="N2321" s="502"/>
      <c r="O2321" s="502"/>
      <c r="P2321" s="502"/>
      <c r="Q2321" s="502"/>
      <c r="R2321" s="502"/>
      <c r="S2321" s="502"/>
      <c r="T2321" s="502"/>
      <c r="U2321" s="502"/>
      <c r="V2321" s="502"/>
      <c r="W2321" s="502"/>
      <c r="X2321" s="502"/>
      <c r="Y2321" s="502"/>
      <c r="Z2321" s="502"/>
      <c r="AA2321" s="502"/>
      <c r="AB2321" s="502"/>
      <c r="AC2321" s="502"/>
      <c r="AD2321" s="502"/>
      <c r="AE2321" s="502"/>
      <c r="AF2321" s="502"/>
      <c r="AG2321" s="502"/>
      <c r="AH2321" s="502"/>
      <c r="AI2321" s="502"/>
      <c r="AJ2321" s="502"/>
      <c r="AK2321" s="502"/>
      <c r="AL2321" s="502"/>
      <c r="AM2321" s="502"/>
      <c r="AN2321" s="502"/>
      <c r="AO2321" s="502"/>
      <c r="AP2321" s="502"/>
      <c r="AQ2321" s="502"/>
      <c r="AR2321" s="502"/>
      <c r="AS2321" s="502"/>
      <c r="AT2321" s="502"/>
      <c r="AU2321" s="502"/>
      <c r="AV2321" s="502"/>
      <c r="AW2321" s="502"/>
      <c r="AX2321" s="502"/>
      <c r="AY2321" s="502"/>
      <c r="AZ2321" s="502"/>
      <c r="BA2321" s="502"/>
      <c r="BB2321" s="502"/>
      <c r="BC2321" s="502"/>
      <c r="BD2321" s="502"/>
      <c r="BE2321" s="502"/>
      <c r="BF2321" s="502"/>
      <c r="BG2321" s="801"/>
      <c r="BH2321" s="802"/>
      <c r="BI2321" s="802"/>
      <c r="BJ2321" s="802"/>
      <c r="BK2321" s="803"/>
      <c r="BL2321" s="345"/>
      <c r="BM2321" s="345"/>
      <c r="BN2321" s="345"/>
      <c r="BO2321" s="345"/>
      <c r="BP2321" s="345"/>
      <c r="BQ2321" s="345"/>
      <c r="BR2321" s="345"/>
      <c r="BS2321" s="345"/>
      <c r="BT2321" s="345"/>
      <c r="BU2321" s="345"/>
      <c r="BV2321" s="345"/>
      <c r="BW2321" s="345"/>
      <c r="BX2321" s="345"/>
      <c r="BY2321" s="345"/>
      <c r="BZ2321" s="345"/>
      <c r="CA2321" s="345"/>
    </row>
    <row r="2322" spans="1:97" s="316" customFormat="1" ht="12.6" customHeight="1">
      <c r="A2322" s="239"/>
      <c r="B2322" s="498"/>
      <c r="C2322" s="499"/>
      <c r="D2322" s="500"/>
      <c r="E2322" s="503"/>
      <c r="F2322" s="504"/>
      <c r="G2322" s="504"/>
      <c r="H2322" s="504"/>
      <c r="I2322" s="504"/>
      <c r="J2322" s="504"/>
      <c r="K2322" s="504"/>
      <c r="L2322" s="504"/>
      <c r="M2322" s="504"/>
      <c r="N2322" s="504"/>
      <c r="O2322" s="504"/>
      <c r="P2322" s="504"/>
      <c r="Q2322" s="504"/>
      <c r="R2322" s="504"/>
      <c r="S2322" s="504"/>
      <c r="T2322" s="504"/>
      <c r="U2322" s="504"/>
      <c r="V2322" s="504"/>
      <c r="W2322" s="504"/>
      <c r="X2322" s="504"/>
      <c r="Y2322" s="504"/>
      <c r="Z2322" s="504"/>
      <c r="AA2322" s="504"/>
      <c r="AB2322" s="504"/>
      <c r="AC2322" s="504"/>
      <c r="AD2322" s="504"/>
      <c r="AE2322" s="504"/>
      <c r="AF2322" s="504"/>
      <c r="AG2322" s="504"/>
      <c r="AH2322" s="504"/>
      <c r="AI2322" s="504"/>
      <c r="AJ2322" s="504"/>
      <c r="AK2322" s="504"/>
      <c r="AL2322" s="504"/>
      <c r="AM2322" s="504"/>
      <c r="AN2322" s="504"/>
      <c r="AO2322" s="504"/>
      <c r="AP2322" s="504"/>
      <c r="AQ2322" s="504"/>
      <c r="AR2322" s="504"/>
      <c r="AS2322" s="504"/>
      <c r="AT2322" s="504"/>
      <c r="AU2322" s="504"/>
      <c r="AV2322" s="504"/>
      <c r="AW2322" s="504"/>
      <c r="AX2322" s="504"/>
      <c r="AY2322" s="504"/>
      <c r="AZ2322" s="504"/>
      <c r="BA2322" s="504"/>
      <c r="BB2322" s="504"/>
      <c r="BC2322" s="504"/>
      <c r="BD2322" s="504"/>
      <c r="BE2322" s="504"/>
      <c r="BF2322" s="504"/>
      <c r="BG2322" s="804"/>
      <c r="BH2322" s="805"/>
      <c r="BI2322" s="805"/>
      <c r="BJ2322" s="805"/>
      <c r="BK2322" s="806"/>
      <c r="BL2322" s="345"/>
      <c r="BM2322" s="345"/>
      <c r="BN2322" s="345"/>
      <c r="BO2322" s="345"/>
      <c r="BP2322" s="345"/>
      <c r="BQ2322" s="345"/>
      <c r="BR2322" s="345"/>
      <c r="BS2322" s="345"/>
      <c r="BT2322" s="345"/>
      <c r="BU2322" s="345"/>
      <c r="BV2322" s="345"/>
      <c r="BW2322" s="345"/>
      <c r="BX2322" s="345"/>
      <c r="BY2322" s="345"/>
      <c r="BZ2322" s="345"/>
      <c r="CA2322" s="345"/>
    </row>
    <row r="2323" spans="1:97" s="442" customFormat="1" ht="12.6" customHeight="1">
      <c r="A2323" s="342"/>
      <c r="B2323" s="495" t="s">
        <v>500</v>
      </c>
      <c r="C2323" s="496"/>
      <c r="D2323" s="497"/>
      <c r="E2323" s="501" t="s">
        <v>1254</v>
      </c>
      <c r="F2323" s="502"/>
      <c r="G2323" s="502"/>
      <c r="H2323" s="502"/>
      <c r="I2323" s="502"/>
      <c r="J2323" s="502"/>
      <c r="K2323" s="502"/>
      <c r="L2323" s="502"/>
      <c r="M2323" s="502"/>
      <c r="N2323" s="502"/>
      <c r="O2323" s="502"/>
      <c r="P2323" s="502"/>
      <c r="Q2323" s="502"/>
      <c r="R2323" s="502"/>
      <c r="S2323" s="502"/>
      <c r="T2323" s="502"/>
      <c r="U2323" s="502"/>
      <c r="V2323" s="502"/>
      <c r="W2323" s="502"/>
      <c r="X2323" s="502"/>
      <c r="Y2323" s="502"/>
      <c r="Z2323" s="502"/>
      <c r="AA2323" s="502"/>
      <c r="AB2323" s="502"/>
      <c r="AC2323" s="502"/>
      <c r="AD2323" s="502"/>
      <c r="AE2323" s="502"/>
      <c r="AF2323" s="502"/>
      <c r="AG2323" s="502"/>
      <c r="AH2323" s="502"/>
      <c r="AI2323" s="502"/>
      <c r="AJ2323" s="502"/>
      <c r="AK2323" s="502"/>
      <c r="AL2323" s="502"/>
      <c r="AM2323" s="502"/>
      <c r="AN2323" s="502"/>
      <c r="AO2323" s="502"/>
      <c r="AP2323" s="502"/>
      <c r="AQ2323" s="502"/>
      <c r="AR2323" s="502"/>
      <c r="AS2323" s="502"/>
      <c r="AT2323" s="502"/>
      <c r="AU2323" s="502"/>
      <c r="AV2323" s="502"/>
      <c r="AW2323" s="502"/>
      <c r="AX2323" s="502"/>
      <c r="AY2323" s="502"/>
      <c r="AZ2323" s="502"/>
      <c r="BA2323" s="502"/>
      <c r="BB2323" s="502"/>
      <c r="BC2323" s="502"/>
      <c r="BD2323" s="502"/>
      <c r="BE2323" s="502"/>
      <c r="BF2323" s="502"/>
      <c r="BG2323" s="505"/>
      <c r="BH2323" s="506"/>
      <c r="BI2323" s="506"/>
      <c r="BJ2323" s="506"/>
      <c r="BK2323" s="507"/>
      <c r="BL2323" s="350"/>
      <c r="BM2323" s="228"/>
      <c r="BN2323" s="228"/>
      <c r="BO2323" s="228"/>
      <c r="BP2323" s="228"/>
      <c r="BQ2323" s="228"/>
      <c r="BR2323" s="228"/>
      <c r="BS2323" s="228"/>
      <c r="BT2323" s="228"/>
      <c r="BU2323" s="228"/>
      <c r="BV2323" s="228"/>
      <c r="BW2323" s="228"/>
      <c r="BX2323" s="228"/>
      <c r="BY2323" s="228"/>
      <c r="BZ2323" s="228"/>
      <c r="CA2323" s="228"/>
      <c r="CB2323" s="228"/>
    </row>
    <row r="2324" spans="1:97" s="442" customFormat="1" ht="12.6" customHeight="1">
      <c r="A2324" s="342"/>
      <c r="B2324" s="511"/>
      <c r="C2324" s="512"/>
      <c r="D2324" s="513"/>
      <c r="E2324" s="514"/>
      <c r="F2324" s="482"/>
      <c r="G2324" s="482"/>
      <c r="H2324" s="482"/>
      <c r="I2324" s="482"/>
      <c r="J2324" s="482"/>
      <c r="K2324" s="482"/>
      <c r="L2324" s="482"/>
      <c r="M2324" s="482"/>
      <c r="N2324" s="482"/>
      <c r="O2324" s="482"/>
      <c r="P2324" s="482"/>
      <c r="Q2324" s="482"/>
      <c r="R2324" s="482"/>
      <c r="S2324" s="482"/>
      <c r="T2324" s="482"/>
      <c r="U2324" s="482"/>
      <c r="V2324" s="482"/>
      <c r="W2324" s="482"/>
      <c r="X2324" s="482"/>
      <c r="Y2324" s="482"/>
      <c r="Z2324" s="482"/>
      <c r="AA2324" s="482"/>
      <c r="AB2324" s="482"/>
      <c r="AC2324" s="482"/>
      <c r="AD2324" s="482"/>
      <c r="AE2324" s="482"/>
      <c r="AF2324" s="482"/>
      <c r="AG2324" s="482"/>
      <c r="AH2324" s="482"/>
      <c r="AI2324" s="482"/>
      <c r="AJ2324" s="482"/>
      <c r="AK2324" s="482"/>
      <c r="AL2324" s="482"/>
      <c r="AM2324" s="482"/>
      <c r="AN2324" s="482"/>
      <c r="AO2324" s="482"/>
      <c r="AP2324" s="482"/>
      <c r="AQ2324" s="482"/>
      <c r="AR2324" s="482"/>
      <c r="AS2324" s="482"/>
      <c r="AT2324" s="482"/>
      <c r="AU2324" s="482"/>
      <c r="AV2324" s="482"/>
      <c r="AW2324" s="482"/>
      <c r="AX2324" s="482"/>
      <c r="AY2324" s="482"/>
      <c r="AZ2324" s="482"/>
      <c r="BA2324" s="482"/>
      <c r="BB2324" s="482"/>
      <c r="BC2324" s="482"/>
      <c r="BD2324" s="482"/>
      <c r="BE2324" s="482"/>
      <c r="BF2324" s="482"/>
      <c r="BG2324" s="515"/>
      <c r="BH2324" s="516"/>
      <c r="BI2324" s="516"/>
      <c r="BJ2324" s="516"/>
      <c r="BK2324" s="517"/>
      <c r="BL2324" s="350"/>
      <c r="BM2324" s="228"/>
      <c r="BN2324" s="228"/>
      <c r="BO2324" s="228"/>
      <c r="BP2324" s="228"/>
      <c r="BQ2324" s="228"/>
      <c r="BR2324" s="228"/>
      <c r="BS2324" s="228"/>
      <c r="BT2324" s="228"/>
      <c r="BU2324" s="228"/>
      <c r="BV2324" s="228"/>
      <c r="BW2324" s="228"/>
      <c r="BX2324" s="228"/>
      <c r="BY2324" s="228"/>
      <c r="BZ2324" s="228"/>
      <c r="CA2324" s="228"/>
      <c r="CB2324" s="228"/>
    </row>
    <row r="2325" spans="1:97" s="442" customFormat="1" ht="17.25" customHeight="1">
      <c r="A2325" s="342"/>
      <c r="B2325" s="511"/>
      <c r="C2325" s="512"/>
      <c r="D2325" s="513"/>
      <c r="E2325" s="518" t="s">
        <v>516</v>
      </c>
      <c r="F2325" s="519"/>
      <c r="G2325" s="520" t="s">
        <v>1255</v>
      </c>
      <c r="H2325" s="520"/>
      <c r="I2325" s="520"/>
      <c r="J2325" s="520"/>
      <c r="K2325" s="520"/>
      <c r="L2325" s="520"/>
      <c r="M2325" s="520"/>
      <c r="N2325" s="520"/>
      <c r="O2325" s="520"/>
      <c r="P2325" s="520"/>
      <c r="Q2325" s="520"/>
      <c r="R2325" s="520"/>
      <c r="S2325" s="520"/>
      <c r="T2325" s="520"/>
      <c r="U2325" s="520"/>
      <c r="V2325" s="520"/>
      <c r="W2325" s="520"/>
      <c r="X2325" s="520"/>
      <c r="Y2325" s="520"/>
      <c r="Z2325" s="520"/>
      <c r="AA2325" s="520"/>
      <c r="AB2325" s="520"/>
      <c r="AC2325" s="520"/>
      <c r="AD2325" s="520"/>
      <c r="AE2325" s="520"/>
      <c r="AF2325" s="520"/>
      <c r="AG2325" s="520"/>
      <c r="AH2325" s="520"/>
      <c r="AI2325" s="520"/>
      <c r="AJ2325" s="520"/>
      <c r="AK2325" s="520"/>
      <c r="AL2325" s="520"/>
      <c r="AM2325" s="520"/>
      <c r="AN2325" s="520"/>
      <c r="AO2325" s="520"/>
      <c r="AP2325" s="520"/>
      <c r="AQ2325" s="520"/>
      <c r="AR2325" s="520"/>
      <c r="AS2325" s="520"/>
      <c r="AT2325" s="520"/>
      <c r="AU2325" s="520"/>
      <c r="AV2325" s="520"/>
      <c r="AW2325" s="520"/>
      <c r="AX2325" s="520"/>
      <c r="AY2325" s="520"/>
      <c r="AZ2325" s="520"/>
      <c r="BA2325" s="520"/>
      <c r="BB2325" s="520"/>
      <c r="BC2325" s="520"/>
      <c r="BD2325" s="520"/>
      <c r="BE2325" s="520"/>
      <c r="BF2325" s="520"/>
      <c r="BG2325" s="515"/>
      <c r="BH2325" s="516"/>
      <c r="BI2325" s="516"/>
      <c r="BJ2325" s="516"/>
      <c r="BK2325" s="517"/>
      <c r="BL2325" s="350"/>
      <c r="BM2325" s="228"/>
      <c r="BN2325" s="228"/>
      <c r="BO2325" s="228"/>
      <c r="BP2325" s="228"/>
      <c r="BQ2325" s="228"/>
      <c r="BR2325" s="228"/>
      <c r="BS2325" s="228"/>
      <c r="BT2325" s="228"/>
      <c r="BU2325" s="228"/>
      <c r="BV2325" s="228"/>
      <c r="BW2325" s="228"/>
      <c r="BX2325" s="228"/>
      <c r="BY2325" s="228"/>
      <c r="BZ2325" s="228"/>
      <c r="CA2325" s="228"/>
      <c r="CB2325" s="228"/>
    </row>
    <row r="2326" spans="1:97" s="442" customFormat="1" ht="12.6" customHeight="1">
      <c r="A2326" s="342"/>
      <c r="B2326" s="511"/>
      <c r="C2326" s="512"/>
      <c r="D2326" s="513"/>
      <c r="E2326" s="478" t="s">
        <v>518</v>
      </c>
      <c r="F2326" s="479"/>
      <c r="G2326" s="482" t="s">
        <v>1256</v>
      </c>
      <c r="H2326" s="482"/>
      <c r="I2326" s="482"/>
      <c r="J2326" s="482"/>
      <c r="K2326" s="482"/>
      <c r="L2326" s="482"/>
      <c r="M2326" s="482"/>
      <c r="N2326" s="482"/>
      <c r="O2326" s="482"/>
      <c r="P2326" s="482"/>
      <c r="Q2326" s="482"/>
      <c r="R2326" s="482"/>
      <c r="S2326" s="482"/>
      <c r="T2326" s="482"/>
      <c r="U2326" s="482"/>
      <c r="V2326" s="482"/>
      <c r="W2326" s="482"/>
      <c r="X2326" s="482"/>
      <c r="Y2326" s="482"/>
      <c r="Z2326" s="482"/>
      <c r="AA2326" s="482"/>
      <c r="AB2326" s="482"/>
      <c r="AC2326" s="482"/>
      <c r="AD2326" s="482"/>
      <c r="AE2326" s="482"/>
      <c r="AF2326" s="482"/>
      <c r="AG2326" s="482"/>
      <c r="AH2326" s="482"/>
      <c r="AI2326" s="482"/>
      <c r="AJ2326" s="482"/>
      <c r="AK2326" s="482"/>
      <c r="AL2326" s="482"/>
      <c r="AM2326" s="482"/>
      <c r="AN2326" s="482"/>
      <c r="AO2326" s="482"/>
      <c r="AP2326" s="482"/>
      <c r="AQ2326" s="482"/>
      <c r="AR2326" s="482"/>
      <c r="AS2326" s="482"/>
      <c r="AT2326" s="482"/>
      <c r="AU2326" s="482"/>
      <c r="AV2326" s="482"/>
      <c r="AW2326" s="482"/>
      <c r="AX2326" s="482"/>
      <c r="AY2326" s="482"/>
      <c r="AZ2326" s="482"/>
      <c r="BA2326" s="482"/>
      <c r="BB2326" s="482"/>
      <c r="BC2326" s="482"/>
      <c r="BD2326" s="482"/>
      <c r="BE2326" s="482"/>
      <c r="BF2326" s="482"/>
      <c r="BG2326" s="515"/>
      <c r="BH2326" s="516"/>
      <c r="BI2326" s="516"/>
      <c r="BJ2326" s="516"/>
      <c r="BK2326" s="517"/>
      <c r="BL2326" s="350"/>
      <c r="BM2326" s="228"/>
      <c r="BN2326" s="228"/>
      <c r="BO2326" s="228"/>
      <c r="BP2326" s="228"/>
      <c r="BQ2326" s="228"/>
      <c r="BR2326" s="228"/>
      <c r="BS2326" s="228"/>
      <c r="BT2326" s="228"/>
      <c r="BU2326" s="228"/>
      <c r="BV2326" s="228"/>
      <c r="BW2326" s="228"/>
      <c r="BX2326" s="228"/>
      <c r="BY2326" s="228"/>
      <c r="BZ2326" s="228"/>
      <c r="CA2326" s="228"/>
      <c r="CB2326" s="228"/>
    </row>
    <row r="2327" spans="1:97" s="442" customFormat="1" ht="12.6" customHeight="1">
      <c r="A2327" s="342"/>
      <c r="B2327" s="511"/>
      <c r="C2327" s="512"/>
      <c r="D2327" s="513"/>
      <c r="E2327" s="480"/>
      <c r="F2327" s="481"/>
      <c r="G2327" s="483"/>
      <c r="H2327" s="483"/>
      <c r="I2327" s="483"/>
      <c r="J2327" s="483"/>
      <c r="K2327" s="483"/>
      <c r="L2327" s="483"/>
      <c r="M2327" s="483"/>
      <c r="N2327" s="483"/>
      <c r="O2327" s="483"/>
      <c r="P2327" s="483"/>
      <c r="Q2327" s="483"/>
      <c r="R2327" s="483"/>
      <c r="S2327" s="483"/>
      <c r="T2327" s="483"/>
      <c r="U2327" s="483"/>
      <c r="V2327" s="483"/>
      <c r="W2327" s="483"/>
      <c r="X2327" s="483"/>
      <c r="Y2327" s="483"/>
      <c r="Z2327" s="483"/>
      <c r="AA2327" s="483"/>
      <c r="AB2327" s="483"/>
      <c r="AC2327" s="483"/>
      <c r="AD2327" s="483"/>
      <c r="AE2327" s="483"/>
      <c r="AF2327" s="483"/>
      <c r="AG2327" s="483"/>
      <c r="AH2327" s="483"/>
      <c r="AI2327" s="483"/>
      <c r="AJ2327" s="483"/>
      <c r="AK2327" s="483"/>
      <c r="AL2327" s="483"/>
      <c r="AM2327" s="483"/>
      <c r="AN2327" s="483"/>
      <c r="AO2327" s="483"/>
      <c r="AP2327" s="483"/>
      <c r="AQ2327" s="483"/>
      <c r="AR2327" s="483"/>
      <c r="AS2327" s="483"/>
      <c r="AT2327" s="483"/>
      <c r="AU2327" s="483"/>
      <c r="AV2327" s="483"/>
      <c r="AW2327" s="483"/>
      <c r="AX2327" s="483"/>
      <c r="AY2327" s="483"/>
      <c r="AZ2327" s="483"/>
      <c r="BA2327" s="483"/>
      <c r="BB2327" s="483"/>
      <c r="BC2327" s="483"/>
      <c r="BD2327" s="483"/>
      <c r="BE2327" s="483"/>
      <c r="BF2327" s="483"/>
      <c r="BG2327" s="515"/>
      <c r="BH2327" s="516"/>
      <c r="BI2327" s="516"/>
      <c r="BJ2327" s="516"/>
      <c r="BK2327" s="517"/>
      <c r="BL2327" s="350"/>
      <c r="BM2327" s="228"/>
      <c r="BN2327" s="228"/>
      <c r="BO2327" s="228"/>
      <c r="BP2327" s="228"/>
      <c r="BQ2327" s="228"/>
      <c r="BR2327" s="228"/>
      <c r="BS2327" s="228"/>
      <c r="BT2327" s="228"/>
      <c r="BU2327" s="228"/>
      <c r="BV2327" s="228"/>
      <c r="BW2327" s="228"/>
      <c r="BX2327" s="228"/>
      <c r="BY2327" s="228"/>
      <c r="BZ2327" s="228"/>
      <c r="CA2327" s="228"/>
      <c r="CB2327" s="228"/>
    </row>
    <row r="2328" spans="1:97" s="442" customFormat="1" ht="3" customHeight="1">
      <c r="A2328" s="342"/>
      <c r="B2328" s="498"/>
      <c r="C2328" s="499"/>
      <c r="D2328" s="500"/>
      <c r="E2328" s="440"/>
      <c r="F2328" s="441"/>
      <c r="G2328" s="441"/>
      <c r="H2328" s="441"/>
      <c r="I2328" s="441"/>
      <c r="J2328" s="441"/>
      <c r="K2328" s="441"/>
      <c r="L2328" s="441"/>
      <c r="M2328" s="441"/>
      <c r="N2328" s="441"/>
      <c r="O2328" s="441"/>
      <c r="P2328" s="441"/>
      <c r="Q2328" s="441"/>
      <c r="R2328" s="441"/>
      <c r="S2328" s="441"/>
      <c r="T2328" s="441"/>
      <c r="U2328" s="441"/>
      <c r="V2328" s="441"/>
      <c r="W2328" s="441"/>
      <c r="X2328" s="441"/>
      <c r="Y2328" s="441"/>
      <c r="Z2328" s="441"/>
      <c r="AA2328" s="441"/>
      <c r="AB2328" s="441"/>
      <c r="AC2328" s="441"/>
      <c r="AD2328" s="441"/>
      <c r="AE2328" s="441"/>
      <c r="AF2328" s="441"/>
      <c r="AG2328" s="441"/>
      <c r="AH2328" s="441"/>
      <c r="AI2328" s="441"/>
      <c r="AJ2328" s="441"/>
      <c r="AK2328" s="441"/>
      <c r="AL2328" s="441"/>
      <c r="AM2328" s="441"/>
      <c r="AN2328" s="441"/>
      <c r="AO2328" s="441"/>
      <c r="AP2328" s="441"/>
      <c r="AQ2328" s="441"/>
      <c r="AR2328" s="441"/>
      <c r="AS2328" s="441"/>
      <c r="AT2328" s="441"/>
      <c r="AU2328" s="441"/>
      <c r="AV2328" s="441"/>
      <c r="AW2328" s="441"/>
      <c r="AX2328" s="441"/>
      <c r="AY2328" s="441"/>
      <c r="AZ2328" s="441"/>
      <c r="BA2328" s="441"/>
      <c r="BB2328" s="441"/>
      <c r="BC2328" s="441"/>
      <c r="BD2328" s="441"/>
      <c r="BE2328" s="441"/>
      <c r="BF2328" s="441"/>
      <c r="BG2328" s="508"/>
      <c r="BH2328" s="509"/>
      <c r="BI2328" s="509"/>
      <c r="BJ2328" s="509"/>
      <c r="BK2328" s="510"/>
      <c r="BL2328" s="350"/>
      <c r="BM2328" s="228"/>
      <c r="BN2328" s="228"/>
      <c r="BO2328" s="228"/>
      <c r="BP2328" s="228"/>
      <c r="BQ2328" s="228"/>
      <c r="BR2328" s="228"/>
      <c r="BS2328" s="228"/>
      <c r="BT2328" s="228"/>
      <c r="BU2328" s="228"/>
      <c r="BV2328" s="228"/>
      <c r="BW2328" s="228"/>
      <c r="BX2328" s="228"/>
      <c r="BY2328" s="228"/>
      <c r="BZ2328" s="228"/>
      <c r="CA2328" s="228"/>
      <c r="CB2328" s="228"/>
    </row>
    <row r="2329" spans="1:97" s="316" customFormat="1" ht="12.6" customHeight="1">
      <c r="A2329" s="239"/>
      <c r="B2329" s="495" t="s">
        <v>502</v>
      </c>
      <c r="C2329" s="496"/>
      <c r="D2329" s="497"/>
      <c r="E2329" s="501" t="s">
        <v>1257</v>
      </c>
      <c r="F2329" s="502"/>
      <c r="G2329" s="502"/>
      <c r="H2329" s="502"/>
      <c r="I2329" s="502"/>
      <c r="J2329" s="502"/>
      <c r="K2329" s="502"/>
      <c r="L2329" s="502"/>
      <c r="M2329" s="502"/>
      <c r="N2329" s="502"/>
      <c r="O2329" s="502"/>
      <c r="P2329" s="502"/>
      <c r="Q2329" s="502"/>
      <c r="R2329" s="502"/>
      <c r="S2329" s="502"/>
      <c r="T2329" s="502"/>
      <c r="U2329" s="502"/>
      <c r="V2329" s="502"/>
      <c r="W2329" s="502"/>
      <c r="X2329" s="502"/>
      <c r="Y2329" s="502"/>
      <c r="Z2329" s="502"/>
      <c r="AA2329" s="502"/>
      <c r="AB2329" s="502"/>
      <c r="AC2329" s="502"/>
      <c r="AD2329" s="502"/>
      <c r="AE2329" s="502"/>
      <c r="AF2329" s="502"/>
      <c r="AG2329" s="502"/>
      <c r="AH2329" s="502"/>
      <c r="AI2329" s="502"/>
      <c r="AJ2329" s="502"/>
      <c r="AK2329" s="502"/>
      <c r="AL2329" s="502"/>
      <c r="AM2329" s="502"/>
      <c r="AN2329" s="502"/>
      <c r="AO2329" s="502"/>
      <c r="AP2329" s="502"/>
      <c r="AQ2329" s="502"/>
      <c r="AR2329" s="502"/>
      <c r="AS2329" s="502"/>
      <c r="AT2329" s="502"/>
      <c r="AU2329" s="502"/>
      <c r="AV2329" s="502"/>
      <c r="AW2329" s="502"/>
      <c r="AX2329" s="502"/>
      <c r="AY2329" s="502"/>
      <c r="AZ2329" s="502"/>
      <c r="BA2329" s="502"/>
      <c r="BB2329" s="502"/>
      <c r="BC2329" s="502"/>
      <c r="BD2329" s="502"/>
      <c r="BE2329" s="502"/>
      <c r="BF2329" s="502"/>
      <c r="BG2329" s="505"/>
      <c r="BH2329" s="506"/>
      <c r="BI2329" s="506"/>
      <c r="BJ2329" s="506"/>
      <c r="BK2329" s="507"/>
      <c r="BL2329" s="345"/>
      <c r="BM2329" s="345"/>
      <c r="BN2329" s="345"/>
      <c r="BO2329" s="345"/>
      <c r="BP2329" s="345"/>
      <c r="BQ2329" s="345"/>
      <c r="BR2329" s="345"/>
      <c r="BS2329" s="345"/>
      <c r="BT2329" s="345"/>
      <c r="BU2329" s="345"/>
      <c r="BV2329" s="345"/>
      <c r="BW2329" s="345"/>
      <c r="BX2329" s="345"/>
      <c r="BY2329" s="345"/>
      <c r="BZ2329" s="345"/>
      <c r="CA2329" s="345"/>
    </row>
    <row r="2330" spans="1:97" s="316" customFormat="1" ht="12.6" customHeight="1">
      <c r="A2330" s="239"/>
      <c r="B2330" s="511"/>
      <c r="C2330" s="512"/>
      <c r="D2330" s="513"/>
      <c r="E2330" s="514"/>
      <c r="F2330" s="482"/>
      <c r="G2330" s="482"/>
      <c r="H2330" s="482"/>
      <c r="I2330" s="482"/>
      <c r="J2330" s="482"/>
      <c r="K2330" s="482"/>
      <c r="L2330" s="482"/>
      <c r="M2330" s="482"/>
      <c r="N2330" s="482"/>
      <c r="O2330" s="482"/>
      <c r="P2330" s="482"/>
      <c r="Q2330" s="482"/>
      <c r="R2330" s="482"/>
      <c r="S2330" s="482"/>
      <c r="T2330" s="482"/>
      <c r="U2330" s="482"/>
      <c r="V2330" s="482"/>
      <c r="W2330" s="482"/>
      <c r="X2330" s="482"/>
      <c r="Y2330" s="482"/>
      <c r="Z2330" s="482"/>
      <c r="AA2330" s="482"/>
      <c r="AB2330" s="482"/>
      <c r="AC2330" s="482"/>
      <c r="AD2330" s="482"/>
      <c r="AE2330" s="482"/>
      <c r="AF2330" s="482"/>
      <c r="AG2330" s="482"/>
      <c r="AH2330" s="482"/>
      <c r="AI2330" s="482"/>
      <c r="AJ2330" s="482"/>
      <c r="AK2330" s="482"/>
      <c r="AL2330" s="482"/>
      <c r="AM2330" s="482"/>
      <c r="AN2330" s="482"/>
      <c r="AO2330" s="482"/>
      <c r="AP2330" s="482"/>
      <c r="AQ2330" s="482"/>
      <c r="AR2330" s="482"/>
      <c r="AS2330" s="482"/>
      <c r="AT2330" s="482"/>
      <c r="AU2330" s="482"/>
      <c r="AV2330" s="482"/>
      <c r="AW2330" s="482"/>
      <c r="AX2330" s="482"/>
      <c r="AY2330" s="482"/>
      <c r="AZ2330" s="482"/>
      <c r="BA2330" s="482"/>
      <c r="BB2330" s="482"/>
      <c r="BC2330" s="482"/>
      <c r="BD2330" s="482"/>
      <c r="BE2330" s="482"/>
      <c r="BF2330" s="482"/>
      <c r="BG2330" s="515"/>
      <c r="BH2330" s="516"/>
      <c r="BI2330" s="516"/>
      <c r="BJ2330" s="516"/>
      <c r="BK2330" s="517"/>
      <c r="BL2330" s="345"/>
      <c r="BM2330" s="345"/>
      <c r="BN2330" s="345"/>
      <c r="BO2330" s="345"/>
      <c r="BP2330" s="345"/>
      <c r="BQ2330" s="345"/>
      <c r="BR2330" s="345"/>
      <c r="BS2330" s="345"/>
      <c r="BT2330" s="345"/>
      <c r="BU2330" s="345"/>
      <c r="BV2330" s="345"/>
      <c r="BW2330" s="345"/>
      <c r="BX2330" s="345"/>
      <c r="BY2330" s="345"/>
      <c r="BZ2330" s="345"/>
      <c r="CA2330" s="345"/>
    </row>
    <row r="2331" spans="1:97" s="316" customFormat="1" ht="12.6" customHeight="1">
      <c r="A2331" s="239"/>
      <c r="B2331" s="498"/>
      <c r="C2331" s="499"/>
      <c r="D2331" s="500"/>
      <c r="E2331" s="503"/>
      <c r="F2331" s="504"/>
      <c r="G2331" s="504"/>
      <c r="H2331" s="504"/>
      <c r="I2331" s="504"/>
      <c r="J2331" s="504"/>
      <c r="K2331" s="504"/>
      <c r="L2331" s="504"/>
      <c r="M2331" s="504"/>
      <c r="N2331" s="504"/>
      <c r="O2331" s="504"/>
      <c r="P2331" s="504"/>
      <c r="Q2331" s="504"/>
      <c r="R2331" s="504"/>
      <c r="S2331" s="504"/>
      <c r="T2331" s="504"/>
      <c r="U2331" s="504"/>
      <c r="V2331" s="504"/>
      <c r="W2331" s="504"/>
      <c r="X2331" s="504"/>
      <c r="Y2331" s="504"/>
      <c r="Z2331" s="504"/>
      <c r="AA2331" s="504"/>
      <c r="AB2331" s="504"/>
      <c r="AC2331" s="504"/>
      <c r="AD2331" s="504"/>
      <c r="AE2331" s="504"/>
      <c r="AF2331" s="504"/>
      <c r="AG2331" s="504"/>
      <c r="AH2331" s="504"/>
      <c r="AI2331" s="504"/>
      <c r="AJ2331" s="504"/>
      <c r="AK2331" s="504"/>
      <c r="AL2331" s="504"/>
      <c r="AM2331" s="504"/>
      <c r="AN2331" s="504"/>
      <c r="AO2331" s="504"/>
      <c r="AP2331" s="504"/>
      <c r="AQ2331" s="504"/>
      <c r="AR2331" s="504"/>
      <c r="AS2331" s="504"/>
      <c r="AT2331" s="504"/>
      <c r="AU2331" s="504"/>
      <c r="AV2331" s="504"/>
      <c r="AW2331" s="504"/>
      <c r="AX2331" s="504"/>
      <c r="AY2331" s="504"/>
      <c r="AZ2331" s="504"/>
      <c r="BA2331" s="504"/>
      <c r="BB2331" s="504"/>
      <c r="BC2331" s="504"/>
      <c r="BD2331" s="504"/>
      <c r="BE2331" s="504"/>
      <c r="BF2331" s="504"/>
      <c r="BG2331" s="508"/>
      <c r="BH2331" s="509"/>
      <c r="BI2331" s="509"/>
      <c r="BJ2331" s="509"/>
      <c r="BK2331" s="510"/>
      <c r="BL2331" s="345"/>
      <c r="BM2331" s="345"/>
      <c r="BN2331" s="345"/>
      <c r="BO2331" s="345"/>
      <c r="BP2331" s="345"/>
      <c r="BQ2331" s="345"/>
      <c r="BR2331" s="345"/>
      <c r="BS2331" s="345"/>
      <c r="BT2331" s="345"/>
      <c r="BU2331" s="345"/>
      <c r="BV2331" s="345"/>
      <c r="BW2331" s="345"/>
      <c r="BX2331" s="345"/>
      <c r="BY2331" s="345"/>
      <c r="BZ2331" s="345"/>
      <c r="CA2331" s="345"/>
    </row>
    <row r="2332" spans="1:97" ht="12.6" customHeight="1">
      <c r="A2332" s="401"/>
      <c r="B2332" s="495" t="s">
        <v>544</v>
      </c>
      <c r="C2332" s="496"/>
      <c r="D2332" s="497"/>
      <c r="E2332" s="501" t="s">
        <v>1116</v>
      </c>
      <c r="F2332" s="502"/>
      <c r="G2332" s="502"/>
      <c r="H2332" s="502"/>
      <c r="I2332" s="502"/>
      <c r="J2332" s="502"/>
      <c r="K2332" s="502"/>
      <c r="L2332" s="502"/>
      <c r="M2332" s="502"/>
      <c r="N2332" s="502"/>
      <c r="O2332" s="502"/>
      <c r="P2332" s="502"/>
      <c r="Q2332" s="502"/>
      <c r="R2332" s="502"/>
      <c r="S2332" s="502"/>
      <c r="T2332" s="502"/>
      <c r="U2332" s="502"/>
      <c r="V2332" s="502"/>
      <c r="W2332" s="502"/>
      <c r="X2332" s="502"/>
      <c r="Y2332" s="502"/>
      <c r="Z2332" s="502"/>
      <c r="AA2332" s="502"/>
      <c r="AB2332" s="502"/>
      <c r="AC2332" s="502"/>
      <c r="AD2332" s="502"/>
      <c r="AE2332" s="502"/>
      <c r="AF2332" s="502"/>
      <c r="AG2332" s="502"/>
      <c r="AH2332" s="502"/>
      <c r="AI2332" s="502"/>
      <c r="AJ2332" s="502"/>
      <c r="AK2332" s="502"/>
      <c r="AL2332" s="502"/>
      <c r="AM2332" s="502"/>
      <c r="AN2332" s="502"/>
      <c r="AO2332" s="502"/>
      <c r="AP2332" s="502"/>
      <c r="AQ2332" s="502"/>
      <c r="AR2332" s="502"/>
      <c r="AS2332" s="502"/>
      <c r="AT2332" s="502"/>
      <c r="AU2332" s="502"/>
      <c r="AV2332" s="502"/>
      <c r="AW2332" s="502"/>
      <c r="AX2332" s="502"/>
      <c r="AY2332" s="502"/>
      <c r="AZ2332" s="502"/>
      <c r="BA2332" s="502"/>
      <c r="BB2332" s="502"/>
      <c r="BC2332" s="502"/>
      <c r="BD2332" s="502"/>
      <c r="BE2332" s="502"/>
      <c r="BF2332" s="502"/>
      <c r="BG2332" s="801"/>
      <c r="BH2332" s="802"/>
      <c r="BI2332" s="802"/>
      <c r="BJ2332" s="802"/>
      <c r="BK2332" s="803"/>
      <c r="BL2332" s="225"/>
      <c r="BM2332" s="225"/>
      <c r="BN2332" s="225"/>
      <c r="BO2332" s="225"/>
      <c r="BP2332" s="225"/>
      <c r="BQ2332" s="225"/>
      <c r="BR2332" s="225"/>
      <c r="BS2332" s="225"/>
      <c r="BT2332" s="225"/>
      <c r="BU2332" s="225"/>
      <c r="BV2332" s="225"/>
      <c r="BW2332" s="225"/>
      <c r="BX2332" s="225"/>
      <c r="BY2332" s="225"/>
      <c r="BZ2332" s="225"/>
      <c r="CA2332" s="225"/>
    </row>
    <row r="2333" spans="1:97" ht="12.6" customHeight="1">
      <c r="A2333" s="401"/>
      <c r="B2333" s="511"/>
      <c r="C2333" s="512"/>
      <c r="D2333" s="513"/>
      <c r="E2333" s="514"/>
      <c r="F2333" s="482"/>
      <c r="G2333" s="482"/>
      <c r="H2333" s="482"/>
      <c r="I2333" s="482"/>
      <c r="J2333" s="482"/>
      <c r="K2333" s="482"/>
      <c r="L2333" s="482"/>
      <c r="M2333" s="482"/>
      <c r="N2333" s="482"/>
      <c r="O2333" s="482"/>
      <c r="P2333" s="482"/>
      <c r="Q2333" s="482"/>
      <c r="R2333" s="482"/>
      <c r="S2333" s="482"/>
      <c r="T2333" s="482"/>
      <c r="U2333" s="482"/>
      <c r="V2333" s="482"/>
      <c r="W2333" s="482"/>
      <c r="X2333" s="482"/>
      <c r="Y2333" s="482"/>
      <c r="Z2333" s="482"/>
      <c r="AA2333" s="482"/>
      <c r="AB2333" s="482"/>
      <c r="AC2333" s="482"/>
      <c r="AD2333" s="482"/>
      <c r="AE2333" s="482"/>
      <c r="AF2333" s="482"/>
      <c r="AG2333" s="482"/>
      <c r="AH2333" s="482"/>
      <c r="AI2333" s="482"/>
      <c r="AJ2333" s="482"/>
      <c r="AK2333" s="482"/>
      <c r="AL2333" s="482"/>
      <c r="AM2333" s="482"/>
      <c r="AN2333" s="482"/>
      <c r="AO2333" s="482"/>
      <c r="AP2333" s="482"/>
      <c r="AQ2333" s="482"/>
      <c r="AR2333" s="482"/>
      <c r="AS2333" s="482"/>
      <c r="AT2333" s="482"/>
      <c r="AU2333" s="482"/>
      <c r="AV2333" s="482"/>
      <c r="AW2333" s="482"/>
      <c r="AX2333" s="482"/>
      <c r="AY2333" s="482"/>
      <c r="AZ2333" s="482"/>
      <c r="BA2333" s="482"/>
      <c r="BB2333" s="482"/>
      <c r="BC2333" s="482"/>
      <c r="BD2333" s="482"/>
      <c r="BE2333" s="482"/>
      <c r="BF2333" s="482"/>
      <c r="BG2333" s="807"/>
      <c r="BH2333" s="808"/>
      <c r="BI2333" s="808"/>
      <c r="BJ2333" s="808"/>
      <c r="BK2333" s="809"/>
      <c r="BL2333" s="225"/>
      <c r="BM2333" s="225"/>
      <c r="BN2333" s="225"/>
      <c r="BO2333" s="225"/>
      <c r="BP2333" s="225"/>
      <c r="BQ2333" s="225"/>
      <c r="BR2333" s="225"/>
      <c r="BS2333" s="225"/>
      <c r="BT2333" s="225"/>
      <c r="BU2333" s="225"/>
      <c r="BV2333" s="225"/>
      <c r="BW2333" s="225"/>
      <c r="BX2333" s="225"/>
      <c r="BY2333" s="225"/>
      <c r="BZ2333" s="225"/>
      <c r="CA2333" s="225"/>
    </row>
    <row r="2334" spans="1:97" ht="12.6" customHeight="1">
      <c r="A2334" s="401"/>
      <c r="B2334" s="498"/>
      <c r="C2334" s="499"/>
      <c r="D2334" s="500"/>
      <c r="E2334" s="503"/>
      <c r="F2334" s="504"/>
      <c r="G2334" s="504"/>
      <c r="H2334" s="504"/>
      <c r="I2334" s="504"/>
      <c r="J2334" s="504"/>
      <c r="K2334" s="504"/>
      <c r="L2334" s="504"/>
      <c r="M2334" s="504"/>
      <c r="N2334" s="504"/>
      <c r="O2334" s="504"/>
      <c r="P2334" s="504"/>
      <c r="Q2334" s="504"/>
      <c r="R2334" s="504"/>
      <c r="S2334" s="504"/>
      <c r="T2334" s="504"/>
      <c r="U2334" s="504"/>
      <c r="V2334" s="504"/>
      <c r="W2334" s="504"/>
      <c r="X2334" s="504"/>
      <c r="Y2334" s="504"/>
      <c r="Z2334" s="504"/>
      <c r="AA2334" s="504"/>
      <c r="AB2334" s="504"/>
      <c r="AC2334" s="504"/>
      <c r="AD2334" s="504"/>
      <c r="AE2334" s="504"/>
      <c r="AF2334" s="504"/>
      <c r="AG2334" s="504"/>
      <c r="AH2334" s="504"/>
      <c r="AI2334" s="504"/>
      <c r="AJ2334" s="504"/>
      <c r="AK2334" s="504"/>
      <c r="AL2334" s="504"/>
      <c r="AM2334" s="504"/>
      <c r="AN2334" s="504"/>
      <c r="AO2334" s="504"/>
      <c r="AP2334" s="504"/>
      <c r="AQ2334" s="504"/>
      <c r="AR2334" s="504"/>
      <c r="AS2334" s="504"/>
      <c r="AT2334" s="504"/>
      <c r="AU2334" s="504"/>
      <c r="AV2334" s="504"/>
      <c r="AW2334" s="504"/>
      <c r="AX2334" s="504"/>
      <c r="AY2334" s="504"/>
      <c r="AZ2334" s="504"/>
      <c r="BA2334" s="504"/>
      <c r="BB2334" s="504"/>
      <c r="BC2334" s="504"/>
      <c r="BD2334" s="504"/>
      <c r="BE2334" s="504"/>
      <c r="BF2334" s="504"/>
      <c r="BG2334" s="804"/>
      <c r="BH2334" s="805"/>
      <c r="BI2334" s="805"/>
      <c r="BJ2334" s="805"/>
      <c r="BK2334" s="806"/>
      <c r="BL2334" s="225"/>
      <c r="BM2334" s="225"/>
      <c r="BN2334" s="225"/>
      <c r="BO2334" s="225"/>
      <c r="BP2334" s="225"/>
      <c r="BQ2334" s="225"/>
      <c r="BR2334" s="225"/>
      <c r="BS2334" s="225"/>
      <c r="BT2334" s="225"/>
      <c r="BU2334" s="225"/>
      <c r="BV2334" s="225"/>
      <c r="BW2334" s="225"/>
      <c r="BX2334" s="225"/>
      <c r="BY2334" s="225"/>
      <c r="BZ2334" s="225"/>
      <c r="CA2334" s="225"/>
    </row>
    <row r="2335" spans="1:97" s="384" customFormat="1" ht="8.25" customHeight="1">
      <c r="BG2335" s="243"/>
      <c r="BH2335" s="243"/>
      <c r="BI2335" s="243"/>
      <c r="BJ2335" s="243"/>
      <c r="BK2335" s="243"/>
      <c r="BL2335" s="385"/>
      <c r="BM2335" s="385"/>
      <c r="BN2335" s="385"/>
      <c r="BO2335" s="385"/>
      <c r="BP2335" s="385"/>
      <c r="BQ2335" s="385"/>
      <c r="BR2335" s="385"/>
      <c r="BS2335" s="385"/>
      <c r="BT2335" s="385"/>
      <c r="BU2335" s="385"/>
      <c r="BV2335" s="385"/>
      <c r="BW2335" s="385"/>
      <c r="BX2335" s="385"/>
      <c r="BY2335" s="385"/>
      <c r="BZ2335" s="385"/>
      <c r="CA2335" s="385"/>
    </row>
    <row r="2336" spans="1:97" s="316" customFormat="1" ht="12.75" customHeight="1">
      <c r="B2336" s="386"/>
      <c r="C2336" s="386"/>
      <c r="D2336" s="386"/>
      <c r="E2336" s="599" t="s">
        <v>765</v>
      </c>
      <c r="F2336" s="600"/>
      <c r="G2336" s="600"/>
      <c r="H2336" s="600"/>
      <c r="I2336" s="600"/>
      <c r="J2336" s="600"/>
      <c r="K2336" s="600"/>
      <c r="L2336" s="600"/>
      <c r="M2336" s="600"/>
      <c r="N2336" s="600"/>
      <c r="O2336" s="600"/>
      <c r="P2336" s="600"/>
      <c r="Q2336" s="600"/>
      <c r="R2336" s="600"/>
      <c r="S2336" s="600"/>
      <c r="T2336" s="600"/>
      <c r="U2336" s="600"/>
      <c r="V2336" s="600"/>
      <c r="W2336" s="600"/>
      <c r="X2336" s="600"/>
      <c r="Y2336" s="600"/>
      <c r="Z2336" s="600"/>
      <c r="AA2336" s="600"/>
      <c r="AB2336" s="600"/>
      <c r="AC2336" s="600"/>
      <c r="AD2336" s="600"/>
      <c r="AE2336" s="601"/>
      <c r="AF2336" s="783"/>
      <c r="AG2336" s="784"/>
      <c r="AH2336" s="784"/>
      <c r="AI2336" s="784"/>
      <c r="AJ2336" s="784"/>
      <c r="AK2336" s="784"/>
      <c r="AL2336" s="784"/>
      <c r="AM2336" s="784"/>
      <c r="AN2336" s="784"/>
      <c r="AO2336" s="784"/>
      <c r="AP2336" s="785"/>
      <c r="AQ2336" s="482" t="s">
        <v>1339</v>
      </c>
      <c r="AR2336" s="482"/>
      <c r="AS2336" s="482"/>
      <c r="AT2336" s="482"/>
      <c r="AU2336" s="482"/>
      <c r="AV2336" s="482"/>
      <c r="AW2336" s="482"/>
      <c r="AX2336" s="482"/>
      <c r="AY2336" s="482"/>
      <c r="AZ2336" s="482"/>
      <c r="BA2336" s="482"/>
      <c r="BB2336" s="482"/>
      <c r="BC2336" s="482"/>
      <c r="BD2336" s="482"/>
      <c r="BE2336" s="482"/>
      <c r="BF2336" s="482"/>
      <c r="BG2336" s="387"/>
      <c r="BH2336" s="387"/>
      <c r="BI2336" s="387"/>
      <c r="BJ2336" s="387"/>
      <c r="BK2336" s="387"/>
      <c r="BL2336" s="387"/>
      <c r="BM2336" s="777" t="s">
        <v>766</v>
      </c>
      <c r="BN2336" s="777"/>
      <c r="BO2336" s="777"/>
      <c r="BP2336" s="777"/>
      <c r="BQ2336" s="777"/>
      <c r="BR2336" s="777"/>
      <c r="BS2336" s="777"/>
      <c r="BT2336" s="777"/>
      <c r="BU2336" s="777"/>
      <c r="BV2336" s="777"/>
      <c r="BW2336" s="777"/>
      <c r="BX2336" s="387"/>
      <c r="BY2336" s="387"/>
      <c r="BZ2336" s="387"/>
      <c r="CA2336" s="387"/>
      <c r="CB2336" s="387"/>
      <c r="CC2336" s="387"/>
      <c r="CD2336" s="387"/>
      <c r="CE2336" s="387"/>
      <c r="CF2336" s="387"/>
      <c r="CG2336" s="387"/>
      <c r="CH2336" s="387"/>
      <c r="CK2336" s="258"/>
      <c r="CL2336" s="225"/>
      <c r="CM2336" s="225"/>
      <c r="CN2336" s="225"/>
      <c r="CO2336" s="225"/>
      <c r="CP2336" s="225"/>
      <c r="CQ2336" s="225"/>
      <c r="CR2336" s="225"/>
      <c r="CS2336" s="225"/>
    </row>
    <row r="2337" spans="1:97" s="316" customFormat="1" ht="12.75" customHeight="1">
      <c r="B2337" s="386"/>
      <c r="C2337" s="386"/>
      <c r="D2337" s="386"/>
      <c r="E2337" s="602"/>
      <c r="F2337" s="603"/>
      <c r="G2337" s="603"/>
      <c r="H2337" s="603"/>
      <c r="I2337" s="603"/>
      <c r="J2337" s="603"/>
      <c r="K2337" s="603"/>
      <c r="L2337" s="603"/>
      <c r="M2337" s="603"/>
      <c r="N2337" s="603"/>
      <c r="O2337" s="603"/>
      <c r="P2337" s="603"/>
      <c r="Q2337" s="603"/>
      <c r="R2337" s="603"/>
      <c r="S2337" s="603"/>
      <c r="T2337" s="603"/>
      <c r="U2337" s="603"/>
      <c r="V2337" s="603"/>
      <c r="W2337" s="603"/>
      <c r="X2337" s="603"/>
      <c r="Y2337" s="603"/>
      <c r="Z2337" s="603"/>
      <c r="AA2337" s="603"/>
      <c r="AB2337" s="603"/>
      <c r="AC2337" s="603"/>
      <c r="AD2337" s="603"/>
      <c r="AE2337" s="604"/>
      <c r="AF2337" s="786"/>
      <c r="AG2337" s="787"/>
      <c r="AH2337" s="787"/>
      <c r="AI2337" s="787"/>
      <c r="AJ2337" s="787"/>
      <c r="AK2337" s="787"/>
      <c r="AL2337" s="787"/>
      <c r="AM2337" s="787"/>
      <c r="AN2337" s="787"/>
      <c r="AO2337" s="787"/>
      <c r="AP2337" s="788"/>
      <c r="AQ2337" s="482"/>
      <c r="AR2337" s="482"/>
      <c r="AS2337" s="482"/>
      <c r="AT2337" s="482"/>
      <c r="AU2337" s="482"/>
      <c r="AV2337" s="482"/>
      <c r="AW2337" s="482"/>
      <c r="AX2337" s="482"/>
      <c r="AY2337" s="482"/>
      <c r="AZ2337" s="482"/>
      <c r="BA2337" s="482"/>
      <c r="BB2337" s="482"/>
      <c r="BC2337" s="482"/>
      <c r="BD2337" s="482"/>
      <c r="BE2337" s="482"/>
      <c r="BF2337" s="482"/>
      <c r="BG2337" s="387"/>
      <c r="BH2337" s="387"/>
      <c r="BI2337" s="387"/>
      <c r="BJ2337" s="387"/>
      <c r="BK2337" s="387"/>
      <c r="BL2337" s="387"/>
      <c r="BM2337" s="387"/>
      <c r="BN2337" s="387"/>
      <c r="BO2337" s="387"/>
      <c r="BP2337" s="387"/>
      <c r="BQ2337" s="387"/>
      <c r="BR2337" s="387"/>
      <c r="BS2337" s="387"/>
      <c r="BT2337" s="387"/>
      <c r="BU2337" s="387"/>
      <c r="BV2337" s="387"/>
      <c r="BW2337" s="387"/>
      <c r="BX2337" s="387"/>
      <c r="BY2337" s="387"/>
      <c r="BZ2337" s="387"/>
      <c r="CA2337" s="387"/>
      <c r="CB2337" s="387"/>
      <c r="CC2337" s="387"/>
      <c r="CD2337" s="387"/>
      <c r="CE2337" s="387"/>
      <c r="CF2337" s="387"/>
      <c r="CG2337" s="387"/>
      <c r="CH2337" s="387"/>
      <c r="CK2337" s="258"/>
      <c r="CL2337" s="258"/>
      <c r="CM2337" s="258"/>
      <c r="CN2337" s="258"/>
      <c r="CO2337" s="258"/>
      <c r="CP2337" s="225"/>
      <c r="CQ2337" s="225"/>
      <c r="CR2337" s="225"/>
      <c r="CS2337" s="225"/>
    </row>
    <row r="2338" spans="1:97" s="316" customFormat="1" ht="12.75" customHeight="1">
      <c r="B2338" s="386"/>
      <c r="C2338" s="386"/>
      <c r="D2338" s="386"/>
      <c r="E2338" s="388"/>
      <c r="F2338" s="388"/>
      <c r="G2338" s="388"/>
      <c r="H2338" s="388"/>
      <c r="I2338" s="388"/>
      <c r="J2338" s="388"/>
      <c r="K2338" s="388"/>
      <c r="L2338" s="388"/>
      <c r="M2338" s="388"/>
      <c r="N2338" s="388"/>
      <c r="O2338" s="388"/>
      <c r="P2338" s="388"/>
      <c r="Q2338" s="388"/>
      <c r="R2338" s="388"/>
      <c r="S2338" s="388"/>
      <c r="T2338" s="388"/>
      <c r="U2338" s="388"/>
      <c r="V2338" s="388"/>
      <c r="W2338" s="388"/>
      <c r="X2338" s="388"/>
      <c r="Y2338" s="388"/>
      <c r="Z2338" s="388"/>
      <c r="AA2338" s="388"/>
      <c r="AB2338" s="388"/>
      <c r="AC2338" s="388"/>
      <c r="AD2338" s="388"/>
      <c r="AE2338" s="388"/>
      <c r="AF2338" s="389"/>
      <c r="AG2338" s="389"/>
      <c r="AH2338" s="389"/>
      <c r="AI2338" s="389"/>
      <c r="AJ2338" s="389"/>
      <c r="AK2338" s="389"/>
      <c r="AL2338" s="389"/>
      <c r="AM2338" s="389"/>
      <c r="AN2338" s="389"/>
      <c r="AO2338" s="389"/>
      <c r="AP2338" s="389"/>
      <c r="AQ2338" s="355"/>
      <c r="AR2338" s="355"/>
      <c r="AS2338" s="355"/>
      <c r="AT2338" s="355"/>
      <c r="AU2338" s="355"/>
      <c r="AV2338" s="355"/>
      <c r="AW2338" s="355"/>
      <c r="AX2338" s="355"/>
      <c r="AY2338" s="355"/>
      <c r="AZ2338" s="355"/>
      <c r="BA2338" s="355"/>
      <c r="BB2338" s="355"/>
      <c r="BC2338" s="355"/>
      <c r="BD2338" s="355"/>
      <c r="BE2338" s="355"/>
      <c r="BF2338" s="355"/>
      <c r="BG2338" s="387"/>
      <c r="BH2338" s="387"/>
      <c r="BI2338" s="387"/>
      <c r="BJ2338" s="387"/>
      <c r="BK2338" s="387"/>
      <c r="BL2338" s="387"/>
      <c r="BM2338" s="387"/>
      <c r="BN2338" s="387"/>
      <c r="BO2338" s="387"/>
      <c r="BP2338" s="387"/>
      <c r="BQ2338" s="387"/>
      <c r="BR2338" s="387"/>
      <c r="BS2338" s="387"/>
      <c r="BT2338" s="387"/>
      <c r="BU2338" s="387"/>
      <c r="BV2338" s="387"/>
      <c r="BW2338" s="387"/>
      <c r="BX2338" s="387"/>
      <c r="BY2338" s="387"/>
      <c r="BZ2338" s="387"/>
      <c r="CA2338" s="387"/>
      <c r="CB2338" s="387"/>
      <c r="CC2338" s="387"/>
      <c r="CD2338" s="387"/>
      <c r="CE2338" s="387"/>
      <c r="CF2338" s="387"/>
      <c r="CG2338" s="387"/>
      <c r="CH2338" s="387"/>
      <c r="CK2338" s="258"/>
      <c r="CL2338" s="258"/>
      <c r="CM2338" s="258"/>
      <c r="CN2338" s="258"/>
      <c r="CO2338" s="258"/>
      <c r="CP2338" s="225"/>
      <c r="CQ2338" s="225"/>
      <c r="CR2338" s="225"/>
      <c r="CS2338" s="225"/>
    </row>
    <row r="2339" spans="1:97" ht="20.100000000000001" customHeight="1">
      <c r="A2339" s="239" t="s">
        <v>1322</v>
      </c>
      <c r="B2339" s="239"/>
      <c r="C2339" s="239"/>
      <c r="D2339" s="298"/>
      <c r="E2339" s="291"/>
      <c r="F2339" s="291"/>
      <c r="G2339" s="291"/>
      <c r="H2339" s="291"/>
      <c r="I2339" s="291"/>
      <c r="J2339" s="291"/>
      <c r="K2339" s="291"/>
      <c r="L2339" s="291"/>
      <c r="M2339" s="291"/>
      <c r="N2339" s="291"/>
      <c r="O2339" s="291"/>
      <c r="P2339" s="291"/>
      <c r="Q2339" s="291"/>
      <c r="R2339" s="291"/>
      <c r="S2339" s="291"/>
      <c r="T2339" s="291"/>
      <c r="U2339" s="291"/>
      <c r="V2339" s="291"/>
      <c r="W2339" s="316"/>
      <c r="X2339" s="316"/>
      <c r="Y2339" s="316"/>
      <c r="Z2339" s="316"/>
      <c r="AA2339" s="316"/>
      <c r="AB2339" s="316"/>
      <c r="AC2339" s="316"/>
      <c r="AD2339" s="316"/>
      <c r="AE2339" s="316"/>
      <c r="AF2339" s="316"/>
      <c r="AG2339" s="316"/>
      <c r="AH2339" s="316"/>
      <c r="AI2339" s="316"/>
      <c r="AJ2339" s="316"/>
      <c r="AK2339" s="316"/>
      <c r="AL2339" s="316"/>
      <c r="AM2339" s="316"/>
      <c r="AN2339" s="316"/>
      <c r="AO2339" s="316"/>
      <c r="AP2339" s="316"/>
      <c r="AQ2339" s="316"/>
      <c r="AR2339" s="316"/>
      <c r="AS2339" s="316"/>
      <c r="AT2339" s="316"/>
      <c r="AU2339" s="316"/>
      <c r="AV2339" s="316"/>
      <c r="AW2339" s="316"/>
      <c r="AX2339" s="316"/>
      <c r="AY2339" s="316"/>
      <c r="AZ2339" s="316"/>
      <c r="BA2339" s="316"/>
      <c r="BB2339" s="316"/>
      <c r="BC2339" s="316"/>
      <c r="BD2339" s="316"/>
      <c r="BE2339" s="316"/>
      <c r="BF2339" s="316"/>
      <c r="BG2339" s="243"/>
      <c r="BH2339" s="243"/>
      <c r="BI2339" s="243"/>
      <c r="BJ2339" s="243"/>
      <c r="BK2339" s="243"/>
      <c r="BL2339" s="225"/>
      <c r="BM2339" s="225"/>
      <c r="BN2339" s="225"/>
      <c r="BO2339" s="225"/>
      <c r="BP2339" s="225"/>
      <c r="BQ2339" s="225"/>
      <c r="BR2339" s="225"/>
      <c r="BS2339" s="225"/>
      <c r="BT2339" s="225"/>
      <c r="BU2339" s="225"/>
      <c r="BV2339" s="225"/>
      <c r="BW2339" s="225"/>
      <c r="BX2339" s="225"/>
      <c r="BY2339" s="225"/>
      <c r="BZ2339" s="225"/>
      <c r="CA2339" s="225"/>
    </row>
    <row r="2340" spans="1:97" ht="12.6" customHeight="1">
      <c r="A2340" s="342"/>
      <c r="B2340" s="495" t="s">
        <v>431</v>
      </c>
      <c r="C2340" s="496"/>
      <c r="D2340" s="497"/>
      <c r="E2340" s="501" t="s">
        <v>1118</v>
      </c>
      <c r="F2340" s="502"/>
      <c r="G2340" s="502"/>
      <c r="H2340" s="502"/>
      <c r="I2340" s="502"/>
      <c r="J2340" s="502"/>
      <c r="K2340" s="502"/>
      <c r="L2340" s="502"/>
      <c r="M2340" s="502"/>
      <c r="N2340" s="502"/>
      <c r="O2340" s="502"/>
      <c r="P2340" s="502"/>
      <c r="Q2340" s="502"/>
      <c r="R2340" s="502"/>
      <c r="S2340" s="502"/>
      <c r="T2340" s="502"/>
      <c r="U2340" s="502"/>
      <c r="V2340" s="502"/>
      <c r="W2340" s="502"/>
      <c r="X2340" s="502"/>
      <c r="Y2340" s="502"/>
      <c r="Z2340" s="502"/>
      <c r="AA2340" s="502"/>
      <c r="AB2340" s="502"/>
      <c r="AC2340" s="502"/>
      <c r="AD2340" s="502"/>
      <c r="AE2340" s="502"/>
      <c r="AF2340" s="502"/>
      <c r="AG2340" s="502"/>
      <c r="AH2340" s="502"/>
      <c r="AI2340" s="502"/>
      <c r="AJ2340" s="502"/>
      <c r="AK2340" s="502"/>
      <c r="AL2340" s="502"/>
      <c r="AM2340" s="502"/>
      <c r="AN2340" s="502"/>
      <c r="AO2340" s="502"/>
      <c r="AP2340" s="502"/>
      <c r="AQ2340" s="502"/>
      <c r="AR2340" s="502"/>
      <c r="AS2340" s="502"/>
      <c r="AT2340" s="502"/>
      <c r="AU2340" s="502"/>
      <c r="AV2340" s="502"/>
      <c r="AW2340" s="502"/>
      <c r="AX2340" s="502"/>
      <c r="AY2340" s="502"/>
      <c r="AZ2340" s="502"/>
      <c r="BA2340" s="502"/>
      <c r="BB2340" s="502"/>
      <c r="BC2340" s="502"/>
      <c r="BD2340" s="502"/>
      <c r="BE2340" s="502"/>
      <c r="BF2340" s="502"/>
      <c r="BG2340" s="505"/>
      <c r="BH2340" s="506"/>
      <c r="BI2340" s="506"/>
      <c r="BJ2340" s="506"/>
      <c r="BK2340" s="507"/>
      <c r="BL2340" s="225"/>
      <c r="BM2340" s="225"/>
      <c r="BN2340" s="225"/>
      <c r="BO2340" s="225"/>
      <c r="BP2340" s="225"/>
      <c r="BQ2340" s="225"/>
      <c r="BR2340" s="225"/>
      <c r="BS2340" s="225"/>
      <c r="BT2340" s="225"/>
      <c r="BU2340" s="225"/>
      <c r="BV2340" s="225"/>
      <c r="BW2340" s="225"/>
      <c r="BX2340" s="225"/>
      <c r="BY2340" s="225"/>
      <c r="BZ2340" s="225"/>
      <c r="CA2340" s="225"/>
    </row>
    <row r="2341" spans="1:97" ht="12.6" customHeight="1">
      <c r="A2341" s="342"/>
      <c r="B2341" s="511"/>
      <c r="C2341" s="512"/>
      <c r="D2341" s="513"/>
      <c r="E2341" s="514"/>
      <c r="F2341" s="482"/>
      <c r="G2341" s="482"/>
      <c r="H2341" s="482"/>
      <c r="I2341" s="482"/>
      <c r="J2341" s="482"/>
      <c r="K2341" s="482"/>
      <c r="L2341" s="482"/>
      <c r="M2341" s="482"/>
      <c r="N2341" s="482"/>
      <c r="O2341" s="482"/>
      <c r="P2341" s="482"/>
      <c r="Q2341" s="482"/>
      <c r="R2341" s="482"/>
      <c r="S2341" s="482"/>
      <c r="T2341" s="482"/>
      <c r="U2341" s="482"/>
      <c r="V2341" s="482"/>
      <c r="W2341" s="482"/>
      <c r="X2341" s="482"/>
      <c r="Y2341" s="482"/>
      <c r="Z2341" s="482"/>
      <c r="AA2341" s="482"/>
      <c r="AB2341" s="482"/>
      <c r="AC2341" s="482"/>
      <c r="AD2341" s="482"/>
      <c r="AE2341" s="482"/>
      <c r="AF2341" s="482"/>
      <c r="AG2341" s="482"/>
      <c r="AH2341" s="482"/>
      <c r="AI2341" s="482"/>
      <c r="AJ2341" s="482"/>
      <c r="AK2341" s="482"/>
      <c r="AL2341" s="482"/>
      <c r="AM2341" s="482"/>
      <c r="AN2341" s="482"/>
      <c r="AO2341" s="482"/>
      <c r="AP2341" s="482"/>
      <c r="AQ2341" s="482"/>
      <c r="AR2341" s="482"/>
      <c r="AS2341" s="482"/>
      <c r="AT2341" s="482"/>
      <c r="AU2341" s="482"/>
      <c r="AV2341" s="482"/>
      <c r="AW2341" s="482"/>
      <c r="AX2341" s="482"/>
      <c r="AY2341" s="482"/>
      <c r="AZ2341" s="482"/>
      <c r="BA2341" s="482"/>
      <c r="BB2341" s="482"/>
      <c r="BC2341" s="482"/>
      <c r="BD2341" s="482"/>
      <c r="BE2341" s="482"/>
      <c r="BF2341" s="482"/>
      <c r="BG2341" s="515"/>
      <c r="BH2341" s="516"/>
      <c r="BI2341" s="516"/>
      <c r="BJ2341" s="516"/>
      <c r="BK2341" s="517"/>
      <c r="BL2341" s="225"/>
      <c r="BM2341" s="225"/>
      <c r="BN2341" s="225"/>
      <c r="BO2341" s="225"/>
      <c r="BP2341" s="225"/>
      <c r="BQ2341" s="225"/>
      <c r="BR2341" s="225"/>
      <c r="BS2341" s="225"/>
      <c r="BT2341" s="225"/>
      <c r="BU2341" s="225"/>
      <c r="BV2341" s="225"/>
      <c r="BW2341" s="225"/>
      <c r="BX2341" s="225"/>
      <c r="BY2341" s="225"/>
      <c r="BZ2341" s="225"/>
      <c r="CA2341" s="225"/>
    </row>
    <row r="2342" spans="1:97" ht="12.6" customHeight="1">
      <c r="A2342" s="342"/>
      <c r="B2342" s="498"/>
      <c r="C2342" s="499"/>
      <c r="D2342" s="500"/>
      <c r="E2342" s="503"/>
      <c r="F2342" s="504"/>
      <c r="G2342" s="504"/>
      <c r="H2342" s="504"/>
      <c r="I2342" s="504"/>
      <c r="J2342" s="504"/>
      <c r="K2342" s="504"/>
      <c r="L2342" s="504"/>
      <c r="M2342" s="504"/>
      <c r="N2342" s="504"/>
      <c r="O2342" s="504"/>
      <c r="P2342" s="504"/>
      <c r="Q2342" s="504"/>
      <c r="R2342" s="504"/>
      <c r="S2342" s="504"/>
      <c r="T2342" s="504"/>
      <c r="U2342" s="504"/>
      <c r="V2342" s="504"/>
      <c r="W2342" s="504"/>
      <c r="X2342" s="504"/>
      <c r="Y2342" s="504"/>
      <c r="Z2342" s="504"/>
      <c r="AA2342" s="504"/>
      <c r="AB2342" s="504"/>
      <c r="AC2342" s="504"/>
      <c r="AD2342" s="504"/>
      <c r="AE2342" s="504"/>
      <c r="AF2342" s="504"/>
      <c r="AG2342" s="504"/>
      <c r="AH2342" s="504"/>
      <c r="AI2342" s="504"/>
      <c r="AJ2342" s="504"/>
      <c r="AK2342" s="504"/>
      <c r="AL2342" s="504"/>
      <c r="AM2342" s="504"/>
      <c r="AN2342" s="504"/>
      <c r="AO2342" s="504"/>
      <c r="AP2342" s="504"/>
      <c r="AQ2342" s="504"/>
      <c r="AR2342" s="504"/>
      <c r="AS2342" s="504"/>
      <c r="AT2342" s="504"/>
      <c r="AU2342" s="504"/>
      <c r="AV2342" s="504"/>
      <c r="AW2342" s="504"/>
      <c r="AX2342" s="504"/>
      <c r="AY2342" s="504"/>
      <c r="AZ2342" s="504"/>
      <c r="BA2342" s="504"/>
      <c r="BB2342" s="504"/>
      <c r="BC2342" s="504"/>
      <c r="BD2342" s="504"/>
      <c r="BE2342" s="504"/>
      <c r="BF2342" s="504"/>
      <c r="BG2342" s="508"/>
      <c r="BH2342" s="509"/>
      <c r="BI2342" s="509"/>
      <c r="BJ2342" s="509"/>
      <c r="BK2342" s="510"/>
      <c r="BL2342" s="225"/>
      <c r="BM2342" s="225"/>
      <c r="BN2342" s="225"/>
      <c r="BO2342" s="225"/>
      <c r="BP2342" s="225"/>
      <c r="BQ2342" s="225"/>
      <c r="BR2342" s="225"/>
      <c r="BS2342" s="225"/>
      <c r="BT2342" s="225"/>
      <c r="BU2342" s="225"/>
      <c r="BV2342" s="225"/>
      <c r="BW2342" s="225"/>
      <c r="BX2342" s="225"/>
      <c r="BY2342" s="225"/>
      <c r="BZ2342" s="225"/>
      <c r="CA2342" s="225"/>
    </row>
    <row r="2343" spans="1:97" s="384" customFormat="1" ht="7.5" customHeight="1">
      <c r="BG2343" s="243"/>
      <c r="BH2343" s="243"/>
      <c r="BI2343" s="243"/>
      <c r="BJ2343" s="243"/>
      <c r="BK2343" s="243"/>
      <c r="BL2343" s="385"/>
      <c r="BM2343" s="385"/>
      <c r="BN2343" s="385"/>
      <c r="BO2343" s="385"/>
      <c r="BP2343" s="385"/>
      <c r="BQ2343" s="385"/>
      <c r="BR2343" s="385"/>
      <c r="BS2343" s="385"/>
      <c r="BT2343" s="385"/>
      <c r="BU2343" s="385"/>
      <c r="BV2343" s="385"/>
      <c r="BW2343" s="385"/>
      <c r="BX2343" s="385"/>
      <c r="BY2343" s="385"/>
      <c r="BZ2343" s="385"/>
      <c r="CA2343" s="385"/>
    </row>
    <row r="2344" spans="1:97" s="316" customFormat="1" ht="12.75" customHeight="1">
      <c r="B2344" s="386"/>
      <c r="C2344" s="386"/>
      <c r="D2344" s="386"/>
      <c r="E2344" s="599" t="s">
        <v>765</v>
      </c>
      <c r="F2344" s="600"/>
      <c r="G2344" s="600"/>
      <c r="H2344" s="600"/>
      <c r="I2344" s="600"/>
      <c r="J2344" s="600"/>
      <c r="K2344" s="600"/>
      <c r="L2344" s="600"/>
      <c r="M2344" s="600"/>
      <c r="N2344" s="600"/>
      <c r="O2344" s="600"/>
      <c r="P2344" s="600"/>
      <c r="Q2344" s="600"/>
      <c r="R2344" s="600"/>
      <c r="S2344" s="600"/>
      <c r="T2344" s="600"/>
      <c r="U2344" s="600"/>
      <c r="V2344" s="600"/>
      <c r="W2344" s="600"/>
      <c r="X2344" s="600"/>
      <c r="Y2344" s="600"/>
      <c r="Z2344" s="600"/>
      <c r="AA2344" s="600"/>
      <c r="AB2344" s="600"/>
      <c r="AC2344" s="600"/>
      <c r="AD2344" s="600"/>
      <c r="AE2344" s="601"/>
      <c r="AF2344" s="783"/>
      <c r="AG2344" s="784"/>
      <c r="AH2344" s="784"/>
      <c r="AI2344" s="784"/>
      <c r="AJ2344" s="784"/>
      <c r="AK2344" s="784"/>
      <c r="AL2344" s="784"/>
      <c r="AM2344" s="784"/>
      <c r="AN2344" s="784"/>
      <c r="AO2344" s="784"/>
      <c r="AP2344" s="785"/>
      <c r="AQ2344" s="482"/>
      <c r="AR2344" s="482"/>
      <c r="AS2344" s="482"/>
      <c r="AT2344" s="482"/>
      <c r="AU2344" s="482"/>
      <c r="AV2344" s="482"/>
      <c r="AW2344" s="482"/>
      <c r="AX2344" s="482"/>
      <c r="AY2344" s="482"/>
      <c r="AZ2344" s="482"/>
      <c r="BA2344" s="482"/>
      <c r="BB2344" s="482"/>
      <c r="BC2344" s="482"/>
      <c r="BD2344" s="482"/>
      <c r="BE2344" s="482"/>
      <c r="BF2344" s="482"/>
      <c r="BG2344" s="387"/>
      <c r="BH2344" s="387"/>
      <c r="BI2344" s="387"/>
      <c r="BJ2344" s="387"/>
      <c r="BK2344" s="387"/>
      <c r="BL2344" s="387"/>
      <c r="BM2344" s="777" t="s">
        <v>766</v>
      </c>
      <c r="BN2344" s="777"/>
      <c r="BO2344" s="777"/>
      <c r="BP2344" s="777"/>
      <c r="BQ2344" s="777"/>
      <c r="BR2344" s="777"/>
      <c r="BS2344" s="777"/>
      <c r="BT2344" s="777"/>
      <c r="BU2344" s="777"/>
      <c r="BV2344" s="777"/>
      <c r="BW2344" s="777"/>
      <c r="BX2344" s="387"/>
      <c r="BY2344" s="387"/>
      <c r="BZ2344" s="387"/>
      <c r="CA2344" s="387"/>
      <c r="CB2344" s="387"/>
      <c r="CC2344" s="387"/>
      <c r="CD2344" s="387"/>
      <c r="CE2344" s="387"/>
      <c r="CF2344" s="387"/>
      <c r="CG2344" s="387"/>
      <c r="CH2344" s="387"/>
      <c r="CK2344" s="258"/>
      <c r="CL2344" s="225"/>
      <c r="CM2344" s="225"/>
      <c r="CN2344" s="225"/>
      <c r="CO2344" s="225"/>
      <c r="CP2344" s="225"/>
      <c r="CQ2344" s="225"/>
      <c r="CR2344" s="225"/>
      <c r="CS2344" s="225"/>
    </row>
    <row r="2345" spans="1:97" s="316" customFormat="1" ht="12.75" customHeight="1">
      <c r="B2345" s="386"/>
      <c r="C2345" s="386"/>
      <c r="D2345" s="386"/>
      <c r="E2345" s="602"/>
      <c r="F2345" s="603"/>
      <c r="G2345" s="603"/>
      <c r="H2345" s="603"/>
      <c r="I2345" s="603"/>
      <c r="J2345" s="603"/>
      <c r="K2345" s="603"/>
      <c r="L2345" s="603"/>
      <c r="M2345" s="603"/>
      <c r="N2345" s="603"/>
      <c r="O2345" s="603"/>
      <c r="P2345" s="603"/>
      <c r="Q2345" s="603"/>
      <c r="R2345" s="603"/>
      <c r="S2345" s="603"/>
      <c r="T2345" s="603"/>
      <c r="U2345" s="603"/>
      <c r="V2345" s="603"/>
      <c r="W2345" s="603"/>
      <c r="X2345" s="603"/>
      <c r="Y2345" s="603"/>
      <c r="Z2345" s="603"/>
      <c r="AA2345" s="603"/>
      <c r="AB2345" s="603"/>
      <c r="AC2345" s="603"/>
      <c r="AD2345" s="603"/>
      <c r="AE2345" s="604"/>
      <c r="AF2345" s="786"/>
      <c r="AG2345" s="787"/>
      <c r="AH2345" s="787"/>
      <c r="AI2345" s="787"/>
      <c r="AJ2345" s="787"/>
      <c r="AK2345" s="787"/>
      <c r="AL2345" s="787"/>
      <c r="AM2345" s="787"/>
      <c r="AN2345" s="787"/>
      <c r="AO2345" s="787"/>
      <c r="AP2345" s="788"/>
      <c r="AQ2345" s="482"/>
      <c r="AR2345" s="482"/>
      <c r="AS2345" s="482"/>
      <c r="AT2345" s="482"/>
      <c r="AU2345" s="482"/>
      <c r="AV2345" s="482"/>
      <c r="AW2345" s="482"/>
      <c r="AX2345" s="482"/>
      <c r="AY2345" s="482"/>
      <c r="AZ2345" s="482"/>
      <c r="BA2345" s="482"/>
      <c r="BB2345" s="482"/>
      <c r="BC2345" s="482"/>
      <c r="BD2345" s="482"/>
      <c r="BE2345" s="482"/>
      <c r="BF2345" s="482"/>
      <c r="BG2345" s="387"/>
      <c r="BH2345" s="387"/>
      <c r="BI2345" s="387"/>
      <c r="BJ2345" s="387"/>
      <c r="BK2345" s="387"/>
      <c r="BL2345" s="387"/>
      <c r="BM2345" s="387"/>
      <c r="BN2345" s="387"/>
      <c r="BO2345" s="387"/>
      <c r="BP2345" s="387"/>
      <c r="BQ2345" s="387"/>
      <c r="BR2345" s="387"/>
      <c r="BS2345" s="387"/>
      <c r="BT2345" s="387"/>
      <c r="BU2345" s="387"/>
      <c r="BV2345" s="387"/>
      <c r="BW2345" s="387"/>
      <c r="BX2345" s="387"/>
      <c r="BY2345" s="387"/>
      <c r="BZ2345" s="387"/>
      <c r="CA2345" s="387"/>
      <c r="CB2345" s="387"/>
      <c r="CC2345" s="387"/>
      <c r="CD2345" s="387"/>
      <c r="CE2345" s="387"/>
      <c r="CF2345" s="387"/>
      <c r="CG2345" s="387"/>
      <c r="CH2345" s="387"/>
      <c r="CK2345" s="258"/>
      <c r="CL2345" s="258"/>
      <c r="CM2345" s="258"/>
      <c r="CN2345" s="258"/>
      <c r="CO2345" s="258"/>
      <c r="CP2345" s="225"/>
      <c r="CQ2345" s="225"/>
      <c r="CR2345" s="225"/>
      <c r="CS2345" s="225"/>
    </row>
    <row r="2346" spans="1:97" s="316" customFormat="1" ht="12.75" customHeight="1">
      <c r="B2346" s="386"/>
      <c r="C2346" s="386"/>
      <c r="D2346" s="386"/>
      <c r="E2346" s="388"/>
      <c r="F2346" s="388"/>
      <c r="G2346" s="388"/>
      <c r="H2346" s="388"/>
      <c r="I2346" s="388"/>
      <c r="J2346" s="388"/>
      <c r="K2346" s="388"/>
      <c r="L2346" s="388"/>
      <c r="M2346" s="388"/>
      <c r="N2346" s="388"/>
      <c r="O2346" s="388"/>
      <c r="P2346" s="388"/>
      <c r="Q2346" s="388"/>
      <c r="R2346" s="388"/>
      <c r="S2346" s="388"/>
      <c r="T2346" s="388"/>
      <c r="U2346" s="388"/>
      <c r="V2346" s="388"/>
      <c r="W2346" s="388"/>
      <c r="X2346" s="388"/>
      <c r="Y2346" s="388"/>
      <c r="Z2346" s="388"/>
      <c r="AA2346" s="388"/>
      <c r="AB2346" s="388"/>
      <c r="AC2346" s="388"/>
      <c r="AD2346" s="388"/>
      <c r="AE2346" s="388"/>
      <c r="AF2346" s="389"/>
      <c r="AG2346" s="389"/>
      <c r="AH2346" s="389"/>
      <c r="AI2346" s="389"/>
      <c r="AJ2346" s="389"/>
      <c r="AK2346" s="389"/>
      <c r="AL2346" s="389"/>
      <c r="AM2346" s="389"/>
      <c r="AN2346" s="389"/>
      <c r="AO2346" s="389"/>
      <c r="AP2346" s="389"/>
      <c r="AQ2346" s="355"/>
      <c r="AR2346" s="355"/>
      <c r="AS2346" s="355"/>
      <c r="AT2346" s="355"/>
      <c r="AU2346" s="355"/>
      <c r="AV2346" s="355"/>
      <c r="AW2346" s="355"/>
      <c r="AX2346" s="355"/>
      <c r="AY2346" s="355"/>
      <c r="AZ2346" s="355"/>
      <c r="BA2346" s="355"/>
      <c r="BB2346" s="355"/>
      <c r="BC2346" s="355"/>
      <c r="BD2346" s="355"/>
      <c r="BE2346" s="355"/>
      <c r="BF2346" s="355"/>
      <c r="BG2346" s="387"/>
      <c r="BH2346" s="387"/>
      <c r="BI2346" s="387"/>
      <c r="BJ2346" s="387"/>
      <c r="BK2346" s="387"/>
      <c r="BL2346" s="387"/>
      <c r="BM2346" s="387"/>
      <c r="BN2346" s="387"/>
      <c r="BO2346" s="387"/>
      <c r="BP2346" s="387"/>
      <c r="BQ2346" s="387"/>
      <c r="BR2346" s="387"/>
      <c r="BS2346" s="387"/>
      <c r="BT2346" s="387"/>
      <c r="BU2346" s="387"/>
      <c r="BV2346" s="387"/>
      <c r="BW2346" s="387"/>
      <c r="BX2346" s="387"/>
      <c r="BY2346" s="387"/>
      <c r="BZ2346" s="387"/>
      <c r="CA2346" s="387"/>
      <c r="CB2346" s="387"/>
      <c r="CC2346" s="387"/>
      <c r="CD2346" s="387"/>
      <c r="CE2346" s="387"/>
      <c r="CF2346" s="387"/>
      <c r="CG2346" s="387"/>
      <c r="CH2346" s="387"/>
      <c r="CK2346" s="258"/>
      <c r="CL2346" s="258"/>
      <c r="CM2346" s="258"/>
      <c r="CN2346" s="258"/>
      <c r="CO2346" s="258"/>
      <c r="CP2346" s="225"/>
      <c r="CQ2346" s="225"/>
      <c r="CR2346" s="225"/>
      <c r="CS2346" s="225"/>
    </row>
    <row r="2347" spans="1:97" ht="20.100000000000001" customHeight="1">
      <c r="A2347" s="239" t="s">
        <v>1323</v>
      </c>
      <c r="B2347" s="239"/>
      <c r="C2347" s="239"/>
      <c r="D2347" s="286"/>
      <c r="E2347" s="355"/>
      <c r="F2347" s="355"/>
      <c r="G2347" s="355"/>
      <c r="H2347" s="355"/>
      <c r="I2347" s="355"/>
      <c r="J2347" s="355"/>
      <c r="K2347" s="355"/>
      <c r="L2347" s="355"/>
      <c r="M2347" s="355"/>
      <c r="N2347" s="355"/>
      <c r="O2347" s="355"/>
      <c r="P2347" s="355"/>
      <c r="Q2347" s="355"/>
      <c r="R2347" s="355"/>
      <c r="S2347" s="355"/>
      <c r="T2347" s="355"/>
      <c r="U2347" s="355"/>
      <c r="V2347" s="355"/>
      <c r="W2347" s="355"/>
      <c r="X2347" s="355"/>
      <c r="Y2347" s="355"/>
      <c r="Z2347" s="355"/>
      <c r="AA2347" s="355"/>
      <c r="AB2347" s="355"/>
      <c r="AC2347" s="355"/>
      <c r="AD2347" s="355"/>
      <c r="AE2347" s="355"/>
      <c r="AF2347" s="355"/>
      <c r="AG2347" s="355"/>
      <c r="AH2347" s="355"/>
      <c r="AI2347" s="355"/>
      <c r="AJ2347" s="355"/>
      <c r="AK2347" s="355"/>
      <c r="AL2347" s="355"/>
      <c r="AM2347" s="355"/>
      <c r="AN2347" s="355"/>
      <c r="AO2347" s="355"/>
      <c r="AP2347" s="355"/>
      <c r="AQ2347" s="355"/>
      <c r="AR2347" s="355"/>
      <c r="AS2347" s="355"/>
      <c r="AT2347" s="355"/>
      <c r="AU2347" s="355"/>
      <c r="AV2347" s="355"/>
      <c r="AW2347" s="355"/>
      <c r="AX2347" s="355"/>
      <c r="AY2347" s="355"/>
      <c r="AZ2347" s="355"/>
      <c r="BA2347" s="355"/>
      <c r="BB2347" s="355"/>
      <c r="BC2347" s="355"/>
      <c r="BD2347" s="355"/>
      <c r="BE2347" s="355"/>
      <c r="BF2347" s="355"/>
      <c r="BG2347" s="292"/>
      <c r="BH2347" s="292"/>
      <c r="BI2347" s="292"/>
      <c r="BJ2347" s="292"/>
      <c r="BK2347" s="292"/>
      <c r="BL2347" s="225"/>
      <c r="BM2347" s="225"/>
      <c r="BN2347" s="225"/>
      <c r="BO2347" s="225"/>
      <c r="BP2347" s="225"/>
      <c r="BQ2347" s="225"/>
      <c r="BR2347" s="225"/>
      <c r="BS2347" s="225"/>
      <c r="BT2347" s="225"/>
      <c r="BU2347" s="225"/>
      <c r="BV2347" s="225"/>
      <c r="BW2347" s="225"/>
      <c r="BX2347" s="225"/>
      <c r="BY2347" s="225"/>
      <c r="BZ2347" s="225"/>
      <c r="CA2347" s="225"/>
    </row>
    <row r="2348" spans="1:97" ht="12.6" customHeight="1">
      <c r="A2348" s="342"/>
      <c r="B2348" s="495" t="s">
        <v>431</v>
      </c>
      <c r="C2348" s="496"/>
      <c r="D2348" s="497"/>
      <c r="E2348" s="501" t="s">
        <v>1258</v>
      </c>
      <c r="F2348" s="502"/>
      <c r="G2348" s="502"/>
      <c r="H2348" s="502"/>
      <c r="I2348" s="502"/>
      <c r="J2348" s="502"/>
      <c r="K2348" s="502"/>
      <c r="L2348" s="502"/>
      <c r="M2348" s="502"/>
      <c r="N2348" s="502"/>
      <c r="O2348" s="502"/>
      <c r="P2348" s="502"/>
      <c r="Q2348" s="502"/>
      <c r="R2348" s="502"/>
      <c r="S2348" s="502"/>
      <c r="T2348" s="502"/>
      <c r="U2348" s="502"/>
      <c r="V2348" s="502"/>
      <c r="W2348" s="502"/>
      <c r="X2348" s="502"/>
      <c r="Y2348" s="502"/>
      <c r="Z2348" s="502"/>
      <c r="AA2348" s="502"/>
      <c r="AB2348" s="502"/>
      <c r="AC2348" s="502"/>
      <c r="AD2348" s="502"/>
      <c r="AE2348" s="502"/>
      <c r="AF2348" s="502"/>
      <c r="AG2348" s="502"/>
      <c r="AH2348" s="502"/>
      <c r="AI2348" s="502"/>
      <c r="AJ2348" s="502"/>
      <c r="AK2348" s="502"/>
      <c r="AL2348" s="502"/>
      <c r="AM2348" s="502"/>
      <c r="AN2348" s="502"/>
      <c r="AO2348" s="502"/>
      <c r="AP2348" s="502"/>
      <c r="AQ2348" s="502"/>
      <c r="AR2348" s="502"/>
      <c r="AS2348" s="502"/>
      <c r="AT2348" s="502"/>
      <c r="AU2348" s="502"/>
      <c r="AV2348" s="502"/>
      <c r="AW2348" s="502"/>
      <c r="AX2348" s="502"/>
      <c r="AY2348" s="502"/>
      <c r="AZ2348" s="502"/>
      <c r="BA2348" s="502"/>
      <c r="BB2348" s="502"/>
      <c r="BC2348" s="502"/>
      <c r="BD2348" s="502"/>
      <c r="BE2348" s="502"/>
      <c r="BF2348" s="502"/>
      <c r="BG2348" s="505"/>
      <c r="BH2348" s="506"/>
      <c r="BI2348" s="506"/>
      <c r="BJ2348" s="506"/>
      <c r="BK2348" s="507"/>
      <c r="BL2348" s="225"/>
      <c r="BM2348" s="225"/>
      <c r="BN2348" s="225"/>
      <c r="BO2348" s="225"/>
      <c r="BP2348" s="225"/>
      <c r="BQ2348" s="225"/>
      <c r="BR2348" s="225"/>
      <c r="BS2348" s="225"/>
      <c r="BT2348" s="225"/>
      <c r="BU2348" s="225"/>
      <c r="BV2348" s="225"/>
      <c r="BW2348" s="225"/>
      <c r="BX2348" s="225"/>
      <c r="BY2348" s="225"/>
      <c r="BZ2348" s="225"/>
      <c r="CA2348" s="225"/>
    </row>
    <row r="2349" spans="1:97" ht="12.6" customHeight="1">
      <c r="A2349" s="342"/>
      <c r="B2349" s="511"/>
      <c r="C2349" s="512"/>
      <c r="D2349" s="513"/>
      <c r="E2349" s="514"/>
      <c r="F2349" s="482"/>
      <c r="G2349" s="482"/>
      <c r="H2349" s="482"/>
      <c r="I2349" s="482"/>
      <c r="J2349" s="482"/>
      <c r="K2349" s="482"/>
      <c r="L2349" s="482"/>
      <c r="M2349" s="482"/>
      <c r="N2349" s="482"/>
      <c r="O2349" s="482"/>
      <c r="P2349" s="482"/>
      <c r="Q2349" s="482"/>
      <c r="R2349" s="482"/>
      <c r="S2349" s="482"/>
      <c r="T2349" s="482"/>
      <c r="U2349" s="482"/>
      <c r="V2349" s="482"/>
      <c r="W2349" s="482"/>
      <c r="X2349" s="482"/>
      <c r="Y2349" s="482"/>
      <c r="Z2349" s="482"/>
      <c r="AA2349" s="482"/>
      <c r="AB2349" s="482"/>
      <c r="AC2349" s="482"/>
      <c r="AD2349" s="482"/>
      <c r="AE2349" s="482"/>
      <c r="AF2349" s="482"/>
      <c r="AG2349" s="482"/>
      <c r="AH2349" s="482"/>
      <c r="AI2349" s="482"/>
      <c r="AJ2349" s="482"/>
      <c r="AK2349" s="482"/>
      <c r="AL2349" s="482"/>
      <c r="AM2349" s="482"/>
      <c r="AN2349" s="482"/>
      <c r="AO2349" s="482"/>
      <c r="AP2349" s="482"/>
      <c r="AQ2349" s="482"/>
      <c r="AR2349" s="482"/>
      <c r="AS2349" s="482"/>
      <c r="AT2349" s="482"/>
      <c r="AU2349" s="482"/>
      <c r="AV2349" s="482"/>
      <c r="AW2349" s="482"/>
      <c r="AX2349" s="482"/>
      <c r="AY2349" s="482"/>
      <c r="AZ2349" s="482"/>
      <c r="BA2349" s="482"/>
      <c r="BB2349" s="482"/>
      <c r="BC2349" s="482"/>
      <c r="BD2349" s="482"/>
      <c r="BE2349" s="482"/>
      <c r="BF2349" s="482"/>
      <c r="BG2349" s="515"/>
      <c r="BH2349" s="516"/>
      <c r="BI2349" s="516"/>
      <c r="BJ2349" s="516"/>
      <c r="BK2349" s="517"/>
      <c r="BL2349" s="225"/>
      <c r="BM2349" s="225"/>
      <c r="BN2349" s="225"/>
      <c r="BO2349" s="225"/>
      <c r="BP2349" s="225"/>
      <c r="BQ2349" s="225"/>
      <c r="BR2349" s="225"/>
      <c r="BS2349" s="225"/>
      <c r="BT2349" s="225"/>
      <c r="BU2349" s="225"/>
      <c r="BV2349" s="225"/>
      <c r="BW2349" s="225"/>
      <c r="BX2349" s="225"/>
      <c r="BY2349" s="225"/>
      <c r="BZ2349" s="225"/>
      <c r="CA2349" s="225"/>
    </row>
    <row r="2350" spans="1:97" ht="12.6" customHeight="1">
      <c r="A2350" s="342"/>
      <c r="B2350" s="511"/>
      <c r="C2350" s="512"/>
      <c r="D2350" s="513"/>
      <c r="E2350" s="514"/>
      <c r="F2350" s="482"/>
      <c r="G2350" s="482"/>
      <c r="H2350" s="482"/>
      <c r="I2350" s="482"/>
      <c r="J2350" s="482"/>
      <c r="K2350" s="482"/>
      <c r="L2350" s="482"/>
      <c r="M2350" s="482"/>
      <c r="N2350" s="482"/>
      <c r="O2350" s="482"/>
      <c r="P2350" s="482"/>
      <c r="Q2350" s="482"/>
      <c r="R2350" s="482"/>
      <c r="S2350" s="482"/>
      <c r="T2350" s="482"/>
      <c r="U2350" s="482"/>
      <c r="V2350" s="482"/>
      <c r="W2350" s="482"/>
      <c r="X2350" s="482"/>
      <c r="Y2350" s="482"/>
      <c r="Z2350" s="482"/>
      <c r="AA2350" s="482"/>
      <c r="AB2350" s="482"/>
      <c r="AC2350" s="482"/>
      <c r="AD2350" s="482"/>
      <c r="AE2350" s="482"/>
      <c r="AF2350" s="482"/>
      <c r="AG2350" s="482"/>
      <c r="AH2350" s="482"/>
      <c r="AI2350" s="482"/>
      <c r="AJ2350" s="482"/>
      <c r="AK2350" s="482"/>
      <c r="AL2350" s="482"/>
      <c r="AM2350" s="482"/>
      <c r="AN2350" s="482"/>
      <c r="AO2350" s="482"/>
      <c r="AP2350" s="482"/>
      <c r="AQ2350" s="482"/>
      <c r="AR2350" s="482"/>
      <c r="AS2350" s="482"/>
      <c r="AT2350" s="482"/>
      <c r="AU2350" s="482"/>
      <c r="AV2350" s="482"/>
      <c r="AW2350" s="482"/>
      <c r="AX2350" s="482"/>
      <c r="AY2350" s="482"/>
      <c r="AZ2350" s="482"/>
      <c r="BA2350" s="482"/>
      <c r="BB2350" s="482"/>
      <c r="BC2350" s="482"/>
      <c r="BD2350" s="482"/>
      <c r="BE2350" s="482"/>
      <c r="BF2350" s="482"/>
      <c r="BG2350" s="515"/>
      <c r="BH2350" s="516"/>
      <c r="BI2350" s="516"/>
      <c r="BJ2350" s="516"/>
      <c r="BK2350" s="517"/>
      <c r="BL2350" s="225"/>
      <c r="BM2350" s="225"/>
      <c r="BN2350" s="225"/>
      <c r="BO2350" s="225"/>
      <c r="BP2350" s="225"/>
      <c r="BQ2350" s="225"/>
      <c r="BR2350" s="225"/>
      <c r="BS2350" s="225"/>
      <c r="BT2350" s="225"/>
      <c r="BU2350" s="225"/>
      <c r="BV2350" s="225"/>
      <c r="BW2350" s="225"/>
      <c r="BX2350" s="225"/>
      <c r="BY2350" s="225"/>
      <c r="BZ2350" s="225"/>
      <c r="CA2350" s="225"/>
    </row>
    <row r="2351" spans="1:97" ht="12.6" customHeight="1">
      <c r="A2351" s="342"/>
      <c r="B2351" s="511"/>
      <c r="C2351" s="512"/>
      <c r="D2351" s="513"/>
      <c r="E2351" s="514"/>
      <c r="F2351" s="482"/>
      <c r="G2351" s="482"/>
      <c r="H2351" s="482"/>
      <c r="I2351" s="482"/>
      <c r="J2351" s="482"/>
      <c r="K2351" s="482"/>
      <c r="L2351" s="482"/>
      <c r="M2351" s="482"/>
      <c r="N2351" s="482"/>
      <c r="O2351" s="482"/>
      <c r="P2351" s="482"/>
      <c r="Q2351" s="482"/>
      <c r="R2351" s="482"/>
      <c r="S2351" s="482"/>
      <c r="T2351" s="482"/>
      <c r="U2351" s="482"/>
      <c r="V2351" s="482"/>
      <c r="W2351" s="482"/>
      <c r="X2351" s="482"/>
      <c r="Y2351" s="482"/>
      <c r="Z2351" s="482"/>
      <c r="AA2351" s="482"/>
      <c r="AB2351" s="482"/>
      <c r="AC2351" s="482"/>
      <c r="AD2351" s="482"/>
      <c r="AE2351" s="482"/>
      <c r="AF2351" s="482"/>
      <c r="AG2351" s="482"/>
      <c r="AH2351" s="482"/>
      <c r="AI2351" s="482"/>
      <c r="AJ2351" s="482"/>
      <c r="AK2351" s="482"/>
      <c r="AL2351" s="482"/>
      <c r="AM2351" s="482"/>
      <c r="AN2351" s="482"/>
      <c r="AO2351" s="482"/>
      <c r="AP2351" s="482"/>
      <c r="AQ2351" s="482"/>
      <c r="AR2351" s="482"/>
      <c r="AS2351" s="482"/>
      <c r="AT2351" s="482"/>
      <c r="AU2351" s="482"/>
      <c r="AV2351" s="482"/>
      <c r="AW2351" s="482"/>
      <c r="AX2351" s="482"/>
      <c r="AY2351" s="482"/>
      <c r="AZ2351" s="482"/>
      <c r="BA2351" s="482"/>
      <c r="BB2351" s="482"/>
      <c r="BC2351" s="482"/>
      <c r="BD2351" s="482"/>
      <c r="BE2351" s="482"/>
      <c r="BF2351" s="482"/>
      <c r="BG2351" s="515"/>
      <c r="BH2351" s="516"/>
      <c r="BI2351" s="516"/>
      <c r="BJ2351" s="516"/>
      <c r="BK2351" s="517"/>
      <c r="BL2351" s="225"/>
      <c r="BM2351" s="225"/>
      <c r="BN2351" s="225"/>
      <c r="BO2351" s="225"/>
      <c r="BP2351" s="225"/>
      <c r="BQ2351" s="225"/>
      <c r="BR2351" s="225"/>
      <c r="BS2351" s="225"/>
      <c r="BT2351" s="225"/>
      <c r="BU2351" s="225"/>
      <c r="BV2351" s="225"/>
      <c r="BW2351" s="225"/>
      <c r="BX2351" s="225"/>
      <c r="BY2351" s="225"/>
      <c r="BZ2351" s="225"/>
      <c r="CA2351" s="225"/>
    </row>
    <row r="2352" spans="1:97" s="452" customFormat="1" ht="12.6" customHeight="1">
      <c r="A2352" s="342"/>
      <c r="B2352" s="495" t="s">
        <v>436</v>
      </c>
      <c r="C2352" s="496"/>
      <c r="D2352" s="497"/>
      <c r="E2352" s="501" t="s">
        <v>1281</v>
      </c>
      <c r="F2352" s="502"/>
      <c r="G2352" s="502"/>
      <c r="H2352" s="502"/>
      <c r="I2352" s="502"/>
      <c r="J2352" s="502"/>
      <c r="K2352" s="502"/>
      <c r="L2352" s="502"/>
      <c r="M2352" s="502"/>
      <c r="N2352" s="502"/>
      <c r="O2352" s="502"/>
      <c r="P2352" s="502"/>
      <c r="Q2352" s="502"/>
      <c r="R2352" s="502"/>
      <c r="S2352" s="502"/>
      <c r="T2352" s="502"/>
      <c r="U2352" s="502"/>
      <c r="V2352" s="502"/>
      <c r="W2352" s="502"/>
      <c r="X2352" s="502"/>
      <c r="Y2352" s="502"/>
      <c r="Z2352" s="502"/>
      <c r="AA2352" s="502"/>
      <c r="AB2352" s="502"/>
      <c r="AC2352" s="502"/>
      <c r="AD2352" s="502"/>
      <c r="AE2352" s="502"/>
      <c r="AF2352" s="502"/>
      <c r="AG2352" s="502"/>
      <c r="AH2352" s="502"/>
      <c r="AI2352" s="502"/>
      <c r="AJ2352" s="502"/>
      <c r="AK2352" s="502"/>
      <c r="AL2352" s="502"/>
      <c r="AM2352" s="502"/>
      <c r="AN2352" s="502"/>
      <c r="AO2352" s="502"/>
      <c r="AP2352" s="502"/>
      <c r="AQ2352" s="502"/>
      <c r="AR2352" s="502"/>
      <c r="AS2352" s="502"/>
      <c r="AT2352" s="502"/>
      <c r="AU2352" s="502"/>
      <c r="AV2352" s="502"/>
      <c r="AW2352" s="502"/>
      <c r="AX2352" s="502"/>
      <c r="AY2352" s="502"/>
      <c r="AZ2352" s="502"/>
      <c r="BA2352" s="502"/>
      <c r="BB2352" s="502"/>
      <c r="BC2352" s="502"/>
      <c r="BD2352" s="502"/>
      <c r="BE2352" s="502"/>
      <c r="BF2352" s="502"/>
      <c r="BG2352" s="505"/>
      <c r="BH2352" s="506"/>
      <c r="BI2352" s="506"/>
      <c r="BJ2352" s="506"/>
      <c r="BK2352" s="507"/>
    </row>
    <row r="2353" spans="1:97" s="452" customFormat="1" ht="12.6" customHeight="1">
      <c r="A2353" s="342"/>
      <c r="B2353" s="511"/>
      <c r="C2353" s="512"/>
      <c r="D2353" s="513"/>
      <c r="E2353" s="514"/>
      <c r="F2353" s="482"/>
      <c r="G2353" s="482"/>
      <c r="H2353" s="482"/>
      <c r="I2353" s="482"/>
      <c r="J2353" s="482"/>
      <c r="K2353" s="482"/>
      <c r="L2353" s="482"/>
      <c r="M2353" s="482"/>
      <c r="N2353" s="482"/>
      <c r="O2353" s="482"/>
      <c r="P2353" s="482"/>
      <c r="Q2353" s="482"/>
      <c r="R2353" s="482"/>
      <c r="S2353" s="482"/>
      <c r="T2353" s="482"/>
      <c r="U2353" s="482"/>
      <c r="V2353" s="482"/>
      <c r="W2353" s="482"/>
      <c r="X2353" s="482"/>
      <c r="Y2353" s="482"/>
      <c r="Z2353" s="482"/>
      <c r="AA2353" s="482"/>
      <c r="AB2353" s="482"/>
      <c r="AC2353" s="482"/>
      <c r="AD2353" s="482"/>
      <c r="AE2353" s="482"/>
      <c r="AF2353" s="482"/>
      <c r="AG2353" s="482"/>
      <c r="AH2353" s="482"/>
      <c r="AI2353" s="482"/>
      <c r="AJ2353" s="482"/>
      <c r="AK2353" s="482"/>
      <c r="AL2353" s="482"/>
      <c r="AM2353" s="482"/>
      <c r="AN2353" s="482"/>
      <c r="AO2353" s="482"/>
      <c r="AP2353" s="482"/>
      <c r="AQ2353" s="482"/>
      <c r="AR2353" s="482"/>
      <c r="AS2353" s="482"/>
      <c r="AT2353" s="482"/>
      <c r="AU2353" s="482"/>
      <c r="AV2353" s="482"/>
      <c r="AW2353" s="482"/>
      <c r="AX2353" s="482"/>
      <c r="AY2353" s="482"/>
      <c r="AZ2353" s="482"/>
      <c r="BA2353" s="482"/>
      <c r="BB2353" s="482"/>
      <c r="BC2353" s="482"/>
      <c r="BD2353" s="482"/>
      <c r="BE2353" s="482"/>
      <c r="BF2353" s="482"/>
      <c r="BG2353" s="515"/>
      <c r="BH2353" s="516"/>
      <c r="BI2353" s="516"/>
      <c r="BJ2353" s="516"/>
      <c r="BK2353" s="517"/>
    </row>
    <row r="2354" spans="1:97" s="452" customFormat="1" ht="12.6" customHeight="1">
      <c r="A2354" s="342"/>
      <c r="B2354" s="498"/>
      <c r="C2354" s="499"/>
      <c r="D2354" s="500"/>
      <c r="E2354" s="503"/>
      <c r="F2354" s="504"/>
      <c r="G2354" s="504"/>
      <c r="H2354" s="504"/>
      <c r="I2354" s="504"/>
      <c r="J2354" s="504"/>
      <c r="K2354" s="504"/>
      <c r="L2354" s="504"/>
      <c r="M2354" s="504"/>
      <c r="N2354" s="504"/>
      <c r="O2354" s="504"/>
      <c r="P2354" s="504"/>
      <c r="Q2354" s="504"/>
      <c r="R2354" s="504"/>
      <c r="S2354" s="504"/>
      <c r="T2354" s="504"/>
      <c r="U2354" s="504"/>
      <c r="V2354" s="504"/>
      <c r="W2354" s="504"/>
      <c r="X2354" s="504"/>
      <c r="Y2354" s="504"/>
      <c r="Z2354" s="504"/>
      <c r="AA2354" s="504"/>
      <c r="AB2354" s="504"/>
      <c r="AC2354" s="504"/>
      <c r="AD2354" s="504"/>
      <c r="AE2354" s="504"/>
      <c r="AF2354" s="504"/>
      <c r="AG2354" s="504"/>
      <c r="AH2354" s="504"/>
      <c r="AI2354" s="504"/>
      <c r="AJ2354" s="504"/>
      <c r="AK2354" s="504"/>
      <c r="AL2354" s="504"/>
      <c r="AM2354" s="504"/>
      <c r="AN2354" s="504"/>
      <c r="AO2354" s="504"/>
      <c r="AP2354" s="504"/>
      <c r="AQ2354" s="504"/>
      <c r="AR2354" s="504"/>
      <c r="AS2354" s="504"/>
      <c r="AT2354" s="504"/>
      <c r="AU2354" s="504"/>
      <c r="AV2354" s="504"/>
      <c r="AW2354" s="504"/>
      <c r="AX2354" s="504"/>
      <c r="AY2354" s="504"/>
      <c r="AZ2354" s="504"/>
      <c r="BA2354" s="504"/>
      <c r="BB2354" s="504"/>
      <c r="BC2354" s="504"/>
      <c r="BD2354" s="504"/>
      <c r="BE2354" s="504"/>
      <c r="BF2354" s="504"/>
      <c r="BG2354" s="508"/>
      <c r="BH2354" s="509"/>
      <c r="BI2354" s="509"/>
      <c r="BJ2354" s="509"/>
      <c r="BK2354" s="510"/>
    </row>
    <row r="2355" spans="1:97" ht="12.6" customHeight="1">
      <c r="A2355" s="342"/>
      <c r="B2355" s="495" t="s">
        <v>450</v>
      </c>
      <c r="C2355" s="496"/>
      <c r="D2355" s="497"/>
      <c r="E2355" s="501" t="s">
        <v>1120</v>
      </c>
      <c r="F2355" s="502"/>
      <c r="G2355" s="502"/>
      <c r="H2355" s="502"/>
      <c r="I2355" s="502"/>
      <c r="J2355" s="502"/>
      <c r="K2355" s="502"/>
      <c r="L2355" s="502"/>
      <c r="M2355" s="502"/>
      <c r="N2355" s="502"/>
      <c r="O2355" s="502"/>
      <c r="P2355" s="502"/>
      <c r="Q2355" s="502"/>
      <c r="R2355" s="502"/>
      <c r="S2355" s="502"/>
      <c r="T2355" s="502"/>
      <c r="U2355" s="502"/>
      <c r="V2355" s="502"/>
      <c r="W2355" s="502"/>
      <c r="X2355" s="502"/>
      <c r="Y2355" s="502"/>
      <c r="Z2355" s="502"/>
      <c r="AA2355" s="502"/>
      <c r="AB2355" s="502"/>
      <c r="AC2355" s="502"/>
      <c r="AD2355" s="502"/>
      <c r="AE2355" s="502"/>
      <c r="AF2355" s="502"/>
      <c r="AG2355" s="502"/>
      <c r="AH2355" s="502"/>
      <c r="AI2355" s="502"/>
      <c r="AJ2355" s="502"/>
      <c r="AK2355" s="502"/>
      <c r="AL2355" s="502"/>
      <c r="AM2355" s="502"/>
      <c r="AN2355" s="502"/>
      <c r="AO2355" s="502"/>
      <c r="AP2355" s="502"/>
      <c r="AQ2355" s="502"/>
      <c r="AR2355" s="502"/>
      <c r="AS2355" s="502"/>
      <c r="AT2355" s="502"/>
      <c r="AU2355" s="502"/>
      <c r="AV2355" s="502"/>
      <c r="AW2355" s="502"/>
      <c r="AX2355" s="502"/>
      <c r="AY2355" s="502"/>
      <c r="AZ2355" s="502"/>
      <c r="BA2355" s="502"/>
      <c r="BB2355" s="502"/>
      <c r="BC2355" s="502"/>
      <c r="BD2355" s="502"/>
      <c r="BE2355" s="502"/>
      <c r="BF2355" s="502"/>
      <c r="BG2355" s="505"/>
      <c r="BH2355" s="506"/>
      <c r="BI2355" s="506"/>
      <c r="BJ2355" s="506"/>
      <c r="BK2355" s="507"/>
      <c r="BL2355" s="225"/>
      <c r="BM2355" s="225"/>
      <c r="BN2355" s="225"/>
      <c r="BO2355" s="225"/>
      <c r="BP2355" s="225"/>
      <c r="BQ2355" s="225"/>
      <c r="BR2355" s="225"/>
      <c r="BS2355" s="225"/>
      <c r="BT2355" s="225"/>
      <c r="BU2355" s="225"/>
      <c r="BV2355" s="225"/>
      <c r="BW2355" s="225"/>
      <c r="BX2355" s="225"/>
      <c r="BY2355" s="225"/>
      <c r="BZ2355" s="225"/>
      <c r="CA2355" s="225"/>
    </row>
    <row r="2356" spans="1:97" ht="12.6" customHeight="1">
      <c r="A2356" s="342"/>
      <c r="B2356" s="498"/>
      <c r="C2356" s="499"/>
      <c r="D2356" s="500"/>
      <c r="E2356" s="503"/>
      <c r="F2356" s="504"/>
      <c r="G2356" s="504"/>
      <c r="H2356" s="504"/>
      <c r="I2356" s="504"/>
      <c r="J2356" s="504"/>
      <c r="K2356" s="504"/>
      <c r="L2356" s="504"/>
      <c r="M2356" s="504"/>
      <c r="N2356" s="504"/>
      <c r="O2356" s="504"/>
      <c r="P2356" s="504"/>
      <c r="Q2356" s="504"/>
      <c r="R2356" s="504"/>
      <c r="S2356" s="504"/>
      <c r="T2356" s="504"/>
      <c r="U2356" s="504"/>
      <c r="V2356" s="504"/>
      <c r="W2356" s="504"/>
      <c r="X2356" s="504"/>
      <c r="Y2356" s="504"/>
      <c r="Z2356" s="504"/>
      <c r="AA2356" s="504"/>
      <c r="AB2356" s="504"/>
      <c r="AC2356" s="504"/>
      <c r="AD2356" s="504"/>
      <c r="AE2356" s="504"/>
      <c r="AF2356" s="504"/>
      <c r="AG2356" s="504"/>
      <c r="AH2356" s="504"/>
      <c r="AI2356" s="504"/>
      <c r="AJ2356" s="504"/>
      <c r="AK2356" s="504"/>
      <c r="AL2356" s="504"/>
      <c r="AM2356" s="504"/>
      <c r="AN2356" s="504"/>
      <c r="AO2356" s="504"/>
      <c r="AP2356" s="504"/>
      <c r="AQ2356" s="504"/>
      <c r="AR2356" s="504"/>
      <c r="AS2356" s="504"/>
      <c r="AT2356" s="504"/>
      <c r="AU2356" s="504"/>
      <c r="AV2356" s="504"/>
      <c r="AW2356" s="504"/>
      <c r="AX2356" s="504"/>
      <c r="AY2356" s="504"/>
      <c r="AZ2356" s="504"/>
      <c r="BA2356" s="504"/>
      <c r="BB2356" s="504"/>
      <c r="BC2356" s="504"/>
      <c r="BD2356" s="504"/>
      <c r="BE2356" s="504"/>
      <c r="BF2356" s="504"/>
      <c r="BG2356" s="508"/>
      <c r="BH2356" s="509"/>
      <c r="BI2356" s="509"/>
      <c r="BJ2356" s="509"/>
      <c r="BK2356" s="510"/>
      <c r="BL2356" s="225"/>
      <c r="BM2356" s="225"/>
      <c r="BN2356" s="225"/>
      <c r="BO2356" s="225"/>
      <c r="BP2356" s="225"/>
      <c r="BQ2356" s="225"/>
      <c r="BR2356" s="225"/>
      <c r="BS2356" s="225"/>
      <c r="BT2356" s="225"/>
      <c r="BU2356" s="225"/>
      <c r="BV2356" s="225"/>
      <c r="BW2356" s="225"/>
      <c r="BX2356" s="225"/>
      <c r="BY2356" s="225"/>
      <c r="BZ2356" s="225"/>
      <c r="CA2356" s="225"/>
    </row>
    <row r="2357" spans="1:97" ht="12.6" customHeight="1">
      <c r="A2357" s="342"/>
      <c r="B2357" s="495" t="s">
        <v>835</v>
      </c>
      <c r="C2357" s="496"/>
      <c r="D2357" s="497"/>
      <c r="E2357" s="501" t="s">
        <v>1121</v>
      </c>
      <c r="F2357" s="502"/>
      <c r="G2357" s="502"/>
      <c r="H2357" s="502"/>
      <c r="I2357" s="502"/>
      <c r="J2357" s="502"/>
      <c r="K2357" s="502"/>
      <c r="L2357" s="502"/>
      <c r="M2357" s="502"/>
      <c r="N2357" s="502"/>
      <c r="O2357" s="502"/>
      <c r="P2357" s="502"/>
      <c r="Q2357" s="502"/>
      <c r="R2357" s="502"/>
      <c r="S2357" s="502"/>
      <c r="T2357" s="502"/>
      <c r="U2357" s="502"/>
      <c r="V2357" s="502"/>
      <c r="W2357" s="502"/>
      <c r="X2357" s="502"/>
      <c r="Y2357" s="502"/>
      <c r="Z2357" s="502"/>
      <c r="AA2357" s="502"/>
      <c r="AB2357" s="502"/>
      <c r="AC2357" s="502"/>
      <c r="AD2357" s="502"/>
      <c r="AE2357" s="502"/>
      <c r="AF2357" s="502"/>
      <c r="AG2357" s="502"/>
      <c r="AH2357" s="502"/>
      <c r="AI2357" s="502"/>
      <c r="AJ2357" s="502"/>
      <c r="AK2357" s="502"/>
      <c r="AL2357" s="502"/>
      <c r="AM2357" s="502"/>
      <c r="AN2357" s="502"/>
      <c r="AO2357" s="502"/>
      <c r="AP2357" s="502"/>
      <c r="AQ2357" s="502"/>
      <c r="AR2357" s="502"/>
      <c r="AS2357" s="502"/>
      <c r="AT2357" s="502"/>
      <c r="AU2357" s="502"/>
      <c r="AV2357" s="502"/>
      <c r="AW2357" s="502"/>
      <c r="AX2357" s="502"/>
      <c r="AY2357" s="502"/>
      <c r="AZ2357" s="502"/>
      <c r="BA2357" s="502"/>
      <c r="BB2357" s="502"/>
      <c r="BC2357" s="502"/>
      <c r="BD2357" s="502"/>
      <c r="BE2357" s="502"/>
      <c r="BF2357" s="502"/>
      <c r="BG2357" s="505"/>
      <c r="BH2357" s="506"/>
      <c r="BI2357" s="506"/>
      <c r="BJ2357" s="506"/>
      <c r="BK2357" s="507"/>
      <c r="BL2357" s="225"/>
      <c r="BM2357" s="225"/>
      <c r="BN2357" s="225"/>
      <c r="BO2357" s="225"/>
      <c r="BP2357" s="225"/>
      <c r="BQ2357" s="225"/>
      <c r="BR2357" s="225"/>
      <c r="BS2357" s="225"/>
      <c r="BT2357" s="225"/>
      <c r="BU2357" s="225"/>
      <c r="BV2357" s="225"/>
      <c r="BW2357" s="225"/>
      <c r="BX2357" s="225"/>
      <c r="BY2357" s="225"/>
      <c r="BZ2357" s="225"/>
      <c r="CA2357" s="225"/>
    </row>
    <row r="2358" spans="1:97" ht="12.6" customHeight="1">
      <c r="A2358" s="342"/>
      <c r="B2358" s="498"/>
      <c r="C2358" s="499"/>
      <c r="D2358" s="500"/>
      <c r="E2358" s="503"/>
      <c r="F2358" s="504"/>
      <c r="G2358" s="504"/>
      <c r="H2358" s="504"/>
      <c r="I2358" s="504"/>
      <c r="J2358" s="504"/>
      <c r="K2358" s="504"/>
      <c r="L2358" s="504"/>
      <c r="M2358" s="504"/>
      <c r="N2358" s="504"/>
      <c r="O2358" s="504"/>
      <c r="P2358" s="504"/>
      <c r="Q2358" s="504"/>
      <c r="R2358" s="504"/>
      <c r="S2358" s="504"/>
      <c r="T2358" s="504"/>
      <c r="U2358" s="504"/>
      <c r="V2358" s="504"/>
      <c r="W2358" s="504"/>
      <c r="X2358" s="504"/>
      <c r="Y2358" s="504"/>
      <c r="Z2358" s="504"/>
      <c r="AA2358" s="504"/>
      <c r="AB2358" s="504"/>
      <c r="AC2358" s="504"/>
      <c r="AD2358" s="504"/>
      <c r="AE2358" s="504"/>
      <c r="AF2358" s="504"/>
      <c r="AG2358" s="504"/>
      <c r="AH2358" s="504"/>
      <c r="AI2358" s="504"/>
      <c r="AJ2358" s="504"/>
      <c r="AK2358" s="504"/>
      <c r="AL2358" s="504"/>
      <c r="AM2358" s="504"/>
      <c r="AN2358" s="504"/>
      <c r="AO2358" s="504"/>
      <c r="AP2358" s="504"/>
      <c r="AQ2358" s="504"/>
      <c r="AR2358" s="504"/>
      <c r="AS2358" s="504"/>
      <c r="AT2358" s="504"/>
      <c r="AU2358" s="504"/>
      <c r="AV2358" s="504"/>
      <c r="AW2358" s="504"/>
      <c r="AX2358" s="504"/>
      <c r="AY2358" s="504"/>
      <c r="AZ2358" s="504"/>
      <c r="BA2358" s="504"/>
      <c r="BB2358" s="504"/>
      <c r="BC2358" s="504"/>
      <c r="BD2358" s="504"/>
      <c r="BE2358" s="504"/>
      <c r="BF2358" s="504"/>
      <c r="BG2358" s="508"/>
      <c r="BH2358" s="509"/>
      <c r="BI2358" s="509"/>
      <c r="BJ2358" s="509"/>
      <c r="BK2358" s="510"/>
      <c r="BL2358" s="225"/>
      <c r="BM2358" s="225"/>
      <c r="BN2358" s="225"/>
      <c r="BO2358" s="225"/>
      <c r="BP2358" s="225"/>
      <c r="BQ2358" s="225"/>
      <c r="BR2358" s="225"/>
      <c r="BS2358" s="225"/>
      <c r="BT2358" s="225"/>
      <c r="BU2358" s="225"/>
      <c r="BV2358" s="225"/>
      <c r="BW2358" s="225"/>
      <c r="BX2358" s="225"/>
      <c r="BY2358" s="225"/>
      <c r="BZ2358" s="225"/>
      <c r="CA2358" s="225"/>
    </row>
    <row r="2359" spans="1:97" ht="12.6" customHeight="1">
      <c r="A2359" s="342"/>
      <c r="B2359" s="495" t="s">
        <v>461</v>
      </c>
      <c r="C2359" s="496"/>
      <c r="D2359" s="497"/>
      <c r="E2359" s="501" t="s">
        <v>1122</v>
      </c>
      <c r="F2359" s="502"/>
      <c r="G2359" s="502"/>
      <c r="H2359" s="502"/>
      <c r="I2359" s="502"/>
      <c r="J2359" s="502"/>
      <c r="K2359" s="502"/>
      <c r="L2359" s="502"/>
      <c r="M2359" s="502"/>
      <c r="N2359" s="502"/>
      <c r="O2359" s="502"/>
      <c r="P2359" s="502"/>
      <c r="Q2359" s="502"/>
      <c r="R2359" s="502"/>
      <c r="S2359" s="502"/>
      <c r="T2359" s="502"/>
      <c r="U2359" s="502"/>
      <c r="V2359" s="502"/>
      <c r="W2359" s="502"/>
      <c r="X2359" s="502"/>
      <c r="Y2359" s="502"/>
      <c r="Z2359" s="502"/>
      <c r="AA2359" s="502"/>
      <c r="AB2359" s="502"/>
      <c r="AC2359" s="502"/>
      <c r="AD2359" s="502"/>
      <c r="AE2359" s="502"/>
      <c r="AF2359" s="502"/>
      <c r="AG2359" s="502"/>
      <c r="AH2359" s="502"/>
      <c r="AI2359" s="502"/>
      <c r="AJ2359" s="502"/>
      <c r="AK2359" s="502"/>
      <c r="AL2359" s="502"/>
      <c r="AM2359" s="502"/>
      <c r="AN2359" s="502"/>
      <c r="AO2359" s="502"/>
      <c r="AP2359" s="502"/>
      <c r="AQ2359" s="502"/>
      <c r="AR2359" s="502"/>
      <c r="AS2359" s="502"/>
      <c r="AT2359" s="502"/>
      <c r="AU2359" s="502"/>
      <c r="AV2359" s="502"/>
      <c r="AW2359" s="502"/>
      <c r="AX2359" s="502"/>
      <c r="AY2359" s="502"/>
      <c r="AZ2359" s="502"/>
      <c r="BA2359" s="502"/>
      <c r="BB2359" s="502"/>
      <c r="BC2359" s="502"/>
      <c r="BD2359" s="502"/>
      <c r="BE2359" s="502"/>
      <c r="BF2359" s="502"/>
      <c r="BG2359" s="505"/>
      <c r="BH2359" s="506"/>
      <c r="BI2359" s="506"/>
      <c r="BJ2359" s="506"/>
      <c r="BK2359" s="507"/>
      <c r="BL2359" s="225"/>
      <c r="BM2359" s="225"/>
      <c r="BN2359" s="225"/>
      <c r="BO2359" s="225"/>
      <c r="BP2359" s="225"/>
      <c r="BQ2359" s="225"/>
      <c r="BR2359" s="225"/>
      <c r="BS2359" s="225"/>
      <c r="BT2359" s="225"/>
      <c r="BU2359" s="225"/>
      <c r="BV2359" s="225"/>
      <c r="BW2359" s="225"/>
      <c r="BX2359" s="225"/>
      <c r="BY2359" s="225"/>
      <c r="BZ2359" s="225"/>
      <c r="CA2359" s="225"/>
    </row>
    <row r="2360" spans="1:97" ht="12.6" customHeight="1">
      <c r="A2360" s="342"/>
      <c r="B2360" s="511"/>
      <c r="C2360" s="512"/>
      <c r="D2360" s="513"/>
      <c r="E2360" s="514"/>
      <c r="F2360" s="482"/>
      <c r="G2360" s="482"/>
      <c r="H2360" s="482"/>
      <c r="I2360" s="482"/>
      <c r="J2360" s="482"/>
      <c r="K2360" s="482"/>
      <c r="L2360" s="482"/>
      <c r="M2360" s="482"/>
      <c r="N2360" s="482"/>
      <c r="O2360" s="482"/>
      <c r="P2360" s="482"/>
      <c r="Q2360" s="482"/>
      <c r="R2360" s="482"/>
      <c r="S2360" s="482"/>
      <c r="T2360" s="482"/>
      <c r="U2360" s="482"/>
      <c r="V2360" s="482"/>
      <c r="W2360" s="482"/>
      <c r="X2360" s="482"/>
      <c r="Y2360" s="482"/>
      <c r="Z2360" s="482"/>
      <c r="AA2360" s="482"/>
      <c r="AB2360" s="482"/>
      <c r="AC2360" s="482"/>
      <c r="AD2360" s="482"/>
      <c r="AE2360" s="482"/>
      <c r="AF2360" s="482"/>
      <c r="AG2360" s="482"/>
      <c r="AH2360" s="482"/>
      <c r="AI2360" s="482"/>
      <c r="AJ2360" s="482"/>
      <c r="AK2360" s="482"/>
      <c r="AL2360" s="482"/>
      <c r="AM2360" s="482"/>
      <c r="AN2360" s="482"/>
      <c r="AO2360" s="482"/>
      <c r="AP2360" s="482"/>
      <c r="AQ2360" s="482"/>
      <c r="AR2360" s="482"/>
      <c r="AS2360" s="482"/>
      <c r="AT2360" s="482"/>
      <c r="AU2360" s="482"/>
      <c r="AV2360" s="482"/>
      <c r="AW2360" s="482"/>
      <c r="AX2360" s="482"/>
      <c r="AY2360" s="482"/>
      <c r="AZ2360" s="482"/>
      <c r="BA2360" s="482"/>
      <c r="BB2360" s="482"/>
      <c r="BC2360" s="482"/>
      <c r="BD2360" s="482"/>
      <c r="BE2360" s="482"/>
      <c r="BF2360" s="482"/>
      <c r="BG2360" s="515"/>
      <c r="BH2360" s="516"/>
      <c r="BI2360" s="516"/>
      <c r="BJ2360" s="516"/>
      <c r="BK2360" s="517"/>
      <c r="BL2360" s="225"/>
      <c r="BM2360" s="225"/>
      <c r="BN2360" s="225"/>
      <c r="BO2360" s="225"/>
      <c r="BP2360" s="225"/>
      <c r="BQ2360" s="225"/>
      <c r="BR2360" s="225"/>
      <c r="BS2360" s="225"/>
      <c r="BT2360" s="225"/>
      <c r="BU2360" s="225"/>
      <c r="BV2360" s="225"/>
      <c r="BW2360" s="225"/>
      <c r="BX2360" s="225"/>
      <c r="BY2360" s="225"/>
      <c r="BZ2360" s="225"/>
      <c r="CA2360" s="225"/>
    </row>
    <row r="2361" spans="1:97" ht="12.6" customHeight="1">
      <c r="A2361" s="342"/>
      <c r="B2361" s="498"/>
      <c r="C2361" s="499"/>
      <c r="D2361" s="500"/>
      <c r="E2361" s="503"/>
      <c r="F2361" s="504"/>
      <c r="G2361" s="504"/>
      <c r="H2361" s="504"/>
      <c r="I2361" s="504"/>
      <c r="J2361" s="504"/>
      <c r="K2361" s="504"/>
      <c r="L2361" s="504"/>
      <c r="M2361" s="504"/>
      <c r="N2361" s="504"/>
      <c r="O2361" s="504"/>
      <c r="P2361" s="504"/>
      <c r="Q2361" s="504"/>
      <c r="R2361" s="504"/>
      <c r="S2361" s="504"/>
      <c r="T2361" s="504"/>
      <c r="U2361" s="504"/>
      <c r="V2361" s="504"/>
      <c r="W2361" s="504"/>
      <c r="X2361" s="504"/>
      <c r="Y2361" s="504"/>
      <c r="Z2361" s="504"/>
      <c r="AA2361" s="504"/>
      <c r="AB2361" s="504"/>
      <c r="AC2361" s="504"/>
      <c r="AD2361" s="504"/>
      <c r="AE2361" s="504"/>
      <c r="AF2361" s="504"/>
      <c r="AG2361" s="504"/>
      <c r="AH2361" s="504"/>
      <c r="AI2361" s="504"/>
      <c r="AJ2361" s="504"/>
      <c r="AK2361" s="504"/>
      <c r="AL2361" s="504"/>
      <c r="AM2361" s="504"/>
      <c r="AN2361" s="504"/>
      <c r="AO2361" s="504"/>
      <c r="AP2361" s="504"/>
      <c r="AQ2361" s="504"/>
      <c r="AR2361" s="504"/>
      <c r="AS2361" s="504"/>
      <c r="AT2361" s="504"/>
      <c r="AU2361" s="504"/>
      <c r="AV2361" s="504"/>
      <c r="AW2361" s="504"/>
      <c r="AX2361" s="504"/>
      <c r="AY2361" s="504"/>
      <c r="AZ2361" s="504"/>
      <c r="BA2361" s="504"/>
      <c r="BB2361" s="504"/>
      <c r="BC2361" s="504"/>
      <c r="BD2361" s="504"/>
      <c r="BE2361" s="504"/>
      <c r="BF2361" s="504"/>
      <c r="BG2361" s="508"/>
      <c r="BH2361" s="509"/>
      <c r="BI2361" s="509"/>
      <c r="BJ2361" s="509"/>
      <c r="BK2361" s="510"/>
      <c r="BL2361" s="225"/>
      <c r="BM2361" s="225"/>
      <c r="BN2361" s="225"/>
      <c r="BO2361" s="225"/>
      <c r="BP2361" s="225"/>
      <c r="BQ2361" s="225"/>
      <c r="BR2361" s="225"/>
      <c r="BS2361" s="225"/>
      <c r="BT2361" s="225"/>
      <c r="BU2361" s="225"/>
      <c r="BV2361" s="225"/>
      <c r="BW2361" s="225"/>
      <c r="BX2361" s="225"/>
      <c r="BY2361" s="225"/>
      <c r="BZ2361" s="225"/>
      <c r="CA2361" s="225"/>
    </row>
    <row r="2362" spans="1:97" ht="12.6" customHeight="1">
      <c r="A2362" s="342"/>
      <c r="B2362" s="495" t="s">
        <v>1282</v>
      </c>
      <c r="C2362" s="496"/>
      <c r="D2362" s="497"/>
      <c r="E2362" s="501" t="s">
        <v>1259</v>
      </c>
      <c r="F2362" s="502"/>
      <c r="G2362" s="502"/>
      <c r="H2362" s="502"/>
      <c r="I2362" s="502"/>
      <c r="J2362" s="502"/>
      <c r="K2362" s="502"/>
      <c r="L2362" s="502"/>
      <c r="M2362" s="502"/>
      <c r="N2362" s="502"/>
      <c r="O2362" s="502"/>
      <c r="P2362" s="502"/>
      <c r="Q2362" s="502"/>
      <c r="R2362" s="502"/>
      <c r="S2362" s="502"/>
      <c r="T2362" s="502"/>
      <c r="U2362" s="502"/>
      <c r="V2362" s="502"/>
      <c r="W2362" s="502"/>
      <c r="X2362" s="502"/>
      <c r="Y2362" s="502"/>
      <c r="Z2362" s="502"/>
      <c r="AA2362" s="502"/>
      <c r="AB2362" s="502"/>
      <c r="AC2362" s="502"/>
      <c r="AD2362" s="502"/>
      <c r="AE2362" s="502"/>
      <c r="AF2362" s="502"/>
      <c r="AG2362" s="502"/>
      <c r="AH2362" s="502"/>
      <c r="AI2362" s="502"/>
      <c r="AJ2362" s="502"/>
      <c r="AK2362" s="502"/>
      <c r="AL2362" s="502"/>
      <c r="AM2362" s="502"/>
      <c r="AN2362" s="502"/>
      <c r="AO2362" s="502"/>
      <c r="AP2362" s="502"/>
      <c r="AQ2362" s="502"/>
      <c r="AR2362" s="502"/>
      <c r="AS2362" s="502"/>
      <c r="AT2362" s="502"/>
      <c r="AU2362" s="502"/>
      <c r="AV2362" s="502"/>
      <c r="AW2362" s="502"/>
      <c r="AX2362" s="502"/>
      <c r="AY2362" s="502"/>
      <c r="AZ2362" s="502"/>
      <c r="BA2362" s="502"/>
      <c r="BB2362" s="502"/>
      <c r="BC2362" s="502"/>
      <c r="BD2362" s="502"/>
      <c r="BE2362" s="502"/>
      <c r="BF2362" s="502"/>
      <c r="BG2362" s="505"/>
      <c r="BH2362" s="506"/>
      <c r="BI2362" s="506"/>
      <c r="BJ2362" s="506"/>
      <c r="BK2362" s="507"/>
      <c r="BL2362" s="225"/>
      <c r="BM2362" s="225"/>
      <c r="BN2362" s="225"/>
      <c r="BO2362" s="225"/>
      <c r="BP2362" s="225"/>
      <c r="BQ2362" s="225"/>
      <c r="BR2362" s="225"/>
      <c r="BS2362" s="225"/>
      <c r="BT2362" s="225"/>
      <c r="BU2362" s="225"/>
      <c r="BV2362" s="225"/>
      <c r="BW2362" s="225"/>
      <c r="BX2362" s="225"/>
      <c r="BY2362" s="225"/>
      <c r="BZ2362" s="225"/>
      <c r="CA2362" s="225"/>
    </row>
    <row r="2363" spans="1:97" ht="12.6" customHeight="1">
      <c r="A2363" s="342"/>
      <c r="B2363" s="511"/>
      <c r="C2363" s="512"/>
      <c r="D2363" s="513"/>
      <c r="E2363" s="514"/>
      <c r="F2363" s="482"/>
      <c r="G2363" s="482"/>
      <c r="H2363" s="482"/>
      <c r="I2363" s="482"/>
      <c r="J2363" s="482"/>
      <c r="K2363" s="482"/>
      <c r="L2363" s="482"/>
      <c r="M2363" s="482"/>
      <c r="N2363" s="482"/>
      <c r="O2363" s="482"/>
      <c r="P2363" s="482"/>
      <c r="Q2363" s="482"/>
      <c r="R2363" s="482"/>
      <c r="S2363" s="482"/>
      <c r="T2363" s="482"/>
      <c r="U2363" s="482"/>
      <c r="V2363" s="482"/>
      <c r="W2363" s="482"/>
      <c r="X2363" s="482"/>
      <c r="Y2363" s="482"/>
      <c r="Z2363" s="482"/>
      <c r="AA2363" s="482"/>
      <c r="AB2363" s="482"/>
      <c r="AC2363" s="482"/>
      <c r="AD2363" s="482"/>
      <c r="AE2363" s="482"/>
      <c r="AF2363" s="482"/>
      <c r="AG2363" s="482"/>
      <c r="AH2363" s="482"/>
      <c r="AI2363" s="482"/>
      <c r="AJ2363" s="482"/>
      <c r="AK2363" s="482"/>
      <c r="AL2363" s="482"/>
      <c r="AM2363" s="482"/>
      <c r="AN2363" s="482"/>
      <c r="AO2363" s="482"/>
      <c r="AP2363" s="482"/>
      <c r="AQ2363" s="482"/>
      <c r="AR2363" s="482"/>
      <c r="AS2363" s="482"/>
      <c r="AT2363" s="482"/>
      <c r="AU2363" s="482"/>
      <c r="AV2363" s="482"/>
      <c r="AW2363" s="482"/>
      <c r="AX2363" s="482"/>
      <c r="AY2363" s="482"/>
      <c r="AZ2363" s="482"/>
      <c r="BA2363" s="482"/>
      <c r="BB2363" s="482"/>
      <c r="BC2363" s="482"/>
      <c r="BD2363" s="482"/>
      <c r="BE2363" s="482"/>
      <c r="BF2363" s="482"/>
      <c r="BG2363" s="515"/>
      <c r="BH2363" s="516"/>
      <c r="BI2363" s="516"/>
      <c r="BJ2363" s="516"/>
      <c r="BK2363" s="517"/>
      <c r="BL2363" s="225"/>
      <c r="BM2363" s="225"/>
      <c r="BN2363" s="225"/>
      <c r="BO2363" s="225"/>
      <c r="BP2363" s="225"/>
      <c r="BQ2363" s="225"/>
      <c r="BR2363" s="225"/>
      <c r="BS2363" s="225"/>
      <c r="BT2363" s="225"/>
      <c r="BU2363" s="225"/>
      <c r="BV2363" s="225"/>
      <c r="BW2363" s="225"/>
      <c r="BX2363" s="225"/>
      <c r="BY2363" s="225"/>
      <c r="BZ2363" s="225"/>
      <c r="CA2363" s="225"/>
    </row>
    <row r="2364" spans="1:97" ht="12.6" customHeight="1">
      <c r="A2364" s="342"/>
      <c r="B2364" s="498"/>
      <c r="C2364" s="499"/>
      <c r="D2364" s="500"/>
      <c r="E2364" s="503"/>
      <c r="F2364" s="504"/>
      <c r="G2364" s="504"/>
      <c r="H2364" s="504"/>
      <c r="I2364" s="504"/>
      <c r="J2364" s="504"/>
      <c r="K2364" s="504"/>
      <c r="L2364" s="504"/>
      <c r="M2364" s="504"/>
      <c r="N2364" s="504"/>
      <c r="O2364" s="504"/>
      <c r="P2364" s="504"/>
      <c r="Q2364" s="504"/>
      <c r="R2364" s="504"/>
      <c r="S2364" s="504"/>
      <c r="T2364" s="504"/>
      <c r="U2364" s="504"/>
      <c r="V2364" s="504"/>
      <c r="W2364" s="504"/>
      <c r="X2364" s="504"/>
      <c r="Y2364" s="504"/>
      <c r="Z2364" s="504"/>
      <c r="AA2364" s="504"/>
      <c r="AB2364" s="504"/>
      <c r="AC2364" s="504"/>
      <c r="AD2364" s="504"/>
      <c r="AE2364" s="504"/>
      <c r="AF2364" s="504"/>
      <c r="AG2364" s="504"/>
      <c r="AH2364" s="504"/>
      <c r="AI2364" s="504"/>
      <c r="AJ2364" s="504"/>
      <c r="AK2364" s="504"/>
      <c r="AL2364" s="504"/>
      <c r="AM2364" s="504"/>
      <c r="AN2364" s="504"/>
      <c r="AO2364" s="504"/>
      <c r="AP2364" s="504"/>
      <c r="AQ2364" s="504"/>
      <c r="AR2364" s="504"/>
      <c r="AS2364" s="504"/>
      <c r="AT2364" s="504"/>
      <c r="AU2364" s="504"/>
      <c r="AV2364" s="504"/>
      <c r="AW2364" s="504"/>
      <c r="AX2364" s="504"/>
      <c r="AY2364" s="504"/>
      <c r="AZ2364" s="504"/>
      <c r="BA2364" s="504"/>
      <c r="BB2364" s="504"/>
      <c r="BC2364" s="504"/>
      <c r="BD2364" s="504"/>
      <c r="BE2364" s="504"/>
      <c r="BF2364" s="504"/>
      <c r="BG2364" s="508"/>
      <c r="BH2364" s="509"/>
      <c r="BI2364" s="509"/>
      <c r="BJ2364" s="509"/>
      <c r="BK2364" s="510"/>
      <c r="BL2364" s="225"/>
      <c r="BM2364" s="225"/>
      <c r="BN2364" s="225"/>
      <c r="BO2364" s="225"/>
      <c r="BP2364" s="225"/>
      <c r="BQ2364" s="225"/>
      <c r="BR2364" s="225"/>
      <c r="BS2364" s="225"/>
      <c r="BT2364" s="225"/>
      <c r="BU2364" s="225"/>
      <c r="BV2364" s="225"/>
      <c r="BW2364" s="225"/>
      <c r="BX2364" s="225"/>
      <c r="BY2364" s="225"/>
      <c r="BZ2364" s="225"/>
      <c r="CA2364" s="225"/>
    </row>
    <row r="2365" spans="1:97" s="384" customFormat="1" ht="7.5" customHeight="1">
      <c r="BG2365" s="243"/>
      <c r="BH2365" s="243"/>
      <c r="BI2365" s="243"/>
      <c r="BJ2365" s="243"/>
      <c r="BK2365" s="243"/>
      <c r="BL2365" s="385"/>
      <c r="BM2365" s="385"/>
      <c r="BN2365" s="385"/>
      <c r="BO2365" s="385"/>
      <c r="BP2365" s="385"/>
      <c r="BQ2365" s="385"/>
      <c r="BR2365" s="385"/>
      <c r="BS2365" s="385"/>
      <c r="BT2365" s="385"/>
      <c r="BU2365" s="385"/>
      <c r="BV2365" s="385"/>
      <c r="BW2365" s="385"/>
      <c r="BX2365" s="385"/>
      <c r="BY2365" s="385"/>
      <c r="BZ2365" s="385"/>
      <c r="CA2365" s="385"/>
    </row>
    <row r="2366" spans="1:97" s="316" customFormat="1" ht="12.75" customHeight="1">
      <c r="B2366" s="386"/>
      <c r="C2366" s="386"/>
      <c r="D2366" s="386"/>
      <c r="E2366" s="599" t="s">
        <v>765</v>
      </c>
      <c r="F2366" s="600"/>
      <c r="G2366" s="600"/>
      <c r="H2366" s="600"/>
      <c r="I2366" s="600"/>
      <c r="J2366" s="600"/>
      <c r="K2366" s="600"/>
      <c r="L2366" s="600"/>
      <c r="M2366" s="600"/>
      <c r="N2366" s="600"/>
      <c r="O2366" s="600"/>
      <c r="P2366" s="600"/>
      <c r="Q2366" s="600"/>
      <c r="R2366" s="600"/>
      <c r="S2366" s="600"/>
      <c r="T2366" s="600"/>
      <c r="U2366" s="600"/>
      <c r="V2366" s="600"/>
      <c r="W2366" s="600"/>
      <c r="X2366" s="600"/>
      <c r="Y2366" s="600"/>
      <c r="Z2366" s="600"/>
      <c r="AA2366" s="600"/>
      <c r="AB2366" s="600"/>
      <c r="AC2366" s="600"/>
      <c r="AD2366" s="600"/>
      <c r="AE2366" s="601"/>
      <c r="AF2366" s="783"/>
      <c r="AG2366" s="784"/>
      <c r="AH2366" s="784"/>
      <c r="AI2366" s="784"/>
      <c r="AJ2366" s="784"/>
      <c r="AK2366" s="784"/>
      <c r="AL2366" s="784"/>
      <c r="AM2366" s="784"/>
      <c r="AN2366" s="784"/>
      <c r="AO2366" s="784"/>
      <c r="AP2366" s="785"/>
      <c r="AQ2366" s="482"/>
      <c r="AR2366" s="482"/>
      <c r="AS2366" s="482"/>
      <c r="AT2366" s="482"/>
      <c r="AU2366" s="482"/>
      <c r="AV2366" s="482"/>
      <c r="AW2366" s="482"/>
      <c r="AX2366" s="482"/>
      <c r="AY2366" s="482"/>
      <c r="AZ2366" s="482"/>
      <c r="BA2366" s="482"/>
      <c r="BB2366" s="482"/>
      <c r="BC2366" s="482"/>
      <c r="BD2366" s="482"/>
      <c r="BE2366" s="482"/>
      <c r="BF2366" s="482"/>
      <c r="BG2366" s="387"/>
      <c r="BH2366" s="387"/>
      <c r="BI2366" s="387"/>
      <c r="BJ2366" s="387"/>
      <c r="BK2366" s="387"/>
      <c r="BL2366" s="387"/>
      <c r="BM2366" s="777" t="s">
        <v>766</v>
      </c>
      <c r="BN2366" s="777"/>
      <c r="BO2366" s="777"/>
      <c r="BP2366" s="777"/>
      <c r="BQ2366" s="777"/>
      <c r="BR2366" s="777"/>
      <c r="BS2366" s="777"/>
      <c r="BT2366" s="777"/>
      <c r="BU2366" s="777"/>
      <c r="BV2366" s="777"/>
      <c r="BW2366" s="777"/>
      <c r="BX2366" s="387"/>
      <c r="BY2366" s="387"/>
      <c r="BZ2366" s="387"/>
      <c r="CA2366" s="387"/>
      <c r="CB2366" s="387"/>
      <c r="CC2366" s="387"/>
      <c r="CD2366" s="387"/>
      <c r="CE2366" s="387"/>
      <c r="CF2366" s="387"/>
      <c r="CG2366" s="387"/>
      <c r="CH2366" s="387"/>
      <c r="CK2366" s="258"/>
      <c r="CL2366" s="225"/>
      <c r="CM2366" s="225"/>
      <c r="CN2366" s="225"/>
      <c r="CO2366" s="225"/>
      <c r="CP2366" s="225"/>
      <c r="CQ2366" s="225"/>
      <c r="CR2366" s="225"/>
      <c r="CS2366" s="225"/>
    </row>
    <row r="2367" spans="1:97" s="316" customFormat="1" ht="12.75" customHeight="1">
      <c r="B2367" s="386"/>
      <c r="C2367" s="386"/>
      <c r="D2367" s="386"/>
      <c r="E2367" s="602"/>
      <c r="F2367" s="603"/>
      <c r="G2367" s="603"/>
      <c r="H2367" s="603"/>
      <c r="I2367" s="603"/>
      <c r="J2367" s="603"/>
      <c r="K2367" s="603"/>
      <c r="L2367" s="603"/>
      <c r="M2367" s="603"/>
      <c r="N2367" s="603"/>
      <c r="O2367" s="603"/>
      <c r="P2367" s="603"/>
      <c r="Q2367" s="603"/>
      <c r="R2367" s="603"/>
      <c r="S2367" s="603"/>
      <c r="T2367" s="603"/>
      <c r="U2367" s="603"/>
      <c r="V2367" s="603"/>
      <c r="W2367" s="603"/>
      <c r="X2367" s="603"/>
      <c r="Y2367" s="603"/>
      <c r="Z2367" s="603"/>
      <c r="AA2367" s="603"/>
      <c r="AB2367" s="603"/>
      <c r="AC2367" s="603"/>
      <c r="AD2367" s="603"/>
      <c r="AE2367" s="604"/>
      <c r="AF2367" s="786"/>
      <c r="AG2367" s="787"/>
      <c r="AH2367" s="787"/>
      <c r="AI2367" s="787"/>
      <c r="AJ2367" s="787"/>
      <c r="AK2367" s="787"/>
      <c r="AL2367" s="787"/>
      <c r="AM2367" s="787"/>
      <c r="AN2367" s="787"/>
      <c r="AO2367" s="787"/>
      <c r="AP2367" s="788"/>
      <c r="AQ2367" s="482"/>
      <c r="AR2367" s="482"/>
      <c r="AS2367" s="482"/>
      <c r="AT2367" s="482"/>
      <c r="AU2367" s="482"/>
      <c r="AV2367" s="482"/>
      <c r="AW2367" s="482"/>
      <c r="AX2367" s="482"/>
      <c r="AY2367" s="482"/>
      <c r="AZ2367" s="482"/>
      <c r="BA2367" s="482"/>
      <c r="BB2367" s="482"/>
      <c r="BC2367" s="482"/>
      <c r="BD2367" s="482"/>
      <c r="BE2367" s="482"/>
      <c r="BF2367" s="482"/>
      <c r="BG2367" s="387"/>
      <c r="BH2367" s="387"/>
      <c r="BI2367" s="387"/>
      <c r="BJ2367" s="387"/>
      <c r="BK2367" s="387"/>
      <c r="BL2367" s="387"/>
      <c r="BM2367" s="387"/>
      <c r="BN2367" s="387"/>
      <c r="BO2367" s="387"/>
      <c r="BP2367" s="387"/>
      <c r="BQ2367" s="387"/>
      <c r="BR2367" s="387"/>
      <c r="BS2367" s="387"/>
      <c r="BT2367" s="387"/>
      <c r="BU2367" s="387"/>
      <c r="BV2367" s="387"/>
      <c r="BW2367" s="387"/>
      <c r="BX2367" s="387"/>
      <c r="BY2367" s="387"/>
      <c r="BZ2367" s="387"/>
      <c r="CA2367" s="387"/>
      <c r="CB2367" s="387"/>
      <c r="CC2367" s="387"/>
      <c r="CD2367" s="387"/>
      <c r="CE2367" s="387"/>
      <c r="CF2367" s="387"/>
      <c r="CG2367" s="387"/>
      <c r="CH2367" s="387"/>
      <c r="CK2367" s="258"/>
      <c r="CL2367" s="258"/>
      <c r="CM2367" s="258"/>
      <c r="CN2367" s="258"/>
      <c r="CO2367" s="258"/>
      <c r="CP2367" s="225"/>
      <c r="CQ2367" s="225"/>
      <c r="CR2367" s="225"/>
      <c r="CS2367" s="225"/>
    </row>
    <row r="2368" spans="1:97" s="316" customFormat="1" ht="12.75" customHeight="1">
      <c r="B2368" s="386"/>
      <c r="C2368" s="386"/>
      <c r="D2368" s="386"/>
      <c r="E2368" s="388"/>
      <c r="F2368" s="388"/>
      <c r="G2368" s="388"/>
      <c r="H2368" s="388"/>
      <c r="I2368" s="388"/>
      <c r="J2368" s="388"/>
      <c r="K2368" s="388"/>
      <c r="L2368" s="388"/>
      <c r="M2368" s="388"/>
      <c r="N2368" s="388"/>
      <c r="O2368" s="388"/>
      <c r="P2368" s="388"/>
      <c r="Q2368" s="388"/>
      <c r="R2368" s="388"/>
      <c r="S2368" s="388"/>
      <c r="T2368" s="388"/>
      <c r="U2368" s="388"/>
      <c r="V2368" s="388"/>
      <c r="W2368" s="388"/>
      <c r="X2368" s="388"/>
      <c r="Y2368" s="388"/>
      <c r="Z2368" s="388"/>
      <c r="AA2368" s="388"/>
      <c r="AB2368" s="388"/>
      <c r="AC2368" s="388"/>
      <c r="AD2368" s="388"/>
      <c r="AE2368" s="388"/>
      <c r="AF2368" s="389"/>
      <c r="AG2368" s="389"/>
      <c r="AH2368" s="389"/>
      <c r="AI2368" s="389"/>
      <c r="AJ2368" s="389"/>
      <c r="AK2368" s="389"/>
      <c r="AL2368" s="389"/>
      <c r="AM2368" s="389"/>
      <c r="AN2368" s="389"/>
      <c r="AO2368" s="389"/>
      <c r="AP2368" s="389"/>
      <c r="AQ2368" s="355"/>
      <c r="AR2368" s="355"/>
      <c r="AS2368" s="355"/>
      <c r="AT2368" s="355"/>
      <c r="AU2368" s="355"/>
      <c r="AV2368" s="355"/>
      <c r="AW2368" s="355"/>
      <c r="AX2368" s="355"/>
      <c r="AY2368" s="355"/>
      <c r="AZ2368" s="355"/>
      <c r="BA2368" s="355"/>
      <c r="BB2368" s="355"/>
      <c r="BC2368" s="355"/>
      <c r="BD2368" s="355"/>
      <c r="BE2368" s="355"/>
      <c r="BF2368" s="355"/>
      <c r="BG2368" s="387"/>
      <c r="BH2368" s="387"/>
      <c r="BI2368" s="387"/>
      <c r="BJ2368" s="387"/>
      <c r="BK2368" s="387"/>
      <c r="BL2368" s="387"/>
      <c r="BM2368" s="387"/>
      <c r="BN2368" s="387"/>
      <c r="BO2368" s="387"/>
      <c r="BP2368" s="387"/>
      <c r="BQ2368" s="387"/>
      <c r="BR2368" s="387"/>
      <c r="BS2368" s="387"/>
      <c r="BT2368" s="387"/>
      <c r="BU2368" s="387"/>
      <c r="BV2368" s="387"/>
      <c r="BW2368" s="387"/>
      <c r="BX2368" s="387"/>
      <c r="BY2368" s="387"/>
      <c r="BZ2368" s="387"/>
      <c r="CA2368" s="387"/>
      <c r="CB2368" s="387"/>
      <c r="CC2368" s="387"/>
      <c r="CD2368" s="387"/>
      <c r="CE2368" s="387"/>
      <c r="CF2368" s="387"/>
      <c r="CG2368" s="387"/>
      <c r="CH2368" s="387"/>
      <c r="CK2368" s="258"/>
      <c r="CL2368" s="258"/>
      <c r="CM2368" s="258"/>
      <c r="CN2368" s="258"/>
      <c r="CO2368" s="258"/>
      <c r="CP2368" s="225"/>
      <c r="CQ2368" s="225"/>
      <c r="CR2368" s="225"/>
      <c r="CS2368" s="225"/>
    </row>
    <row r="2369" spans="1:79" ht="20.100000000000001" customHeight="1">
      <c r="A2369" s="239" t="s">
        <v>1324</v>
      </c>
      <c r="B2369" s="239"/>
      <c r="C2369" s="239"/>
      <c r="D2369" s="286"/>
      <c r="E2369" s="355"/>
      <c r="F2369" s="355"/>
      <c r="G2369" s="355"/>
      <c r="H2369" s="355"/>
      <c r="I2369" s="355"/>
      <c r="J2369" s="355"/>
      <c r="K2369" s="355"/>
      <c r="L2369" s="355"/>
      <c r="M2369" s="355"/>
      <c r="N2369" s="355"/>
      <c r="O2369" s="355"/>
      <c r="P2369" s="355"/>
      <c r="Q2369" s="355"/>
      <c r="R2369" s="355"/>
      <c r="S2369" s="355"/>
      <c r="T2369" s="355"/>
      <c r="U2369" s="355"/>
      <c r="V2369" s="355"/>
      <c r="W2369" s="355"/>
      <c r="X2369" s="355"/>
      <c r="Y2369" s="355"/>
      <c r="Z2369" s="355"/>
      <c r="AA2369" s="355"/>
      <c r="AB2369" s="355"/>
      <c r="AC2369" s="355"/>
      <c r="AD2369" s="355"/>
      <c r="AE2369" s="355"/>
      <c r="AF2369" s="355"/>
      <c r="AG2369" s="355"/>
      <c r="AH2369" s="355"/>
      <c r="AI2369" s="355"/>
      <c r="AJ2369" s="355"/>
      <c r="AK2369" s="355"/>
      <c r="AL2369" s="355"/>
      <c r="AM2369" s="355"/>
      <c r="AN2369" s="773"/>
      <c r="AO2369" s="774"/>
      <c r="AP2369" s="774"/>
      <c r="AQ2369" s="774"/>
      <c r="AR2369" s="774"/>
      <c r="AS2369" s="774"/>
      <c r="AT2369" s="774"/>
      <c r="AU2369" s="774"/>
      <c r="AV2369" s="774"/>
      <c r="AW2369" s="774"/>
      <c r="AX2369" s="774"/>
      <c r="AY2369" s="774"/>
      <c r="AZ2369" s="774"/>
      <c r="BA2369" s="774"/>
      <c r="BB2369" s="774"/>
      <c r="BC2369" s="774"/>
      <c r="BD2369" s="774"/>
      <c r="BE2369" s="774"/>
      <c r="BF2369" s="774"/>
      <c r="BG2369" s="292"/>
      <c r="BH2369" s="292"/>
      <c r="BI2369" s="292"/>
      <c r="BJ2369" s="292"/>
      <c r="BK2369" s="292"/>
      <c r="BL2369" s="225"/>
      <c r="BM2369" s="225"/>
      <c r="BN2369" s="225"/>
      <c r="BO2369" s="225"/>
      <c r="BP2369" s="225"/>
      <c r="BQ2369" s="225"/>
      <c r="BR2369" s="225"/>
      <c r="BS2369" s="225"/>
      <c r="BT2369" s="225"/>
      <c r="BU2369" s="225"/>
      <c r="BV2369" s="225"/>
      <c r="BW2369" s="225"/>
      <c r="BX2369" s="225"/>
      <c r="BY2369" s="225"/>
      <c r="BZ2369" s="225"/>
      <c r="CA2369" s="225"/>
    </row>
    <row r="2370" spans="1:79" ht="12.6" customHeight="1">
      <c r="A2370" s="342"/>
      <c r="B2370" s="495" t="s">
        <v>431</v>
      </c>
      <c r="C2370" s="496"/>
      <c r="D2370" s="497"/>
      <c r="E2370" s="501" t="s">
        <v>1125</v>
      </c>
      <c r="F2370" s="502"/>
      <c r="G2370" s="502"/>
      <c r="H2370" s="502"/>
      <c r="I2370" s="502"/>
      <c r="J2370" s="502"/>
      <c r="K2370" s="502"/>
      <c r="L2370" s="502"/>
      <c r="M2370" s="502"/>
      <c r="N2370" s="502"/>
      <c r="O2370" s="502"/>
      <c r="P2370" s="502"/>
      <c r="Q2370" s="502"/>
      <c r="R2370" s="502"/>
      <c r="S2370" s="502"/>
      <c r="T2370" s="502"/>
      <c r="U2370" s="502"/>
      <c r="V2370" s="502"/>
      <c r="W2370" s="502"/>
      <c r="X2370" s="502"/>
      <c r="Y2370" s="502"/>
      <c r="Z2370" s="502"/>
      <c r="AA2370" s="502"/>
      <c r="AB2370" s="502"/>
      <c r="AC2370" s="502"/>
      <c r="AD2370" s="502"/>
      <c r="AE2370" s="502"/>
      <c r="AF2370" s="502"/>
      <c r="AG2370" s="502"/>
      <c r="AH2370" s="502"/>
      <c r="AI2370" s="502"/>
      <c r="AJ2370" s="502"/>
      <c r="AK2370" s="502"/>
      <c r="AL2370" s="502"/>
      <c r="AM2370" s="502"/>
      <c r="AN2370" s="502"/>
      <c r="AO2370" s="502"/>
      <c r="AP2370" s="502"/>
      <c r="AQ2370" s="502"/>
      <c r="AR2370" s="502"/>
      <c r="AS2370" s="502"/>
      <c r="AT2370" s="502"/>
      <c r="AU2370" s="502"/>
      <c r="AV2370" s="502"/>
      <c r="AW2370" s="502"/>
      <c r="AX2370" s="502"/>
      <c r="AY2370" s="502"/>
      <c r="AZ2370" s="502"/>
      <c r="BA2370" s="502"/>
      <c r="BB2370" s="502"/>
      <c r="BC2370" s="502"/>
      <c r="BD2370" s="502"/>
      <c r="BE2370" s="502"/>
      <c r="BF2370" s="502"/>
      <c r="BG2370" s="883"/>
      <c r="BH2370" s="884"/>
      <c r="BI2370" s="884"/>
      <c r="BJ2370" s="884"/>
      <c r="BK2370" s="885"/>
      <c r="BL2370" s="225"/>
      <c r="BM2370" s="225"/>
      <c r="BN2370" s="225"/>
      <c r="BO2370" s="225"/>
      <c r="BP2370" s="225"/>
      <c r="BQ2370" s="225"/>
      <c r="BR2370" s="225"/>
      <c r="BS2370" s="225"/>
      <c r="BT2370" s="225"/>
      <c r="BU2370" s="225"/>
      <c r="BV2370" s="225"/>
      <c r="BW2370" s="225"/>
      <c r="BX2370" s="225"/>
      <c r="BY2370" s="225"/>
      <c r="BZ2370" s="225"/>
      <c r="CA2370" s="225"/>
    </row>
    <row r="2371" spans="1:79" ht="12.6" customHeight="1">
      <c r="A2371" s="342"/>
      <c r="B2371" s="498"/>
      <c r="C2371" s="499"/>
      <c r="D2371" s="500"/>
      <c r="E2371" s="503"/>
      <c r="F2371" s="504"/>
      <c r="G2371" s="504"/>
      <c r="H2371" s="504"/>
      <c r="I2371" s="504"/>
      <c r="J2371" s="504"/>
      <c r="K2371" s="504"/>
      <c r="L2371" s="504"/>
      <c r="M2371" s="504"/>
      <c r="N2371" s="504"/>
      <c r="O2371" s="504"/>
      <c r="P2371" s="504"/>
      <c r="Q2371" s="504"/>
      <c r="R2371" s="504"/>
      <c r="S2371" s="504"/>
      <c r="T2371" s="504"/>
      <c r="U2371" s="504"/>
      <c r="V2371" s="504"/>
      <c r="W2371" s="504"/>
      <c r="X2371" s="504"/>
      <c r="Y2371" s="504"/>
      <c r="Z2371" s="504"/>
      <c r="AA2371" s="504"/>
      <c r="AB2371" s="504"/>
      <c r="AC2371" s="504"/>
      <c r="AD2371" s="504"/>
      <c r="AE2371" s="504"/>
      <c r="AF2371" s="504"/>
      <c r="AG2371" s="504"/>
      <c r="AH2371" s="504"/>
      <c r="AI2371" s="504"/>
      <c r="AJ2371" s="504"/>
      <c r="AK2371" s="504"/>
      <c r="AL2371" s="504"/>
      <c r="AM2371" s="504"/>
      <c r="AN2371" s="504"/>
      <c r="AO2371" s="504"/>
      <c r="AP2371" s="504"/>
      <c r="AQ2371" s="504"/>
      <c r="AR2371" s="504"/>
      <c r="AS2371" s="504"/>
      <c r="AT2371" s="504"/>
      <c r="AU2371" s="504"/>
      <c r="AV2371" s="504"/>
      <c r="AW2371" s="504"/>
      <c r="AX2371" s="504"/>
      <c r="AY2371" s="504"/>
      <c r="AZ2371" s="504"/>
      <c r="BA2371" s="504"/>
      <c r="BB2371" s="504"/>
      <c r="BC2371" s="504"/>
      <c r="BD2371" s="504"/>
      <c r="BE2371" s="504"/>
      <c r="BF2371" s="504"/>
      <c r="BG2371" s="889"/>
      <c r="BH2371" s="890"/>
      <c r="BI2371" s="890"/>
      <c r="BJ2371" s="890"/>
      <c r="BK2371" s="891"/>
      <c r="BL2371" s="225"/>
      <c r="BM2371" s="225"/>
      <c r="BN2371" s="225"/>
      <c r="BO2371" s="225"/>
      <c r="BP2371" s="225"/>
      <c r="BQ2371" s="225"/>
      <c r="BR2371" s="225"/>
      <c r="BS2371" s="225"/>
      <c r="BT2371" s="225"/>
      <c r="BU2371" s="225"/>
      <c r="BV2371" s="225"/>
      <c r="BW2371" s="225"/>
      <c r="BX2371" s="225"/>
      <c r="BY2371" s="225"/>
      <c r="BZ2371" s="225"/>
      <c r="CA2371" s="225"/>
    </row>
    <row r="2372" spans="1:79" ht="12.6" customHeight="1">
      <c r="A2372" s="342"/>
      <c r="B2372" s="495" t="s">
        <v>436</v>
      </c>
      <c r="C2372" s="496"/>
      <c r="D2372" s="497"/>
      <c r="E2372" s="501" t="s">
        <v>1127</v>
      </c>
      <c r="F2372" s="502"/>
      <c r="G2372" s="502"/>
      <c r="H2372" s="502"/>
      <c r="I2372" s="502"/>
      <c r="J2372" s="502"/>
      <c r="K2372" s="502"/>
      <c r="L2372" s="502"/>
      <c r="M2372" s="502"/>
      <c r="N2372" s="502"/>
      <c r="O2372" s="502"/>
      <c r="P2372" s="502"/>
      <c r="Q2372" s="502"/>
      <c r="R2372" s="502"/>
      <c r="S2372" s="502"/>
      <c r="T2372" s="502"/>
      <c r="U2372" s="502"/>
      <c r="V2372" s="502"/>
      <c r="W2372" s="502"/>
      <c r="X2372" s="502"/>
      <c r="Y2372" s="502"/>
      <c r="Z2372" s="502"/>
      <c r="AA2372" s="502"/>
      <c r="AB2372" s="502"/>
      <c r="AC2372" s="502"/>
      <c r="AD2372" s="502"/>
      <c r="AE2372" s="502"/>
      <c r="AF2372" s="502"/>
      <c r="AG2372" s="502"/>
      <c r="AH2372" s="502"/>
      <c r="AI2372" s="502"/>
      <c r="AJ2372" s="502"/>
      <c r="AK2372" s="502"/>
      <c r="AL2372" s="502"/>
      <c r="AM2372" s="502"/>
      <c r="AN2372" s="502"/>
      <c r="AO2372" s="502"/>
      <c r="AP2372" s="502"/>
      <c r="AQ2372" s="502"/>
      <c r="AR2372" s="502"/>
      <c r="AS2372" s="502"/>
      <c r="AT2372" s="502"/>
      <c r="AU2372" s="502"/>
      <c r="AV2372" s="502"/>
      <c r="AW2372" s="502"/>
      <c r="AX2372" s="502"/>
      <c r="AY2372" s="502"/>
      <c r="AZ2372" s="502"/>
      <c r="BA2372" s="502"/>
      <c r="BB2372" s="502"/>
      <c r="BC2372" s="502"/>
      <c r="BD2372" s="502"/>
      <c r="BE2372" s="502"/>
      <c r="BF2372" s="502"/>
      <c r="BG2372" s="883"/>
      <c r="BH2372" s="884"/>
      <c r="BI2372" s="884"/>
      <c r="BJ2372" s="884"/>
      <c r="BK2372" s="885"/>
      <c r="BL2372" s="225"/>
      <c r="BM2372" s="225"/>
      <c r="BN2372" s="225"/>
      <c r="BO2372" s="225"/>
      <c r="BP2372" s="225"/>
      <c r="BQ2372" s="225"/>
      <c r="BR2372" s="225"/>
      <c r="BS2372" s="225"/>
      <c r="BT2372" s="225"/>
      <c r="BU2372" s="225"/>
      <c r="BV2372" s="225"/>
      <c r="BW2372" s="225"/>
      <c r="BX2372" s="225"/>
      <c r="BY2372" s="225"/>
      <c r="BZ2372" s="225"/>
      <c r="CA2372" s="225"/>
    </row>
    <row r="2373" spans="1:79" ht="12.6" customHeight="1">
      <c r="A2373" s="342"/>
      <c r="B2373" s="498"/>
      <c r="C2373" s="499"/>
      <c r="D2373" s="500"/>
      <c r="E2373" s="503"/>
      <c r="F2373" s="504"/>
      <c r="G2373" s="504"/>
      <c r="H2373" s="504"/>
      <c r="I2373" s="504"/>
      <c r="J2373" s="504"/>
      <c r="K2373" s="504"/>
      <c r="L2373" s="504"/>
      <c r="M2373" s="504"/>
      <c r="N2373" s="504"/>
      <c r="O2373" s="504"/>
      <c r="P2373" s="504"/>
      <c r="Q2373" s="504"/>
      <c r="R2373" s="504"/>
      <c r="S2373" s="504"/>
      <c r="T2373" s="504"/>
      <c r="U2373" s="504"/>
      <c r="V2373" s="504"/>
      <c r="W2373" s="504"/>
      <c r="X2373" s="504"/>
      <c r="Y2373" s="504"/>
      <c r="Z2373" s="504"/>
      <c r="AA2373" s="504"/>
      <c r="AB2373" s="504"/>
      <c r="AC2373" s="504"/>
      <c r="AD2373" s="504"/>
      <c r="AE2373" s="504"/>
      <c r="AF2373" s="504"/>
      <c r="AG2373" s="504"/>
      <c r="AH2373" s="504"/>
      <c r="AI2373" s="504"/>
      <c r="AJ2373" s="504"/>
      <c r="AK2373" s="504"/>
      <c r="AL2373" s="504"/>
      <c r="AM2373" s="504"/>
      <c r="AN2373" s="504"/>
      <c r="AO2373" s="504"/>
      <c r="AP2373" s="504"/>
      <c r="AQ2373" s="504"/>
      <c r="AR2373" s="504"/>
      <c r="AS2373" s="504"/>
      <c r="AT2373" s="504"/>
      <c r="AU2373" s="504"/>
      <c r="AV2373" s="504"/>
      <c r="AW2373" s="504"/>
      <c r="AX2373" s="504"/>
      <c r="AY2373" s="504"/>
      <c r="AZ2373" s="504"/>
      <c r="BA2373" s="504"/>
      <c r="BB2373" s="504"/>
      <c r="BC2373" s="504"/>
      <c r="BD2373" s="504"/>
      <c r="BE2373" s="504"/>
      <c r="BF2373" s="504"/>
      <c r="BG2373" s="889"/>
      <c r="BH2373" s="890"/>
      <c r="BI2373" s="890"/>
      <c r="BJ2373" s="890"/>
      <c r="BK2373" s="891"/>
      <c r="BL2373" s="225"/>
      <c r="BM2373" s="225"/>
      <c r="BN2373" s="225"/>
      <c r="BO2373" s="225"/>
      <c r="BP2373" s="225"/>
      <c r="BQ2373" s="225"/>
      <c r="BR2373" s="225"/>
      <c r="BS2373" s="225"/>
      <c r="BT2373" s="225"/>
      <c r="BU2373" s="225"/>
      <c r="BV2373" s="225"/>
      <c r="BW2373" s="225"/>
      <c r="BX2373" s="225"/>
      <c r="BY2373" s="225"/>
      <c r="BZ2373" s="225"/>
      <c r="CA2373" s="225"/>
    </row>
    <row r="2374" spans="1:79" ht="12.6" customHeight="1">
      <c r="A2374" s="342"/>
      <c r="B2374" s="495" t="s">
        <v>450</v>
      </c>
      <c r="C2374" s="496"/>
      <c r="D2374" s="497"/>
      <c r="E2374" s="501" t="s">
        <v>1126</v>
      </c>
      <c r="F2374" s="502"/>
      <c r="G2374" s="502"/>
      <c r="H2374" s="502"/>
      <c r="I2374" s="502"/>
      <c r="J2374" s="502"/>
      <c r="K2374" s="502"/>
      <c r="L2374" s="502"/>
      <c r="M2374" s="502"/>
      <c r="N2374" s="502"/>
      <c r="O2374" s="502"/>
      <c r="P2374" s="502"/>
      <c r="Q2374" s="502"/>
      <c r="R2374" s="502"/>
      <c r="S2374" s="502"/>
      <c r="T2374" s="502"/>
      <c r="U2374" s="502"/>
      <c r="V2374" s="502"/>
      <c r="W2374" s="502"/>
      <c r="X2374" s="502"/>
      <c r="Y2374" s="502"/>
      <c r="Z2374" s="502"/>
      <c r="AA2374" s="502"/>
      <c r="AB2374" s="502"/>
      <c r="AC2374" s="502"/>
      <c r="AD2374" s="502"/>
      <c r="AE2374" s="502"/>
      <c r="AF2374" s="502"/>
      <c r="AG2374" s="502"/>
      <c r="AH2374" s="502"/>
      <c r="AI2374" s="502"/>
      <c r="AJ2374" s="502"/>
      <c r="AK2374" s="502"/>
      <c r="AL2374" s="502"/>
      <c r="AM2374" s="502"/>
      <c r="AN2374" s="502"/>
      <c r="AO2374" s="502"/>
      <c r="AP2374" s="502"/>
      <c r="AQ2374" s="502"/>
      <c r="AR2374" s="502"/>
      <c r="AS2374" s="502"/>
      <c r="AT2374" s="502"/>
      <c r="AU2374" s="502"/>
      <c r="AV2374" s="502"/>
      <c r="AW2374" s="502"/>
      <c r="AX2374" s="502"/>
      <c r="AY2374" s="502"/>
      <c r="AZ2374" s="502"/>
      <c r="BA2374" s="502"/>
      <c r="BB2374" s="502"/>
      <c r="BC2374" s="502"/>
      <c r="BD2374" s="502"/>
      <c r="BE2374" s="502"/>
      <c r="BF2374" s="502"/>
      <c r="BG2374" s="883"/>
      <c r="BH2374" s="884"/>
      <c r="BI2374" s="884"/>
      <c r="BJ2374" s="884"/>
      <c r="BK2374" s="885"/>
      <c r="BL2374" s="225"/>
      <c r="BM2374" s="225"/>
      <c r="BN2374" s="225"/>
      <c r="BO2374" s="225"/>
      <c r="BP2374" s="225"/>
      <c r="BQ2374" s="225"/>
      <c r="BR2374" s="225"/>
      <c r="BS2374" s="225"/>
      <c r="BT2374" s="225"/>
      <c r="BU2374" s="225"/>
      <c r="BV2374" s="225"/>
      <c r="BW2374" s="225"/>
      <c r="BX2374" s="225"/>
      <c r="BY2374" s="225"/>
      <c r="BZ2374" s="225"/>
      <c r="CA2374" s="225"/>
    </row>
    <row r="2375" spans="1:79" ht="12.6" customHeight="1">
      <c r="A2375" s="342"/>
      <c r="B2375" s="511"/>
      <c r="C2375" s="512"/>
      <c r="D2375" s="513"/>
      <c r="E2375" s="514"/>
      <c r="F2375" s="482"/>
      <c r="G2375" s="482"/>
      <c r="H2375" s="482"/>
      <c r="I2375" s="482"/>
      <c r="J2375" s="482"/>
      <c r="K2375" s="482"/>
      <c r="L2375" s="482"/>
      <c r="M2375" s="482"/>
      <c r="N2375" s="482"/>
      <c r="O2375" s="482"/>
      <c r="P2375" s="482"/>
      <c r="Q2375" s="482"/>
      <c r="R2375" s="482"/>
      <c r="S2375" s="482"/>
      <c r="T2375" s="482"/>
      <c r="U2375" s="482"/>
      <c r="V2375" s="482"/>
      <c r="W2375" s="482"/>
      <c r="X2375" s="482"/>
      <c r="Y2375" s="482"/>
      <c r="Z2375" s="482"/>
      <c r="AA2375" s="482"/>
      <c r="AB2375" s="482"/>
      <c r="AC2375" s="482"/>
      <c r="AD2375" s="482"/>
      <c r="AE2375" s="482"/>
      <c r="AF2375" s="482"/>
      <c r="AG2375" s="482"/>
      <c r="AH2375" s="482"/>
      <c r="AI2375" s="482"/>
      <c r="AJ2375" s="482"/>
      <c r="AK2375" s="482"/>
      <c r="AL2375" s="482"/>
      <c r="AM2375" s="482"/>
      <c r="AN2375" s="482"/>
      <c r="AO2375" s="482"/>
      <c r="AP2375" s="482"/>
      <c r="AQ2375" s="482"/>
      <c r="AR2375" s="482"/>
      <c r="AS2375" s="482"/>
      <c r="AT2375" s="482"/>
      <c r="AU2375" s="482"/>
      <c r="AV2375" s="482"/>
      <c r="AW2375" s="482"/>
      <c r="AX2375" s="482"/>
      <c r="AY2375" s="482"/>
      <c r="AZ2375" s="482"/>
      <c r="BA2375" s="482"/>
      <c r="BB2375" s="482"/>
      <c r="BC2375" s="482"/>
      <c r="BD2375" s="482"/>
      <c r="BE2375" s="482"/>
      <c r="BF2375" s="482"/>
      <c r="BG2375" s="886"/>
      <c r="BH2375" s="887"/>
      <c r="BI2375" s="887"/>
      <c r="BJ2375" s="887"/>
      <c r="BK2375" s="888"/>
      <c r="BL2375" s="225"/>
      <c r="BM2375" s="225"/>
      <c r="BN2375" s="225"/>
      <c r="BO2375" s="225"/>
      <c r="BP2375" s="225"/>
      <c r="BQ2375" s="225"/>
      <c r="BR2375" s="225"/>
      <c r="BS2375" s="225"/>
      <c r="BT2375" s="225"/>
      <c r="BU2375" s="225"/>
      <c r="BV2375" s="225"/>
      <c r="BW2375" s="225"/>
      <c r="BX2375" s="225"/>
      <c r="BY2375" s="225"/>
      <c r="BZ2375" s="225"/>
      <c r="CA2375" s="225"/>
    </row>
    <row r="2376" spans="1:79" ht="12.6" customHeight="1">
      <c r="A2376" s="342"/>
      <c r="B2376" s="511"/>
      <c r="C2376" s="512"/>
      <c r="D2376" s="513"/>
      <c r="E2376" s="514"/>
      <c r="F2376" s="482"/>
      <c r="G2376" s="482"/>
      <c r="H2376" s="482"/>
      <c r="I2376" s="482"/>
      <c r="J2376" s="482"/>
      <c r="K2376" s="482"/>
      <c r="L2376" s="482"/>
      <c r="M2376" s="482"/>
      <c r="N2376" s="482"/>
      <c r="O2376" s="482"/>
      <c r="P2376" s="482"/>
      <c r="Q2376" s="482"/>
      <c r="R2376" s="482"/>
      <c r="S2376" s="482"/>
      <c r="T2376" s="482"/>
      <c r="U2376" s="482"/>
      <c r="V2376" s="482"/>
      <c r="W2376" s="482"/>
      <c r="X2376" s="482"/>
      <c r="Y2376" s="482"/>
      <c r="Z2376" s="482"/>
      <c r="AA2376" s="482"/>
      <c r="AB2376" s="482"/>
      <c r="AC2376" s="482"/>
      <c r="AD2376" s="482"/>
      <c r="AE2376" s="482"/>
      <c r="AF2376" s="482"/>
      <c r="AG2376" s="482"/>
      <c r="AH2376" s="482"/>
      <c r="AI2376" s="482"/>
      <c r="AJ2376" s="482"/>
      <c r="AK2376" s="482"/>
      <c r="AL2376" s="482"/>
      <c r="AM2376" s="482"/>
      <c r="AN2376" s="482"/>
      <c r="AO2376" s="482"/>
      <c r="AP2376" s="482"/>
      <c r="AQ2376" s="482"/>
      <c r="AR2376" s="482"/>
      <c r="AS2376" s="482"/>
      <c r="AT2376" s="482"/>
      <c r="AU2376" s="482"/>
      <c r="AV2376" s="482"/>
      <c r="AW2376" s="482"/>
      <c r="AX2376" s="482"/>
      <c r="AY2376" s="482"/>
      <c r="AZ2376" s="482"/>
      <c r="BA2376" s="482"/>
      <c r="BB2376" s="482"/>
      <c r="BC2376" s="482"/>
      <c r="BD2376" s="482"/>
      <c r="BE2376" s="482"/>
      <c r="BF2376" s="482"/>
      <c r="BG2376" s="886"/>
      <c r="BH2376" s="887"/>
      <c r="BI2376" s="887"/>
      <c r="BJ2376" s="887"/>
      <c r="BK2376" s="888"/>
      <c r="BL2376" s="225"/>
      <c r="BM2376" s="225"/>
      <c r="BN2376" s="225"/>
      <c r="BO2376" s="225"/>
      <c r="BP2376" s="225"/>
      <c r="BQ2376" s="225"/>
      <c r="BR2376" s="225"/>
      <c r="BS2376" s="225"/>
      <c r="BT2376" s="225"/>
      <c r="BU2376" s="225"/>
      <c r="BV2376" s="225"/>
      <c r="BW2376" s="225"/>
      <c r="BX2376" s="225"/>
      <c r="BY2376" s="225"/>
      <c r="BZ2376" s="225"/>
      <c r="CA2376" s="225"/>
    </row>
    <row r="2377" spans="1:79" ht="12.6" customHeight="1">
      <c r="A2377" s="342"/>
      <c r="B2377" s="498"/>
      <c r="C2377" s="499"/>
      <c r="D2377" s="500"/>
      <c r="E2377" s="503"/>
      <c r="F2377" s="504"/>
      <c r="G2377" s="504"/>
      <c r="H2377" s="504"/>
      <c r="I2377" s="504"/>
      <c r="J2377" s="504"/>
      <c r="K2377" s="504"/>
      <c r="L2377" s="504"/>
      <c r="M2377" s="504"/>
      <c r="N2377" s="504"/>
      <c r="O2377" s="504"/>
      <c r="P2377" s="504"/>
      <c r="Q2377" s="504"/>
      <c r="R2377" s="504"/>
      <c r="S2377" s="504"/>
      <c r="T2377" s="504"/>
      <c r="U2377" s="504"/>
      <c r="V2377" s="504"/>
      <c r="W2377" s="504"/>
      <c r="X2377" s="504"/>
      <c r="Y2377" s="504"/>
      <c r="Z2377" s="504"/>
      <c r="AA2377" s="504"/>
      <c r="AB2377" s="504"/>
      <c r="AC2377" s="504"/>
      <c r="AD2377" s="504"/>
      <c r="AE2377" s="504"/>
      <c r="AF2377" s="504"/>
      <c r="AG2377" s="504"/>
      <c r="AH2377" s="504"/>
      <c r="AI2377" s="504"/>
      <c r="AJ2377" s="504"/>
      <c r="AK2377" s="504"/>
      <c r="AL2377" s="504"/>
      <c r="AM2377" s="504"/>
      <c r="AN2377" s="504"/>
      <c r="AO2377" s="504"/>
      <c r="AP2377" s="504"/>
      <c r="AQ2377" s="504"/>
      <c r="AR2377" s="504"/>
      <c r="AS2377" s="504"/>
      <c r="AT2377" s="504"/>
      <c r="AU2377" s="504"/>
      <c r="AV2377" s="504"/>
      <c r="AW2377" s="504"/>
      <c r="AX2377" s="504"/>
      <c r="AY2377" s="504"/>
      <c r="AZ2377" s="504"/>
      <c r="BA2377" s="504"/>
      <c r="BB2377" s="504"/>
      <c r="BC2377" s="504"/>
      <c r="BD2377" s="504"/>
      <c r="BE2377" s="504"/>
      <c r="BF2377" s="504"/>
      <c r="BG2377" s="889"/>
      <c r="BH2377" s="890"/>
      <c r="BI2377" s="890"/>
      <c r="BJ2377" s="890"/>
      <c r="BK2377" s="891"/>
      <c r="BL2377" s="225"/>
      <c r="BM2377" s="225"/>
      <c r="BN2377" s="225"/>
      <c r="BO2377" s="225"/>
      <c r="BP2377" s="225"/>
      <c r="BQ2377" s="225"/>
      <c r="BR2377" s="225"/>
      <c r="BS2377" s="225"/>
      <c r="BT2377" s="225"/>
      <c r="BU2377" s="225"/>
      <c r="BV2377" s="225"/>
      <c r="BW2377" s="225"/>
      <c r="BX2377" s="225"/>
      <c r="BY2377" s="225"/>
      <c r="BZ2377" s="225"/>
      <c r="CA2377" s="225"/>
    </row>
    <row r="2378" spans="1:79" ht="15" customHeight="1">
      <c r="A2378" s="321"/>
      <c r="B2378" s="495" t="s">
        <v>457</v>
      </c>
      <c r="C2378" s="594"/>
      <c r="D2378" s="893"/>
      <c r="E2378" s="501" t="s">
        <v>1128</v>
      </c>
      <c r="F2378" s="502"/>
      <c r="G2378" s="502"/>
      <c r="H2378" s="502"/>
      <c r="I2378" s="502"/>
      <c r="J2378" s="502"/>
      <c r="K2378" s="502"/>
      <c r="L2378" s="502"/>
      <c r="M2378" s="502"/>
      <c r="N2378" s="502"/>
      <c r="O2378" s="502"/>
      <c r="P2378" s="502"/>
      <c r="Q2378" s="502"/>
      <c r="R2378" s="502"/>
      <c r="S2378" s="502"/>
      <c r="T2378" s="502"/>
      <c r="U2378" s="502"/>
      <c r="V2378" s="502"/>
      <c r="W2378" s="502"/>
      <c r="X2378" s="502"/>
      <c r="Y2378" s="502"/>
      <c r="Z2378" s="502"/>
      <c r="AA2378" s="502"/>
      <c r="AB2378" s="502"/>
      <c r="AC2378" s="502"/>
      <c r="AD2378" s="502"/>
      <c r="AE2378" s="502"/>
      <c r="AF2378" s="502"/>
      <c r="AG2378" s="502"/>
      <c r="AH2378" s="502"/>
      <c r="AI2378" s="502"/>
      <c r="AJ2378" s="502"/>
      <c r="AK2378" s="502"/>
      <c r="AL2378" s="502"/>
      <c r="AM2378" s="502"/>
      <c r="AN2378" s="502"/>
      <c r="AO2378" s="502"/>
      <c r="AP2378" s="502"/>
      <c r="AQ2378" s="502"/>
      <c r="AR2378" s="502"/>
      <c r="AS2378" s="502"/>
      <c r="AT2378" s="502"/>
      <c r="AU2378" s="502"/>
      <c r="AV2378" s="502"/>
      <c r="AW2378" s="502"/>
      <c r="AX2378" s="502"/>
      <c r="AY2378" s="502"/>
      <c r="AZ2378" s="502"/>
      <c r="BA2378" s="502"/>
      <c r="BB2378" s="502"/>
      <c r="BC2378" s="502"/>
      <c r="BD2378" s="502"/>
      <c r="BE2378" s="502"/>
      <c r="BF2378" s="502"/>
      <c r="BG2378" s="505"/>
      <c r="BH2378" s="506"/>
      <c r="BI2378" s="506"/>
      <c r="BJ2378" s="506"/>
      <c r="BK2378" s="507"/>
      <c r="BM2378" s="258"/>
    </row>
    <row r="2379" spans="1:79" ht="5.25" customHeight="1">
      <c r="A2379" s="321"/>
      <c r="B2379" s="760"/>
      <c r="C2379" s="609"/>
      <c r="D2379" s="762"/>
      <c r="E2379" s="514"/>
      <c r="F2379" s="482"/>
      <c r="G2379" s="482"/>
      <c r="H2379" s="482"/>
      <c r="I2379" s="482"/>
      <c r="J2379" s="482"/>
      <c r="K2379" s="482"/>
      <c r="L2379" s="482"/>
      <c r="M2379" s="482"/>
      <c r="N2379" s="482"/>
      <c r="O2379" s="482"/>
      <c r="P2379" s="482"/>
      <c r="Q2379" s="482"/>
      <c r="R2379" s="482"/>
      <c r="S2379" s="482"/>
      <c r="T2379" s="482"/>
      <c r="U2379" s="482"/>
      <c r="V2379" s="482"/>
      <c r="W2379" s="482"/>
      <c r="X2379" s="482"/>
      <c r="Y2379" s="482"/>
      <c r="Z2379" s="482"/>
      <c r="AA2379" s="482"/>
      <c r="AB2379" s="482"/>
      <c r="AC2379" s="482"/>
      <c r="AD2379" s="482"/>
      <c r="AE2379" s="482"/>
      <c r="AF2379" s="482"/>
      <c r="AG2379" s="482"/>
      <c r="AH2379" s="482"/>
      <c r="AI2379" s="482"/>
      <c r="AJ2379" s="482"/>
      <c r="AK2379" s="482"/>
      <c r="AL2379" s="482"/>
      <c r="AM2379" s="482"/>
      <c r="AN2379" s="482"/>
      <c r="AO2379" s="482"/>
      <c r="AP2379" s="482"/>
      <c r="AQ2379" s="482"/>
      <c r="AR2379" s="482"/>
      <c r="AS2379" s="482"/>
      <c r="AT2379" s="482"/>
      <c r="AU2379" s="482"/>
      <c r="AV2379" s="482"/>
      <c r="AW2379" s="482"/>
      <c r="AX2379" s="482"/>
      <c r="AY2379" s="482"/>
      <c r="AZ2379" s="482"/>
      <c r="BA2379" s="482"/>
      <c r="BB2379" s="482"/>
      <c r="BC2379" s="482"/>
      <c r="BD2379" s="482"/>
      <c r="BE2379" s="482"/>
      <c r="BF2379" s="482"/>
      <c r="BG2379" s="515"/>
      <c r="BH2379" s="516"/>
      <c r="BI2379" s="516"/>
      <c r="BJ2379" s="516"/>
      <c r="BK2379" s="517"/>
    </row>
    <row r="2380" spans="1:79" s="384" customFormat="1" ht="12.6" customHeight="1">
      <c r="A2380" s="342"/>
      <c r="B2380" s="760"/>
      <c r="C2380" s="609"/>
      <c r="D2380" s="762"/>
      <c r="E2380" s="858" t="s">
        <v>516</v>
      </c>
      <c r="F2380" s="859"/>
      <c r="G2380" s="715" t="s">
        <v>1129</v>
      </c>
      <c r="H2380" s="715"/>
      <c r="I2380" s="715"/>
      <c r="J2380" s="715"/>
      <c r="K2380" s="715"/>
      <c r="L2380" s="715"/>
      <c r="M2380" s="715"/>
      <c r="N2380" s="715"/>
      <c r="O2380" s="715"/>
      <c r="P2380" s="715"/>
      <c r="Q2380" s="715"/>
      <c r="R2380" s="715"/>
      <c r="S2380" s="715"/>
      <c r="T2380" s="715"/>
      <c r="U2380" s="715"/>
      <c r="V2380" s="715"/>
      <c r="W2380" s="715"/>
      <c r="X2380" s="715"/>
      <c r="Y2380" s="715"/>
      <c r="Z2380" s="715"/>
      <c r="AA2380" s="715"/>
      <c r="AB2380" s="715"/>
      <c r="AC2380" s="715"/>
      <c r="AD2380" s="715"/>
      <c r="AE2380" s="715"/>
      <c r="AF2380" s="715"/>
      <c r="AG2380" s="715"/>
      <c r="AH2380" s="715"/>
      <c r="AI2380" s="715"/>
      <c r="AJ2380" s="715"/>
      <c r="AK2380" s="715"/>
      <c r="AL2380" s="715"/>
      <c r="AM2380" s="715"/>
      <c r="AN2380" s="715"/>
      <c r="AO2380" s="715"/>
      <c r="AP2380" s="715"/>
      <c r="AQ2380" s="715"/>
      <c r="AR2380" s="715"/>
      <c r="AS2380" s="715"/>
      <c r="AT2380" s="715"/>
      <c r="AU2380" s="715"/>
      <c r="AV2380" s="715"/>
      <c r="AW2380" s="715"/>
      <c r="AX2380" s="715"/>
      <c r="AY2380" s="715"/>
      <c r="AZ2380" s="715"/>
      <c r="BA2380" s="715"/>
      <c r="BB2380" s="715"/>
      <c r="BC2380" s="715"/>
      <c r="BD2380" s="715"/>
      <c r="BE2380" s="715"/>
      <c r="BF2380" s="715"/>
      <c r="BG2380" s="760"/>
      <c r="BH2380" s="609"/>
      <c r="BI2380" s="609"/>
      <c r="BJ2380" s="609"/>
      <c r="BK2380" s="762"/>
      <c r="BL2380" s="385"/>
      <c r="BM2380" s="385"/>
      <c r="BN2380" s="385"/>
      <c r="BO2380" s="385"/>
      <c r="BP2380" s="385"/>
      <c r="BQ2380" s="385"/>
      <c r="BR2380" s="385"/>
      <c r="BS2380" s="385"/>
      <c r="BT2380" s="385"/>
      <c r="BU2380" s="385"/>
      <c r="BV2380" s="385"/>
      <c r="BW2380" s="385"/>
      <c r="BX2380" s="385"/>
      <c r="BY2380" s="385"/>
      <c r="BZ2380" s="385"/>
      <c r="CA2380" s="385"/>
    </row>
    <row r="2381" spans="1:79" s="384" customFormat="1" ht="12.6" customHeight="1">
      <c r="A2381" s="342"/>
      <c r="B2381" s="760"/>
      <c r="C2381" s="609"/>
      <c r="D2381" s="762"/>
      <c r="E2381" s="769"/>
      <c r="F2381" s="871"/>
      <c r="G2381" s="671"/>
      <c r="H2381" s="671"/>
      <c r="I2381" s="671"/>
      <c r="J2381" s="671"/>
      <c r="K2381" s="671"/>
      <c r="L2381" s="671"/>
      <c r="M2381" s="671"/>
      <c r="N2381" s="671"/>
      <c r="O2381" s="671"/>
      <c r="P2381" s="671"/>
      <c r="Q2381" s="671"/>
      <c r="R2381" s="671"/>
      <c r="S2381" s="671"/>
      <c r="T2381" s="671"/>
      <c r="U2381" s="671"/>
      <c r="V2381" s="671"/>
      <c r="W2381" s="671"/>
      <c r="X2381" s="671"/>
      <c r="Y2381" s="671"/>
      <c r="Z2381" s="671"/>
      <c r="AA2381" s="671"/>
      <c r="AB2381" s="671"/>
      <c r="AC2381" s="671"/>
      <c r="AD2381" s="671"/>
      <c r="AE2381" s="671"/>
      <c r="AF2381" s="671"/>
      <c r="AG2381" s="671"/>
      <c r="AH2381" s="671"/>
      <c r="AI2381" s="671"/>
      <c r="AJ2381" s="671"/>
      <c r="AK2381" s="671"/>
      <c r="AL2381" s="671"/>
      <c r="AM2381" s="671"/>
      <c r="AN2381" s="671"/>
      <c r="AO2381" s="671"/>
      <c r="AP2381" s="671"/>
      <c r="AQ2381" s="671"/>
      <c r="AR2381" s="671"/>
      <c r="AS2381" s="671"/>
      <c r="AT2381" s="671"/>
      <c r="AU2381" s="671"/>
      <c r="AV2381" s="671"/>
      <c r="AW2381" s="671"/>
      <c r="AX2381" s="671"/>
      <c r="AY2381" s="671"/>
      <c r="AZ2381" s="671"/>
      <c r="BA2381" s="671"/>
      <c r="BB2381" s="671"/>
      <c r="BC2381" s="671"/>
      <c r="BD2381" s="671"/>
      <c r="BE2381" s="671"/>
      <c r="BF2381" s="671"/>
      <c r="BG2381" s="760"/>
      <c r="BH2381" s="609"/>
      <c r="BI2381" s="609"/>
      <c r="BJ2381" s="609"/>
      <c r="BK2381" s="762"/>
      <c r="BL2381" s="385"/>
      <c r="BM2381" s="385"/>
      <c r="BN2381" s="385"/>
      <c r="BO2381" s="385"/>
      <c r="BP2381" s="385"/>
      <c r="BQ2381" s="385"/>
      <c r="BR2381" s="385"/>
      <c r="BS2381" s="385"/>
      <c r="BT2381" s="385"/>
      <c r="BU2381" s="385"/>
      <c r="BV2381" s="385"/>
      <c r="BW2381" s="385"/>
      <c r="BX2381" s="385"/>
      <c r="BY2381" s="385"/>
      <c r="BZ2381" s="385"/>
      <c r="CA2381" s="385"/>
    </row>
    <row r="2382" spans="1:79" s="384" customFormat="1" ht="12.6" customHeight="1">
      <c r="A2382" s="342"/>
      <c r="B2382" s="760"/>
      <c r="C2382" s="609"/>
      <c r="D2382" s="762"/>
      <c r="E2382" s="860"/>
      <c r="F2382" s="861"/>
      <c r="G2382" s="776"/>
      <c r="H2382" s="776"/>
      <c r="I2382" s="776"/>
      <c r="J2382" s="776"/>
      <c r="K2382" s="776"/>
      <c r="L2382" s="776"/>
      <c r="M2382" s="776"/>
      <c r="N2382" s="776"/>
      <c r="O2382" s="776"/>
      <c r="P2382" s="776"/>
      <c r="Q2382" s="776"/>
      <c r="R2382" s="776"/>
      <c r="S2382" s="776"/>
      <c r="T2382" s="776"/>
      <c r="U2382" s="776"/>
      <c r="V2382" s="776"/>
      <c r="W2382" s="776"/>
      <c r="X2382" s="776"/>
      <c r="Y2382" s="776"/>
      <c r="Z2382" s="776"/>
      <c r="AA2382" s="776"/>
      <c r="AB2382" s="776"/>
      <c r="AC2382" s="776"/>
      <c r="AD2382" s="776"/>
      <c r="AE2382" s="776"/>
      <c r="AF2382" s="776"/>
      <c r="AG2382" s="776"/>
      <c r="AH2382" s="776"/>
      <c r="AI2382" s="776"/>
      <c r="AJ2382" s="776"/>
      <c r="AK2382" s="776"/>
      <c r="AL2382" s="776"/>
      <c r="AM2382" s="776"/>
      <c r="AN2382" s="776"/>
      <c r="AO2382" s="776"/>
      <c r="AP2382" s="776"/>
      <c r="AQ2382" s="776"/>
      <c r="AR2382" s="776"/>
      <c r="AS2382" s="776"/>
      <c r="AT2382" s="776"/>
      <c r="AU2382" s="776"/>
      <c r="AV2382" s="776"/>
      <c r="AW2382" s="776"/>
      <c r="AX2382" s="776"/>
      <c r="AY2382" s="776"/>
      <c r="AZ2382" s="776"/>
      <c r="BA2382" s="776"/>
      <c r="BB2382" s="776"/>
      <c r="BC2382" s="776"/>
      <c r="BD2382" s="776"/>
      <c r="BE2382" s="776"/>
      <c r="BF2382" s="776"/>
      <c r="BG2382" s="760"/>
      <c r="BH2382" s="609"/>
      <c r="BI2382" s="609"/>
      <c r="BJ2382" s="609"/>
      <c r="BK2382" s="762"/>
      <c r="BL2382" s="385"/>
      <c r="BM2382" s="385"/>
      <c r="BN2382" s="385"/>
      <c r="BO2382" s="385"/>
      <c r="BP2382" s="385"/>
      <c r="BQ2382" s="385"/>
      <c r="BR2382" s="385"/>
      <c r="BS2382" s="385"/>
      <c r="BT2382" s="385"/>
      <c r="BU2382" s="385"/>
      <c r="BV2382" s="385"/>
      <c r="BW2382" s="385"/>
      <c r="BX2382" s="385"/>
      <c r="BY2382" s="385"/>
      <c r="BZ2382" s="385"/>
      <c r="CA2382" s="385"/>
    </row>
    <row r="2383" spans="1:79" s="384" customFormat="1" ht="12.6" customHeight="1">
      <c r="A2383" s="342"/>
      <c r="B2383" s="760"/>
      <c r="C2383" s="609"/>
      <c r="D2383" s="762"/>
      <c r="E2383" s="858" t="s">
        <v>518</v>
      </c>
      <c r="F2383" s="859"/>
      <c r="G2383" s="715" t="s">
        <v>1130</v>
      </c>
      <c r="H2383" s="715"/>
      <c r="I2383" s="715"/>
      <c r="J2383" s="715"/>
      <c r="K2383" s="715"/>
      <c r="L2383" s="715"/>
      <c r="M2383" s="715"/>
      <c r="N2383" s="715"/>
      <c r="O2383" s="715"/>
      <c r="P2383" s="715"/>
      <c r="Q2383" s="715"/>
      <c r="R2383" s="715"/>
      <c r="S2383" s="715"/>
      <c r="T2383" s="715"/>
      <c r="U2383" s="715"/>
      <c r="V2383" s="715"/>
      <c r="W2383" s="715"/>
      <c r="X2383" s="715"/>
      <c r="Y2383" s="715"/>
      <c r="Z2383" s="715"/>
      <c r="AA2383" s="715"/>
      <c r="AB2383" s="715"/>
      <c r="AC2383" s="715"/>
      <c r="AD2383" s="715"/>
      <c r="AE2383" s="715"/>
      <c r="AF2383" s="715"/>
      <c r="AG2383" s="715"/>
      <c r="AH2383" s="715"/>
      <c r="AI2383" s="715"/>
      <c r="AJ2383" s="715"/>
      <c r="AK2383" s="715"/>
      <c r="AL2383" s="715"/>
      <c r="AM2383" s="715"/>
      <c r="AN2383" s="715"/>
      <c r="AO2383" s="715"/>
      <c r="AP2383" s="715"/>
      <c r="AQ2383" s="715"/>
      <c r="AR2383" s="715"/>
      <c r="AS2383" s="715"/>
      <c r="AT2383" s="715"/>
      <c r="AU2383" s="715"/>
      <c r="AV2383" s="715"/>
      <c r="AW2383" s="715"/>
      <c r="AX2383" s="715"/>
      <c r="AY2383" s="715"/>
      <c r="AZ2383" s="715"/>
      <c r="BA2383" s="715"/>
      <c r="BB2383" s="715"/>
      <c r="BC2383" s="715"/>
      <c r="BD2383" s="715"/>
      <c r="BE2383" s="715"/>
      <c r="BF2383" s="715"/>
      <c r="BG2383" s="760"/>
      <c r="BH2383" s="609"/>
      <c r="BI2383" s="609"/>
      <c r="BJ2383" s="609"/>
      <c r="BK2383" s="762"/>
      <c r="BL2383" s="385"/>
      <c r="BM2383" s="385"/>
      <c r="BN2383" s="385"/>
      <c r="BO2383" s="385"/>
      <c r="BP2383" s="385"/>
      <c r="BQ2383" s="385"/>
      <c r="BR2383" s="385"/>
      <c r="BS2383" s="385"/>
      <c r="BT2383" s="385"/>
      <c r="BU2383" s="385"/>
      <c r="BV2383" s="385"/>
      <c r="BW2383" s="385"/>
      <c r="BX2383" s="385"/>
      <c r="BY2383" s="385"/>
      <c r="BZ2383" s="385"/>
      <c r="CA2383" s="385"/>
    </row>
    <row r="2384" spans="1:79" s="384" customFormat="1" ht="12.6" customHeight="1">
      <c r="A2384" s="342"/>
      <c r="B2384" s="760"/>
      <c r="C2384" s="609"/>
      <c r="D2384" s="762"/>
      <c r="E2384" s="769"/>
      <c r="F2384" s="871"/>
      <c r="G2384" s="671"/>
      <c r="H2384" s="671"/>
      <c r="I2384" s="671"/>
      <c r="J2384" s="671"/>
      <c r="K2384" s="671"/>
      <c r="L2384" s="671"/>
      <c r="M2384" s="671"/>
      <c r="N2384" s="671"/>
      <c r="O2384" s="671"/>
      <c r="P2384" s="671"/>
      <c r="Q2384" s="671"/>
      <c r="R2384" s="671"/>
      <c r="S2384" s="671"/>
      <c r="T2384" s="671"/>
      <c r="U2384" s="671"/>
      <c r="V2384" s="671"/>
      <c r="W2384" s="671"/>
      <c r="X2384" s="671"/>
      <c r="Y2384" s="671"/>
      <c r="Z2384" s="671"/>
      <c r="AA2384" s="671"/>
      <c r="AB2384" s="671"/>
      <c r="AC2384" s="671"/>
      <c r="AD2384" s="671"/>
      <c r="AE2384" s="671"/>
      <c r="AF2384" s="671"/>
      <c r="AG2384" s="671"/>
      <c r="AH2384" s="671"/>
      <c r="AI2384" s="671"/>
      <c r="AJ2384" s="671"/>
      <c r="AK2384" s="671"/>
      <c r="AL2384" s="671"/>
      <c r="AM2384" s="671"/>
      <c r="AN2384" s="671"/>
      <c r="AO2384" s="671"/>
      <c r="AP2384" s="671"/>
      <c r="AQ2384" s="671"/>
      <c r="AR2384" s="671"/>
      <c r="AS2384" s="671"/>
      <c r="AT2384" s="671"/>
      <c r="AU2384" s="671"/>
      <c r="AV2384" s="671"/>
      <c r="AW2384" s="671"/>
      <c r="AX2384" s="671"/>
      <c r="AY2384" s="671"/>
      <c r="AZ2384" s="671"/>
      <c r="BA2384" s="671"/>
      <c r="BB2384" s="671"/>
      <c r="BC2384" s="671"/>
      <c r="BD2384" s="671"/>
      <c r="BE2384" s="671"/>
      <c r="BF2384" s="671"/>
      <c r="BG2384" s="760"/>
      <c r="BH2384" s="609"/>
      <c r="BI2384" s="609"/>
      <c r="BJ2384" s="609"/>
      <c r="BK2384" s="762"/>
      <c r="BL2384" s="385"/>
      <c r="BM2384" s="385"/>
      <c r="BN2384" s="385"/>
      <c r="BO2384" s="385"/>
      <c r="BP2384" s="385"/>
      <c r="BQ2384" s="385"/>
      <c r="BR2384" s="385"/>
      <c r="BS2384" s="385"/>
      <c r="BT2384" s="385"/>
      <c r="BU2384" s="385"/>
      <c r="BV2384" s="385"/>
      <c r="BW2384" s="385"/>
      <c r="BX2384" s="385"/>
      <c r="BY2384" s="385"/>
      <c r="BZ2384" s="385"/>
      <c r="CA2384" s="385"/>
    </row>
    <row r="2385" spans="1:97" s="384" customFormat="1" ht="12.6" customHeight="1">
      <c r="A2385" s="342"/>
      <c r="B2385" s="760"/>
      <c r="C2385" s="609"/>
      <c r="D2385" s="762"/>
      <c r="E2385" s="860"/>
      <c r="F2385" s="861"/>
      <c r="G2385" s="776"/>
      <c r="H2385" s="776"/>
      <c r="I2385" s="776"/>
      <c r="J2385" s="776"/>
      <c r="K2385" s="776"/>
      <c r="L2385" s="776"/>
      <c r="M2385" s="776"/>
      <c r="N2385" s="776"/>
      <c r="O2385" s="776"/>
      <c r="P2385" s="776"/>
      <c r="Q2385" s="776"/>
      <c r="R2385" s="776"/>
      <c r="S2385" s="776"/>
      <c r="T2385" s="776"/>
      <c r="U2385" s="776"/>
      <c r="V2385" s="776"/>
      <c r="W2385" s="776"/>
      <c r="X2385" s="776"/>
      <c r="Y2385" s="776"/>
      <c r="Z2385" s="776"/>
      <c r="AA2385" s="776"/>
      <c r="AB2385" s="776"/>
      <c r="AC2385" s="776"/>
      <c r="AD2385" s="776"/>
      <c r="AE2385" s="776"/>
      <c r="AF2385" s="776"/>
      <c r="AG2385" s="776"/>
      <c r="AH2385" s="776"/>
      <c r="AI2385" s="776"/>
      <c r="AJ2385" s="776"/>
      <c r="AK2385" s="776"/>
      <c r="AL2385" s="776"/>
      <c r="AM2385" s="776"/>
      <c r="AN2385" s="776"/>
      <c r="AO2385" s="776"/>
      <c r="AP2385" s="776"/>
      <c r="AQ2385" s="776"/>
      <c r="AR2385" s="776"/>
      <c r="AS2385" s="776"/>
      <c r="AT2385" s="776"/>
      <c r="AU2385" s="776"/>
      <c r="AV2385" s="776"/>
      <c r="AW2385" s="776"/>
      <c r="AX2385" s="776"/>
      <c r="AY2385" s="776"/>
      <c r="AZ2385" s="776"/>
      <c r="BA2385" s="776"/>
      <c r="BB2385" s="776"/>
      <c r="BC2385" s="776"/>
      <c r="BD2385" s="776"/>
      <c r="BE2385" s="776"/>
      <c r="BF2385" s="776"/>
      <c r="BG2385" s="760"/>
      <c r="BH2385" s="609"/>
      <c r="BI2385" s="609"/>
      <c r="BJ2385" s="609"/>
      <c r="BK2385" s="762"/>
      <c r="BL2385" s="385"/>
      <c r="BM2385" s="385"/>
      <c r="BN2385" s="385"/>
      <c r="BO2385" s="385"/>
      <c r="BP2385" s="385"/>
      <c r="BQ2385" s="385"/>
      <c r="BR2385" s="385"/>
      <c r="BS2385" s="385"/>
      <c r="BT2385" s="385"/>
      <c r="BU2385" s="385"/>
      <c r="BV2385" s="385"/>
      <c r="BW2385" s="385"/>
      <c r="BX2385" s="385"/>
      <c r="BY2385" s="385"/>
      <c r="BZ2385" s="385"/>
      <c r="CA2385" s="385"/>
    </row>
    <row r="2386" spans="1:97" s="384" customFormat="1" ht="12.6" customHeight="1">
      <c r="A2386" s="342"/>
      <c r="B2386" s="760"/>
      <c r="C2386" s="609"/>
      <c r="D2386" s="762"/>
      <c r="E2386" s="858" t="s">
        <v>520</v>
      </c>
      <c r="F2386" s="859"/>
      <c r="G2386" s="715" t="s">
        <v>1131</v>
      </c>
      <c r="H2386" s="715"/>
      <c r="I2386" s="715"/>
      <c r="J2386" s="715"/>
      <c r="K2386" s="715"/>
      <c r="L2386" s="715"/>
      <c r="M2386" s="715"/>
      <c r="N2386" s="715"/>
      <c r="O2386" s="715"/>
      <c r="P2386" s="715"/>
      <c r="Q2386" s="715"/>
      <c r="R2386" s="715"/>
      <c r="S2386" s="715"/>
      <c r="T2386" s="715"/>
      <c r="U2386" s="715"/>
      <c r="V2386" s="715"/>
      <c r="W2386" s="715"/>
      <c r="X2386" s="715"/>
      <c r="Y2386" s="715"/>
      <c r="Z2386" s="715"/>
      <c r="AA2386" s="715"/>
      <c r="AB2386" s="715"/>
      <c r="AC2386" s="715"/>
      <c r="AD2386" s="715"/>
      <c r="AE2386" s="715"/>
      <c r="AF2386" s="715"/>
      <c r="AG2386" s="715"/>
      <c r="AH2386" s="715"/>
      <c r="AI2386" s="715"/>
      <c r="AJ2386" s="715"/>
      <c r="AK2386" s="715"/>
      <c r="AL2386" s="715"/>
      <c r="AM2386" s="715"/>
      <c r="AN2386" s="715"/>
      <c r="AO2386" s="715"/>
      <c r="AP2386" s="715"/>
      <c r="AQ2386" s="715"/>
      <c r="AR2386" s="715"/>
      <c r="AS2386" s="715"/>
      <c r="AT2386" s="715"/>
      <c r="AU2386" s="715"/>
      <c r="AV2386" s="715"/>
      <c r="AW2386" s="715"/>
      <c r="AX2386" s="715"/>
      <c r="AY2386" s="715"/>
      <c r="AZ2386" s="715"/>
      <c r="BA2386" s="715"/>
      <c r="BB2386" s="715"/>
      <c r="BC2386" s="715"/>
      <c r="BD2386" s="715"/>
      <c r="BE2386" s="715"/>
      <c r="BF2386" s="715"/>
      <c r="BG2386" s="760"/>
      <c r="BH2386" s="609"/>
      <c r="BI2386" s="609"/>
      <c r="BJ2386" s="609"/>
      <c r="BK2386" s="762"/>
      <c r="BL2386" s="385"/>
      <c r="BM2386" s="385"/>
      <c r="BN2386" s="385"/>
      <c r="BO2386" s="385"/>
      <c r="BP2386" s="385"/>
      <c r="BQ2386" s="385"/>
      <c r="BR2386" s="385"/>
      <c r="BS2386" s="385"/>
      <c r="BT2386" s="385"/>
      <c r="BU2386" s="385"/>
      <c r="BV2386" s="385"/>
      <c r="BW2386" s="385"/>
      <c r="BX2386" s="385"/>
      <c r="BY2386" s="385"/>
      <c r="BZ2386" s="385"/>
      <c r="CA2386" s="385"/>
    </row>
    <row r="2387" spans="1:97" s="384" customFormat="1" ht="12.6" customHeight="1">
      <c r="A2387" s="342"/>
      <c r="B2387" s="761"/>
      <c r="C2387" s="595"/>
      <c r="D2387" s="763"/>
      <c r="E2387" s="872"/>
      <c r="F2387" s="778"/>
      <c r="G2387" s="504"/>
      <c r="H2387" s="504"/>
      <c r="I2387" s="504"/>
      <c r="J2387" s="504"/>
      <c r="K2387" s="504"/>
      <c r="L2387" s="504"/>
      <c r="M2387" s="504"/>
      <c r="N2387" s="504"/>
      <c r="O2387" s="504"/>
      <c r="P2387" s="504"/>
      <c r="Q2387" s="504"/>
      <c r="R2387" s="504"/>
      <c r="S2387" s="504"/>
      <c r="T2387" s="504"/>
      <c r="U2387" s="504"/>
      <c r="V2387" s="504"/>
      <c r="W2387" s="504"/>
      <c r="X2387" s="504"/>
      <c r="Y2387" s="504"/>
      <c r="Z2387" s="504"/>
      <c r="AA2387" s="504"/>
      <c r="AB2387" s="504"/>
      <c r="AC2387" s="504"/>
      <c r="AD2387" s="504"/>
      <c r="AE2387" s="504"/>
      <c r="AF2387" s="504"/>
      <c r="AG2387" s="504"/>
      <c r="AH2387" s="504"/>
      <c r="AI2387" s="504"/>
      <c r="AJ2387" s="504"/>
      <c r="AK2387" s="504"/>
      <c r="AL2387" s="504"/>
      <c r="AM2387" s="504"/>
      <c r="AN2387" s="504"/>
      <c r="AO2387" s="504"/>
      <c r="AP2387" s="504"/>
      <c r="AQ2387" s="504"/>
      <c r="AR2387" s="504"/>
      <c r="AS2387" s="504"/>
      <c r="AT2387" s="504"/>
      <c r="AU2387" s="504"/>
      <c r="AV2387" s="504"/>
      <c r="AW2387" s="504"/>
      <c r="AX2387" s="504"/>
      <c r="AY2387" s="504"/>
      <c r="AZ2387" s="504"/>
      <c r="BA2387" s="504"/>
      <c r="BB2387" s="504"/>
      <c r="BC2387" s="504"/>
      <c r="BD2387" s="504"/>
      <c r="BE2387" s="504"/>
      <c r="BF2387" s="504"/>
      <c r="BG2387" s="761"/>
      <c r="BH2387" s="595"/>
      <c r="BI2387" s="595"/>
      <c r="BJ2387" s="595"/>
      <c r="BK2387" s="763"/>
      <c r="BL2387" s="385"/>
      <c r="BM2387" s="385"/>
      <c r="BN2387" s="385"/>
      <c r="BO2387" s="385"/>
      <c r="BP2387" s="385"/>
      <c r="BQ2387" s="385"/>
      <c r="BR2387" s="385"/>
      <c r="BS2387" s="385"/>
      <c r="BT2387" s="385"/>
      <c r="BU2387" s="385"/>
      <c r="BV2387" s="385"/>
      <c r="BW2387" s="385"/>
      <c r="BX2387" s="385"/>
      <c r="BY2387" s="385"/>
      <c r="BZ2387" s="385"/>
      <c r="CA2387" s="385"/>
    </row>
    <row r="2388" spans="1:97" s="446" customFormat="1" ht="12.6" customHeight="1">
      <c r="A2388" s="445"/>
      <c r="B2388" s="897" t="s">
        <v>461</v>
      </c>
      <c r="C2388" s="898"/>
      <c r="D2388" s="899"/>
      <c r="E2388" s="906" t="s">
        <v>1132</v>
      </c>
      <c r="F2388" s="907"/>
      <c r="G2388" s="907"/>
      <c r="H2388" s="907"/>
      <c r="I2388" s="907"/>
      <c r="J2388" s="907"/>
      <c r="K2388" s="907"/>
      <c r="L2388" s="907"/>
      <c r="M2388" s="907"/>
      <c r="N2388" s="907"/>
      <c r="O2388" s="907"/>
      <c r="P2388" s="907"/>
      <c r="Q2388" s="907"/>
      <c r="R2388" s="907"/>
      <c r="S2388" s="907"/>
      <c r="T2388" s="907"/>
      <c r="U2388" s="907"/>
      <c r="V2388" s="907"/>
      <c r="W2388" s="907"/>
      <c r="X2388" s="907"/>
      <c r="Y2388" s="907"/>
      <c r="Z2388" s="907"/>
      <c r="AA2388" s="907"/>
      <c r="AB2388" s="907"/>
      <c r="AC2388" s="907"/>
      <c r="AD2388" s="907"/>
      <c r="AE2388" s="907"/>
      <c r="AF2388" s="907"/>
      <c r="AG2388" s="907"/>
      <c r="AH2388" s="907"/>
      <c r="AI2388" s="907"/>
      <c r="AJ2388" s="907"/>
      <c r="AK2388" s="907"/>
      <c r="AL2388" s="907"/>
      <c r="AM2388" s="907"/>
      <c r="AN2388" s="907"/>
      <c r="AO2388" s="907"/>
      <c r="AP2388" s="907"/>
      <c r="AQ2388" s="907"/>
      <c r="AR2388" s="907"/>
      <c r="AS2388" s="907"/>
      <c r="AT2388" s="907"/>
      <c r="AU2388" s="907"/>
      <c r="AV2388" s="907"/>
      <c r="AW2388" s="907"/>
      <c r="AX2388" s="907"/>
      <c r="AY2388" s="907"/>
      <c r="AZ2388" s="907"/>
      <c r="BA2388" s="907"/>
      <c r="BB2388" s="907"/>
      <c r="BC2388" s="907"/>
      <c r="BD2388" s="907"/>
      <c r="BE2388" s="907"/>
      <c r="BF2388" s="907"/>
      <c r="BG2388" s="912"/>
      <c r="BH2388" s="913"/>
      <c r="BI2388" s="913"/>
      <c r="BJ2388" s="913"/>
      <c r="BK2388" s="914"/>
    </row>
    <row r="2389" spans="1:97" s="446" customFormat="1" ht="12.6" customHeight="1">
      <c r="A2389" s="445"/>
      <c r="B2389" s="900"/>
      <c r="C2389" s="901"/>
      <c r="D2389" s="902"/>
      <c r="E2389" s="908"/>
      <c r="F2389" s="909"/>
      <c r="G2389" s="909"/>
      <c r="H2389" s="909"/>
      <c r="I2389" s="909"/>
      <c r="J2389" s="909"/>
      <c r="K2389" s="909"/>
      <c r="L2389" s="909"/>
      <c r="M2389" s="909"/>
      <c r="N2389" s="909"/>
      <c r="O2389" s="909"/>
      <c r="P2389" s="909"/>
      <c r="Q2389" s="909"/>
      <c r="R2389" s="909"/>
      <c r="S2389" s="909"/>
      <c r="T2389" s="909"/>
      <c r="U2389" s="909"/>
      <c r="V2389" s="909"/>
      <c r="W2389" s="909"/>
      <c r="X2389" s="909"/>
      <c r="Y2389" s="909"/>
      <c r="Z2389" s="909"/>
      <c r="AA2389" s="909"/>
      <c r="AB2389" s="909"/>
      <c r="AC2389" s="909"/>
      <c r="AD2389" s="909"/>
      <c r="AE2389" s="909"/>
      <c r="AF2389" s="909"/>
      <c r="AG2389" s="909"/>
      <c r="AH2389" s="909"/>
      <c r="AI2389" s="909"/>
      <c r="AJ2389" s="909"/>
      <c r="AK2389" s="909"/>
      <c r="AL2389" s="909"/>
      <c r="AM2389" s="909"/>
      <c r="AN2389" s="909"/>
      <c r="AO2389" s="909"/>
      <c r="AP2389" s="909"/>
      <c r="AQ2389" s="909"/>
      <c r="AR2389" s="909"/>
      <c r="AS2389" s="909"/>
      <c r="AT2389" s="909"/>
      <c r="AU2389" s="909"/>
      <c r="AV2389" s="909"/>
      <c r="AW2389" s="909"/>
      <c r="AX2389" s="909"/>
      <c r="AY2389" s="909"/>
      <c r="AZ2389" s="909"/>
      <c r="BA2389" s="909"/>
      <c r="BB2389" s="909"/>
      <c r="BC2389" s="909"/>
      <c r="BD2389" s="909"/>
      <c r="BE2389" s="909"/>
      <c r="BF2389" s="909"/>
      <c r="BG2389" s="915"/>
      <c r="BH2389" s="916"/>
      <c r="BI2389" s="916"/>
      <c r="BJ2389" s="916"/>
      <c r="BK2389" s="917"/>
    </row>
    <row r="2390" spans="1:97" s="446" customFormat="1" ht="12.6" customHeight="1">
      <c r="A2390" s="445"/>
      <c r="B2390" s="903"/>
      <c r="C2390" s="904"/>
      <c r="D2390" s="905"/>
      <c r="E2390" s="910"/>
      <c r="F2390" s="911"/>
      <c r="G2390" s="911"/>
      <c r="H2390" s="911"/>
      <c r="I2390" s="911"/>
      <c r="J2390" s="911"/>
      <c r="K2390" s="911"/>
      <c r="L2390" s="911"/>
      <c r="M2390" s="911"/>
      <c r="N2390" s="911"/>
      <c r="O2390" s="911"/>
      <c r="P2390" s="911"/>
      <c r="Q2390" s="911"/>
      <c r="R2390" s="911"/>
      <c r="S2390" s="911"/>
      <c r="T2390" s="911"/>
      <c r="U2390" s="911"/>
      <c r="V2390" s="911"/>
      <c r="W2390" s="911"/>
      <c r="X2390" s="911"/>
      <c r="Y2390" s="911"/>
      <c r="Z2390" s="911"/>
      <c r="AA2390" s="911"/>
      <c r="AB2390" s="911"/>
      <c r="AC2390" s="911"/>
      <c r="AD2390" s="911"/>
      <c r="AE2390" s="911"/>
      <c r="AF2390" s="911"/>
      <c r="AG2390" s="911"/>
      <c r="AH2390" s="911"/>
      <c r="AI2390" s="911"/>
      <c r="AJ2390" s="911"/>
      <c r="AK2390" s="911"/>
      <c r="AL2390" s="911"/>
      <c r="AM2390" s="911"/>
      <c r="AN2390" s="911"/>
      <c r="AO2390" s="911"/>
      <c r="AP2390" s="911"/>
      <c r="AQ2390" s="911"/>
      <c r="AR2390" s="911"/>
      <c r="AS2390" s="911"/>
      <c r="AT2390" s="911"/>
      <c r="AU2390" s="911"/>
      <c r="AV2390" s="911"/>
      <c r="AW2390" s="911"/>
      <c r="AX2390" s="911"/>
      <c r="AY2390" s="911"/>
      <c r="AZ2390" s="911"/>
      <c r="BA2390" s="911"/>
      <c r="BB2390" s="911"/>
      <c r="BC2390" s="911"/>
      <c r="BD2390" s="911"/>
      <c r="BE2390" s="911"/>
      <c r="BF2390" s="911"/>
      <c r="BG2390" s="918"/>
      <c r="BH2390" s="919"/>
      <c r="BI2390" s="919"/>
      <c r="BJ2390" s="919"/>
      <c r="BK2390" s="920"/>
    </row>
    <row r="2391" spans="1:97" s="384" customFormat="1" ht="7.5" customHeight="1">
      <c r="BG2391" s="243"/>
      <c r="BH2391" s="243"/>
      <c r="BI2391" s="243"/>
      <c r="BJ2391" s="243"/>
      <c r="BK2391" s="243"/>
      <c r="BL2391" s="385"/>
      <c r="BM2391" s="385"/>
      <c r="BN2391" s="385"/>
      <c r="BO2391" s="385"/>
      <c r="BP2391" s="385"/>
      <c r="BQ2391" s="385"/>
      <c r="BR2391" s="385"/>
      <c r="BS2391" s="385"/>
      <c r="BT2391" s="385"/>
      <c r="BU2391" s="385"/>
      <c r="BV2391" s="385"/>
      <c r="BW2391" s="385"/>
      <c r="BX2391" s="385"/>
      <c r="BY2391" s="385"/>
      <c r="BZ2391" s="385"/>
      <c r="CA2391" s="385"/>
    </row>
    <row r="2392" spans="1:97" s="316" customFormat="1" ht="12.75" customHeight="1">
      <c r="B2392" s="386"/>
      <c r="C2392" s="386"/>
      <c r="D2392" s="386"/>
      <c r="E2392" s="599" t="s">
        <v>765</v>
      </c>
      <c r="F2392" s="600"/>
      <c r="G2392" s="600"/>
      <c r="H2392" s="600"/>
      <c r="I2392" s="600"/>
      <c r="J2392" s="600"/>
      <c r="K2392" s="600"/>
      <c r="L2392" s="600"/>
      <c r="M2392" s="600"/>
      <c r="N2392" s="600"/>
      <c r="O2392" s="600"/>
      <c r="P2392" s="600"/>
      <c r="Q2392" s="600"/>
      <c r="R2392" s="600"/>
      <c r="S2392" s="600"/>
      <c r="T2392" s="600"/>
      <c r="U2392" s="600"/>
      <c r="V2392" s="600"/>
      <c r="W2392" s="600"/>
      <c r="X2392" s="600"/>
      <c r="Y2392" s="600"/>
      <c r="Z2392" s="600"/>
      <c r="AA2392" s="600"/>
      <c r="AB2392" s="600"/>
      <c r="AC2392" s="600"/>
      <c r="AD2392" s="600"/>
      <c r="AE2392" s="601"/>
      <c r="AF2392" s="783"/>
      <c r="AG2392" s="784"/>
      <c r="AH2392" s="784"/>
      <c r="AI2392" s="784"/>
      <c r="AJ2392" s="784"/>
      <c r="AK2392" s="784"/>
      <c r="AL2392" s="784"/>
      <c r="AM2392" s="784"/>
      <c r="AN2392" s="784"/>
      <c r="AO2392" s="784"/>
      <c r="AP2392" s="785"/>
      <c r="AQ2392" s="482" t="s">
        <v>1339</v>
      </c>
      <c r="AR2392" s="482"/>
      <c r="AS2392" s="482"/>
      <c r="AT2392" s="482"/>
      <c r="AU2392" s="482"/>
      <c r="AV2392" s="482"/>
      <c r="AW2392" s="482"/>
      <c r="AX2392" s="482"/>
      <c r="AY2392" s="482"/>
      <c r="AZ2392" s="482"/>
      <c r="BA2392" s="482"/>
      <c r="BB2392" s="482"/>
      <c r="BC2392" s="482"/>
      <c r="BD2392" s="482"/>
      <c r="BE2392" s="482"/>
      <c r="BF2392" s="482"/>
      <c r="BG2392" s="387"/>
      <c r="BH2392" s="387"/>
      <c r="BI2392" s="387"/>
      <c r="BJ2392" s="387"/>
      <c r="BK2392" s="387"/>
      <c r="BL2392" s="387"/>
      <c r="BM2392" s="777" t="s">
        <v>766</v>
      </c>
      <c r="BN2392" s="777"/>
      <c r="BO2392" s="777"/>
      <c r="BP2392" s="777"/>
      <c r="BQ2392" s="777"/>
      <c r="BR2392" s="777"/>
      <c r="BS2392" s="777"/>
      <c r="BT2392" s="777"/>
      <c r="BU2392" s="777"/>
      <c r="BV2392" s="777"/>
      <c r="BW2392" s="777"/>
      <c r="BX2392" s="387"/>
      <c r="BY2392" s="387"/>
      <c r="BZ2392" s="387"/>
      <c r="CA2392" s="387"/>
      <c r="CB2392" s="387"/>
      <c r="CC2392" s="387"/>
      <c r="CD2392" s="387"/>
      <c r="CE2392" s="387"/>
      <c r="CF2392" s="387"/>
      <c r="CG2392" s="387"/>
      <c r="CH2392" s="387"/>
      <c r="CK2392" s="258"/>
      <c r="CL2392" s="225"/>
      <c r="CM2392" s="225"/>
      <c r="CN2392" s="225"/>
      <c r="CO2392" s="225"/>
      <c r="CP2392" s="225"/>
      <c r="CQ2392" s="225"/>
      <c r="CR2392" s="225"/>
      <c r="CS2392" s="225"/>
    </row>
    <row r="2393" spans="1:97" s="316" customFormat="1" ht="12.75" customHeight="1">
      <c r="B2393" s="386"/>
      <c r="C2393" s="386"/>
      <c r="D2393" s="386"/>
      <c r="E2393" s="602"/>
      <c r="F2393" s="603"/>
      <c r="G2393" s="603"/>
      <c r="H2393" s="603"/>
      <c r="I2393" s="603"/>
      <c r="J2393" s="603"/>
      <c r="K2393" s="603"/>
      <c r="L2393" s="603"/>
      <c r="M2393" s="603"/>
      <c r="N2393" s="603"/>
      <c r="O2393" s="603"/>
      <c r="P2393" s="603"/>
      <c r="Q2393" s="603"/>
      <c r="R2393" s="603"/>
      <c r="S2393" s="603"/>
      <c r="T2393" s="603"/>
      <c r="U2393" s="603"/>
      <c r="V2393" s="603"/>
      <c r="W2393" s="603"/>
      <c r="X2393" s="603"/>
      <c r="Y2393" s="603"/>
      <c r="Z2393" s="603"/>
      <c r="AA2393" s="603"/>
      <c r="AB2393" s="603"/>
      <c r="AC2393" s="603"/>
      <c r="AD2393" s="603"/>
      <c r="AE2393" s="604"/>
      <c r="AF2393" s="786"/>
      <c r="AG2393" s="787"/>
      <c r="AH2393" s="787"/>
      <c r="AI2393" s="787"/>
      <c r="AJ2393" s="787"/>
      <c r="AK2393" s="787"/>
      <c r="AL2393" s="787"/>
      <c r="AM2393" s="787"/>
      <c r="AN2393" s="787"/>
      <c r="AO2393" s="787"/>
      <c r="AP2393" s="788"/>
      <c r="AQ2393" s="482"/>
      <c r="AR2393" s="482"/>
      <c r="AS2393" s="482"/>
      <c r="AT2393" s="482"/>
      <c r="AU2393" s="482"/>
      <c r="AV2393" s="482"/>
      <c r="AW2393" s="482"/>
      <c r="AX2393" s="482"/>
      <c r="AY2393" s="482"/>
      <c r="AZ2393" s="482"/>
      <c r="BA2393" s="482"/>
      <c r="BB2393" s="482"/>
      <c r="BC2393" s="482"/>
      <c r="BD2393" s="482"/>
      <c r="BE2393" s="482"/>
      <c r="BF2393" s="482"/>
      <c r="BG2393" s="387"/>
      <c r="BH2393" s="387"/>
      <c r="BI2393" s="387"/>
      <c r="BJ2393" s="387"/>
      <c r="BK2393" s="387"/>
      <c r="BL2393" s="387"/>
      <c r="BM2393" s="387"/>
      <c r="BN2393" s="387"/>
      <c r="BO2393" s="387"/>
      <c r="BP2393" s="387"/>
      <c r="BQ2393" s="387"/>
      <c r="BR2393" s="387"/>
      <c r="BS2393" s="387"/>
      <c r="BT2393" s="387"/>
      <c r="BU2393" s="387"/>
      <c r="BV2393" s="387"/>
      <c r="BW2393" s="387"/>
      <c r="BX2393" s="387"/>
      <c r="BY2393" s="387"/>
      <c r="BZ2393" s="387"/>
      <c r="CA2393" s="387"/>
      <c r="CB2393" s="387"/>
      <c r="CC2393" s="387"/>
      <c r="CD2393" s="387"/>
      <c r="CE2393" s="387"/>
      <c r="CF2393" s="387"/>
      <c r="CG2393" s="387"/>
      <c r="CH2393" s="387"/>
      <c r="CK2393" s="258"/>
      <c r="CL2393" s="258"/>
      <c r="CM2393" s="258"/>
      <c r="CN2393" s="258"/>
      <c r="CO2393" s="258"/>
      <c r="CP2393" s="225"/>
      <c r="CQ2393" s="225"/>
      <c r="CR2393" s="225"/>
      <c r="CS2393" s="225"/>
    </row>
    <row r="2394" spans="1:97" s="316" customFormat="1" ht="12.75" customHeight="1">
      <c r="B2394" s="386"/>
      <c r="C2394" s="386"/>
      <c r="D2394" s="386"/>
      <c r="E2394" s="388"/>
      <c r="F2394" s="388"/>
      <c r="G2394" s="388"/>
      <c r="H2394" s="388"/>
      <c r="I2394" s="388"/>
      <c r="J2394" s="388"/>
      <c r="K2394" s="388"/>
      <c r="L2394" s="388"/>
      <c r="M2394" s="388"/>
      <c r="N2394" s="388"/>
      <c r="O2394" s="388"/>
      <c r="P2394" s="388"/>
      <c r="Q2394" s="388"/>
      <c r="R2394" s="388"/>
      <c r="S2394" s="388"/>
      <c r="T2394" s="388"/>
      <c r="U2394" s="388"/>
      <c r="V2394" s="388"/>
      <c r="W2394" s="388"/>
      <c r="X2394" s="388"/>
      <c r="Y2394" s="388"/>
      <c r="Z2394" s="388"/>
      <c r="AA2394" s="388"/>
      <c r="AB2394" s="388"/>
      <c r="AC2394" s="388"/>
      <c r="AD2394" s="388"/>
      <c r="AE2394" s="388"/>
      <c r="AF2394" s="389"/>
      <c r="AG2394" s="389"/>
      <c r="AH2394" s="389"/>
      <c r="AI2394" s="389"/>
      <c r="AJ2394" s="389"/>
      <c r="AK2394" s="389"/>
      <c r="AL2394" s="389"/>
      <c r="AM2394" s="389"/>
      <c r="AN2394" s="389"/>
      <c r="AO2394" s="389"/>
      <c r="AP2394" s="389"/>
      <c r="AQ2394" s="355"/>
      <c r="AR2394" s="355"/>
      <c r="AS2394" s="355"/>
      <c r="AT2394" s="355"/>
      <c r="AU2394" s="355"/>
      <c r="AV2394" s="355"/>
      <c r="AW2394" s="355"/>
      <c r="AX2394" s="355"/>
      <c r="AY2394" s="355"/>
      <c r="AZ2394" s="355"/>
      <c r="BA2394" s="355"/>
      <c r="BB2394" s="355"/>
      <c r="BC2394" s="355"/>
      <c r="BD2394" s="355"/>
      <c r="BE2394" s="355"/>
      <c r="BF2394" s="355"/>
      <c r="BG2394" s="387"/>
      <c r="BH2394" s="387"/>
      <c r="BI2394" s="387"/>
      <c r="BJ2394" s="387"/>
      <c r="BK2394" s="387"/>
      <c r="BL2394" s="387"/>
      <c r="BM2394" s="387"/>
      <c r="BN2394" s="387"/>
      <c r="BO2394" s="387"/>
      <c r="BP2394" s="387"/>
      <c r="BQ2394" s="387"/>
      <c r="BR2394" s="387"/>
      <c r="BS2394" s="387"/>
      <c r="BT2394" s="387"/>
      <c r="BU2394" s="387"/>
      <c r="BV2394" s="387"/>
      <c r="BW2394" s="387"/>
      <c r="BX2394" s="387"/>
      <c r="BY2394" s="387"/>
      <c r="BZ2394" s="387"/>
      <c r="CA2394" s="387"/>
      <c r="CB2394" s="387"/>
      <c r="CC2394" s="387"/>
      <c r="CD2394" s="387"/>
      <c r="CE2394" s="387"/>
      <c r="CF2394" s="387"/>
      <c r="CG2394" s="387"/>
      <c r="CH2394" s="387"/>
      <c r="CK2394" s="258"/>
      <c r="CL2394" s="258"/>
      <c r="CM2394" s="258"/>
      <c r="CN2394" s="258"/>
      <c r="CO2394" s="258"/>
      <c r="CP2394" s="225"/>
      <c r="CQ2394" s="225"/>
      <c r="CR2394" s="225"/>
      <c r="CS2394" s="225"/>
    </row>
    <row r="2395" spans="1:97" ht="20.100000000000001" customHeight="1">
      <c r="A2395" s="239" t="s">
        <v>1325</v>
      </c>
      <c r="B2395" s="239"/>
      <c r="C2395" s="239"/>
      <c r="D2395" s="298"/>
      <c r="E2395" s="291"/>
      <c r="F2395" s="291"/>
      <c r="G2395" s="291"/>
      <c r="H2395" s="291"/>
      <c r="I2395" s="291"/>
      <c r="J2395" s="291"/>
      <c r="K2395" s="291"/>
      <c r="L2395" s="291"/>
      <c r="M2395" s="291"/>
      <c r="N2395" s="291"/>
      <c r="O2395" s="291"/>
      <c r="P2395" s="291"/>
      <c r="Q2395" s="291"/>
      <c r="R2395" s="291"/>
      <c r="S2395" s="291"/>
      <c r="T2395" s="291"/>
      <c r="U2395" s="291"/>
      <c r="V2395" s="291"/>
      <c r="W2395" s="316"/>
      <c r="X2395" s="316"/>
      <c r="Y2395" s="316"/>
      <c r="Z2395" s="316"/>
      <c r="AA2395" s="316"/>
      <c r="AB2395" s="316"/>
      <c r="AC2395" s="316"/>
      <c r="AD2395" s="316"/>
      <c r="AE2395" s="316"/>
      <c r="AF2395" s="316"/>
      <c r="AG2395" s="316"/>
      <c r="AH2395" s="316"/>
      <c r="AI2395" s="316"/>
      <c r="AJ2395" s="316"/>
      <c r="AK2395" s="316"/>
      <c r="AL2395" s="316"/>
      <c r="AM2395" s="316"/>
      <c r="AN2395" s="316"/>
      <c r="AO2395" s="316"/>
      <c r="AP2395" s="316"/>
      <c r="AQ2395" s="316"/>
      <c r="AR2395" s="316"/>
      <c r="AS2395" s="316"/>
      <c r="AT2395" s="316"/>
      <c r="AU2395" s="316"/>
      <c r="AV2395" s="316"/>
      <c r="AW2395" s="316"/>
      <c r="AX2395" s="316"/>
      <c r="AY2395" s="316"/>
      <c r="AZ2395" s="316"/>
      <c r="BA2395" s="316"/>
      <c r="BB2395" s="316"/>
      <c r="BC2395" s="316"/>
      <c r="BD2395" s="316"/>
      <c r="BE2395" s="316"/>
      <c r="BF2395" s="316"/>
      <c r="BG2395" s="243"/>
      <c r="BH2395" s="243"/>
      <c r="BI2395" s="243"/>
      <c r="BJ2395" s="243"/>
      <c r="BK2395" s="243"/>
      <c r="BL2395" s="225"/>
      <c r="BM2395" s="225"/>
      <c r="BN2395" s="225"/>
      <c r="BO2395" s="225"/>
      <c r="BP2395" s="225"/>
      <c r="BQ2395" s="225"/>
      <c r="BR2395" s="225"/>
      <c r="BS2395" s="225"/>
      <c r="BT2395" s="225"/>
      <c r="BU2395" s="225"/>
      <c r="BV2395" s="225"/>
      <c r="BW2395" s="225"/>
      <c r="BX2395" s="225"/>
      <c r="BY2395" s="225"/>
      <c r="BZ2395" s="225"/>
      <c r="CA2395" s="225"/>
    </row>
    <row r="2396" spans="1:97" ht="12.6" customHeight="1">
      <c r="A2396" s="342"/>
      <c r="B2396" s="495" t="s">
        <v>431</v>
      </c>
      <c r="C2396" s="496"/>
      <c r="D2396" s="497"/>
      <c r="E2396" s="501" t="s">
        <v>356</v>
      </c>
      <c r="F2396" s="502"/>
      <c r="G2396" s="502"/>
      <c r="H2396" s="502"/>
      <c r="I2396" s="502"/>
      <c r="J2396" s="502"/>
      <c r="K2396" s="502"/>
      <c r="L2396" s="502"/>
      <c r="M2396" s="502"/>
      <c r="N2396" s="502"/>
      <c r="O2396" s="502"/>
      <c r="P2396" s="502"/>
      <c r="Q2396" s="502"/>
      <c r="R2396" s="502"/>
      <c r="S2396" s="502"/>
      <c r="T2396" s="502"/>
      <c r="U2396" s="502"/>
      <c r="V2396" s="502"/>
      <c r="W2396" s="502"/>
      <c r="X2396" s="502"/>
      <c r="Y2396" s="502"/>
      <c r="Z2396" s="502"/>
      <c r="AA2396" s="502"/>
      <c r="AB2396" s="502"/>
      <c r="AC2396" s="502"/>
      <c r="AD2396" s="502"/>
      <c r="AE2396" s="502"/>
      <c r="AF2396" s="502"/>
      <c r="AG2396" s="502"/>
      <c r="AH2396" s="502"/>
      <c r="AI2396" s="502"/>
      <c r="AJ2396" s="502"/>
      <c r="AK2396" s="502"/>
      <c r="AL2396" s="502"/>
      <c r="AM2396" s="502"/>
      <c r="AN2396" s="502"/>
      <c r="AO2396" s="502"/>
      <c r="AP2396" s="502"/>
      <c r="AQ2396" s="502"/>
      <c r="AR2396" s="502"/>
      <c r="AS2396" s="502"/>
      <c r="AT2396" s="502"/>
      <c r="AU2396" s="502"/>
      <c r="AV2396" s="502"/>
      <c r="AW2396" s="502"/>
      <c r="AX2396" s="502"/>
      <c r="AY2396" s="502"/>
      <c r="AZ2396" s="502"/>
      <c r="BA2396" s="502"/>
      <c r="BB2396" s="502"/>
      <c r="BC2396" s="502"/>
      <c r="BD2396" s="502"/>
      <c r="BE2396" s="502"/>
      <c r="BF2396" s="502"/>
      <c r="BG2396" s="505"/>
      <c r="BH2396" s="506"/>
      <c r="BI2396" s="506"/>
      <c r="BJ2396" s="506"/>
      <c r="BK2396" s="507"/>
      <c r="BL2396" s="225"/>
      <c r="BM2396" s="225"/>
      <c r="BN2396" s="225"/>
      <c r="BO2396" s="225"/>
      <c r="BP2396" s="225"/>
      <c r="BQ2396" s="225"/>
      <c r="BR2396" s="225"/>
      <c r="BS2396" s="225"/>
      <c r="BT2396" s="225"/>
      <c r="BU2396" s="225"/>
      <c r="BV2396" s="225"/>
      <c r="BW2396" s="225"/>
      <c r="BX2396" s="225"/>
      <c r="BY2396" s="225"/>
      <c r="BZ2396" s="225"/>
      <c r="CA2396" s="225"/>
    </row>
    <row r="2397" spans="1:97" ht="12.6" customHeight="1">
      <c r="A2397" s="342"/>
      <c r="B2397" s="511"/>
      <c r="C2397" s="512"/>
      <c r="D2397" s="513"/>
      <c r="E2397" s="514"/>
      <c r="F2397" s="482"/>
      <c r="G2397" s="482"/>
      <c r="H2397" s="482"/>
      <c r="I2397" s="482"/>
      <c r="J2397" s="482"/>
      <c r="K2397" s="482"/>
      <c r="L2397" s="482"/>
      <c r="M2397" s="482"/>
      <c r="N2397" s="482"/>
      <c r="O2397" s="482"/>
      <c r="P2397" s="482"/>
      <c r="Q2397" s="482"/>
      <c r="R2397" s="482"/>
      <c r="S2397" s="482"/>
      <c r="T2397" s="482"/>
      <c r="U2397" s="482"/>
      <c r="V2397" s="482"/>
      <c r="W2397" s="482"/>
      <c r="X2397" s="482"/>
      <c r="Y2397" s="482"/>
      <c r="Z2397" s="482"/>
      <c r="AA2397" s="482"/>
      <c r="AB2397" s="482"/>
      <c r="AC2397" s="482"/>
      <c r="AD2397" s="482"/>
      <c r="AE2397" s="482"/>
      <c r="AF2397" s="482"/>
      <c r="AG2397" s="482"/>
      <c r="AH2397" s="482"/>
      <c r="AI2397" s="482"/>
      <c r="AJ2397" s="482"/>
      <c r="AK2397" s="482"/>
      <c r="AL2397" s="482"/>
      <c r="AM2397" s="482"/>
      <c r="AN2397" s="482"/>
      <c r="AO2397" s="482"/>
      <c r="AP2397" s="482"/>
      <c r="AQ2397" s="482"/>
      <c r="AR2397" s="482"/>
      <c r="AS2397" s="482"/>
      <c r="AT2397" s="482"/>
      <c r="AU2397" s="482"/>
      <c r="AV2397" s="482"/>
      <c r="AW2397" s="482"/>
      <c r="AX2397" s="482"/>
      <c r="AY2397" s="482"/>
      <c r="AZ2397" s="482"/>
      <c r="BA2397" s="482"/>
      <c r="BB2397" s="482"/>
      <c r="BC2397" s="482"/>
      <c r="BD2397" s="482"/>
      <c r="BE2397" s="482"/>
      <c r="BF2397" s="482"/>
      <c r="BG2397" s="515"/>
      <c r="BH2397" s="516"/>
      <c r="BI2397" s="516"/>
      <c r="BJ2397" s="516"/>
      <c r="BK2397" s="517"/>
      <c r="BL2397" s="225"/>
      <c r="BM2397" s="225"/>
      <c r="BN2397" s="225"/>
      <c r="BO2397" s="225"/>
      <c r="BP2397" s="225"/>
      <c r="BQ2397" s="225"/>
      <c r="BR2397" s="225"/>
      <c r="BS2397" s="225"/>
      <c r="BT2397" s="225"/>
      <c r="BU2397" s="225"/>
      <c r="BV2397" s="225"/>
      <c r="BW2397" s="225"/>
      <c r="BX2397" s="225"/>
      <c r="BY2397" s="225"/>
      <c r="BZ2397" s="225"/>
      <c r="CA2397" s="225"/>
    </row>
    <row r="2398" spans="1:97" ht="12.6" customHeight="1">
      <c r="A2398" s="342"/>
      <c r="B2398" s="498"/>
      <c r="C2398" s="499"/>
      <c r="D2398" s="500"/>
      <c r="E2398" s="503"/>
      <c r="F2398" s="504"/>
      <c r="G2398" s="504"/>
      <c r="H2398" s="504"/>
      <c r="I2398" s="504"/>
      <c r="J2398" s="504"/>
      <c r="K2398" s="504"/>
      <c r="L2398" s="504"/>
      <c r="M2398" s="504"/>
      <c r="N2398" s="504"/>
      <c r="O2398" s="504"/>
      <c r="P2398" s="504"/>
      <c r="Q2398" s="504"/>
      <c r="R2398" s="504"/>
      <c r="S2398" s="504"/>
      <c r="T2398" s="504"/>
      <c r="U2398" s="504"/>
      <c r="V2398" s="504"/>
      <c r="W2398" s="504"/>
      <c r="X2398" s="504"/>
      <c r="Y2398" s="504"/>
      <c r="Z2398" s="504"/>
      <c r="AA2398" s="504"/>
      <c r="AB2398" s="504"/>
      <c r="AC2398" s="504"/>
      <c r="AD2398" s="504"/>
      <c r="AE2398" s="504"/>
      <c r="AF2398" s="504"/>
      <c r="AG2398" s="504"/>
      <c r="AH2398" s="504"/>
      <c r="AI2398" s="504"/>
      <c r="AJ2398" s="504"/>
      <c r="AK2398" s="504"/>
      <c r="AL2398" s="504"/>
      <c r="AM2398" s="504"/>
      <c r="AN2398" s="504"/>
      <c r="AO2398" s="504"/>
      <c r="AP2398" s="504"/>
      <c r="AQ2398" s="504"/>
      <c r="AR2398" s="504"/>
      <c r="AS2398" s="504"/>
      <c r="AT2398" s="504"/>
      <c r="AU2398" s="504"/>
      <c r="AV2398" s="504"/>
      <c r="AW2398" s="504"/>
      <c r="AX2398" s="504"/>
      <c r="AY2398" s="504"/>
      <c r="AZ2398" s="504"/>
      <c r="BA2398" s="504"/>
      <c r="BB2398" s="504"/>
      <c r="BC2398" s="504"/>
      <c r="BD2398" s="504"/>
      <c r="BE2398" s="504"/>
      <c r="BF2398" s="504"/>
      <c r="BG2398" s="508"/>
      <c r="BH2398" s="509"/>
      <c r="BI2398" s="509"/>
      <c r="BJ2398" s="509"/>
      <c r="BK2398" s="510"/>
      <c r="BL2398" s="225"/>
      <c r="BM2398" s="225"/>
      <c r="BN2398" s="225"/>
      <c r="BO2398" s="225"/>
      <c r="BP2398" s="225"/>
      <c r="BQ2398" s="225"/>
      <c r="BR2398" s="225"/>
      <c r="BS2398" s="225"/>
      <c r="BT2398" s="225"/>
      <c r="BU2398" s="225"/>
      <c r="BV2398" s="225"/>
      <c r="BW2398" s="225"/>
      <c r="BX2398" s="225"/>
      <c r="BY2398" s="225"/>
      <c r="BZ2398" s="225"/>
      <c r="CA2398" s="225"/>
    </row>
    <row r="2399" spans="1:97" ht="12.6" customHeight="1">
      <c r="A2399" s="342"/>
      <c r="B2399" s="495" t="s">
        <v>436</v>
      </c>
      <c r="C2399" s="496"/>
      <c r="D2399" s="497"/>
      <c r="E2399" s="501" t="s">
        <v>1123</v>
      </c>
      <c r="F2399" s="502"/>
      <c r="G2399" s="502"/>
      <c r="H2399" s="502"/>
      <c r="I2399" s="502"/>
      <c r="J2399" s="502"/>
      <c r="K2399" s="502"/>
      <c r="L2399" s="502"/>
      <c r="M2399" s="502"/>
      <c r="N2399" s="502"/>
      <c r="O2399" s="502"/>
      <c r="P2399" s="502"/>
      <c r="Q2399" s="502"/>
      <c r="R2399" s="502"/>
      <c r="S2399" s="502"/>
      <c r="T2399" s="502"/>
      <c r="U2399" s="502"/>
      <c r="V2399" s="502"/>
      <c r="W2399" s="502"/>
      <c r="X2399" s="502"/>
      <c r="Y2399" s="502"/>
      <c r="Z2399" s="502"/>
      <c r="AA2399" s="502"/>
      <c r="AB2399" s="502"/>
      <c r="AC2399" s="502"/>
      <c r="AD2399" s="502"/>
      <c r="AE2399" s="502"/>
      <c r="AF2399" s="502"/>
      <c r="AG2399" s="502"/>
      <c r="AH2399" s="502"/>
      <c r="AI2399" s="502"/>
      <c r="AJ2399" s="502"/>
      <c r="AK2399" s="502"/>
      <c r="AL2399" s="502"/>
      <c r="AM2399" s="502"/>
      <c r="AN2399" s="502"/>
      <c r="AO2399" s="502"/>
      <c r="AP2399" s="502"/>
      <c r="AQ2399" s="502"/>
      <c r="AR2399" s="502"/>
      <c r="AS2399" s="502"/>
      <c r="AT2399" s="502"/>
      <c r="AU2399" s="502"/>
      <c r="AV2399" s="502"/>
      <c r="AW2399" s="502"/>
      <c r="AX2399" s="502"/>
      <c r="AY2399" s="502"/>
      <c r="AZ2399" s="502"/>
      <c r="BA2399" s="502"/>
      <c r="BB2399" s="502"/>
      <c r="BC2399" s="502"/>
      <c r="BD2399" s="502"/>
      <c r="BE2399" s="502"/>
      <c r="BF2399" s="502"/>
      <c r="BG2399" s="505"/>
      <c r="BH2399" s="506"/>
      <c r="BI2399" s="506"/>
      <c r="BJ2399" s="506"/>
      <c r="BK2399" s="507"/>
      <c r="BL2399" s="225"/>
      <c r="BM2399" s="225"/>
      <c r="BN2399" s="225"/>
      <c r="BO2399" s="225"/>
      <c r="BP2399" s="225"/>
      <c r="BQ2399" s="225"/>
      <c r="BR2399" s="225"/>
      <c r="BS2399" s="225"/>
      <c r="BT2399" s="225"/>
      <c r="BU2399" s="225"/>
      <c r="BV2399" s="225"/>
      <c r="BW2399" s="225"/>
      <c r="BX2399" s="225"/>
      <c r="BY2399" s="225"/>
      <c r="BZ2399" s="225"/>
      <c r="CA2399" s="225"/>
    </row>
    <row r="2400" spans="1:97" ht="12.6" customHeight="1">
      <c r="A2400" s="342"/>
      <c r="B2400" s="498"/>
      <c r="C2400" s="499"/>
      <c r="D2400" s="500"/>
      <c r="E2400" s="503"/>
      <c r="F2400" s="504"/>
      <c r="G2400" s="504"/>
      <c r="H2400" s="504"/>
      <c r="I2400" s="504"/>
      <c r="J2400" s="504"/>
      <c r="K2400" s="504"/>
      <c r="L2400" s="504"/>
      <c r="M2400" s="504"/>
      <c r="N2400" s="504"/>
      <c r="O2400" s="504"/>
      <c r="P2400" s="504"/>
      <c r="Q2400" s="504"/>
      <c r="R2400" s="504"/>
      <c r="S2400" s="504"/>
      <c r="T2400" s="504"/>
      <c r="U2400" s="504"/>
      <c r="V2400" s="504"/>
      <c r="W2400" s="504"/>
      <c r="X2400" s="504"/>
      <c r="Y2400" s="504"/>
      <c r="Z2400" s="504"/>
      <c r="AA2400" s="504"/>
      <c r="AB2400" s="504"/>
      <c r="AC2400" s="504"/>
      <c r="AD2400" s="504"/>
      <c r="AE2400" s="504"/>
      <c r="AF2400" s="504"/>
      <c r="AG2400" s="504"/>
      <c r="AH2400" s="504"/>
      <c r="AI2400" s="504"/>
      <c r="AJ2400" s="504"/>
      <c r="AK2400" s="504"/>
      <c r="AL2400" s="504"/>
      <c r="AM2400" s="504"/>
      <c r="AN2400" s="504"/>
      <c r="AO2400" s="504"/>
      <c r="AP2400" s="504"/>
      <c r="AQ2400" s="504"/>
      <c r="AR2400" s="504"/>
      <c r="AS2400" s="504"/>
      <c r="AT2400" s="504"/>
      <c r="AU2400" s="504"/>
      <c r="AV2400" s="504"/>
      <c r="AW2400" s="504"/>
      <c r="AX2400" s="504"/>
      <c r="AY2400" s="504"/>
      <c r="AZ2400" s="504"/>
      <c r="BA2400" s="504"/>
      <c r="BB2400" s="504"/>
      <c r="BC2400" s="504"/>
      <c r="BD2400" s="504"/>
      <c r="BE2400" s="504"/>
      <c r="BF2400" s="504"/>
      <c r="BG2400" s="508"/>
      <c r="BH2400" s="509"/>
      <c r="BI2400" s="509"/>
      <c r="BJ2400" s="509"/>
      <c r="BK2400" s="510"/>
    </row>
    <row r="2401" spans="1:140" ht="12.6" customHeight="1">
      <c r="A2401" s="342"/>
      <c r="B2401" s="495" t="s">
        <v>450</v>
      </c>
      <c r="C2401" s="496"/>
      <c r="D2401" s="497"/>
      <c r="E2401" s="501" t="s">
        <v>1124</v>
      </c>
      <c r="F2401" s="502"/>
      <c r="G2401" s="502"/>
      <c r="H2401" s="502"/>
      <c r="I2401" s="502"/>
      <c r="J2401" s="502"/>
      <c r="K2401" s="502"/>
      <c r="L2401" s="502"/>
      <c r="M2401" s="502"/>
      <c r="N2401" s="502"/>
      <c r="O2401" s="502"/>
      <c r="P2401" s="502"/>
      <c r="Q2401" s="502"/>
      <c r="R2401" s="502"/>
      <c r="S2401" s="502"/>
      <c r="T2401" s="502"/>
      <c r="U2401" s="502"/>
      <c r="V2401" s="502"/>
      <c r="W2401" s="502"/>
      <c r="X2401" s="502"/>
      <c r="Y2401" s="502"/>
      <c r="Z2401" s="502"/>
      <c r="AA2401" s="502"/>
      <c r="AB2401" s="502"/>
      <c r="AC2401" s="502"/>
      <c r="AD2401" s="502"/>
      <c r="AE2401" s="502"/>
      <c r="AF2401" s="502"/>
      <c r="AG2401" s="502"/>
      <c r="AH2401" s="502"/>
      <c r="AI2401" s="502"/>
      <c r="AJ2401" s="502"/>
      <c r="AK2401" s="502"/>
      <c r="AL2401" s="502"/>
      <c r="AM2401" s="502"/>
      <c r="AN2401" s="502"/>
      <c r="AO2401" s="502"/>
      <c r="AP2401" s="502"/>
      <c r="AQ2401" s="502"/>
      <c r="AR2401" s="502"/>
      <c r="AS2401" s="502"/>
      <c r="AT2401" s="502"/>
      <c r="AU2401" s="502"/>
      <c r="AV2401" s="502"/>
      <c r="AW2401" s="502"/>
      <c r="AX2401" s="502"/>
      <c r="AY2401" s="502"/>
      <c r="AZ2401" s="502"/>
      <c r="BA2401" s="502"/>
      <c r="BB2401" s="502"/>
      <c r="BC2401" s="502"/>
      <c r="BD2401" s="502"/>
      <c r="BE2401" s="502"/>
      <c r="BF2401" s="502"/>
      <c r="BG2401" s="505"/>
      <c r="BH2401" s="506"/>
      <c r="BI2401" s="506"/>
      <c r="BJ2401" s="506"/>
      <c r="BK2401" s="507"/>
    </row>
    <row r="2402" spans="1:140" ht="12.6" customHeight="1">
      <c r="A2402" s="342"/>
      <c r="B2402" s="511"/>
      <c r="C2402" s="512"/>
      <c r="D2402" s="513"/>
      <c r="E2402" s="514"/>
      <c r="F2402" s="482"/>
      <c r="G2402" s="482"/>
      <c r="H2402" s="482"/>
      <c r="I2402" s="482"/>
      <c r="J2402" s="482"/>
      <c r="K2402" s="482"/>
      <c r="L2402" s="482"/>
      <c r="M2402" s="482"/>
      <c r="N2402" s="482"/>
      <c r="O2402" s="482"/>
      <c r="P2402" s="482"/>
      <c r="Q2402" s="482"/>
      <c r="R2402" s="482"/>
      <c r="S2402" s="482"/>
      <c r="T2402" s="482"/>
      <c r="U2402" s="482"/>
      <c r="V2402" s="482"/>
      <c r="W2402" s="482"/>
      <c r="X2402" s="482"/>
      <c r="Y2402" s="482"/>
      <c r="Z2402" s="482"/>
      <c r="AA2402" s="482"/>
      <c r="AB2402" s="482"/>
      <c r="AC2402" s="482"/>
      <c r="AD2402" s="482"/>
      <c r="AE2402" s="482"/>
      <c r="AF2402" s="482"/>
      <c r="AG2402" s="482"/>
      <c r="AH2402" s="482"/>
      <c r="AI2402" s="482"/>
      <c r="AJ2402" s="482"/>
      <c r="AK2402" s="482"/>
      <c r="AL2402" s="482"/>
      <c r="AM2402" s="482"/>
      <c r="AN2402" s="482"/>
      <c r="AO2402" s="482"/>
      <c r="AP2402" s="482"/>
      <c r="AQ2402" s="482"/>
      <c r="AR2402" s="482"/>
      <c r="AS2402" s="482"/>
      <c r="AT2402" s="482"/>
      <c r="AU2402" s="482"/>
      <c r="AV2402" s="482"/>
      <c r="AW2402" s="482"/>
      <c r="AX2402" s="482"/>
      <c r="AY2402" s="482"/>
      <c r="AZ2402" s="482"/>
      <c r="BA2402" s="482"/>
      <c r="BB2402" s="482"/>
      <c r="BC2402" s="482"/>
      <c r="BD2402" s="482"/>
      <c r="BE2402" s="482"/>
      <c r="BF2402" s="482"/>
      <c r="BG2402" s="515"/>
      <c r="BH2402" s="516"/>
      <c r="BI2402" s="516"/>
      <c r="BJ2402" s="516"/>
      <c r="BK2402" s="517"/>
    </row>
    <row r="2403" spans="1:140" ht="12.6" customHeight="1">
      <c r="A2403" s="342"/>
      <c r="B2403" s="498"/>
      <c r="C2403" s="499"/>
      <c r="D2403" s="500"/>
      <c r="E2403" s="503"/>
      <c r="F2403" s="504"/>
      <c r="G2403" s="504"/>
      <c r="H2403" s="504"/>
      <c r="I2403" s="504"/>
      <c r="J2403" s="504"/>
      <c r="K2403" s="504"/>
      <c r="L2403" s="504"/>
      <c r="M2403" s="504"/>
      <c r="N2403" s="504"/>
      <c r="O2403" s="504"/>
      <c r="P2403" s="504"/>
      <c r="Q2403" s="504"/>
      <c r="R2403" s="504"/>
      <c r="S2403" s="504"/>
      <c r="T2403" s="504"/>
      <c r="U2403" s="504"/>
      <c r="V2403" s="504"/>
      <c r="W2403" s="504"/>
      <c r="X2403" s="504"/>
      <c r="Y2403" s="504"/>
      <c r="Z2403" s="504"/>
      <c r="AA2403" s="504"/>
      <c r="AB2403" s="504"/>
      <c r="AC2403" s="504"/>
      <c r="AD2403" s="504"/>
      <c r="AE2403" s="504"/>
      <c r="AF2403" s="504"/>
      <c r="AG2403" s="504"/>
      <c r="AH2403" s="504"/>
      <c r="AI2403" s="504"/>
      <c r="AJ2403" s="504"/>
      <c r="AK2403" s="504"/>
      <c r="AL2403" s="504"/>
      <c r="AM2403" s="504"/>
      <c r="AN2403" s="504"/>
      <c r="AO2403" s="504"/>
      <c r="AP2403" s="504"/>
      <c r="AQ2403" s="504"/>
      <c r="AR2403" s="504"/>
      <c r="AS2403" s="504"/>
      <c r="AT2403" s="504"/>
      <c r="AU2403" s="504"/>
      <c r="AV2403" s="504"/>
      <c r="AW2403" s="504"/>
      <c r="AX2403" s="504"/>
      <c r="AY2403" s="504"/>
      <c r="AZ2403" s="504"/>
      <c r="BA2403" s="504"/>
      <c r="BB2403" s="504"/>
      <c r="BC2403" s="504"/>
      <c r="BD2403" s="504"/>
      <c r="BE2403" s="504"/>
      <c r="BF2403" s="504"/>
      <c r="BG2403" s="508"/>
      <c r="BH2403" s="509"/>
      <c r="BI2403" s="509"/>
      <c r="BJ2403" s="509"/>
      <c r="BK2403" s="510"/>
    </row>
    <row r="2404" spans="1:140" ht="12.6" customHeight="1">
      <c r="A2404" s="342"/>
      <c r="B2404" s="495" t="s">
        <v>457</v>
      </c>
      <c r="C2404" s="496"/>
      <c r="D2404" s="497"/>
      <c r="E2404" s="501" t="s">
        <v>357</v>
      </c>
      <c r="F2404" s="502"/>
      <c r="G2404" s="502"/>
      <c r="H2404" s="502"/>
      <c r="I2404" s="502"/>
      <c r="J2404" s="502"/>
      <c r="K2404" s="502"/>
      <c r="L2404" s="502"/>
      <c r="M2404" s="502"/>
      <c r="N2404" s="502"/>
      <c r="O2404" s="502"/>
      <c r="P2404" s="502"/>
      <c r="Q2404" s="502"/>
      <c r="R2404" s="502"/>
      <c r="S2404" s="502"/>
      <c r="T2404" s="502"/>
      <c r="U2404" s="502"/>
      <c r="V2404" s="502"/>
      <c r="W2404" s="502"/>
      <c r="X2404" s="502"/>
      <c r="Y2404" s="502"/>
      <c r="Z2404" s="502"/>
      <c r="AA2404" s="502"/>
      <c r="AB2404" s="502"/>
      <c r="AC2404" s="502"/>
      <c r="AD2404" s="502"/>
      <c r="AE2404" s="502"/>
      <c r="AF2404" s="502"/>
      <c r="AG2404" s="502"/>
      <c r="AH2404" s="502"/>
      <c r="AI2404" s="502"/>
      <c r="AJ2404" s="502"/>
      <c r="AK2404" s="502"/>
      <c r="AL2404" s="502"/>
      <c r="AM2404" s="502"/>
      <c r="AN2404" s="502"/>
      <c r="AO2404" s="502"/>
      <c r="AP2404" s="502"/>
      <c r="AQ2404" s="502"/>
      <c r="AR2404" s="502"/>
      <c r="AS2404" s="502"/>
      <c r="AT2404" s="502"/>
      <c r="AU2404" s="502"/>
      <c r="AV2404" s="502"/>
      <c r="AW2404" s="502"/>
      <c r="AX2404" s="502"/>
      <c r="AY2404" s="502"/>
      <c r="AZ2404" s="502"/>
      <c r="BA2404" s="502"/>
      <c r="BB2404" s="502"/>
      <c r="BC2404" s="502"/>
      <c r="BD2404" s="502"/>
      <c r="BE2404" s="502"/>
      <c r="BF2404" s="502"/>
      <c r="BG2404" s="505"/>
      <c r="BH2404" s="506"/>
      <c r="BI2404" s="506"/>
      <c r="BJ2404" s="506"/>
      <c r="BK2404" s="507"/>
    </row>
    <row r="2405" spans="1:140" ht="12.6" customHeight="1">
      <c r="A2405" s="342"/>
      <c r="B2405" s="511"/>
      <c r="C2405" s="512"/>
      <c r="D2405" s="513"/>
      <c r="E2405" s="514"/>
      <c r="F2405" s="482"/>
      <c r="G2405" s="482"/>
      <c r="H2405" s="482"/>
      <c r="I2405" s="482"/>
      <c r="J2405" s="482"/>
      <c r="K2405" s="482"/>
      <c r="L2405" s="482"/>
      <c r="M2405" s="482"/>
      <c r="N2405" s="482"/>
      <c r="O2405" s="482"/>
      <c r="P2405" s="482"/>
      <c r="Q2405" s="482"/>
      <c r="R2405" s="482"/>
      <c r="S2405" s="482"/>
      <c r="T2405" s="482"/>
      <c r="U2405" s="482"/>
      <c r="V2405" s="482"/>
      <c r="W2405" s="482"/>
      <c r="X2405" s="482"/>
      <c r="Y2405" s="482"/>
      <c r="Z2405" s="482"/>
      <c r="AA2405" s="482"/>
      <c r="AB2405" s="482"/>
      <c r="AC2405" s="482"/>
      <c r="AD2405" s="482"/>
      <c r="AE2405" s="482"/>
      <c r="AF2405" s="482"/>
      <c r="AG2405" s="482"/>
      <c r="AH2405" s="482"/>
      <c r="AI2405" s="482"/>
      <c r="AJ2405" s="482"/>
      <c r="AK2405" s="482"/>
      <c r="AL2405" s="482"/>
      <c r="AM2405" s="482"/>
      <c r="AN2405" s="482"/>
      <c r="AO2405" s="482"/>
      <c r="AP2405" s="482"/>
      <c r="AQ2405" s="482"/>
      <c r="AR2405" s="482"/>
      <c r="AS2405" s="482"/>
      <c r="AT2405" s="482"/>
      <c r="AU2405" s="482"/>
      <c r="AV2405" s="482"/>
      <c r="AW2405" s="482"/>
      <c r="AX2405" s="482"/>
      <c r="AY2405" s="482"/>
      <c r="AZ2405" s="482"/>
      <c r="BA2405" s="482"/>
      <c r="BB2405" s="482"/>
      <c r="BC2405" s="482"/>
      <c r="BD2405" s="482"/>
      <c r="BE2405" s="482"/>
      <c r="BF2405" s="482"/>
      <c r="BG2405" s="515"/>
      <c r="BH2405" s="516"/>
      <c r="BI2405" s="516"/>
      <c r="BJ2405" s="516"/>
      <c r="BK2405" s="517"/>
    </row>
    <row r="2406" spans="1:140" ht="12.6" customHeight="1">
      <c r="A2406" s="342"/>
      <c r="B2406" s="498"/>
      <c r="C2406" s="499"/>
      <c r="D2406" s="500"/>
      <c r="E2406" s="503"/>
      <c r="F2406" s="504"/>
      <c r="G2406" s="504"/>
      <c r="H2406" s="504"/>
      <c r="I2406" s="504"/>
      <c r="J2406" s="504"/>
      <c r="K2406" s="504"/>
      <c r="L2406" s="504"/>
      <c r="M2406" s="504"/>
      <c r="N2406" s="504"/>
      <c r="O2406" s="504"/>
      <c r="P2406" s="504"/>
      <c r="Q2406" s="504"/>
      <c r="R2406" s="504"/>
      <c r="S2406" s="504"/>
      <c r="T2406" s="504"/>
      <c r="U2406" s="504"/>
      <c r="V2406" s="504"/>
      <c r="W2406" s="504"/>
      <c r="X2406" s="504"/>
      <c r="Y2406" s="504"/>
      <c r="Z2406" s="504"/>
      <c r="AA2406" s="504"/>
      <c r="AB2406" s="504"/>
      <c r="AC2406" s="504"/>
      <c r="AD2406" s="504"/>
      <c r="AE2406" s="504"/>
      <c r="AF2406" s="504"/>
      <c r="AG2406" s="504"/>
      <c r="AH2406" s="504"/>
      <c r="AI2406" s="504"/>
      <c r="AJ2406" s="504"/>
      <c r="AK2406" s="504"/>
      <c r="AL2406" s="504"/>
      <c r="AM2406" s="504"/>
      <c r="AN2406" s="504"/>
      <c r="AO2406" s="504"/>
      <c r="AP2406" s="504"/>
      <c r="AQ2406" s="504"/>
      <c r="AR2406" s="504"/>
      <c r="AS2406" s="504"/>
      <c r="AT2406" s="504"/>
      <c r="AU2406" s="504"/>
      <c r="AV2406" s="504"/>
      <c r="AW2406" s="504"/>
      <c r="AX2406" s="504"/>
      <c r="AY2406" s="504"/>
      <c r="AZ2406" s="504"/>
      <c r="BA2406" s="504"/>
      <c r="BB2406" s="504"/>
      <c r="BC2406" s="504"/>
      <c r="BD2406" s="504"/>
      <c r="BE2406" s="504"/>
      <c r="BF2406" s="504"/>
      <c r="BG2406" s="508"/>
      <c r="BH2406" s="509"/>
      <c r="BI2406" s="509"/>
      <c r="BJ2406" s="509"/>
      <c r="BK2406" s="510"/>
    </row>
    <row r="2407" spans="1:140" s="384" customFormat="1" ht="9" customHeight="1">
      <c r="BG2407" s="243"/>
      <c r="BH2407" s="243"/>
      <c r="BI2407" s="243"/>
      <c r="BJ2407" s="243"/>
      <c r="BK2407" s="243"/>
      <c r="BL2407" s="385"/>
      <c r="BM2407" s="385"/>
      <c r="BN2407" s="385"/>
      <c r="BO2407" s="385"/>
      <c r="BP2407" s="385"/>
      <c r="BQ2407" s="385"/>
      <c r="BR2407" s="385"/>
      <c r="BS2407" s="385"/>
      <c r="BT2407" s="385"/>
      <c r="BU2407" s="385"/>
      <c r="BV2407" s="385"/>
      <c r="BW2407" s="385"/>
      <c r="BX2407" s="385"/>
      <c r="BY2407" s="385"/>
      <c r="BZ2407" s="385"/>
      <c r="CA2407" s="385"/>
    </row>
    <row r="2408" spans="1:140" s="316" customFormat="1" ht="12.75" customHeight="1">
      <c r="B2408" s="386"/>
      <c r="C2408" s="386"/>
      <c r="D2408" s="386"/>
      <c r="E2408" s="599" t="s">
        <v>765</v>
      </c>
      <c r="F2408" s="600"/>
      <c r="G2408" s="600"/>
      <c r="H2408" s="600"/>
      <c r="I2408" s="600"/>
      <c r="J2408" s="600"/>
      <c r="K2408" s="600"/>
      <c r="L2408" s="600"/>
      <c r="M2408" s="600"/>
      <c r="N2408" s="600"/>
      <c r="O2408" s="600"/>
      <c r="P2408" s="600"/>
      <c r="Q2408" s="600"/>
      <c r="R2408" s="600"/>
      <c r="S2408" s="600"/>
      <c r="T2408" s="600"/>
      <c r="U2408" s="600"/>
      <c r="V2408" s="600"/>
      <c r="W2408" s="600"/>
      <c r="X2408" s="600"/>
      <c r="Y2408" s="600"/>
      <c r="Z2408" s="600"/>
      <c r="AA2408" s="600"/>
      <c r="AB2408" s="600"/>
      <c r="AC2408" s="600"/>
      <c r="AD2408" s="600"/>
      <c r="AE2408" s="601"/>
      <c r="AF2408" s="783"/>
      <c r="AG2408" s="784"/>
      <c r="AH2408" s="784"/>
      <c r="AI2408" s="784"/>
      <c r="AJ2408" s="784"/>
      <c r="AK2408" s="784"/>
      <c r="AL2408" s="784"/>
      <c r="AM2408" s="784"/>
      <c r="AN2408" s="784"/>
      <c r="AO2408" s="784"/>
      <c r="AP2408" s="785"/>
      <c r="AQ2408" s="482"/>
      <c r="AR2408" s="482"/>
      <c r="AS2408" s="482"/>
      <c r="AT2408" s="482"/>
      <c r="AU2408" s="482"/>
      <c r="AV2408" s="482"/>
      <c r="AW2408" s="482"/>
      <c r="AX2408" s="482"/>
      <c r="AY2408" s="482"/>
      <c r="AZ2408" s="482"/>
      <c r="BA2408" s="482"/>
      <c r="BB2408" s="482"/>
      <c r="BC2408" s="482"/>
      <c r="BD2408" s="482"/>
      <c r="BE2408" s="482"/>
      <c r="BF2408" s="482"/>
      <c r="BG2408" s="387"/>
      <c r="BH2408" s="387"/>
      <c r="BI2408" s="387"/>
      <c r="BJ2408" s="387"/>
      <c r="BK2408" s="387"/>
      <c r="BL2408" s="387"/>
      <c r="BM2408" s="777" t="s">
        <v>766</v>
      </c>
      <c r="BN2408" s="777"/>
      <c r="BO2408" s="777"/>
      <c r="BP2408" s="777"/>
      <c r="BQ2408" s="777"/>
      <c r="BR2408" s="777"/>
      <c r="BS2408" s="777"/>
      <c r="BT2408" s="777"/>
      <c r="BU2408" s="777"/>
      <c r="BV2408" s="777"/>
      <c r="BW2408" s="777"/>
      <c r="BX2408" s="387"/>
      <c r="BY2408" s="387"/>
      <c r="BZ2408" s="387"/>
      <c r="CA2408" s="387"/>
      <c r="CB2408" s="387"/>
      <c r="CC2408" s="387"/>
      <c r="CD2408" s="387"/>
      <c r="CE2408" s="387"/>
      <c r="CF2408" s="387"/>
      <c r="CG2408" s="387"/>
      <c r="CH2408" s="387"/>
      <c r="CK2408" s="258"/>
      <c r="CL2408" s="225"/>
      <c r="CM2408" s="225"/>
      <c r="CN2408" s="225"/>
      <c r="CO2408" s="225"/>
      <c r="CP2408" s="225"/>
      <c r="CQ2408" s="225"/>
      <c r="CR2408" s="225"/>
      <c r="CS2408" s="225"/>
    </row>
    <row r="2409" spans="1:140" s="316" customFormat="1" ht="12.75" customHeight="1">
      <c r="B2409" s="386"/>
      <c r="C2409" s="386"/>
      <c r="D2409" s="386"/>
      <c r="E2409" s="602"/>
      <c r="F2409" s="603"/>
      <c r="G2409" s="603"/>
      <c r="H2409" s="603"/>
      <c r="I2409" s="603"/>
      <c r="J2409" s="603"/>
      <c r="K2409" s="603"/>
      <c r="L2409" s="603"/>
      <c r="M2409" s="603"/>
      <c r="N2409" s="603"/>
      <c r="O2409" s="603"/>
      <c r="P2409" s="603"/>
      <c r="Q2409" s="603"/>
      <c r="R2409" s="603"/>
      <c r="S2409" s="603"/>
      <c r="T2409" s="603"/>
      <c r="U2409" s="603"/>
      <c r="V2409" s="603"/>
      <c r="W2409" s="603"/>
      <c r="X2409" s="603"/>
      <c r="Y2409" s="603"/>
      <c r="Z2409" s="603"/>
      <c r="AA2409" s="603"/>
      <c r="AB2409" s="603"/>
      <c r="AC2409" s="603"/>
      <c r="AD2409" s="603"/>
      <c r="AE2409" s="604"/>
      <c r="AF2409" s="786"/>
      <c r="AG2409" s="787"/>
      <c r="AH2409" s="787"/>
      <c r="AI2409" s="787"/>
      <c r="AJ2409" s="787"/>
      <c r="AK2409" s="787"/>
      <c r="AL2409" s="787"/>
      <c r="AM2409" s="787"/>
      <c r="AN2409" s="787"/>
      <c r="AO2409" s="787"/>
      <c r="AP2409" s="788"/>
      <c r="AQ2409" s="482"/>
      <c r="AR2409" s="482"/>
      <c r="AS2409" s="482"/>
      <c r="AT2409" s="482"/>
      <c r="AU2409" s="482"/>
      <c r="AV2409" s="482"/>
      <c r="AW2409" s="482"/>
      <c r="AX2409" s="482"/>
      <c r="AY2409" s="482"/>
      <c r="AZ2409" s="482"/>
      <c r="BA2409" s="482"/>
      <c r="BB2409" s="482"/>
      <c r="BC2409" s="482"/>
      <c r="BD2409" s="482"/>
      <c r="BE2409" s="482"/>
      <c r="BF2409" s="482"/>
      <c r="BG2409" s="387"/>
      <c r="BH2409" s="387"/>
      <c r="BI2409" s="387"/>
      <c r="BJ2409" s="387"/>
      <c r="BK2409" s="387"/>
      <c r="BL2409" s="387"/>
      <c r="BM2409" s="387"/>
      <c r="BN2409" s="387"/>
      <c r="BO2409" s="387"/>
      <c r="BP2409" s="387"/>
      <c r="BQ2409" s="387"/>
      <c r="BR2409" s="387"/>
      <c r="BS2409" s="387"/>
      <c r="BT2409" s="387"/>
      <c r="BU2409" s="387"/>
      <c r="BV2409" s="387"/>
      <c r="BW2409" s="387"/>
      <c r="BX2409" s="387"/>
      <c r="BY2409" s="387"/>
      <c r="BZ2409" s="387"/>
      <c r="CA2409" s="387"/>
      <c r="CB2409" s="387"/>
      <c r="CC2409" s="387"/>
      <c r="CD2409" s="387"/>
      <c r="CE2409" s="387"/>
      <c r="CF2409" s="387"/>
      <c r="CG2409" s="387"/>
      <c r="CH2409" s="387"/>
      <c r="CK2409" s="258"/>
      <c r="CL2409" s="258"/>
      <c r="CM2409" s="258"/>
      <c r="CN2409" s="258"/>
      <c r="CO2409" s="258"/>
      <c r="CP2409" s="225"/>
      <c r="CQ2409" s="225"/>
      <c r="CR2409" s="225"/>
      <c r="CS2409" s="225"/>
    </row>
    <row r="2410" spans="1:140" s="316" customFormat="1" ht="12.75" customHeight="1">
      <c r="B2410" s="386"/>
      <c r="C2410" s="386"/>
      <c r="D2410" s="386"/>
      <c r="E2410" s="388"/>
      <c r="F2410" s="388"/>
      <c r="G2410" s="388"/>
      <c r="H2410" s="388"/>
      <c r="I2410" s="388"/>
      <c r="J2410" s="388"/>
      <c r="K2410" s="388"/>
      <c r="L2410" s="388"/>
      <c r="M2410" s="388"/>
      <c r="N2410" s="388"/>
      <c r="O2410" s="388"/>
      <c r="P2410" s="388"/>
      <c r="Q2410" s="388"/>
      <c r="R2410" s="388"/>
      <c r="S2410" s="388"/>
      <c r="T2410" s="388"/>
      <c r="U2410" s="388"/>
      <c r="V2410" s="388"/>
      <c r="W2410" s="388"/>
      <c r="X2410" s="388"/>
      <c r="Y2410" s="388"/>
      <c r="Z2410" s="388"/>
      <c r="AA2410" s="388"/>
      <c r="AB2410" s="388"/>
      <c r="AC2410" s="388"/>
      <c r="AD2410" s="388"/>
      <c r="AE2410" s="388"/>
      <c r="AF2410" s="389"/>
      <c r="AG2410" s="389"/>
      <c r="AH2410" s="389"/>
      <c r="AI2410" s="389"/>
      <c r="AJ2410" s="389"/>
      <c r="AK2410" s="389"/>
      <c r="AL2410" s="389"/>
      <c r="AM2410" s="389"/>
      <c r="AN2410" s="389"/>
      <c r="AO2410" s="389"/>
      <c r="AP2410" s="389"/>
      <c r="AQ2410" s="355"/>
      <c r="AR2410" s="355"/>
      <c r="AS2410" s="355"/>
      <c r="AT2410" s="355"/>
      <c r="AU2410" s="355"/>
      <c r="AV2410" s="355"/>
      <c r="AW2410" s="355"/>
      <c r="AX2410" s="355"/>
      <c r="AY2410" s="355"/>
      <c r="AZ2410" s="355"/>
      <c r="BA2410" s="355"/>
      <c r="BB2410" s="355"/>
      <c r="BC2410" s="355"/>
      <c r="BD2410" s="355"/>
      <c r="BE2410" s="355"/>
      <c r="BF2410" s="355"/>
      <c r="BG2410" s="387"/>
      <c r="BH2410" s="387"/>
      <c r="BI2410" s="387"/>
      <c r="BJ2410" s="387"/>
      <c r="BK2410" s="387"/>
      <c r="BL2410" s="387"/>
      <c r="BM2410" s="387"/>
      <c r="BN2410" s="387"/>
      <c r="BO2410" s="387"/>
      <c r="BP2410" s="387"/>
      <c r="BQ2410" s="387"/>
      <c r="BR2410" s="387"/>
      <c r="BS2410" s="387"/>
      <c r="BT2410" s="387"/>
      <c r="BU2410" s="387"/>
      <c r="BV2410" s="387"/>
      <c r="BW2410" s="387"/>
      <c r="BX2410" s="387"/>
      <c r="BY2410" s="387"/>
      <c r="BZ2410" s="387"/>
      <c r="CA2410" s="387"/>
      <c r="CB2410" s="387"/>
      <c r="CC2410" s="387"/>
      <c r="CD2410" s="387"/>
      <c r="CE2410" s="387"/>
      <c r="CF2410" s="387"/>
      <c r="CG2410" s="387"/>
      <c r="CH2410" s="387"/>
      <c r="CK2410" s="258"/>
      <c r="CL2410" s="258"/>
      <c r="CM2410" s="258"/>
      <c r="CN2410" s="258"/>
      <c r="CO2410" s="258"/>
      <c r="CP2410" s="225"/>
      <c r="CQ2410" s="225"/>
      <c r="CR2410" s="225"/>
      <c r="CS2410" s="225"/>
    </row>
    <row r="2411" spans="1:140" ht="20.100000000000001" customHeight="1">
      <c r="A2411" s="239" t="s">
        <v>1326</v>
      </c>
      <c r="B2411" s="239"/>
      <c r="C2411" s="239"/>
      <c r="D2411" s="298"/>
      <c r="E2411" s="291"/>
      <c r="F2411" s="291"/>
      <c r="G2411" s="291"/>
      <c r="H2411" s="291"/>
      <c r="I2411" s="291"/>
      <c r="J2411" s="291"/>
      <c r="K2411" s="291"/>
      <c r="L2411" s="291"/>
      <c r="M2411" s="291"/>
      <c r="N2411" s="291"/>
      <c r="O2411" s="291"/>
      <c r="P2411" s="291"/>
      <c r="Q2411" s="291"/>
      <c r="R2411" s="291"/>
      <c r="S2411" s="291"/>
      <c r="T2411" s="291"/>
      <c r="U2411" s="291"/>
      <c r="V2411" s="291"/>
      <c r="W2411" s="316"/>
      <c r="X2411" s="316"/>
      <c r="Y2411" s="316"/>
      <c r="Z2411" s="316"/>
      <c r="AA2411" s="316"/>
      <c r="AB2411" s="316"/>
      <c r="AC2411" s="316"/>
      <c r="AD2411" s="316"/>
      <c r="AE2411" s="316"/>
      <c r="AF2411" s="316"/>
      <c r="AG2411" s="316"/>
      <c r="AH2411" s="316"/>
      <c r="AI2411" s="316"/>
      <c r="AJ2411" s="316"/>
      <c r="AK2411" s="316"/>
      <c r="AL2411" s="316"/>
      <c r="AM2411" s="316"/>
      <c r="AN2411" s="773"/>
      <c r="AO2411" s="774"/>
      <c r="AP2411" s="774"/>
      <c r="AQ2411" s="774"/>
      <c r="AR2411" s="774"/>
      <c r="AS2411" s="774"/>
      <c r="AT2411" s="774"/>
      <c r="AU2411" s="774"/>
      <c r="AV2411" s="774"/>
      <c r="AW2411" s="774"/>
      <c r="AX2411" s="774"/>
      <c r="AY2411" s="774"/>
      <c r="AZ2411" s="774"/>
      <c r="BA2411" s="774"/>
      <c r="BB2411" s="774"/>
      <c r="BC2411" s="774"/>
      <c r="BD2411" s="774"/>
      <c r="BE2411" s="774"/>
      <c r="BF2411" s="774"/>
      <c r="BG2411" s="243"/>
      <c r="BH2411" s="243"/>
      <c r="BI2411" s="243"/>
      <c r="BJ2411" s="243"/>
      <c r="BK2411" s="243"/>
      <c r="BL2411" s="225"/>
      <c r="BM2411" s="225"/>
      <c r="BN2411" s="225"/>
      <c r="BO2411" s="225"/>
      <c r="BP2411" s="225"/>
      <c r="BQ2411" s="225"/>
      <c r="BR2411" s="225"/>
      <c r="BS2411" s="225"/>
      <c r="BT2411" s="225"/>
      <c r="BU2411" s="225"/>
      <c r="BV2411" s="225"/>
      <c r="BW2411" s="225"/>
      <c r="BX2411" s="225"/>
      <c r="BY2411" s="225"/>
      <c r="BZ2411" s="225"/>
      <c r="CA2411" s="225"/>
    </row>
    <row r="2412" spans="1:140" s="331" customFormat="1" ht="18" customHeight="1">
      <c r="A2412" s="239"/>
      <c r="B2412" s="641" t="s">
        <v>1133</v>
      </c>
      <c r="C2412" s="642"/>
      <c r="D2412" s="642"/>
      <c r="E2412" s="642"/>
      <c r="F2412" s="642"/>
      <c r="G2412" s="642"/>
      <c r="H2412" s="642"/>
      <c r="I2412" s="642"/>
      <c r="J2412" s="642"/>
      <c r="K2412" s="642"/>
      <c r="L2412" s="642"/>
      <c r="M2412" s="642"/>
      <c r="N2412" s="642"/>
      <c r="O2412" s="642"/>
      <c r="P2412" s="642"/>
      <c r="Q2412" s="642"/>
      <c r="R2412" s="642"/>
      <c r="S2412" s="642"/>
      <c r="T2412" s="642"/>
      <c r="U2412" s="642"/>
      <c r="V2412" s="642"/>
      <c r="W2412" s="642"/>
      <c r="X2412" s="642"/>
      <c r="Y2412" s="642"/>
      <c r="Z2412" s="642"/>
      <c r="AA2412" s="642"/>
      <c r="AB2412" s="642"/>
      <c r="AC2412" s="642"/>
      <c r="AD2412" s="642"/>
      <c r="AE2412" s="642"/>
      <c r="AF2412" s="642"/>
      <c r="AG2412" s="642"/>
      <c r="AH2412" s="642"/>
      <c r="AI2412" s="642"/>
      <c r="AJ2412" s="642"/>
      <c r="AK2412" s="642"/>
      <c r="AL2412" s="642"/>
      <c r="AM2412" s="642"/>
      <c r="AN2412" s="642"/>
      <c r="AO2412" s="642"/>
      <c r="AP2412" s="642"/>
      <c r="AQ2412" s="642"/>
      <c r="AR2412" s="642"/>
      <c r="AS2412" s="642"/>
      <c r="AT2412" s="642"/>
      <c r="AU2412" s="642"/>
      <c r="AV2412" s="642"/>
      <c r="AW2412" s="642"/>
      <c r="AX2412" s="642"/>
      <c r="AY2412" s="642"/>
      <c r="AZ2412" s="642"/>
      <c r="BA2412" s="642"/>
      <c r="BB2412" s="642"/>
      <c r="BC2412" s="642"/>
      <c r="BD2412" s="642"/>
      <c r="BE2412" s="642"/>
      <c r="BF2412" s="642"/>
      <c r="BG2412" s="642"/>
      <c r="BH2412" s="642"/>
      <c r="BI2412" s="642"/>
      <c r="BJ2412" s="642"/>
      <c r="BK2412" s="643"/>
      <c r="BL2412" s="330"/>
      <c r="BM2412" s="330"/>
      <c r="BN2412" s="330"/>
      <c r="BO2412" s="330"/>
      <c r="BP2412" s="330"/>
      <c r="BQ2412" s="330"/>
      <c r="BR2412" s="330"/>
      <c r="BS2412" s="330"/>
      <c r="BT2412" s="330"/>
    </row>
    <row r="2413" spans="1:140" ht="12" customHeight="1">
      <c r="A2413" s="342"/>
      <c r="B2413" s="495" t="s">
        <v>431</v>
      </c>
      <c r="C2413" s="496"/>
      <c r="D2413" s="497"/>
      <c r="E2413" s="501" t="s">
        <v>1134</v>
      </c>
      <c r="F2413" s="487"/>
      <c r="G2413" s="487"/>
      <c r="H2413" s="487"/>
      <c r="I2413" s="487"/>
      <c r="J2413" s="487"/>
      <c r="K2413" s="487"/>
      <c r="L2413" s="487"/>
      <c r="M2413" s="487"/>
      <c r="N2413" s="487"/>
      <c r="O2413" s="487"/>
      <c r="P2413" s="487"/>
      <c r="Q2413" s="487"/>
      <c r="R2413" s="487"/>
      <c r="S2413" s="487"/>
      <c r="T2413" s="487"/>
      <c r="U2413" s="487"/>
      <c r="V2413" s="487"/>
      <c r="W2413" s="487"/>
      <c r="X2413" s="487"/>
      <c r="Y2413" s="487"/>
      <c r="Z2413" s="487"/>
      <c r="AA2413" s="487"/>
      <c r="AB2413" s="487"/>
      <c r="AC2413" s="487"/>
      <c r="AD2413" s="487"/>
      <c r="AE2413" s="487"/>
      <c r="AF2413" s="487"/>
      <c r="AG2413" s="487"/>
      <c r="AH2413" s="487"/>
      <c r="AI2413" s="487"/>
      <c r="AJ2413" s="487"/>
      <c r="AK2413" s="487"/>
      <c r="AL2413" s="487"/>
      <c r="AM2413" s="487"/>
      <c r="AN2413" s="487"/>
      <c r="AO2413" s="487"/>
      <c r="AP2413" s="487"/>
      <c r="AQ2413" s="487"/>
      <c r="AR2413" s="487"/>
      <c r="AS2413" s="487"/>
      <c r="AT2413" s="487"/>
      <c r="AU2413" s="487"/>
      <c r="AV2413" s="487"/>
      <c r="AW2413" s="487"/>
      <c r="AX2413" s="487"/>
      <c r="AY2413" s="487"/>
      <c r="AZ2413" s="487"/>
      <c r="BA2413" s="487"/>
      <c r="BB2413" s="487"/>
      <c r="BC2413" s="487"/>
      <c r="BD2413" s="487"/>
      <c r="BE2413" s="487"/>
      <c r="BF2413" s="487"/>
      <c r="BG2413" s="801"/>
      <c r="BH2413" s="802"/>
      <c r="BI2413" s="802"/>
      <c r="BJ2413" s="802"/>
      <c r="BK2413" s="803"/>
      <c r="BM2413" s="258"/>
    </row>
    <row r="2414" spans="1:140" ht="12" customHeight="1">
      <c r="A2414" s="342"/>
      <c r="B2414" s="511"/>
      <c r="C2414" s="512"/>
      <c r="D2414" s="513"/>
      <c r="E2414" s="514"/>
      <c r="F2414" s="490"/>
      <c r="G2414" s="490"/>
      <c r="H2414" s="490"/>
      <c r="I2414" s="490"/>
      <c r="J2414" s="490"/>
      <c r="K2414" s="490"/>
      <c r="L2414" s="490"/>
      <c r="M2414" s="490"/>
      <c r="N2414" s="490"/>
      <c r="O2414" s="490"/>
      <c r="P2414" s="490"/>
      <c r="Q2414" s="490"/>
      <c r="R2414" s="490"/>
      <c r="S2414" s="490"/>
      <c r="T2414" s="490"/>
      <c r="U2414" s="490"/>
      <c r="V2414" s="490"/>
      <c r="W2414" s="490"/>
      <c r="X2414" s="490"/>
      <c r="Y2414" s="490"/>
      <c r="Z2414" s="490"/>
      <c r="AA2414" s="490"/>
      <c r="AB2414" s="490"/>
      <c r="AC2414" s="490"/>
      <c r="AD2414" s="490"/>
      <c r="AE2414" s="490"/>
      <c r="AF2414" s="490"/>
      <c r="AG2414" s="490"/>
      <c r="AH2414" s="490"/>
      <c r="AI2414" s="490"/>
      <c r="AJ2414" s="490"/>
      <c r="AK2414" s="490"/>
      <c r="AL2414" s="490"/>
      <c r="AM2414" s="490"/>
      <c r="AN2414" s="490"/>
      <c r="AO2414" s="490"/>
      <c r="AP2414" s="490"/>
      <c r="AQ2414" s="490"/>
      <c r="AR2414" s="490"/>
      <c r="AS2414" s="490"/>
      <c r="AT2414" s="490"/>
      <c r="AU2414" s="490"/>
      <c r="AV2414" s="490"/>
      <c r="AW2414" s="490"/>
      <c r="AX2414" s="490"/>
      <c r="AY2414" s="490"/>
      <c r="AZ2414" s="490"/>
      <c r="BA2414" s="490"/>
      <c r="BB2414" s="490"/>
      <c r="BC2414" s="490"/>
      <c r="BD2414" s="490"/>
      <c r="BE2414" s="490"/>
      <c r="BF2414" s="490"/>
      <c r="BG2414" s="807"/>
      <c r="BH2414" s="808"/>
      <c r="BI2414" s="808"/>
      <c r="BJ2414" s="808"/>
      <c r="BK2414" s="809"/>
      <c r="BM2414" s="258"/>
    </row>
    <row r="2415" spans="1:140" ht="12" customHeight="1">
      <c r="A2415" s="342"/>
      <c r="B2415" s="511"/>
      <c r="C2415" s="512"/>
      <c r="D2415" s="513"/>
      <c r="E2415" s="514"/>
      <c r="F2415" s="490"/>
      <c r="G2415" s="490"/>
      <c r="H2415" s="490"/>
      <c r="I2415" s="490"/>
      <c r="J2415" s="490"/>
      <c r="K2415" s="490"/>
      <c r="L2415" s="490"/>
      <c r="M2415" s="490"/>
      <c r="N2415" s="490"/>
      <c r="O2415" s="490"/>
      <c r="P2415" s="490"/>
      <c r="Q2415" s="490"/>
      <c r="R2415" s="490"/>
      <c r="S2415" s="490"/>
      <c r="T2415" s="490"/>
      <c r="U2415" s="490"/>
      <c r="V2415" s="490"/>
      <c r="W2415" s="490"/>
      <c r="X2415" s="490"/>
      <c r="Y2415" s="490"/>
      <c r="Z2415" s="490"/>
      <c r="AA2415" s="490"/>
      <c r="AB2415" s="490"/>
      <c r="AC2415" s="490"/>
      <c r="AD2415" s="490"/>
      <c r="AE2415" s="490"/>
      <c r="AF2415" s="490"/>
      <c r="AG2415" s="490"/>
      <c r="AH2415" s="490"/>
      <c r="AI2415" s="490"/>
      <c r="AJ2415" s="490"/>
      <c r="AK2415" s="490"/>
      <c r="AL2415" s="490"/>
      <c r="AM2415" s="490"/>
      <c r="AN2415" s="490"/>
      <c r="AO2415" s="490"/>
      <c r="AP2415" s="490"/>
      <c r="AQ2415" s="490"/>
      <c r="AR2415" s="490"/>
      <c r="AS2415" s="490"/>
      <c r="AT2415" s="490"/>
      <c r="AU2415" s="490"/>
      <c r="AV2415" s="490"/>
      <c r="AW2415" s="490"/>
      <c r="AX2415" s="490"/>
      <c r="AY2415" s="490"/>
      <c r="AZ2415" s="490"/>
      <c r="BA2415" s="490"/>
      <c r="BB2415" s="490"/>
      <c r="BC2415" s="490"/>
      <c r="BD2415" s="490"/>
      <c r="BE2415" s="490"/>
      <c r="BF2415" s="490"/>
      <c r="BG2415" s="807"/>
      <c r="BH2415" s="808"/>
      <c r="BI2415" s="808"/>
      <c r="BJ2415" s="808"/>
      <c r="BK2415" s="809"/>
    </row>
    <row r="2416" spans="1:140" s="228" customFormat="1" ht="12" customHeight="1">
      <c r="A2416" s="321"/>
      <c r="B2416" s="511"/>
      <c r="C2416" s="512"/>
      <c r="D2416" s="513"/>
      <c r="E2416" s="858" t="s">
        <v>516</v>
      </c>
      <c r="F2416" s="859"/>
      <c r="G2416" s="715" t="s">
        <v>1135</v>
      </c>
      <c r="H2416" s="715"/>
      <c r="I2416" s="715"/>
      <c r="J2416" s="715"/>
      <c r="K2416" s="715"/>
      <c r="L2416" s="715"/>
      <c r="M2416" s="715"/>
      <c r="N2416" s="715"/>
      <c r="O2416" s="715"/>
      <c r="P2416" s="715"/>
      <c r="Q2416" s="715"/>
      <c r="R2416" s="715"/>
      <c r="S2416" s="715"/>
      <c r="T2416" s="715"/>
      <c r="U2416" s="715"/>
      <c r="V2416" s="715"/>
      <c r="W2416" s="715"/>
      <c r="X2416" s="715"/>
      <c r="Y2416" s="715"/>
      <c r="Z2416" s="715"/>
      <c r="AA2416" s="715"/>
      <c r="AB2416" s="715"/>
      <c r="AC2416" s="715"/>
      <c r="AD2416" s="715"/>
      <c r="AE2416" s="715"/>
      <c r="AF2416" s="715"/>
      <c r="AG2416" s="715"/>
      <c r="AH2416" s="715"/>
      <c r="AI2416" s="715"/>
      <c r="AJ2416" s="715"/>
      <c r="AK2416" s="715"/>
      <c r="AL2416" s="715"/>
      <c r="AM2416" s="715"/>
      <c r="AN2416" s="715"/>
      <c r="AO2416" s="715"/>
      <c r="AP2416" s="715"/>
      <c r="AQ2416" s="715"/>
      <c r="AR2416" s="715"/>
      <c r="AS2416" s="715"/>
      <c r="AT2416" s="715"/>
      <c r="AU2416" s="715"/>
      <c r="AV2416" s="715"/>
      <c r="AW2416" s="715"/>
      <c r="AX2416" s="715"/>
      <c r="AY2416" s="715"/>
      <c r="AZ2416" s="715"/>
      <c r="BA2416" s="715"/>
      <c r="BB2416" s="715"/>
      <c r="BC2416" s="715"/>
      <c r="BD2416" s="715"/>
      <c r="BE2416" s="715"/>
      <c r="BF2416" s="715"/>
      <c r="BG2416" s="807"/>
      <c r="BH2416" s="808"/>
      <c r="BI2416" s="808"/>
      <c r="BJ2416" s="808"/>
      <c r="BK2416" s="809"/>
      <c r="BL2416" s="350"/>
      <c r="CC2416" s="225"/>
      <c r="CD2416" s="225"/>
      <c r="CE2416" s="225"/>
      <c r="CF2416" s="225"/>
      <c r="CG2416" s="225"/>
      <c r="CH2416" s="225"/>
      <c r="CI2416" s="225"/>
      <c r="CJ2416" s="225"/>
      <c r="CK2416" s="225"/>
      <c r="CL2416" s="225"/>
      <c r="CM2416" s="225"/>
      <c r="CN2416" s="225"/>
      <c r="CO2416" s="225"/>
      <c r="CP2416" s="225"/>
      <c r="CQ2416" s="225"/>
      <c r="CR2416" s="225"/>
      <c r="CS2416" s="225"/>
      <c r="CT2416" s="225"/>
      <c r="CU2416" s="225"/>
      <c r="CV2416" s="225"/>
      <c r="CW2416" s="225"/>
      <c r="CX2416" s="225"/>
      <c r="CY2416" s="225"/>
      <c r="CZ2416" s="225"/>
      <c r="DA2416" s="225"/>
      <c r="DB2416" s="225"/>
      <c r="DC2416" s="225"/>
      <c r="DD2416" s="225"/>
      <c r="DE2416" s="225"/>
      <c r="DF2416" s="225"/>
      <c r="DG2416" s="225"/>
      <c r="DH2416" s="225"/>
      <c r="DI2416" s="225"/>
      <c r="DJ2416" s="225"/>
      <c r="DK2416" s="225"/>
      <c r="DL2416" s="225"/>
      <c r="DM2416" s="225"/>
      <c r="DN2416" s="225"/>
      <c r="DO2416" s="225"/>
      <c r="DP2416" s="225"/>
      <c r="DQ2416" s="225"/>
      <c r="DR2416" s="225"/>
      <c r="DS2416" s="225"/>
      <c r="DT2416" s="225"/>
      <c r="DU2416" s="225"/>
      <c r="DV2416" s="225"/>
      <c r="DW2416" s="225"/>
      <c r="DX2416" s="225"/>
      <c r="DY2416" s="225"/>
      <c r="DZ2416" s="225"/>
      <c r="EA2416" s="225"/>
      <c r="EB2416" s="225"/>
      <c r="EC2416" s="225"/>
      <c r="ED2416" s="225"/>
      <c r="EE2416" s="225"/>
      <c r="EF2416" s="225"/>
      <c r="EG2416" s="225"/>
      <c r="EH2416" s="225"/>
      <c r="EI2416" s="225"/>
      <c r="EJ2416" s="225"/>
    </row>
    <row r="2417" spans="1:140" s="228" customFormat="1" ht="12" customHeight="1">
      <c r="A2417" s="321"/>
      <c r="B2417" s="511"/>
      <c r="C2417" s="512"/>
      <c r="D2417" s="513"/>
      <c r="E2417" s="881"/>
      <c r="F2417" s="894"/>
      <c r="G2417" s="671"/>
      <c r="H2417" s="671"/>
      <c r="I2417" s="671"/>
      <c r="J2417" s="671"/>
      <c r="K2417" s="671"/>
      <c r="L2417" s="671"/>
      <c r="M2417" s="671"/>
      <c r="N2417" s="671"/>
      <c r="O2417" s="671"/>
      <c r="P2417" s="671"/>
      <c r="Q2417" s="671"/>
      <c r="R2417" s="671"/>
      <c r="S2417" s="671"/>
      <c r="T2417" s="671"/>
      <c r="U2417" s="671"/>
      <c r="V2417" s="671"/>
      <c r="W2417" s="671"/>
      <c r="X2417" s="671"/>
      <c r="Y2417" s="671"/>
      <c r="Z2417" s="671"/>
      <c r="AA2417" s="671"/>
      <c r="AB2417" s="671"/>
      <c r="AC2417" s="671"/>
      <c r="AD2417" s="671"/>
      <c r="AE2417" s="671"/>
      <c r="AF2417" s="671"/>
      <c r="AG2417" s="671"/>
      <c r="AH2417" s="671"/>
      <c r="AI2417" s="671"/>
      <c r="AJ2417" s="671"/>
      <c r="AK2417" s="671"/>
      <c r="AL2417" s="671"/>
      <c r="AM2417" s="671"/>
      <c r="AN2417" s="671"/>
      <c r="AO2417" s="671"/>
      <c r="AP2417" s="671"/>
      <c r="AQ2417" s="671"/>
      <c r="AR2417" s="671"/>
      <c r="AS2417" s="671"/>
      <c r="AT2417" s="671"/>
      <c r="AU2417" s="671"/>
      <c r="AV2417" s="671"/>
      <c r="AW2417" s="671"/>
      <c r="AX2417" s="671"/>
      <c r="AY2417" s="671"/>
      <c r="AZ2417" s="671"/>
      <c r="BA2417" s="671"/>
      <c r="BB2417" s="671"/>
      <c r="BC2417" s="671"/>
      <c r="BD2417" s="671"/>
      <c r="BE2417" s="671"/>
      <c r="BF2417" s="671"/>
      <c r="BG2417" s="807"/>
      <c r="BH2417" s="808"/>
      <c r="BI2417" s="808"/>
      <c r="BJ2417" s="808"/>
      <c r="BK2417" s="809"/>
      <c r="BL2417" s="350"/>
      <c r="CC2417" s="225"/>
      <c r="CD2417" s="225"/>
      <c r="CE2417" s="225"/>
      <c r="CF2417" s="225"/>
      <c r="CG2417" s="225"/>
      <c r="CH2417" s="225"/>
      <c r="CI2417" s="225"/>
      <c r="CJ2417" s="225"/>
      <c r="CK2417" s="225"/>
      <c r="CL2417" s="225"/>
      <c r="CM2417" s="225"/>
      <c r="CN2417" s="225"/>
      <c r="CO2417" s="225"/>
      <c r="CP2417" s="225"/>
      <c r="CQ2417" s="225"/>
      <c r="CR2417" s="225"/>
      <c r="CS2417" s="225"/>
      <c r="CT2417" s="225"/>
      <c r="CU2417" s="225"/>
      <c r="CV2417" s="225"/>
      <c r="CW2417" s="225"/>
      <c r="CX2417" s="225"/>
      <c r="CY2417" s="225"/>
      <c r="CZ2417" s="225"/>
      <c r="DA2417" s="225"/>
      <c r="DB2417" s="225"/>
      <c r="DC2417" s="225"/>
      <c r="DD2417" s="225"/>
      <c r="DE2417" s="225"/>
      <c r="DF2417" s="225"/>
      <c r="DG2417" s="225"/>
      <c r="DH2417" s="225"/>
      <c r="DI2417" s="225"/>
      <c r="DJ2417" s="225"/>
      <c r="DK2417" s="225"/>
      <c r="DL2417" s="225"/>
      <c r="DM2417" s="225"/>
      <c r="DN2417" s="225"/>
      <c r="DO2417" s="225"/>
      <c r="DP2417" s="225"/>
      <c r="DQ2417" s="225"/>
      <c r="DR2417" s="225"/>
      <c r="DS2417" s="225"/>
      <c r="DT2417" s="225"/>
      <c r="DU2417" s="225"/>
      <c r="DV2417" s="225"/>
      <c r="DW2417" s="225"/>
      <c r="DX2417" s="225"/>
      <c r="DY2417" s="225"/>
      <c r="DZ2417" s="225"/>
      <c r="EA2417" s="225"/>
      <c r="EB2417" s="225"/>
      <c r="EC2417" s="225"/>
      <c r="ED2417" s="225"/>
      <c r="EE2417" s="225"/>
      <c r="EF2417" s="225"/>
      <c r="EG2417" s="225"/>
      <c r="EH2417" s="225"/>
      <c r="EI2417" s="225"/>
      <c r="EJ2417" s="225"/>
    </row>
    <row r="2418" spans="1:140" s="228" customFormat="1" ht="4.5" customHeight="1">
      <c r="A2418" s="321"/>
      <c r="B2418" s="511"/>
      <c r="C2418" s="512"/>
      <c r="D2418" s="513"/>
      <c r="E2418" s="895"/>
      <c r="F2418" s="896"/>
      <c r="G2418" s="776"/>
      <c r="H2418" s="776"/>
      <c r="I2418" s="776"/>
      <c r="J2418" s="776"/>
      <c r="K2418" s="776"/>
      <c r="L2418" s="776"/>
      <c r="M2418" s="776"/>
      <c r="N2418" s="776"/>
      <c r="O2418" s="776"/>
      <c r="P2418" s="776"/>
      <c r="Q2418" s="776"/>
      <c r="R2418" s="776"/>
      <c r="S2418" s="776"/>
      <c r="T2418" s="776"/>
      <c r="U2418" s="776"/>
      <c r="V2418" s="776"/>
      <c r="W2418" s="776"/>
      <c r="X2418" s="776"/>
      <c r="Y2418" s="776"/>
      <c r="Z2418" s="776"/>
      <c r="AA2418" s="776"/>
      <c r="AB2418" s="776"/>
      <c r="AC2418" s="776"/>
      <c r="AD2418" s="776"/>
      <c r="AE2418" s="776"/>
      <c r="AF2418" s="776"/>
      <c r="AG2418" s="776"/>
      <c r="AH2418" s="776"/>
      <c r="AI2418" s="776"/>
      <c r="AJ2418" s="776"/>
      <c r="AK2418" s="776"/>
      <c r="AL2418" s="776"/>
      <c r="AM2418" s="776"/>
      <c r="AN2418" s="776"/>
      <c r="AO2418" s="776"/>
      <c r="AP2418" s="776"/>
      <c r="AQ2418" s="776"/>
      <c r="AR2418" s="776"/>
      <c r="AS2418" s="776"/>
      <c r="AT2418" s="776"/>
      <c r="AU2418" s="776"/>
      <c r="AV2418" s="776"/>
      <c r="AW2418" s="776"/>
      <c r="AX2418" s="776"/>
      <c r="AY2418" s="776"/>
      <c r="AZ2418" s="776"/>
      <c r="BA2418" s="776"/>
      <c r="BB2418" s="776"/>
      <c r="BC2418" s="776"/>
      <c r="BD2418" s="776"/>
      <c r="BE2418" s="776"/>
      <c r="BF2418" s="776"/>
      <c r="BG2418" s="807"/>
      <c r="BH2418" s="808"/>
      <c r="BI2418" s="808"/>
      <c r="BJ2418" s="808"/>
      <c r="BK2418" s="809"/>
      <c r="BL2418" s="350"/>
      <c r="CC2418" s="225"/>
      <c r="CD2418" s="225"/>
      <c r="CE2418" s="225"/>
      <c r="CF2418" s="225"/>
      <c r="CG2418" s="225"/>
      <c r="CH2418" s="225"/>
      <c r="CI2418" s="225"/>
      <c r="CJ2418" s="225"/>
      <c r="CK2418" s="225"/>
      <c r="CL2418" s="225"/>
      <c r="CM2418" s="225"/>
      <c r="CN2418" s="225"/>
      <c r="CO2418" s="225"/>
      <c r="CP2418" s="225"/>
      <c r="CQ2418" s="225"/>
      <c r="CR2418" s="225"/>
      <c r="CS2418" s="225"/>
      <c r="CT2418" s="225"/>
      <c r="CU2418" s="225"/>
      <c r="CV2418" s="225"/>
      <c r="CW2418" s="225"/>
      <c r="CX2418" s="225"/>
      <c r="CY2418" s="225"/>
      <c r="CZ2418" s="225"/>
      <c r="DA2418" s="225"/>
      <c r="DB2418" s="225"/>
      <c r="DC2418" s="225"/>
      <c r="DD2418" s="225"/>
      <c r="DE2418" s="225"/>
      <c r="DF2418" s="225"/>
      <c r="DG2418" s="225"/>
      <c r="DH2418" s="225"/>
      <c r="DI2418" s="225"/>
      <c r="DJ2418" s="225"/>
      <c r="DK2418" s="225"/>
      <c r="DL2418" s="225"/>
      <c r="DM2418" s="225"/>
      <c r="DN2418" s="225"/>
      <c r="DO2418" s="225"/>
      <c r="DP2418" s="225"/>
      <c r="DQ2418" s="225"/>
      <c r="DR2418" s="225"/>
      <c r="DS2418" s="225"/>
      <c r="DT2418" s="225"/>
      <c r="DU2418" s="225"/>
      <c r="DV2418" s="225"/>
      <c r="DW2418" s="225"/>
      <c r="DX2418" s="225"/>
      <c r="DY2418" s="225"/>
      <c r="DZ2418" s="225"/>
      <c r="EA2418" s="225"/>
      <c r="EB2418" s="225"/>
      <c r="EC2418" s="225"/>
      <c r="ED2418" s="225"/>
      <c r="EE2418" s="225"/>
      <c r="EF2418" s="225"/>
      <c r="EG2418" s="225"/>
      <c r="EH2418" s="225"/>
      <c r="EI2418" s="225"/>
      <c r="EJ2418" s="225"/>
    </row>
    <row r="2419" spans="1:140" s="228" customFormat="1" ht="12" customHeight="1">
      <c r="A2419" s="321"/>
      <c r="B2419" s="511"/>
      <c r="C2419" s="512"/>
      <c r="D2419" s="513"/>
      <c r="E2419" s="769" t="s">
        <v>518</v>
      </c>
      <c r="F2419" s="770"/>
      <c r="G2419" s="482" t="s">
        <v>1136</v>
      </c>
      <c r="H2419" s="482"/>
      <c r="I2419" s="482"/>
      <c r="J2419" s="482"/>
      <c r="K2419" s="482"/>
      <c r="L2419" s="482"/>
      <c r="M2419" s="482"/>
      <c r="N2419" s="482"/>
      <c r="O2419" s="482"/>
      <c r="P2419" s="482"/>
      <c r="Q2419" s="482"/>
      <c r="R2419" s="482"/>
      <c r="S2419" s="482"/>
      <c r="T2419" s="482"/>
      <c r="U2419" s="482"/>
      <c r="V2419" s="482"/>
      <c r="W2419" s="482"/>
      <c r="X2419" s="482"/>
      <c r="Y2419" s="482"/>
      <c r="Z2419" s="482"/>
      <c r="AA2419" s="482"/>
      <c r="AB2419" s="482"/>
      <c r="AC2419" s="482"/>
      <c r="AD2419" s="482"/>
      <c r="AE2419" s="482"/>
      <c r="AF2419" s="482"/>
      <c r="AG2419" s="482"/>
      <c r="AH2419" s="482"/>
      <c r="AI2419" s="482"/>
      <c r="AJ2419" s="482"/>
      <c r="AK2419" s="482"/>
      <c r="AL2419" s="482"/>
      <c r="AM2419" s="482"/>
      <c r="AN2419" s="482"/>
      <c r="AO2419" s="482"/>
      <c r="AP2419" s="482"/>
      <c r="AQ2419" s="482"/>
      <c r="AR2419" s="482"/>
      <c r="AS2419" s="482"/>
      <c r="AT2419" s="482"/>
      <c r="AU2419" s="482"/>
      <c r="AV2419" s="482"/>
      <c r="AW2419" s="482"/>
      <c r="AX2419" s="482"/>
      <c r="AY2419" s="482"/>
      <c r="AZ2419" s="482"/>
      <c r="BA2419" s="482"/>
      <c r="BB2419" s="482"/>
      <c r="BC2419" s="482"/>
      <c r="BD2419" s="482"/>
      <c r="BE2419" s="482"/>
      <c r="BF2419" s="482"/>
      <c r="BG2419" s="807"/>
      <c r="BH2419" s="808"/>
      <c r="BI2419" s="808"/>
      <c r="BJ2419" s="808"/>
      <c r="BK2419" s="809"/>
      <c r="BL2419" s="350"/>
      <c r="CC2419" s="225"/>
      <c r="CD2419" s="225"/>
      <c r="CE2419" s="225"/>
      <c r="CF2419" s="225"/>
      <c r="CG2419" s="225"/>
      <c r="CH2419" s="225"/>
      <c r="CI2419" s="225"/>
      <c r="CJ2419" s="225"/>
      <c r="CK2419" s="225"/>
      <c r="CL2419" s="225"/>
      <c r="CM2419" s="225"/>
      <c r="CN2419" s="225"/>
      <c r="CO2419" s="225"/>
      <c r="CP2419" s="225"/>
      <c r="CQ2419" s="225"/>
      <c r="CR2419" s="225"/>
      <c r="CS2419" s="225"/>
      <c r="CT2419" s="225"/>
      <c r="CU2419" s="225"/>
      <c r="CV2419" s="225"/>
      <c r="CW2419" s="225"/>
      <c r="CX2419" s="225"/>
      <c r="CY2419" s="225"/>
      <c r="CZ2419" s="225"/>
      <c r="DA2419" s="225"/>
      <c r="DB2419" s="225"/>
      <c r="DC2419" s="225"/>
      <c r="DD2419" s="225"/>
      <c r="DE2419" s="225"/>
      <c r="DF2419" s="225"/>
      <c r="DG2419" s="225"/>
      <c r="DH2419" s="225"/>
      <c r="DI2419" s="225"/>
      <c r="DJ2419" s="225"/>
      <c r="DK2419" s="225"/>
      <c r="DL2419" s="225"/>
      <c r="DM2419" s="225"/>
      <c r="DN2419" s="225"/>
      <c r="DO2419" s="225"/>
      <c r="DP2419" s="225"/>
      <c r="DQ2419" s="225"/>
      <c r="DR2419" s="225"/>
      <c r="DS2419" s="225"/>
      <c r="DT2419" s="225"/>
      <c r="DU2419" s="225"/>
      <c r="DV2419" s="225"/>
      <c r="DW2419" s="225"/>
      <c r="DX2419" s="225"/>
      <c r="DY2419" s="225"/>
      <c r="DZ2419" s="225"/>
      <c r="EA2419" s="225"/>
      <c r="EB2419" s="225"/>
      <c r="EC2419" s="225"/>
      <c r="ED2419" s="225"/>
      <c r="EE2419" s="225"/>
      <c r="EF2419" s="225"/>
      <c r="EG2419" s="225"/>
      <c r="EH2419" s="225"/>
      <c r="EI2419" s="225"/>
      <c r="EJ2419" s="225"/>
    </row>
    <row r="2420" spans="1:140" s="228" customFormat="1" ht="12" customHeight="1">
      <c r="A2420" s="321"/>
      <c r="B2420" s="511"/>
      <c r="C2420" s="512"/>
      <c r="D2420" s="513"/>
      <c r="E2420" s="881"/>
      <c r="F2420" s="882"/>
      <c r="G2420" s="482"/>
      <c r="H2420" s="482"/>
      <c r="I2420" s="482"/>
      <c r="J2420" s="482"/>
      <c r="K2420" s="482"/>
      <c r="L2420" s="482"/>
      <c r="M2420" s="482"/>
      <c r="N2420" s="482"/>
      <c r="O2420" s="482"/>
      <c r="P2420" s="482"/>
      <c r="Q2420" s="482"/>
      <c r="R2420" s="482"/>
      <c r="S2420" s="482"/>
      <c r="T2420" s="482"/>
      <c r="U2420" s="482"/>
      <c r="V2420" s="482"/>
      <c r="W2420" s="482"/>
      <c r="X2420" s="482"/>
      <c r="Y2420" s="482"/>
      <c r="Z2420" s="482"/>
      <c r="AA2420" s="482"/>
      <c r="AB2420" s="482"/>
      <c r="AC2420" s="482"/>
      <c r="AD2420" s="482"/>
      <c r="AE2420" s="482"/>
      <c r="AF2420" s="482"/>
      <c r="AG2420" s="482"/>
      <c r="AH2420" s="482"/>
      <c r="AI2420" s="482"/>
      <c r="AJ2420" s="482"/>
      <c r="AK2420" s="482"/>
      <c r="AL2420" s="482"/>
      <c r="AM2420" s="482"/>
      <c r="AN2420" s="482"/>
      <c r="AO2420" s="482"/>
      <c r="AP2420" s="482"/>
      <c r="AQ2420" s="482"/>
      <c r="AR2420" s="482"/>
      <c r="AS2420" s="482"/>
      <c r="AT2420" s="482"/>
      <c r="AU2420" s="482"/>
      <c r="AV2420" s="482"/>
      <c r="AW2420" s="482"/>
      <c r="AX2420" s="482"/>
      <c r="AY2420" s="482"/>
      <c r="AZ2420" s="482"/>
      <c r="BA2420" s="482"/>
      <c r="BB2420" s="482"/>
      <c r="BC2420" s="482"/>
      <c r="BD2420" s="482"/>
      <c r="BE2420" s="482"/>
      <c r="BF2420" s="482"/>
      <c r="BG2420" s="807"/>
      <c r="BH2420" s="808"/>
      <c r="BI2420" s="808"/>
      <c r="BJ2420" s="808"/>
      <c r="BK2420" s="809"/>
      <c r="BL2420" s="350"/>
      <c r="CC2420" s="225"/>
      <c r="CD2420" s="225"/>
      <c r="CE2420" s="225"/>
      <c r="CF2420" s="225"/>
      <c r="CG2420" s="225"/>
      <c r="CH2420" s="225"/>
      <c r="CI2420" s="225"/>
      <c r="CJ2420" s="225"/>
      <c r="CK2420" s="225"/>
      <c r="CL2420" s="225"/>
      <c r="CM2420" s="225"/>
      <c r="CN2420" s="225"/>
      <c r="CO2420" s="225"/>
      <c r="CP2420" s="225"/>
      <c r="CQ2420" s="225"/>
      <c r="CR2420" s="225"/>
      <c r="CS2420" s="225"/>
      <c r="CT2420" s="225"/>
      <c r="CU2420" s="225"/>
      <c r="CV2420" s="225"/>
      <c r="CW2420" s="225"/>
      <c r="CX2420" s="225"/>
      <c r="CY2420" s="225"/>
      <c r="CZ2420" s="225"/>
      <c r="DA2420" s="225"/>
      <c r="DB2420" s="225"/>
      <c r="DC2420" s="225"/>
      <c r="DD2420" s="225"/>
      <c r="DE2420" s="225"/>
      <c r="DF2420" s="225"/>
      <c r="DG2420" s="225"/>
      <c r="DH2420" s="225"/>
      <c r="DI2420" s="225"/>
      <c r="DJ2420" s="225"/>
      <c r="DK2420" s="225"/>
      <c r="DL2420" s="225"/>
      <c r="DM2420" s="225"/>
      <c r="DN2420" s="225"/>
      <c r="DO2420" s="225"/>
      <c r="DP2420" s="225"/>
      <c r="DQ2420" s="225"/>
      <c r="DR2420" s="225"/>
      <c r="DS2420" s="225"/>
      <c r="DT2420" s="225"/>
      <c r="DU2420" s="225"/>
      <c r="DV2420" s="225"/>
      <c r="DW2420" s="225"/>
      <c r="DX2420" s="225"/>
      <c r="DY2420" s="225"/>
      <c r="DZ2420" s="225"/>
      <c r="EA2420" s="225"/>
      <c r="EB2420" s="225"/>
      <c r="EC2420" s="225"/>
      <c r="ED2420" s="225"/>
      <c r="EE2420" s="225"/>
      <c r="EF2420" s="225"/>
      <c r="EG2420" s="225"/>
      <c r="EH2420" s="225"/>
      <c r="EI2420" s="225"/>
      <c r="EJ2420" s="225"/>
    </row>
    <row r="2421" spans="1:140" s="228" customFormat="1" ht="12" customHeight="1">
      <c r="A2421" s="321"/>
      <c r="B2421" s="511"/>
      <c r="C2421" s="512"/>
      <c r="D2421" s="513"/>
      <c r="E2421" s="881"/>
      <c r="F2421" s="882"/>
      <c r="G2421" s="482"/>
      <c r="H2421" s="482"/>
      <c r="I2421" s="482"/>
      <c r="J2421" s="482"/>
      <c r="K2421" s="482"/>
      <c r="L2421" s="482"/>
      <c r="M2421" s="482"/>
      <c r="N2421" s="482"/>
      <c r="O2421" s="482"/>
      <c r="P2421" s="482"/>
      <c r="Q2421" s="482"/>
      <c r="R2421" s="482"/>
      <c r="S2421" s="482"/>
      <c r="T2421" s="482"/>
      <c r="U2421" s="482"/>
      <c r="V2421" s="482"/>
      <c r="W2421" s="482"/>
      <c r="X2421" s="482"/>
      <c r="Y2421" s="482"/>
      <c r="Z2421" s="482"/>
      <c r="AA2421" s="482"/>
      <c r="AB2421" s="482"/>
      <c r="AC2421" s="482"/>
      <c r="AD2421" s="482"/>
      <c r="AE2421" s="482"/>
      <c r="AF2421" s="482"/>
      <c r="AG2421" s="482"/>
      <c r="AH2421" s="482"/>
      <c r="AI2421" s="482"/>
      <c r="AJ2421" s="482"/>
      <c r="AK2421" s="482"/>
      <c r="AL2421" s="482"/>
      <c r="AM2421" s="482"/>
      <c r="AN2421" s="482"/>
      <c r="AO2421" s="482"/>
      <c r="AP2421" s="482"/>
      <c r="AQ2421" s="482"/>
      <c r="AR2421" s="482"/>
      <c r="AS2421" s="482"/>
      <c r="AT2421" s="482"/>
      <c r="AU2421" s="482"/>
      <c r="AV2421" s="482"/>
      <c r="AW2421" s="482"/>
      <c r="AX2421" s="482"/>
      <c r="AY2421" s="482"/>
      <c r="AZ2421" s="482"/>
      <c r="BA2421" s="482"/>
      <c r="BB2421" s="482"/>
      <c r="BC2421" s="482"/>
      <c r="BD2421" s="482"/>
      <c r="BE2421" s="482"/>
      <c r="BF2421" s="482"/>
      <c r="BG2421" s="807"/>
      <c r="BH2421" s="808"/>
      <c r="BI2421" s="808"/>
      <c r="BJ2421" s="808"/>
      <c r="BK2421" s="809"/>
      <c r="BL2421" s="350"/>
      <c r="CC2421" s="225"/>
      <c r="CD2421" s="225"/>
      <c r="CE2421" s="225"/>
      <c r="CF2421" s="225"/>
      <c r="CG2421" s="225"/>
      <c r="CH2421" s="225"/>
      <c r="CI2421" s="225"/>
      <c r="CJ2421" s="225"/>
      <c r="CK2421" s="225"/>
      <c r="CL2421" s="225"/>
      <c r="CM2421" s="225"/>
      <c r="CN2421" s="225"/>
      <c r="CO2421" s="225"/>
      <c r="CP2421" s="225"/>
      <c r="CQ2421" s="225"/>
      <c r="CR2421" s="225"/>
      <c r="CS2421" s="225"/>
      <c r="CT2421" s="225"/>
      <c r="CU2421" s="225"/>
      <c r="CV2421" s="225"/>
      <c r="CW2421" s="225"/>
      <c r="CX2421" s="225"/>
      <c r="CY2421" s="225"/>
      <c r="CZ2421" s="225"/>
      <c r="DA2421" s="225"/>
      <c r="DB2421" s="225"/>
      <c r="DC2421" s="225"/>
      <c r="DD2421" s="225"/>
      <c r="DE2421" s="225"/>
      <c r="DF2421" s="225"/>
      <c r="DG2421" s="225"/>
      <c r="DH2421" s="225"/>
      <c r="DI2421" s="225"/>
      <c r="DJ2421" s="225"/>
      <c r="DK2421" s="225"/>
      <c r="DL2421" s="225"/>
      <c r="DM2421" s="225"/>
      <c r="DN2421" s="225"/>
      <c r="DO2421" s="225"/>
      <c r="DP2421" s="225"/>
      <c r="DQ2421" s="225"/>
      <c r="DR2421" s="225"/>
      <c r="DS2421" s="225"/>
      <c r="DT2421" s="225"/>
      <c r="DU2421" s="225"/>
      <c r="DV2421" s="225"/>
      <c r="DW2421" s="225"/>
      <c r="DX2421" s="225"/>
      <c r="DY2421" s="225"/>
      <c r="DZ2421" s="225"/>
      <c r="EA2421" s="225"/>
      <c r="EB2421" s="225"/>
      <c r="EC2421" s="225"/>
      <c r="ED2421" s="225"/>
      <c r="EE2421" s="225"/>
      <c r="EF2421" s="225"/>
      <c r="EG2421" s="225"/>
      <c r="EH2421" s="225"/>
      <c r="EI2421" s="225"/>
      <c r="EJ2421" s="225"/>
    </row>
    <row r="2422" spans="1:140" s="228" customFormat="1" ht="12" customHeight="1">
      <c r="A2422" s="321"/>
      <c r="B2422" s="511"/>
      <c r="C2422" s="512"/>
      <c r="D2422" s="513"/>
      <c r="E2422" s="881"/>
      <c r="F2422" s="882"/>
      <c r="G2422" s="482"/>
      <c r="H2422" s="482"/>
      <c r="I2422" s="482"/>
      <c r="J2422" s="482"/>
      <c r="K2422" s="482"/>
      <c r="L2422" s="482"/>
      <c r="M2422" s="482"/>
      <c r="N2422" s="482"/>
      <c r="O2422" s="482"/>
      <c r="P2422" s="482"/>
      <c r="Q2422" s="482"/>
      <c r="R2422" s="482"/>
      <c r="S2422" s="482"/>
      <c r="T2422" s="482"/>
      <c r="U2422" s="482"/>
      <c r="V2422" s="482"/>
      <c r="W2422" s="482"/>
      <c r="X2422" s="482"/>
      <c r="Y2422" s="482"/>
      <c r="Z2422" s="482"/>
      <c r="AA2422" s="482"/>
      <c r="AB2422" s="482"/>
      <c r="AC2422" s="482"/>
      <c r="AD2422" s="482"/>
      <c r="AE2422" s="482"/>
      <c r="AF2422" s="482"/>
      <c r="AG2422" s="482"/>
      <c r="AH2422" s="482"/>
      <c r="AI2422" s="482"/>
      <c r="AJ2422" s="482"/>
      <c r="AK2422" s="482"/>
      <c r="AL2422" s="482"/>
      <c r="AM2422" s="482"/>
      <c r="AN2422" s="482"/>
      <c r="AO2422" s="482"/>
      <c r="AP2422" s="482"/>
      <c r="AQ2422" s="482"/>
      <c r="AR2422" s="482"/>
      <c r="AS2422" s="482"/>
      <c r="AT2422" s="482"/>
      <c r="AU2422" s="482"/>
      <c r="AV2422" s="482"/>
      <c r="AW2422" s="482"/>
      <c r="AX2422" s="482"/>
      <c r="AY2422" s="482"/>
      <c r="AZ2422" s="482"/>
      <c r="BA2422" s="482"/>
      <c r="BB2422" s="482"/>
      <c r="BC2422" s="482"/>
      <c r="BD2422" s="482"/>
      <c r="BE2422" s="482"/>
      <c r="BF2422" s="482"/>
      <c r="BG2422" s="807"/>
      <c r="BH2422" s="808"/>
      <c r="BI2422" s="808"/>
      <c r="BJ2422" s="808"/>
      <c r="BK2422" s="809"/>
      <c r="BL2422" s="350"/>
      <c r="CC2422" s="225"/>
      <c r="CD2422" s="225"/>
      <c r="CE2422" s="225"/>
      <c r="CF2422" s="225"/>
      <c r="CG2422" s="225"/>
      <c r="CH2422" s="225"/>
      <c r="CI2422" s="225"/>
      <c r="CJ2422" s="225"/>
      <c r="CK2422" s="225"/>
      <c r="CL2422" s="225"/>
      <c r="CM2422" s="225"/>
      <c r="CN2422" s="225"/>
      <c r="CO2422" s="225"/>
      <c r="CP2422" s="225"/>
      <c r="CQ2422" s="225"/>
      <c r="CR2422" s="225"/>
      <c r="CS2422" s="225"/>
      <c r="CT2422" s="225"/>
      <c r="CU2422" s="225"/>
      <c r="CV2422" s="225"/>
      <c r="CW2422" s="225"/>
      <c r="CX2422" s="225"/>
      <c r="CY2422" s="225"/>
      <c r="CZ2422" s="225"/>
      <c r="DA2422" s="225"/>
      <c r="DB2422" s="225"/>
      <c r="DC2422" s="225"/>
      <c r="DD2422" s="225"/>
      <c r="DE2422" s="225"/>
      <c r="DF2422" s="225"/>
      <c r="DG2422" s="225"/>
      <c r="DH2422" s="225"/>
      <c r="DI2422" s="225"/>
      <c r="DJ2422" s="225"/>
      <c r="DK2422" s="225"/>
      <c r="DL2422" s="225"/>
      <c r="DM2422" s="225"/>
      <c r="DN2422" s="225"/>
      <c r="DO2422" s="225"/>
      <c r="DP2422" s="225"/>
      <c r="DQ2422" s="225"/>
      <c r="DR2422" s="225"/>
      <c r="DS2422" s="225"/>
      <c r="DT2422" s="225"/>
      <c r="DU2422" s="225"/>
      <c r="DV2422" s="225"/>
      <c r="DW2422" s="225"/>
      <c r="DX2422" s="225"/>
      <c r="DY2422" s="225"/>
      <c r="DZ2422" s="225"/>
      <c r="EA2422" s="225"/>
      <c r="EB2422" s="225"/>
      <c r="EC2422" s="225"/>
      <c r="ED2422" s="225"/>
      <c r="EE2422" s="225"/>
      <c r="EF2422" s="225"/>
      <c r="EG2422" s="225"/>
      <c r="EH2422" s="225"/>
      <c r="EI2422" s="225"/>
      <c r="EJ2422" s="225"/>
    </row>
    <row r="2423" spans="1:140" ht="4.5" customHeight="1">
      <c r="A2423" s="321"/>
      <c r="B2423" s="498"/>
      <c r="C2423" s="499"/>
      <c r="D2423" s="500"/>
      <c r="E2423" s="708"/>
      <c r="F2423" s="709"/>
      <c r="G2423" s="482"/>
      <c r="H2423" s="482"/>
      <c r="I2423" s="482"/>
      <c r="J2423" s="482"/>
      <c r="K2423" s="482"/>
      <c r="L2423" s="482"/>
      <c r="M2423" s="482"/>
      <c r="N2423" s="482"/>
      <c r="O2423" s="482"/>
      <c r="P2423" s="482"/>
      <c r="Q2423" s="482"/>
      <c r="R2423" s="482"/>
      <c r="S2423" s="482"/>
      <c r="T2423" s="482"/>
      <c r="U2423" s="482"/>
      <c r="V2423" s="482"/>
      <c r="W2423" s="482"/>
      <c r="X2423" s="482"/>
      <c r="Y2423" s="482"/>
      <c r="Z2423" s="482"/>
      <c r="AA2423" s="482"/>
      <c r="AB2423" s="482"/>
      <c r="AC2423" s="482"/>
      <c r="AD2423" s="482"/>
      <c r="AE2423" s="482"/>
      <c r="AF2423" s="482"/>
      <c r="AG2423" s="482"/>
      <c r="AH2423" s="482"/>
      <c r="AI2423" s="482"/>
      <c r="AJ2423" s="482"/>
      <c r="AK2423" s="482"/>
      <c r="AL2423" s="482"/>
      <c r="AM2423" s="482"/>
      <c r="AN2423" s="482"/>
      <c r="AO2423" s="482"/>
      <c r="AP2423" s="482"/>
      <c r="AQ2423" s="482"/>
      <c r="AR2423" s="482"/>
      <c r="AS2423" s="482"/>
      <c r="AT2423" s="482"/>
      <c r="AU2423" s="482"/>
      <c r="AV2423" s="482"/>
      <c r="AW2423" s="482"/>
      <c r="AX2423" s="482"/>
      <c r="AY2423" s="482"/>
      <c r="AZ2423" s="482"/>
      <c r="BA2423" s="482"/>
      <c r="BB2423" s="482"/>
      <c r="BC2423" s="482"/>
      <c r="BD2423" s="482"/>
      <c r="BE2423" s="482"/>
      <c r="BF2423" s="482"/>
      <c r="BG2423" s="804"/>
      <c r="BH2423" s="805"/>
      <c r="BI2423" s="805"/>
      <c r="BJ2423" s="805"/>
      <c r="BK2423" s="806"/>
      <c r="BL2423" s="350"/>
      <c r="CB2423" s="228"/>
    </row>
    <row r="2424" spans="1:140" ht="12.6" customHeight="1">
      <c r="A2424" s="342"/>
      <c r="B2424" s="495" t="s">
        <v>436</v>
      </c>
      <c r="C2424" s="496"/>
      <c r="D2424" s="497"/>
      <c r="E2424" s="501" t="s">
        <v>1137</v>
      </c>
      <c r="F2424" s="487"/>
      <c r="G2424" s="487"/>
      <c r="H2424" s="487"/>
      <c r="I2424" s="487"/>
      <c r="J2424" s="487"/>
      <c r="K2424" s="487"/>
      <c r="L2424" s="487"/>
      <c r="M2424" s="487"/>
      <c r="N2424" s="487"/>
      <c r="O2424" s="487"/>
      <c r="P2424" s="487"/>
      <c r="Q2424" s="487"/>
      <c r="R2424" s="487"/>
      <c r="S2424" s="487"/>
      <c r="T2424" s="487"/>
      <c r="U2424" s="487"/>
      <c r="V2424" s="487"/>
      <c r="W2424" s="487"/>
      <c r="X2424" s="487"/>
      <c r="Y2424" s="487"/>
      <c r="Z2424" s="487"/>
      <c r="AA2424" s="487"/>
      <c r="AB2424" s="487"/>
      <c r="AC2424" s="487"/>
      <c r="AD2424" s="487"/>
      <c r="AE2424" s="487"/>
      <c r="AF2424" s="487"/>
      <c r="AG2424" s="487"/>
      <c r="AH2424" s="487"/>
      <c r="AI2424" s="487"/>
      <c r="AJ2424" s="487"/>
      <c r="AK2424" s="487"/>
      <c r="AL2424" s="487"/>
      <c r="AM2424" s="487"/>
      <c r="AN2424" s="487"/>
      <c r="AO2424" s="487"/>
      <c r="AP2424" s="487"/>
      <c r="AQ2424" s="487"/>
      <c r="AR2424" s="487"/>
      <c r="AS2424" s="487"/>
      <c r="AT2424" s="487"/>
      <c r="AU2424" s="487"/>
      <c r="AV2424" s="487"/>
      <c r="AW2424" s="487"/>
      <c r="AX2424" s="487"/>
      <c r="AY2424" s="487"/>
      <c r="AZ2424" s="487"/>
      <c r="BA2424" s="487"/>
      <c r="BB2424" s="487"/>
      <c r="BC2424" s="487"/>
      <c r="BD2424" s="487"/>
      <c r="BE2424" s="487"/>
      <c r="BF2424" s="487"/>
      <c r="BG2424" s="801"/>
      <c r="BH2424" s="802"/>
      <c r="BI2424" s="802"/>
      <c r="BJ2424" s="802"/>
      <c r="BK2424" s="803"/>
      <c r="BL2424" s="225"/>
      <c r="BM2424" s="225"/>
      <c r="BN2424" s="225"/>
      <c r="BO2424" s="225"/>
      <c r="BP2424" s="225"/>
      <c r="BQ2424" s="225"/>
      <c r="BR2424" s="225"/>
      <c r="BS2424" s="225"/>
      <c r="BT2424" s="225"/>
      <c r="BU2424" s="225"/>
      <c r="BV2424" s="225"/>
      <c r="BW2424" s="225"/>
      <c r="BX2424" s="225"/>
      <c r="BY2424" s="225"/>
      <c r="BZ2424" s="225"/>
      <c r="CA2424" s="225"/>
    </row>
    <row r="2425" spans="1:140" ht="12.6" customHeight="1">
      <c r="A2425" s="342"/>
      <c r="B2425" s="511"/>
      <c r="C2425" s="512"/>
      <c r="D2425" s="513"/>
      <c r="E2425" s="489"/>
      <c r="F2425" s="490"/>
      <c r="G2425" s="490"/>
      <c r="H2425" s="490"/>
      <c r="I2425" s="490"/>
      <c r="J2425" s="490"/>
      <c r="K2425" s="490"/>
      <c r="L2425" s="490"/>
      <c r="M2425" s="490"/>
      <c r="N2425" s="490"/>
      <c r="O2425" s="490"/>
      <c r="P2425" s="490"/>
      <c r="Q2425" s="490"/>
      <c r="R2425" s="490"/>
      <c r="S2425" s="490"/>
      <c r="T2425" s="490"/>
      <c r="U2425" s="490"/>
      <c r="V2425" s="490"/>
      <c r="W2425" s="490"/>
      <c r="X2425" s="490"/>
      <c r="Y2425" s="490"/>
      <c r="Z2425" s="490"/>
      <c r="AA2425" s="490"/>
      <c r="AB2425" s="490"/>
      <c r="AC2425" s="490"/>
      <c r="AD2425" s="490"/>
      <c r="AE2425" s="490"/>
      <c r="AF2425" s="490"/>
      <c r="AG2425" s="490"/>
      <c r="AH2425" s="490"/>
      <c r="AI2425" s="490"/>
      <c r="AJ2425" s="490"/>
      <c r="AK2425" s="490"/>
      <c r="AL2425" s="490"/>
      <c r="AM2425" s="490"/>
      <c r="AN2425" s="490"/>
      <c r="AO2425" s="490"/>
      <c r="AP2425" s="490"/>
      <c r="AQ2425" s="490"/>
      <c r="AR2425" s="490"/>
      <c r="AS2425" s="490"/>
      <c r="AT2425" s="490"/>
      <c r="AU2425" s="490"/>
      <c r="AV2425" s="490"/>
      <c r="AW2425" s="490"/>
      <c r="AX2425" s="490"/>
      <c r="AY2425" s="490"/>
      <c r="AZ2425" s="490"/>
      <c r="BA2425" s="490"/>
      <c r="BB2425" s="490"/>
      <c r="BC2425" s="490"/>
      <c r="BD2425" s="490"/>
      <c r="BE2425" s="490"/>
      <c r="BF2425" s="490"/>
      <c r="BG2425" s="807"/>
      <c r="BH2425" s="808"/>
      <c r="BI2425" s="808"/>
      <c r="BJ2425" s="808"/>
      <c r="BK2425" s="809"/>
      <c r="BL2425" s="225"/>
      <c r="BM2425" s="225"/>
      <c r="BN2425" s="225"/>
      <c r="BO2425" s="225"/>
      <c r="BP2425" s="225"/>
      <c r="BQ2425" s="225"/>
      <c r="BR2425" s="225"/>
      <c r="BS2425" s="225"/>
      <c r="BT2425" s="225"/>
      <c r="BU2425" s="225"/>
      <c r="BV2425" s="225"/>
      <c r="BW2425" s="225"/>
      <c r="BX2425" s="225"/>
      <c r="BY2425" s="225"/>
      <c r="BZ2425" s="225"/>
      <c r="CA2425" s="225"/>
    </row>
    <row r="2426" spans="1:140" ht="12.6" customHeight="1">
      <c r="A2426" s="342"/>
      <c r="B2426" s="498"/>
      <c r="C2426" s="499"/>
      <c r="D2426" s="500"/>
      <c r="E2426" s="492"/>
      <c r="F2426" s="493"/>
      <c r="G2426" s="493"/>
      <c r="H2426" s="493"/>
      <c r="I2426" s="493"/>
      <c r="J2426" s="493"/>
      <c r="K2426" s="493"/>
      <c r="L2426" s="493"/>
      <c r="M2426" s="493"/>
      <c r="N2426" s="493"/>
      <c r="O2426" s="493"/>
      <c r="P2426" s="493"/>
      <c r="Q2426" s="493"/>
      <c r="R2426" s="493"/>
      <c r="S2426" s="493"/>
      <c r="T2426" s="493"/>
      <c r="U2426" s="493"/>
      <c r="V2426" s="493"/>
      <c r="W2426" s="493"/>
      <c r="X2426" s="493"/>
      <c r="Y2426" s="493"/>
      <c r="Z2426" s="493"/>
      <c r="AA2426" s="493"/>
      <c r="AB2426" s="493"/>
      <c r="AC2426" s="493"/>
      <c r="AD2426" s="493"/>
      <c r="AE2426" s="493"/>
      <c r="AF2426" s="493"/>
      <c r="AG2426" s="493"/>
      <c r="AH2426" s="493"/>
      <c r="AI2426" s="493"/>
      <c r="AJ2426" s="493"/>
      <c r="AK2426" s="493"/>
      <c r="AL2426" s="493"/>
      <c r="AM2426" s="493"/>
      <c r="AN2426" s="493"/>
      <c r="AO2426" s="493"/>
      <c r="AP2426" s="493"/>
      <c r="AQ2426" s="493"/>
      <c r="AR2426" s="493"/>
      <c r="AS2426" s="493"/>
      <c r="AT2426" s="493"/>
      <c r="AU2426" s="493"/>
      <c r="AV2426" s="493"/>
      <c r="AW2426" s="493"/>
      <c r="AX2426" s="493"/>
      <c r="AY2426" s="493"/>
      <c r="AZ2426" s="493"/>
      <c r="BA2426" s="493"/>
      <c r="BB2426" s="493"/>
      <c r="BC2426" s="493"/>
      <c r="BD2426" s="493"/>
      <c r="BE2426" s="493"/>
      <c r="BF2426" s="493"/>
      <c r="BG2426" s="804"/>
      <c r="BH2426" s="805"/>
      <c r="BI2426" s="805"/>
      <c r="BJ2426" s="805"/>
      <c r="BK2426" s="806"/>
      <c r="BL2426" s="225"/>
      <c r="BM2426" s="225"/>
      <c r="BN2426" s="225"/>
      <c r="BO2426" s="225"/>
      <c r="BP2426" s="225"/>
      <c r="BQ2426" s="225"/>
      <c r="BR2426" s="225"/>
      <c r="BS2426" s="225"/>
      <c r="BT2426" s="225"/>
      <c r="BU2426" s="225"/>
      <c r="BV2426" s="225"/>
      <c r="BW2426" s="225"/>
      <c r="BX2426" s="225"/>
      <c r="BY2426" s="225"/>
      <c r="BZ2426" s="225"/>
      <c r="CA2426" s="225"/>
    </row>
    <row r="2427" spans="1:140" s="331" customFormat="1" ht="12.6" customHeight="1">
      <c r="B2427" s="495" t="s">
        <v>450</v>
      </c>
      <c r="C2427" s="496"/>
      <c r="D2427" s="497"/>
      <c r="E2427" s="502" t="s">
        <v>1276</v>
      </c>
      <c r="F2427" s="502"/>
      <c r="G2427" s="502"/>
      <c r="H2427" s="502"/>
      <c r="I2427" s="502"/>
      <c r="J2427" s="502"/>
      <c r="K2427" s="502"/>
      <c r="L2427" s="502"/>
      <c r="M2427" s="502"/>
      <c r="N2427" s="502"/>
      <c r="O2427" s="502"/>
      <c r="P2427" s="502"/>
      <c r="Q2427" s="502"/>
      <c r="R2427" s="502"/>
      <c r="S2427" s="502"/>
      <c r="T2427" s="502"/>
      <c r="U2427" s="502"/>
      <c r="V2427" s="502"/>
      <c r="W2427" s="502"/>
      <c r="X2427" s="502"/>
      <c r="Y2427" s="502"/>
      <c r="Z2427" s="502"/>
      <c r="AA2427" s="502"/>
      <c r="AB2427" s="502"/>
      <c r="AC2427" s="502"/>
      <c r="AD2427" s="502"/>
      <c r="AE2427" s="502"/>
      <c r="AF2427" s="502"/>
      <c r="AG2427" s="502"/>
      <c r="AH2427" s="502"/>
      <c r="AI2427" s="502"/>
      <c r="AJ2427" s="502"/>
      <c r="AK2427" s="502"/>
      <c r="AL2427" s="502"/>
      <c r="AM2427" s="502"/>
      <c r="AN2427" s="502"/>
      <c r="AO2427" s="502"/>
      <c r="AP2427" s="502"/>
      <c r="AQ2427" s="502"/>
      <c r="AR2427" s="502"/>
      <c r="AS2427" s="502"/>
      <c r="AT2427" s="502"/>
      <c r="AU2427" s="502"/>
      <c r="AV2427" s="502"/>
      <c r="AW2427" s="502"/>
      <c r="AX2427" s="502"/>
      <c r="AY2427" s="502"/>
      <c r="AZ2427" s="502"/>
      <c r="BA2427" s="502"/>
      <c r="BB2427" s="502"/>
      <c r="BC2427" s="502"/>
      <c r="BD2427" s="502"/>
      <c r="BE2427" s="502"/>
      <c r="BF2427" s="502"/>
      <c r="BG2427" s="801"/>
      <c r="BH2427" s="802"/>
      <c r="BI2427" s="802"/>
      <c r="BJ2427" s="802"/>
      <c r="BK2427" s="803"/>
      <c r="BL2427" s="330"/>
      <c r="BM2427" s="330"/>
      <c r="BN2427" s="330"/>
      <c r="BO2427" s="330"/>
      <c r="BP2427" s="330"/>
      <c r="BQ2427" s="330"/>
      <c r="BR2427" s="330"/>
      <c r="BS2427" s="330"/>
      <c r="BT2427" s="330"/>
      <c r="BU2427" s="330"/>
      <c r="BV2427" s="330"/>
      <c r="BW2427" s="330"/>
      <c r="BX2427" s="330"/>
      <c r="BY2427" s="330"/>
      <c r="BZ2427" s="330"/>
      <c r="CA2427" s="330"/>
    </row>
    <row r="2428" spans="1:140" s="331" customFormat="1" ht="12.6" customHeight="1">
      <c r="B2428" s="511"/>
      <c r="C2428" s="512"/>
      <c r="D2428" s="513"/>
      <c r="E2428" s="482"/>
      <c r="F2428" s="482"/>
      <c r="G2428" s="482"/>
      <c r="H2428" s="482"/>
      <c r="I2428" s="482"/>
      <c r="J2428" s="482"/>
      <c r="K2428" s="482"/>
      <c r="L2428" s="482"/>
      <c r="M2428" s="482"/>
      <c r="N2428" s="482"/>
      <c r="O2428" s="482"/>
      <c r="P2428" s="482"/>
      <c r="Q2428" s="482"/>
      <c r="R2428" s="482"/>
      <c r="S2428" s="482"/>
      <c r="T2428" s="482"/>
      <c r="U2428" s="482"/>
      <c r="V2428" s="482"/>
      <c r="W2428" s="482"/>
      <c r="X2428" s="482"/>
      <c r="Y2428" s="482"/>
      <c r="Z2428" s="482"/>
      <c r="AA2428" s="482"/>
      <c r="AB2428" s="482"/>
      <c r="AC2428" s="482"/>
      <c r="AD2428" s="482"/>
      <c r="AE2428" s="482"/>
      <c r="AF2428" s="482"/>
      <c r="AG2428" s="482"/>
      <c r="AH2428" s="482"/>
      <c r="AI2428" s="482"/>
      <c r="AJ2428" s="482"/>
      <c r="AK2428" s="482"/>
      <c r="AL2428" s="482"/>
      <c r="AM2428" s="482"/>
      <c r="AN2428" s="482"/>
      <c r="AO2428" s="482"/>
      <c r="AP2428" s="482"/>
      <c r="AQ2428" s="482"/>
      <c r="AR2428" s="482"/>
      <c r="AS2428" s="482"/>
      <c r="AT2428" s="482"/>
      <c r="AU2428" s="482"/>
      <c r="AV2428" s="482"/>
      <c r="AW2428" s="482"/>
      <c r="AX2428" s="482"/>
      <c r="AY2428" s="482"/>
      <c r="AZ2428" s="482"/>
      <c r="BA2428" s="482"/>
      <c r="BB2428" s="482"/>
      <c r="BC2428" s="482"/>
      <c r="BD2428" s="482"/>
      <c r="BE2428" s="482"/>
      <c r="BF2428" s="482"/>
      <c r="BG2428" s="807"/>
      <c r="BH2428" s="808"/>
      <c r="BI2428" s="808"/>
      <c r="BJ2428" s="808"/>
      <c r="BK2428" s="809"/>
      <c r="BL2428" s="330"/>
      <c r="BM2428" s="330"/>
      <c r="BN2428" s="330"/>
      <c r="BO2428" s="330"/>
      <c r="BP2428" s="330"/>
      <c r="BQ2428" s="330"/>
      <c r="BR2428" s="330"/>
      <c r="BS2428" s="330"/>
      <c r="BT2428" s="330"/>
      <c r="BU2428" s="330"/>
      <c r="BV2428" s="330"/>
      <c r="BW2428" s="330"/>
      <c r="BX2428" s="330"/>
      <c r="BY2428" s="330"/>
      <c r="BZ2428" s="330"/>
      <c r="CA2428" s="330"/>
    </row>
    <row r="2429" spans="1:140" s="331" customFormat="1" ht="12.6" customHeight="1">
      <c r="B2429" s="511"/>
      <c r="C2429" s="512"/>
      <c r="D2429" s="513"/>
      <c r="E2429" s="698" t="s">
        <v>434</v>
      </c>
      <c r="F2429" s="699"/>
      <c r="G2429" s="635" t="s">
        <v>1277</v>
      </c>
      <c r="H2429" s="635"/>
      <c r="I2429" s="635"/>
      <c r="J2429" s="635"/>
      <c r="K2429" s="635"/>
      <c r="L2429" s="635"/>
      <c r="M2429" s="635"/>
      <c r="N2429" s="635"/>
      <c r="O2429" s="635"/>
      <c r="P2429" s="635"/>
      <c r="Q2429" s="635"/>
      <c r="R2429" s="635"/>
      <c r="S2429" s="635"/>
      <c r="T2429" s="635"/>
      <c r="U2429" s="635"/>
      <c r="V2429" s="635"/>
      <c r="W2429" s="635"/>
      <c r="X2429" s="635"/>
      <c r="Y2429" s="635"/>
      <c r="Z2429" s="635"/>
      <c r="AA2429" s="635"/>
      <c r="AB2429" s="635"/>
      <c r="AC2429" s="635"/>
      <c r="AD2429" s="635"/>
      <c r="AE2429" s="635"/>
      <c r="AF2429" s="635"/>
      <c r="AG2429" s="635"/>
      <c r="AH2429" s="635"/>
      <c r="AI2429" s="635"/>
      <c r="AJ2429" s="635"/>
      <c r="AK2429" s="635"/>
      <c r="AL2429" s="635"/>
      <c r="AM2429" s="635"/>
      <c r="AN2429" s="635"/>
      <c r="AO2429" s="635"/>
      <c r="AP2429" s="635"/>
      <c r="AQ2429" s="635"/>
      <c r="AR2429" s="635"/>
      <c r="AS2429" s="635"/>
      <c r="AT2429" s="635"/>
      <c r="AU2429" s="635"/>
      <c r="AV2429" s="635"/>
      <c r="AW2429" s="635"/>
      <c r="AX2429" s="635"/>
      <c r="AY2429" s="635"/>
      <c r="AZ2429" s="635"/>
      <c r="BA2429" s="635"/>
      <c r="BB2429" s="635"/>
      <c r="BC2429" s="635"/>
      <c r="BD2429" s="635"/>
      <c r="BE2429" s="635"/>
      <c r="BF2429" s="635"/>
      <c r="BG2429" s="807"/>
      <c r="BH2429" s="808"/>
      <c r="BI2429" s="808"/>
      <c r="BJ2429" s="808"/>
      <c r="BK2429" s="809"/>
      <c r="BL2429" s="330"/>
      <c r="BM2429" s="330"/>
      <c r="BN2429" s="330"/>
      <c r="BO2429" s="330"/>
      <c r="BP2429" s="330"/>
      <c r="BQ2429" s="330"/>
      <c r="BR2429" s="330"/>
      <c r="BS2429" s="330"/>
      <c r="BT2429" s="330"/>
      <c r="BU2429" s="330"/>
      <c r="BV2429" s="330"/>
      <c r="BW2429" s="330"/>
      <c r="BX2429" s="330"/>
      <c r="BY2429" s="330"/>
      <c r="BZ2429" s="330"/>
      <c r="CA2429" s="330"/>
    </row>
    <row r="2430" spans="1:140" s="331" customFormat="1" ht="12.6" customHeight="1">
      <c r="B2430" s="511"/>
      <c r="C2430" s="512"/>
      <c r="D2430" s="513"/>
      <c r="E2430" s="460"/>
      <c r="F2430" s="461"/>
      <c r="G2430" s="892"/>
      <c r="H2430" s="892"/>
      <c r="I2430" s="892"/>
      <c r="J2430" s="892"/>
      <c r="K2430" s="892"/>
      <c r="L2430" s="892"/>
      <c r="M2430" s="892"/>
      <c r="N2430" s="892"/>
      <c r="O2430" s="892"/>
      <c r="P2430" s="892"/>
      <c r="Q2430" s="892"/>
      <c r="R2430" s="892"/>
      <c r="S2430" s="892"/>
      <c r="T2430" s="892"/>
      <c r="U2430" s="892"/>
      <c r="V2430" s="892"/>
      <c r="W2430" s="892"/>
      <c r="X2430" s="892"/>
      <c r="Y2430" s="892"/>
      <c r="Z2430" s="892"/>
      <c r="AA2430" s="892"/>
      <c r="AB2430" s="892"/>
      <c r="AC2430" s="892"/>
      <c r="AD2430" s="892"/>
      <c r="AE2430" s="892"/>
      <c r="AF2430" s="892"/>
      <c r="AG2430" s="892"/>
      <c r="AH2430" s="892"/>
      <c r="AI2430" s="892"/>
      <c r="AJ2430" s="892"/>
      <c r="AK2430" s="892"/>
      <c r="AL2430" s="892"/>
      <c r="AM2430" s="892"/>
      <c r="AN2430" s="892"/>
      <c r="AO2430" s="892"/>
      <c r="AP2430" s="892"/>
      <c r="AQ2430" s="892"/>
      <c r="AR2430" s="892"/>
      <c r="AS2430" s="892"/>
      <c r="AT2430" s="892"/>
      <c r="AU2430" s="892"/>
      <c r="AV2430" s="892"/>
      <c r="AW2430" s="892"/>
      <c r="AX2430" s="892"/>
      <c r="AY2430" s="892"/>
      <c r="AZ2430" s="892"/>
      <c r="BA2430" s="892"/>
      <c r="BB2430" s="892"/>
      <c r="BC2430" s="892"/>
      <c r="BD2430" s="892"/>
      <c r="BE2430" s="892"/>
      <c r="BF2430" s="892"/>
      <c r="BG2430" s="807"/>
      <c r="BH2430" s="808"/>
      <c r="BI2430" s="808"/>
      <c r="BJ2430" s="808"/>
      <c r="BK2430" s="809"/>
      <c r="BL2430" s="330"/>
      <c r="BM2430" s="330"/>
      <c r="BN2430" s="330"/>
      <c r="BO2430" s="330"/>
      <c r="BP2430" s="330"/>
      <c r="BQ2430" s="330"/>
      <c r="BR2430" s="330"/>
      <c r="BS2430" s="330"/>
      <c r="BT2430" s="330"/>
      <c r="BU2430" s="330"/>
      <c r="BV2430" s="330"/>
      <c r="BW2430" s="330"/>
      <c r="BX2430" s="330"/>
      <c r="BY2430" s="330"/>
      <c r="BZ2430" s="330"/>
      <c r="CA2430" s="330"/>
    </row>
    <row r="2431" spans="1:140" s="331" customFormat="1" ht="12.6" customHeight="1">
      <c r="B2431" s="511"/>
      <c r="C2431" s="512"/>
      <c r="D2431" s="513"/>
      <c r="E2431" s="460"/>
      <c r="F2431" s="461"/>
      <c r="G2431" s="892"/>
      <c r="H2431" s="892"/>
      <c r="I2431" s="892"/>
      <c r="J2431" s="892"/>
      <c r="K2431" s="892"/>
      <c r="L2431" s="892"/>
      <c r="M2431" s="892"/>
      <c r="N2431" s="892"/>
      <c r="O2431" s="892"/>
      <c r="P2431" s="892"/>
      <c r="Q2431" s="892"/>
      <c r="R2431" s="892"/>
      <c r="S2431" s="892"/>
      <c r="T2431" s="892"/>
      <c r="U2431" s="892"/>
      <c r="V2431" s="892"/>
      <c r="W2431" s="892"/>
      <c r="X2431" s="892"/>
      <c r="Y2431" s="892"/>
      <c r="Z2431" s="892"/>
      <c r="AA2431" s="892"/>
      <c r="AB2431" s="892"/>
      <c r="AC2431" s="892"/>
      <c r="AD2431" s="892"/>
      <c r="AE2431" s="892"/>
      <c r="AF2431" s="892"/>
      <c r="AG2431" s="892"/>
      <c r="AH2431" s="892"/>
      <c r="AI2431" s="892"/>
      <c r="AJ2431" s="892"/>
      <c r="AK2431" s="892"/>
      <c r="AL2431" s="892"/>
      <c r="AM2431" s="892"/>
      <c r="AN2431" s="892"/>
      <c r="AO2431" s="892"/>
      <c r="AP2431" s="892"/>
      <c r="AQ2431" s="892"/>
      <c r="AR2431" s="892"/>
      <c r="AS2431" s="892"/>
      <c r="AT2431" s="892"/>
      <c r="AU2431" s="892"/>
      <c r="AV2431" s="892"/>
      <c r="AW2431" s="892"/>
      <c r="AX2431" s="892"/>
      <c r="AY2431" s="892"/>
      <c r="AZ2431" s="892"/>
      <c r="BA2431" s="892"/>
      <c r="BB2431" s="892"/>
      <c r="BC2431" s="892"/>
      <c r="BD2431" s="892"/>
      <c r="BE2431" s="892"/>
      <c r="BF2431" s="892"/>
      <c r="BG2431" s="807"/>
      <c r="BH2431" s="808"/>
      <c r="BI2431" s="808"/>
      <c r="BJ2431" s="808"/>
      <c r="BK2431" s="809"/>
      <c r="BL2431" s="330"/>
      <c r="BM2431" s="330"/>
      <c r="BN2431" s="330"/>
      <c r="BO2431" s="330"/>
      <c r="BP2431" s="330"/>
      <c r="BQ2431" s="330"/>
      <c r="BR2431" s="330"/>
      <c r="BS2431" s="330"/>
      <c r="BT2431" s="330"/>
      <c r="BU2431" s="330"/>
      <c r="BV2431" s="330"/>
      <c r="BW2431" s="330"/>
      <c r="BX2431" s="330"/>
      <c r="BY2431" s="330"/>
      <c r="BZ2431" s="330"/>
      <c r="CA2431" s="330"/>
    </row>
    <row r="2432" spans="1:140" s="331" customFormat="1" ht="5.25" customHeight="1">
      <c r="B2432" s="498"/>
      <c r="C2432" s="499"/>
      <c r="D2432" s="500"/>
      <c r="E2432" s="778"/>
      <c r="F2432" s="778"/>
      <c r="G2432" s="504"/>
      <c r="H2432" s="504"/>
      <c r="I2432" s="504"/>
      <c r="J2432" s="504"/>
      <c r="K2432" s="504"/>
      <c r="L2432" s="504"/>
      <c r="M2432" s="504"/>
      <c r="N2432" s="504"/>
      <c r="O2432" s="504"/>
      <c r="P2432" s="504"/>
      <c r="Q2432" s="504"/>
      <c r="R2432" s="504"/>
      <c r="S2432" s="504"/>
      <c r="T2432" s="504"/>
      <c r="U2432" s="504"/>
      <c r="V2432" s="504"/>
      <c r="W2432" s="504"/>
      <c r="X2432" s="504"/>
      <c r="Y2432" s="504"/>
      <c r="Z2432" s="504"/>
      <c r="AA2432" s="504"/>
      <c r="AB2432" s="504"/>
      <c r="AC2432" s="504"/>
      <c r="AD2432" s="504"/>
      <c r="AE2432" s="504"/>
      <c r="AF2432" s="504"/>
      <c r="AG2432" s="504"/>
      <c r="AH2432" s="504"/>
      <c r="AI2432" s="504"/>
      <c r="AJ2432" s="504"/>
      <c r="AK2432" s="504"/>
      <c r="AL2432" s="504"/>
      <c r="AM2432" s="504"/>
      <c r="AN2432" s="504"/>
      <c r="AO2432" s="504"/>
      <c r="AP2432" s="504"/>
      <c r="AQ2432" s="504"/>
      <c r="AR2432" s="504"/>
      <c r="AS2432" s="504"/>
      <c r="AT2432" s="504"/>
      <c r="AU2432" s="504"/>
      <c r="AV2432" s="504"/>
      <c r="AW2432" s="504"/>
      <c r="AX2432" s="504"/>
      <c r="AY2432" s="504"/>
      <c r="AZ2432" s="504"/>
      <c r="BA2432" s="504"/>
      <c r="BB2432" s="504"/>
      <c r="BC2432" s="504"/>
      <c r="BD2432" s="504"/>
      <c r="BE2432" s="504"/>
      <c r="BF2432" s="504"/>
      <c r="BG2432" s="804"/>
      <c r="BH2432" s="805"/>
      <c r="BI2432" s="805"/>
      <c r="BJ2432" s="805"/>
      <c r="BK2432" s="806"/>
      <c r="BL2432" s="330"/>
      <c r="BM2432" s="330"/>
      <c r="BN2432" s="330"/>
      <c r="BO2432" s="330"/>
      <c r="BP2432" s="330"/>
      <c r="BQ2432" s="330"/>
      <c r="BR2432" s="330"/>
      <c r="BS2432" s="330"/>
      <c r="BT2432" s="330"/>
      <c r="BU2432" s="330"/>
      <c r="BV2432" s="330"/>
      <c r="BW2432" s="330"/>
      <c r="BX2432" s="330"/>
      <c r="BY2432" s="330"/>
      <c r="BZ2432" s="330"/>
      <c r="CA2432" s="330"/>
    </row>
    <row r="2433" spans="1:140" ht="12.6" customHeight="1">
      <c r="A2433" s="342"/>
      <c r="B2433" s="495" t="s">
        <v>457</v>
      </c>
      <c r="C2433" s="496"/>
      <c r="D2433" s="497"/>
      <c r="E2433" s="501" t="s">
        <v>1138</v>
      </c>
      <c r="F2433" s="487"/>
      <c r="G2433" s="487"/>
      <c r="H2433" s="487"/>
      <c r="I2433" s="487"/>
      <c r="J2433" s="487"/>
      <c r="K2433" s="487"/>
      <c r="L2433" s="487"/>
      <c r="M2433" s="487"/>
      <c r="N2433" s="487"/>
      <c r="O2433" s="487"/>
      <c r="P2433" s="487"/>
      <c r="Q2433" s="487"/>
      <c r="R2433" s="487"/>
      <c r="S2433" s="487"/>
      <c r="T2433" s="487"/>
      <c r="U2433" s="487"/>
      <c r="V2433" s="487"/>
      <c r="W2433" s="487"/>
      <c r="X2433" s="487"/>
      <c r="Y2433" s="487"/>
      <c r="Z2433" s="487"/>
      <c r="AA2433" s="487"/>
      <c r="AB2433" s="487"/>
      <c r="AC2433" s="487"/>
      <c r="AD2433" s="487"/>
      <c r="AE2433" s="487"/>
      <c r="AF2433" s="487"/>
      <c r="AG2433" s="487"/>
      <c r="AH2433" s="487"/>
      <c r="AI2433" s="487"/>
      <c r="AJ2433" s="487"/>
      <c r="AK2433" s="487"/>
      <c r="AL2433" s="487"/>
      <c r="AM2433" s="487"/>
      <c r="AN2433" s="487"/>
      <c r="AO2433" s="487"/>
      <c r="AP2433" s="487"/>
      <c r="AQ2433" s="487"/>
      <c r="AR2433" s="487"/>
      <c r="AS2433" s="487"/>
      <c r="AT2433" s="487"/>
      <c r="AU2433" s="487"/>
      <c r="AV2433" s="487"/>
      <c r="AW2433" s="487"/>
      <c r="AX2433" s="487"/>
      <c r="AY2433" s="487"/>
      <c r="AZ2433" s="487"/>
      <c r="BA2433" s="487"/>
      <c r="BB2433" s="487"/>
      <c r="BC2433" s="487"/>
      <c r="BD2433" s="487"/>
      <c r="BE2433" s="487"/>
      <c r="BF2433" s="487"/>
      <c r="BG2433" s="801"/>
      <c r="BH2433" s="802"/>
      <c r="BI2433" s="802"/>
      <c r="BJ2433" s="802"/>
      <c r="BK2433" s="803"/>
    </row>
    <row r="2434" spans="1:140" ht="12.6" customHeight="1">
      <c r="A2434" s="342"/>
      <c r="B2434" s="498"/>
      <c r="C2434" s="499"/>
      <c r="D2434" s="500"/>
      <c r="E2434" s="492"/>
      <c r="F2434" s="493"/>
      <c r="G2434" s="493"/>
      <c r="H2434" s="493"/>
      <c r="I2434" s="493"/>
      <c r="J2434" s="493"/>
      <c r="K2434" s="493"/>
      <c r="L2434" s="493"/>
      <c r="M2434" s="493"/>
      <c r="N2434" s="493"/>
      <c r="O2434" s="493"/>
      <c r="P2434" s="493"/>
      <c r="Q2434" s="493"/>
      <c r="R2434" s="493"/>
      <c r="S2434" s="493"/>
      <c r="T2434" s="493"/>
      <c r="U2434" s="493"/>
      <c r="V2434" s="493"/>
      <c r="W2434" s="493"/>
      <c r="X2434" s="493"/>
      <c r="Y2434" s="493"/>
      <c r="Z2434" s="493"/>
      <c r="AA2434" s="493"/>
      <c r="AB2434" s="493"/>
      <c r="AC2434" s="493"/>
      <c r="AD2434" s="493"/>
      <c r="AE2434" s="493"/>
      <c r="AF2434" s="493"/>
      <c r="AG2434" s="493"/>
      <c r="AH2434" s="493"/>
      <c r="AI2434" s="493"/>
      <c r="AJ2434" s="493"/>
      <c r="AK2434" s="493"/>
      <c r="AL2434" s="493"/>
      <c r="AM2434" s="493"/>
      <c r="AN2434" s="493"/>
      <c r="AO2434" s="493"/>
      <c r="AP2434" s="493"/>
      <c r="AQ2434" s="493"/>
      <c r="AR2434" s="493"/>
      <c r="AS2434" s="493"/>
      <c r="AT2434" s="493"/>
      <c r="AU2434" s="493"/>
      <c r="AV2434" s="493"/>
      <c r="AW2434" s="493"/>
      <c r="AX2434" s="493"/>
      <c r="AY2434" s="493"/>
      <c r="AZ2434" s="493"/>
      <c r="BA2434" s="493"/>
      <c r="BB2434" s="493"/>
      <c r="BC2434" s="493"/>
      <c r="BD2434" s="493"/>
      <c r="BE2434" s="493"/>
      <c r="BF2434" s="493"/>
      <c r="BG2434" s="804"/>
      <c r="BH2434" s="805"/>
      <c r="BI2434" s="805"/>
      <c r="BJ2434" s="805"/>
      <c r="BK2434" s="806"/>
    </row>
    <row r="2435" spans="1:140" ht="12.6" customHeight="1">
      <c r="A2435" s="342"/>
      <c r="B2435" s="495" t="s">
        <v>461</v>
      </c>
      <c r="C2435" s="496"/>
      <c r="D2435" s="497"/>
      <c r="E2435" s="501" t="s">
        <v>1139</v>
      </c>
      <c r="F2435" s="487"/>
      <c r="G2435" s="487"/>
      <c r="H2435" s="487"/>
      <c r="I2435" s="487"/>
      <c r="J2435" s="487"/>
      <c r="K2435" s="487"/>
      <c r="L2435" s="487"/>
      <c r="M2435" s="487"/>
      <c r="N2435" s="487"/>
      <c r="O2435" s="487"/>
      <c r="P2435" s="487"/>
      <c r="Q2435" s="487"/>
      <c r="R2435" s="487"/>
      <c r="S2435" s="487"/>
      <c r="T2435" s="487"/>
      <c r="U2435" s="487"/>
      <c r="V2435" s="487"/>
      <c r="W2435" s="487"/>
      <c r="X2435" s="487"/>
      <c r="Y2435" s="487"/>
      <c r="Z2435" s="487"/>
      <c r="AA2435" s="487"/>
      <c r="AB2435" s="487"/>
      <c r="AC2435" s="487"/>
      <c r="AD2435" s="487"/>
      <c r="AE2435" s="487"/>
      <c r="AF2435" s="487"/>
      <c r="AG2435" s="487"/>
      <c r="AH2435" s="487"/>
      <c r="AI2435" s="487"/>
      <c r="AJ2435" s="487"/>
      <c r="AK2435" s="487"/>
      <c r="AL2435" s="487"/>
      <c r="AM2435" s="487"/>
      <c r="AN2435" s="487"/>
      <c r="AO2435" s="487"/>
      <c r="AP2435" s="487"/>
      <c r="AQ2435" s="487"/>
      <c r="AR2435" s="487"/>
      <c r="AS2435" s="487"/>
      <c r="AT2435" s="487"/>
      <c r="AU2435" s="487"/>
      <c r="AV2435" s="487"/>
      <c r="AW2435" s="487"/>
      <c r="AX2435" s="487"/>
      <c r="AY2435" s="487"/>
      <c r="AZ2435" s="487"/>
      <c r="BA2435" s="487"/>
      <c r="BB2435" s="487"/>
      <c r="BC2435" s="487"/>
      <c r="BD2435" s="487"/>
      <c r="BE2435" s="487"/>
      <c r="BF2435" s="487"/>
      <c r="BG2435" s="801"/>
      <c r="BH2435" s="802"/>
      <c r="BI2435" s="802"/>
      <c r="BJ2435" s="802"/>
      <c r="BK2435" s="803"/>
    </row>
    <row r="2436" spans="1:140" ht="12.6" customHeight="1">
      <c r="A2436" s="342"/>
      <c r="B2436" s="511"/>
      <c r="C2436" s="512"/>
      <c r="D2436" s="513"/>
      <c r="E2436" s="489"/>
      <c r="F2436" s="490"/>
      <c r="G2436" s="490"/>
      <c r="H2436" s="490"/>
      <c r="I2436" s="490"/>
      <c r="J2436" s="490"/>
      <c r="K2436" s="490"/>
      <c r="L2436" s="490"/>
      <c r="M2436" s="490"/>
      <c r="N2436" s="490"/>
      <c r="O2436" s="490"/>
      <c r="P2436" s="490"/>
      <c r="Q2436" s="490"/>
      <c r="R2436" s="490"/>
      <c r="S2436" s="490"/>
      <c r="T2436" s="490"/>
      <c r="U2436" s="490"/>
      <c r="V2436" s="490"/>
      <c r="W2436" s="490"/>
      <c r="X2436" s="490"/>
      <c r="Y2436" s="490"/>
      <c r="Z2436" s="490"/>
      <c r="AA2436" s="490"/>
      <c r="AB2436" s="490"/>
      <c r="AC2436" s="490"/>
      <c r="AD2436" s="490"/>
      <c r="AE2436" s="490"/>
      <c r="AF2436" s="490"/>
      <c r="AG2436" s="490"/>
      <c r="AH2436" s="490"/>
      <c r="AI2436" s="490"/>
      <c r="AJ2436" s="490"/>
      <c r="AK2436" s="490"/>
      <c r="AL2436" s="490"/>
      <c r="AM2436" s="490"/>
      <c r="AN2436" s="490"/>
      <c r="AO2436" s="490"/>
      <c r="AP2436" s="490"/>
      <c r="AQ2436" s="490"/>
      <c r="AR2436" s="490"/>
      <c r="AS2436" s="490"/>
      <c r="AT2436" s="490"/>
      <c r="AU2436" s="490"/>
      <c r="AV2436" s="490"/>
      <c r="AW2436" s="490"/>
      <c r="AX2436" s="490"/>
      <c r="AY2436" s="490"/>
      <c r="AZ2436" s="490"/>
      <c r="BA2436" s="490"/>
      <c r="BB2436" s="490"/>
      <c r="BC2436" s="490"/>
      <c r="BD2436" s="490"/>
      <c r="BE2436" s="490"/>
      <c r="BF2436" s="490"/>
      <c r="BG2436" s="807"/>
      <c r="BH2436" s="808"/>
      <c r="BI2436" s="808"/>
      <c r="BJ2436" s="808"/>
      <c r="BK2436" s="809"/>
      <c r="BM2436" s="258"/>
      <c r="BN2436" s="258"/>
      <c r="BO2436" s="258"/>
      <c r="BP2436" s="258"/>
      <c r="BQ2436" s="258"/>
      <c r="BR2436" s="258"/>
      <c r="BS2436" s="258"/>
      <c r="BT2436" s="258"/>
      <c r="BU2436" s="258"/>
      <c r="BV2436" s="258"/>
      <c r="BW2436" s="258"/>
      <c r="BX2436" s="258"/>
      <c r="BY2436" s="258"/>
    </row>
    <row r="2437" spans="1:140" ht="12.6" customHeight="1">
      <c r="A2437" s="342"/>
      <c r="B2437" s="498"/>
      <c r="C2437" s="499"/>
      <c r="D2437" s="500"/>
      <c r="E2437" s="492"/>
      <c r="F2437" s="493"/>
      <c r="G2437" s="493"/>
      <c r="H2437" s="493"/>
      <c r="I2437" s="493"/>
      <c r="J2437" s="493"/>
      <c r="K2437" s="493"/>
      <c r="L2437" s="493"/>
      <c r="M2437" s="493"/>
      <c r="N2437" s="493"/>
      <c r="O2437" s="493"/>
      <c r="P2437" s="493"/>
      <c r="Q2437" s="493"/>
      <c r="R2437" s="493"/>
      <c r="S2437" s="493"/>
      <c r="T2437" s="493"/>
      <c r="U2437" s="493"/>
      <c r="V2437" s="493"/>
      <c r="W2437" s="493"/>
      <c r="X2437" s="493"/>
      <c r="Y2437" s="493"/>
      <c r="Z2437" s="493"/>
      <c r="AA2437" s="493"/>
      <c r="AB2437" s="493"/>
      <c r="AC2437" s="493"/>
      <c r="AD2437" s="493"/>
      <c r="AE2437" s="493"/>
      <c r="AF2437" s="493"/>
      <c r="AG2437" s="493"/>
      <c r="AH2437" s="493"/>
      <c r="AI2437" s="493"/>
      <c r="AJ2437" s="493"/>
      <c r="AK2437" s="493"/>
      <c r="AL2437" s="493"/>
      <c r="AM2437" s="493"/>
      <c r="AN2437" s="493"/>
      <c r="AO2437" s="493"/>
      <c r="AP2437" s="493"/>
      <c r="AQ2437" s="493"/>
      <c r="AR2437" s="493"/>
      <c r="AS2437" s="493"/>
      <c r="AT2437" s="493"/>
      <c r="AU2437" s="493"/>
      <c r="AV2437" s="493"/>
      <c r="AW2437" s="493"/>
      <c r="AX2437" s="493"/>
      <c r="AY2437" s="493"/>
      <c r="AZ2437" s="493"/>
      <c r="BA2437" s="493"/>
      <c r="BB2437" s="493"/>
      <c r="BC2437" s="493"/>
      <c r="BD2437" s="493"/>
      <c r="BE2437" s="493"/>
      <c r="BF2437" s="493"/>
      <c r="BG2437" s="804"/>
      <c r="BH2437" s="805"/>
      <c r="BI2437" s="805"/>
      <c r="BJ2437" s="805"/>
      <c r="BK2437" s="806"/>
      <c r="BM2437" s="258"/>
      <c r="BN2437" s="258"/>
      <c r="BO2437" s="258"/>
      <c r="BP2437" s="258"/>
      <c r="BQ2437" s="258"/>
      <c r="BR2437" s="258"/>
      <c r="BS2437" s="258"/>
      <c r="BT2437" s="258"/>
      <c r="BU2437" s="258"/>
      <c r="BV2437" s="258"/>
      <c r="BW2437" s="258"/>
      <c r="BX2437" s="258"/>
      <c r="BY2437" s="258"/>
    </row>
    <row r="2438" spans="1:140" ht="12.6" customHeight="1">
      <c r="A2438" s="342"/>
      <c r="B2438" s="495" t="s">
        <v>463</v>
      </c>
      <c r="C2438" s="496"/>
      <c r="D2438" s="497"/>
      <c r="E2438" s="501" t="s">
        <v>1140</v>
      </c>
      <c r="F2438" s="487"/>
      <c r="G2438" s="487"/>
      <c r="H2438" s="487"/>
      <c r="I2438" s="487"/>
      <c r="J2438" s="487"/>
      <c r="K2438" s="487"/>
      <c r="L2438" s="487"/>
      <c r="M2438" s="487"/>
      <c r="N2438" s="487"/>
      <c r="O2438" s="487"/>
      <c r="P2438" s="487"/>
      <c r="Q2438" s="487"/>
      <c r="R2438" s="487"/>
      <c r="S2438" s="487"/>
      <c r="T2438" s="487"/>
      <c r="U2438" s="487"/>
      <c r="V2438" s="487"/>
      <c r="W2438" s="487"/>
      <c r="X2438" s="487"/>
      <c r="Y2438" s="487"/>
      <c r="Z2438" s="487"/>
      <c r="AA2438" s="487"/>
      <c r="AB2438" s="487"/>
      <c r="AC2438" s="487"/>
      <c r="AD2438" s="487"/>
      <c r="AE2438" s="487"/>
      <c r="AF2438" s="487"/>
      <c r="AG2438" s="487"/>
      <c r="AH2438" s="487"/>
      <c r="AI2438" s="487"/>
      <c r="AJ2438" s="487"/>
      <c r="AK2438" s="487"/>
      <c r="AL2438" s="487"/>
      <c r="AM2438" s="487"/>
      <c r="AN2438" s="487"/>
      <c r="AO2438" s="487"/>
      <c r="AP2438" s="487"/>
      <c r="AQ2438" s="487"/>
      <c r="AR2438" s="487"/>
      <c r="AS2438" s="487"/>
      <c r="AT2438" s="487"/>
      <c r="AU2438" s="487"/>
      <c r="AV2438" s="487"/>
      <c r="AW2438" s="487"/>
      <c r="AX2438" s="487"/>
      <c r="AY2438" s="487"/>
      <c r="AZ2438" s="487"/>
      <c r="BA2438" s="487"/>
      <c r="BB2438" s="487"/>
      <c r="BC2438" s="487"/>
      <c r="BD2438" s="487"/>
      <c r="BE2438" s="487"/>
      <c r="BF2438" s="487"/>
      <c r="BG2438" s="801"/>
      <c r="BH2438" s="802"/>
      <c r="BI2438" s="802"/>
      <c r="BJ2438" s="802"/>
      <c r="BK2438" s="803"/>
      <c r="BL2438" s="225"/>
      <c r="BM2438" s="258"/>
      <c r="BN2438" s="258"/>
      <c r="BO2438" s="258"/>
      <c r="BP2438" s="258"/>
      <c r="BQ2438" s="258"/>
      <c r="BR2438" s="258"/>
      <c r="BS2438" s="258"/>
      <c r="BT2438" s="258"/>
      <c r="BU2438" s="258"/>
      <c r="BV2438" s="258"/>
      <c r="BW2438" s="258"/>
      <c r="BX2438" s="258"/>
      <c r="BY2438" s="258"/>
      <c r="BZ2438" s="225"/>
      <c r="CA2438" s="225"/>
    </row>
    <row r="2439" spans="1:140" ht="12.6" customHeight="1">
      <c r="A2439" s="342"/>
      <c r="B2439" s="498"/>
      <c r="C2439" s="499"/>
      <c r="D2439" s="500"/>
      <c r="E2439" s="492"/>
      <c r="F2439" s="493"/>
      <c r="G2439" s="493"/>
      <c r="H2439" s="493"/>
      <c r="I2439" s="493"/>
      <c r="J2439" s="493"/>
      <c r="K2439" s="493"/>
      <c r="L2439" s="493"/>
      <c r="M2439" s="493"/>
      <c r="N2439" s="493"/>
      <c r="O2439" s="493"/>
      <c r="P2439" s="493"/>
      <c r="Q2439" s="493"/>
      <c r="R2439" s="493"/>
      <c r="S2439" s="493"/>
      <c r="T2439" s="493"/>
      <c r="U2439" s="493"/>
      <c r="V2439" s="493"/>
      <c r="W2439" s="493"/>
      <c r="X2439" s="493"/>
      <c r="Y2439" s="493"/>
      <c r="Z2439" s="493"/>
      <c r="AA2439" s="493"/>
      <c r="AB2439" s="493"/>
      <c r="AC2439" s="493"/>
      <c r="AD2439" s="493"/>
      <c r="AE2439" s="493"/>
      <c r="AF2439" s="493"/>
      <c r="AG2439" s="493"/>
      <c r="AH2439" s="493"/>
      <c r="AI2439" s="493"/>
      <c r="AJ2439" s="493"/>
      <c r="AK2439" s="493"/>
      <c r="AL2439" s="493"/>
      <c r="AM2439" s="493"/>
      <c r="AN2439" s="493"/>
      <c r="AO2439" s="493"/>
      <c r="AP2439" s="493"/>
      <c r="AQ2439" s="493"/>
      <c r="AR2439" s="493"/>
      <c r="AS2439" s="493"/>
      <c r="AT2439" s="493"/>
      <c r="AU2439" s="493"/>
      <c r="AV2439" s="493"/>
      <c r="AW2439" s="493"/>
      <c r="AX2439" s="493"/>
      <c r="AY2439" s="493"/>
      <c r="AZ2439" s="493"/>
      <c r="BA2439" s="493"/>
      <c r="BB2439" s="493"/>
      <c r="BC2439" s="493"/>
      <c r="BD2439" s="493"/>
      <c r="BE2439" s="493"/>
      <c r="BF2439" s="493"/>
      <c r="BG2439" s="804"/>
      <c r="BH2439" s="805"/>
      <c r="BI2439" s="805"/>
      <c r="BJ2439" s="805"/>
      <c r="BK2439" s="806"/>
      <c r="BL2439" s="225"/>
      <c r="BM2439" s="258"/>
      <c r="BN2439" s="258"/>
      <c r="BO2439" s="258"/>
      <c r="BP2439" s="258"/>
      <c r="BQ2439" s="258"/>
      <c r="BR2439" s="258"/>
      <c r="BS2439" s="258"/>
      <c r="BT2439" s="258"/>
      <c r="BU2439" s="258"/>
      <c r="BV2439" s="258"/>
      <c r="BW2439" s="258"/>
      <c r="BX2439" s="258"/>
      <c r="BY2439" s="258"/>
      <c r="BZ2439" s="225"/>
      <c r="CA2439" s="225"/>
    </row>
    <row r="2440" spans="1:140" ht="12" customHeight="1">
      <c r="A2440" s="342"/>
      <c r="B2440" s="495" t="s">
        <v>465</v>
      </c>
      <c r="C2440" s="496"/>
      <c r="D2440" s="497"/>
      <c r="E2440" s="501" t="s">
        <v>1141</v>
      </c>
      <c r="F2440" s="487"/>
      <c r="G2440" s="487"/>
      <c r="H2440" s="487"/>
      <c r="I2440" s="487"/>
      <c r="J2440" s="487"/>
      <c r="K2440" s="487"/>
      <c r="L2440" s="487"/>
      <c r="M2440" s="487"/>
      <c r="N2440" s="487"/>
      <c r="O2440" s="487"/>
      <c r="P2440" s="487"/>
      <c r="Q2440" s="487"/>
      <c r="R2440" s="487"/>
      <c r="S2440" s="487"/>
      <c r="T2440" s="487"/>
      <c r="U2440" s="487"/>
      <c r="V2440" s="487"/>
      <c r="W2440" s="487"/>
      <c r="X2440" s="487"/>
      <c r="Y2440" s="487"/>
      <c r="Z2440" s="487"/>
      <c r="AA2440" s="487"/>
      <c r="AB2440" s="487"/>
      <c r="AC2440" s="487"/>
      <c r="AD2440" s="487"/>
      <c r="AE2440" s="487"/>
      <c r="AF2440" s="487"/>
      <c r="AG2440" s="487"/>
      <c r="AH2440" s="487"/>
      <c r="AI2440" s="487"/>
      <c r="AJ2440" s="487"/>
      <c r="AK2440" s="487"/>
      <c r="AL2440" s="487"/>
      <c r="AM2440" s="487"/>
      <c r="AN2440" s="487"/>
      <c r="AO2440" s="487"/>
      <c r="AP2440" s="487"/>
      <c r="AQ2440" s="487"/>
      <c r="AR2440" s="487"/>
      <c r="AS2440" s="487"/>
      <c r="AT2440" s="487"/>
      <c r="AU2440" s="487"/>
      <c r="AV2440" s="487"/>
      <c r="AW2440" s="487"/>
      <c r="AX2440" s="487"/>
      <c r="AY2440" s="487"/>
      <c r="AZ2440" s="487"/>
      <c r="BA2440" s="487"/>
      <c r="BB2440" s="487"/>
      <c r="BC2440" s="487"/>
      <c r="BD2440" s="487"/>
      <c r="BE2440" s="487"/>
      <c r="BF2440" s="487"/>
      <c r="BG2440" s="801"/>
      <c r="BH2440" s="802"/>
      <c r="BI2440" s="802"/>
      <c r="BJ2440" s="802"/>
      <c r="BK2440" s="803"/>
    </row>
    <row r="2441" spans="1:140" ht="6" customHeight="1">
      <c r="A2441" s="342"/>
      <c r="B2441" s="511"/>
      <c r="C2441" s="512"/>
      <c r="D2441" s="513"/>
      <c r="E2441" s="489"/>
      <c r="F2441" s="490"/>
      <c r="G2441" s="490"/>
      <c r="H2441" s="490"/>
      <c r="I2441" s="490"/>
      <c r="J2441" s="490"/>
      <c r="K2441" s="490"/>
      <c r="L2441" s="490"/>
      <c r="M2441" s="490"/>
      <c r="N2441" s="490"/>
      <c r="O2441" s="490"/>
      <c r="P2441" s="490"/>
      <c r="Q2441" s="490"/>
      <c r="R2441" s="490"/>
      <c r="S2441" s="490"/>
      <c r="T2441" s="490"/>
      <c r="U2441" s="490"/>
      <c r="V2441" s="490"/>
      <c r="W2441" s="490"/>
      <c r="X2441" s="490"/>
      <c r="Y2441" s="490"/>
      <c r="Z2441" s="490"/>
      <c r="AA2441" s="490"/>
      <c r="AB2441" s="490"/>
      <c r="AC2441" s="490"/>
      <c r="AD2441" s="490"/>
      <c r="AE2441" s="490"/>
      <c r="AF2441" s="490"/>
      <c r="AG2441" s="490"/>
      <c r="AH2441" s="490"/>
      <c r="AI2441" s="490"/>
      <c r="AJ2441" s="490"/>
      <c r="AK2441" s="490"/>
      <c r="AL2441" s="490"/>
      <c r="AM2441" s="490"/>
      <c r="AN2441" s="490"/>
      <c r="AO2441" s="490"/>
      <c r="AP2441" s="490"/>
      <c r="AQ2441" s="490"/>
      <c r="AR2441" s="490"/>
      <c r="AS2441" s="490"/>
      <c r="AT2441" s="490"/>
      <c r="AU2441" s="490"/>
      <c r="AV2441" s="490"/>
      <c r="AW2441" s="490"/>
      <c r="AX2441" s="490"/>
      <c r="AY2441" s="490"/>
      <c r="AZ2441" s="490"/>
      <c r="BA2441" s="490"/>
      <c r="BB2441" s="490"/>
      <c r="BC2441" s="490"/>
      <c r="BD2441" s="490"/>
      <c r="BE2441" s="490"/>
      <c r="BF2441" s="490"/>
      <c r="BG2441" s="807"/>
      <c r="BH2441" s="808"/>
      <c r="BI2441" s="808"/>
      <c r="BJ2441" s="808"/>
      <c r="BK2441" s="809"/>
    </row>
    <row r="2442" spans="1:140" s="228" customFormat="1" ht="12" customHeight="1">
      <c r="A2442" s="321"/>
      <c r="B2442" s="511"/>
      <c r="C2442" s="512"/>
      <c r="D2442" s="513"/>
      <c r="E2442" s="474" t="s">
        <v>516</v>
      </c>
      <c r="F2442" s="475"/>
      <c r="G2442" s="789" t="s">
        <v>1142</v>
      </c>
      <c r="H2442" s="789"/>
      <c r="I2442" s="789"/>
      <c r="J2442" s="789"/>
      <c r="K2442" s="789"/>
      <c r="L2442" s="789"/>
      <c r="M2442" s="789"/>
      <c r="N2442" s="789"/>
      <c r="O2442" s="789"/>
      <c r="P2442" s="789"/>
      <c r="Q2442" s="789"/>
      <c r="R2442" s="789"/>
      <c r="S2442" s="789"/>
      <c r="T2442" s="789"/>
      <c r="U2442" s="789"/>
      <c r="V2442" s="789"/>
      <c r="W2442" s="789"/>
      <c r="X2442" s="789"/>
      <c r="Y2442" s="789"/>
      <c r="Z2442" s="789"/>
      <c r="AA2442" s="789"/>
      <c r="AB2442" s="789"/>
      <c r="AC2442" s="789"/>
      <c r="AD2442" s="789"/>
      <c r="AE2442" s="789"/>
      <c r="AF2442" s="789"/>
      <c r="AG2442" s="789"/>
      <c r="AH2442" s="789"/>
      <c r="AI2442" s="789"/>
      <c r="AJ2442" s="789"/>
      <c r="AK2442" s="789"/>
      <c r="AL2442" s="789"/>
      <c r="AM2442" s="789"/>
      <c r="AN2442" s="789"/>
      <c r="AO2442" s="789"/>
      <c r="AP2442" s="789"/>
      <c r="AQ2442" s="789"/>
      <c r="AR2442" s="789"/>
      <c r="AS2442" s="789"/>
      <c r="AT2442" s="789"/>
      <c r="AU2442" s="789"/>
      <c r="AV2442" s="789"/>
      <c r="AW2442" s="789"/>
      <c r="AX2442" s="789"/>
      <c r="AY2442" s="789"/>
      <c r="AZ2442" s="789"/>
      <c r="BA2442" s="789"/>
      <c r="BB2442" s="789"/>
      <c r="BC2442" s="789"/>
      <c r="BD2442" s="789"/>
      <c r="BE2442" s="789"/>
      <c r="BF2442" s="789"/>
      <c r="BG2442" s="807"/>
      <c r="BH2442" s="808"/>
      <c r="BI2442" s="808"/>
      <c r="BJ2442" s="808"/>
      <c r="BK2442" s="809"/>
      <c r="BL2442" s="350"/>
      <c r="CC2442" s="225"/>
      <c r="CD2442" s="225"/>
      <c r="CE2442" s="225"/>
      <c r="CF2442" s="225"/>
      <c r="CG2442" s="225"/>
      <c r="CH2442" s="225"/>
      <c r="CI2442" s="225"/>
      <c r="CJ2442" s="225"/>
      <c r="CK2442" s="225"/>
      <c r="CL2442" s="225"/>
      <c r="CM2442" s="225"/>
      <c r="CN2442" s="225"/>
      <c r="CO2442" s="225"/>
      <c r="CP2442" s="225"/>
      <c r="CQ2442" s="225"/>
      <c r="CR2442" s="225"/>
      <c r="CS2442" s="225"/>
      <c r="CT2442" s="225"/>
      <c r="CU2442" s="225"/>
      <c r="CV2442" s="225"/>
      <c r="CW2442" s="225"/>
      <c r="CX2442" s="225"/>
      <c r="CY2442" s="225"/>
      <c r="CZ2442" s="225"/>
      <c r="DA2442" s="225"/>
      <c r="DB2442" s="225"/>
      <c r="DC2442" s="225"/>
      <c r="DD2442" s="225"/>
      <c r="DE2442" s="225"/>
      <c r="DF2442" s="225"/>
      <c r="DG2442" s="225"/>
      <c r="DH2442" s="225"/>
      <c r="DI2442" s="225"/>
      <c r="DJ2442" s="225"/>
      <c r="DK2442" s="225"/>
      <c r="DL2442" s="225"/>
      <c r="DM2442" s="225"/>
      <c r="DN2442" s="225"/>
      <c r="DO2442" s="225"/>
      <c r="DP2442" s="225"/>
      <c r="DQ2442" s="225"/>
      <c r="DR2442" s="225"/>
      <c r="DS2442" s="225"/>
      <c r="DT2442" s="225"/>
      <c r="DU2442" s="225"/>
      <c r="DV2442" s="225"/>
      <c r="DW2442" s="225"/>
      <c r="DX2442" s="225"/>
      <c r="DY2442" s="225"/>
      <c r="DZ2442" s="225"/>
      <c r="EA2442" s="225"/>
      <c r="EB2442" s="225"/>
      <c r="EC2442" s="225"/>
      <c r="ED2442" s="225"/>
      <c r="EE2442" s="225"/>
      <c r="EF2442" s="225"/>
      <c r="EG2442" s="225"/>
      <c r="EH2442" s="225"/>
      <c r="EI2442" s="225"/>
      <c r="EJ2442" s="225"/>
    </row>
    <row r="2443" spans="1:140" s="228" customFormat="1" ht="12" customHeight="1">
      <c r="A2443" s="321"/>
      <c r="B2443" s="511"/>
      <c r="C2443" s="512"/>
      <c r="D2443" s="513"/>
      <c r="E2443" s="476"/>
      <c r="F2443" s="477"/>
      <c r="G2443" s="790"/>
      <c r="H2443" s="790"/>
      <c r="I2443" s="790"/>
      <c r="J2443" s="790"/>
      <c r="K2443" s="790"/>
      <c r="L2443" s="790"/>
      <c r="M2443" s="790"/>
      <c r="N2443" s="790"/>
      <c r="O2443" s="790"/>
      <c r="P2443" s="790"/>
      <c r="Q2443" s="790"/>
      <c r="R2443" s="790"/>
      <c r="S2443" s="790"/>
      <c r="T2443" s="790"/>
      <c r="U2443" s="790"/>
      <c r="V2443" s="790"/>
      <c r="W2443" s="790"/>
      <c r="X2443" s="790"/>
      <c r="Y2443" s="790"/>
      <c r="Z2443" s="790"/>
      <c r="AA2443" s="790"/>
      <c r="AB2443" s="790"/>
      <c r="AC2443" s="790"/>
      <c r="AD2443" s="790"/>
      <c r="AE2443" s="790"/>
      <c r="AF2443" s="790"/>
      <c r="AG2443" s="790"/>
      <c r="AH2443" s="790"/>
      <c r="AI2443" s="790"/>
      <c r="AJ2443" s="790"/>
      <c r="AK2443" s="790"/>
      <c r="AL2443" s="790"/>
      <c r="AM2443" s="790"/>
      <c r="AN2443" s="790"/>
      <c r="AO2443" s="790"/>
      <c r="AP2443" s="790"/>
      <c r="AQ2443" s="790"/>
      <c r="AR2443" s="790"/>
      <c r="AS2443" s="790"/>
      <c r="AT2443" s="790"/>
      <c r="AU2443" s="790"/>
      <c r="AV2443" s="790"/>
      <c r="AW2443" s="790"/>
      <c r="AX2443" s="790"/>
      <c r="AY2443" s="790"/>
      <c r="AZ2443" s="790"/>
      <c r="BA2443" s="790"/>
      <c r="BB2443" s="790"/>
      <c r="BC2443" s="790"/>
      <c r="BD2443" s="790"/>
      <c r="BE2443" s="790"/>
      <c r="BF2443" s="790"/>
      <c r="BG2443" s="807"/>
      <c r="BH2443" s="808"/>
      <c r="BI2443" s="808"/>
      <c r="BJ2443" s="808"/>
      <c r="BK2443" s="809"/>
      <c r="BL2443" s="350"/>
      <c r="CC2443" s="225"/>
      <c r="CD2443" s="225"/>
      <c r="CE2443" s="225"/>
      <c r="CF2443" s="225"/>
      <c r="CG2443" s="225"/>
      <c r="CH2443" s="225"/>
      <c r="CI2443" s="225"/>
      <c r="CJ2443" s="225"/>
      <c r="CK2443" s="225"/>
      <c r="CL2443" s="225"/>
      <c r="CM2443" s="225"/>
      <c r="CN2443" s="225"/>
      <c r="CO2443" s="225"/>
      <c r="CP2443" s="225"/>
      <c r="CQ2443" s="225"/>
      <c r="CR2443" s="225"/>
      <c r="CS2443" s="225"/>
      <c r="CT2443" s="225"/>
      <c r="CU2443" s="225"/>
      <c r="CV2443" s="225"/>
      <c r="CW2443" s="225"/>
      <c r="CX2443" s="225"/>
      <c r="CY2443" s="225"/>
      <c r="CZ2443" s="225"/>
      <c r="DA2443" s="225"/>
      <c r="DB2443" s="225"/>
      <c r="DC2443" s="225"/>
      <c r="DD2443" s="225"/>
      <c r="DE2443" s="225"/>
      <c r="DF2443" s="225"/>
      <c r="DG2443" s="225"/>
      <c r="DH2443" s="225"/>
      <c r="DI2443" s="225"/>
      <c r="DJ2443" s="225"/>
      <c r="DK2443" s="225"/>
      <c r="DL2443" s="225"/>
      <c r="DM2443" s="225"/>
      <c r="DN2443" s="225"/>
      <c r="DO2443" s="225"/>
      <c r="DP2443" s="225"/>
      <c r="DQ2443" s="225"/>
      <c r="DR2443" s="225"/>
      <c r="DS2443" s="225"/>
      <c r="DT2443" s="225"/>
      <c r="DU2443" s="225"/>
      <c r="DV2443" s="225"/>
      <c r="DW2443" s="225"/>
      <c r="DX2443" s="225"/>
      <c r="DY2443" s="225"/>
      <c r="DZ2443" s="225"/>
      <c r="EA2443" s="225"/>
      <c r="EB2443" s="225"/>
      <c r="EC2443" s="225"/>
      <c r="ED2443" s="225"/>
      <c r="EE2443" s="225"/>
      <c r="EF2443" s="225"/>
      <c r="EG2443" s="225"/>
      <c r="EH2443" s="225"/>
      <c r="EI2443" s="225"/>
      <c r="EJ2443" s="225"/>
    </row>
    <row r="2444" spans="1:140" s="228" customFormat="1" ht="12" customHeight="1">
      <c r="A2444" s="321"/>
      <c r="B2444" s="511"/>
      <c r="C2444" s="512"/>
      <c r="D2444" s="513"/>
      <c r="E2444" s="478" t="s">
        <v>518</v>
      </c>
      <c r="F2444" s="479"/>
      <c r="G2444" s="654" t="s">
        <v>1143</v>
      </c>
      <c r="H2444" s="654"/>
      <c r="I2444" s="654"/>
      <c r="J2444" s="654"/>
      <c r="K2444" s="654"/>
      <c r="L2444" s="654"/>
      <c r="M2444" s="654"/>
      <c r="N2444" s="654"/>
      <c r="O2444" s="654"/>
      <c r="P2444" s="654"/>
      <c r="Q2444" s="654"/>
      <c r="R2444" s="654"/>
      <c r="S2444" s="654"/>
      <c r="T2444" s="654"/>
      <c r="U2444" s="654"/>
      <c r="V2444" s="654"/>
      <c r="W2444" s="654"/>
      <c r="X2444" s="654"/>
      <c r="Y2444" s="654"/>
      <c r="Z2444" s="654"/>
      <c r="AA2444" s="654"/>
      <c r="AB2444" s="654"/>
      <c r="AC2444" s="654"/>
      <c r="AD2444" s="654"/>
      <c r="AE2444" s="654"/>
      <c r="AF2444" s="654"/>
      <c r="AG2444" s="654"/>
      <c r="AH2444" s="654"/>
      <c r="AI2444" s="654"/>
      <c r="AJ2444" s="654"/>
      <c r="AK2444" s="654"/>
      <c r="AL2444" s="654"/>
      <c r="AM2444" s="654"/>
      <c r="AN2444" s="654"/>
      <c r="AO2444" s="654"/>
      <c r="AP2444" s="654"/>
      <c r="AQ2444" s="654"/>
      <c r="AR2444" s="654"/>
      <c r="AS2444" s="654"/>
      <c r="AT2444" s="654"/>
      <c r="AU2444" s="654"/>
      <c r="AV2444" s="654"/>
      <c r="AW2444" s="654"/>
      <c r="AX2444" s="654"/>
      <c r="AY2444" s="654"/>
      <c r="AZ2444" s="654"/>
      <c r="BA2444" s="654"/>
      <c r="BB2444" s="654"/>
      <c r="BC2444" s="654"/>
      <c r="BD2444" s="654"/>
      <c r="BE2444" s="654"/>
      <c r="BF2444" s="654"/>
      <c r="BG2444" s="807"/>
      <c r="BH2444" s="808"/>
      <c r="BI2444" s="808"/>
      <c r="BJ2444" s="808"/>
      <c r="BK2444" s="809"/>
      <c r="BL2444" s="350"/>
      <c r="CC2444" s="225"/>
      <c r="CD2444" s="225"/>
      <c r="CE2444" s="225"/>
      <c r="CF2444" s="225"/>
      <c r="CG2444" s="225"/>
      <c r="CH2444" s="225"/>
      <c r="CI2444" s="225"/>
      <c r="CJ2444" s="225"/>
      <c r="CK2444" s="225"/>
      <c r="CL2444" s="225"/>
      <c r="CM2444" s="225"/>
      <c r="CN2444" s="225"/>
      <c r="CO2444" s="225"/>
      <c r="CP2444" s="225"/>
      <c r="CQ2444" s="225"/>
      <c r="CR2444" s="225"/>
      <c r="CS2444" s="225"/>
      <c r="CT2444" s="225"/>
      <c r="CU2444" s="225"/>
      <c r="CV2444" s="225"/>
      <c r="CW2444" s="225"/>
      <c r="CX2444" s="225"/>
      <c r="CY2444" s="225"/>
      <c r="CZ2444" s="225"/>
      <c r="DA2444" s="225"/>
      <c r="DB2444" s="225"/>
      <c r="DC2444" s="225"/>
      <c r="DD2444" s="225"/>
      <c r="DE2444" s="225"/>
      <c r="DF2444" s="225"/>
      <c r="DG2444" s="225"/>
      <c r="DH2444" s="225"/>
      <c r="DI2444" s="225"/>
      <c r="DJ2444" s="225"/>
      <c r="DK2444" s="225"/>
      <c r="DL2444" s="225"/>
      <c r="DM2444" s="225"/>
      <c r="DN2444" s="225"/>
      <c r="DO2444" s="225"/>
      <c r="DP2444" s="225"/>
      <c r="DQ2444" s="225"/>
      <c r="DR2444" s="225"/>
      <c r="DS2444" s="225"/>
      <c r="DT2444" s="225"/>
      <c r="DU2444" s="225"/>
      <c r="DV2444" s="225"/>
      <c r="DW2444" s="225"/>
      <c r="DX2444" s="225"/>
      <c r="DY2444" s="225"/>
      <c r="DZ2444" s="225"/>
      <c r="EA2444" s="225"/>
      <c r="EB2444" s="225"/>
      <c r="EC2444" s="225"/>
      <c r="ED2444" s="225"/>
      <c r="EE2444" s="225"/>
      <c r="EF2444" s="225"/>
      <c r="EG2444" s="225"/>
      <c r="EH2444" s="225"/>
      <c r="EI2444" s="225"/>
      <c r="EJ2444" s="225"/>
    </row>
    <row r="2445" spans="1:140" s="228" customFormat="1" ht="12" customHeight="1">
      <c r="A2445" s="321"/>
      <c r="B2445" s="511"/>
      <c r="C2445" s="512"/>
      <c r="D2445" s="513"/>
      <c r="E2445" s="474" t="s">
        <v>520</v>
      </c>
      <c r="F2445" s="475"/>
      <c r="G2445" s="789" t="s">
        <v>1144</v>
      </c>
      <c r="H2445" s="789"/>
      <c r="I2445" s="789"/>
      <c r="J2445" s="789"/>
      <c r="K2445" s="789"/>
      <c r="L2445" s="789"/>
      <c r="M2445" s="789"/>
      <c r="N2445" s="789"/>
      <c r="O2445" s="789"/>
      <c r="P2445" s="789"/>
      <c r="Q2445" s="789"/>
      <c r="R2445" s="789"/>
      <c r="S2445" s="789"/>
      <c r="T2445" s="789"/>
      <c r="U2445" s="789"/>
      <c r="V2445" s="789"/>
      <c r="W2445" s="789"/>
      <c r="X2445" s="789"/>
      <c r="Y2445" s="789"/>
      <c r="Z2445" s="789"/>
      <c r="AA2445" s="789"/>
      <c r="AB2445" s="789"/>
      <c r="AC2445" s="789"/>
      <c r="AD2445" s="789"/>
      <c r="AE2445" s="789"/>
      <c r="AF2445" s="789"/>
      <c r="AG2445" s="789"/>
      <c r="AH2445" s="789"/>
      <c r="AI2445" s="789"/>
      <c r="AJ2445" s="789"/>
      <c r="AK2445" s="789"/>
      <c r="AL2445" s="789"/>
      <c r="AM2445" s="789"/>
      <c r="AN2445" s="789"/>
      <c r="AO2445" s="789"/>
      <c r="AP2445" s="789"/>
      <c r="AQ2445" s="789"/>
      <c r="AR2445" s="789"/>
      <c r="AS2445" s="789"/>
      <c r="AT2445" s="789"/>
      <c r="AU2445" s="789"/>
      <c r="AV2445" s="789"/>
      <c r="AW2445" s="789"/>
      <c r="AX2445" s="789"/>
      <c r="AY2445" s="789"/>
      <c r="AZ2445" s="789"/>
      <c r="BA2445" s="789"/>
      <c r="BB2445" s="789"/>
      <c r="BC2445" s="789"/>
      <c r="BD2445" s="789"/>
      <c r="BE2445" s="789"/>
      <c r="BF2445" s="789"/>
      <c r="BG2445" s="807"/>
      <c r="BH2445" s="808"/>
      <c r="BI2445" s="808"/>
      <c r="BJ2445" s="808"/>
      <c r="BK2445" s="809"/>
      <c r="BL2445" s="350"/>
      <c r="CC2445" s="225"/>
      <c r="CD2445" s="225"/>
      <c r="CE2445" s="225"/>
      <c r="CF2445" s="225"/>
      <c r="CG2445" s="225"/>
      <c r="CH2445" s="225"/>
      <c r="CI2445" s="225"/>
      <c r="CJ2445" s="225"/>
      <c r="CK2445" s="225"/>
      <c r="CL2445" s="225"/>
      <c r="CM2445" s="225"/>
      <c r="CN2445" s="225"/>
      <c r="CO2445" s="225"/>
      <c r="CP2445" s="225"/>
      <c r="CQ2445" s="225"/>
      <c r="CR2445" s="225"/>
      <c r="CS2445" s="225"/>
      <c r="CT2445" s="225"/>
      <c r="CU2445" s="225"/>
      <c r="CV2445" s="225"/>
      <c r="CW2445" s="225"/>
      <c r="CX2445" s="225"/>
      <c r="CY2445" s="225"/>
      <c r="CZ2445" s="225"/>
      <c r="DA2445" s="225"/>
      <c r="DB2445" s="225"/>
      <c r="DC2445" s="225"/>
      <c r="DD2445" s="225"/>
      <c r="DE2445" s="225"/>
      <c r="DF2445" s="225"/>
      <c r="DG2445" s="225"/>
      <c r="DH2445" s="225"/>
      <c r="DI2445" s="225"/>
      <c r="DJ2445" s="225"/>
      <c r="DK2445" s="225"/>
      <c r="DL2445" s="225"/>
      <c r="DM2445" s="225"/>
      <c r="DN2445" s="225"/>
      <c r="DO2445" s="225"/>
      <c r="DP2445" s="225"/>
      <c r="DQ2445" s="225"/>
      <c r="DR2445" s="225"/>
      <c r="DS2445" s="225"/>
      <c r="DT2445" s="225"/>
      <c r="DU2445" s="225"/>
      <c r="DV2445" s="225"/>
      <c r="DW2445" s="225"/>
      <c r="DX2445" s="225"/>
      <c r="DY2445" s="225"/>
      <c r="DZ2445" s="225"/>
      <c r="EA2445" s="225"/>
      <c r="EB2445" s="225"/>
      <c r="EC2445" s="225"/>
      <c r="ED2445" s="225"/>
      <c r="EE2445" s="225"/>
      <c r="EF2445" s="225"/>
      <c r="EG2445" s="225"/>
      <c r="EH2445" s="225"/>
      <c r="EI2445" s="225"/>
      <c r="EJ2445" s="225"/>
    </row>
    <row r="2446" spans="1:140" s="228" customFormat="1" ht="12" customHeight="1">
      <c r="A2446" s="321"/>
      <c r="B2446" s="511"/>
      <c r="C2446" s="512"/>
      <c r="D2446" s="513"/>
      <c r="E2446" s="476"/>
      <c r="F2446" s="477"/>
      <c r="G2446" s="790"/>
      <c r="H2446" s="790"/>
      <c r="I2446" s="790"/>
      <c r="J2446" s="790"/>
      <c r="K2446" s="790"/>
      <c r="L2446" s="790"/>
      <c r="M2446" s="790"/>
      <c r="N2446" s="790"/>
      <c r="O2446" s="790"/>
      <c r="P2446" s="790"/>
      <c r="Q2446" s="790"/>
      <c r="R2446" s="790"/>
      <c r="S2446" s="790"/>
      <c r="T2446" s="790"/>
      <c r="U2446" s="790"/>
      <c r="V2446" s="790"/>
      <c r="W2446" s="790"/>
      <c r="X2446" s="790"/>
      <c r="Y2446" s="790"/>
      <c r="Z2446" s="790"/>
      <c r="AA2446" s="790"/>
      <c r="AB2446" s="790"/>
      <c r="AC2446" s="790"/>
      <c r="AD2446" s="790"/>
      <c r="AE2446" s="790"/>
      <c r="AF2446" s="790"/>
      <c r="AG2446" s="790"/>
      <c r="AH2446" s="790"/>
      <c r="AI2446" s="790"/>
      <c r="AJ2446" s="790"/>
      <c r="AK2446" s="790"/>
      <c r="AL2446" s="790"/>
      <c r="AM2446" s="790"/>
      <c r="AN2446" s="790"/>
      <c r="AO2446" s="790"/>
      <c r="AP2446" s="790"/>
      <c r="AQ2446" s="790"/>
      <c r="AR2446" s="790"/>
      <c r="AS2446" s="790"/>
      <c r="AT2446" s="790"/>
      <c r="AU2446" s="790"/>
      <c r="AV2446" s="790"/>
      <c r="AW2446" s="790"/>
      <c r="AX2446" s="790"/>
      <c r="AY2446" s="790"/>
      <c r="AZ2446" s="790"/>
      <c r="BA2446" s="790"/>
      <c r="BB2446" s="790"/>
      <c r="BC2446" s="790"/>
      <c r="BD2446" s="790"/>
      <c r="BE2446" s="790"/>
      <c r="BF2446" s="790"/>
      <c r="BG2446" s="807"/>
      <c r="BH2446" s="808"/>
      <c r="BI2446" s="808"/>
      <c r="BJ2446" s="808"/>
      <c r="BK2446" s="809"/>
      <c r="BL2446" s="350"/>
      <c r="CC2446" s="225"/>
      <c r="CD2446" s="225"/>
      <c r="CE2446" s="225"/>
      <c r="CF2446" s="225"/>
      <c r="CG2446" s="225"/>
      <c r="CH2446" s="225"/>
      <c r="CI2446" s="225"/>
      <c r="CJ2446" s="225"/>
      <c r="CK2446" s="225"/>
      <c r="CL2446" s="225"/>
      <c r="CM2446" s="225"/>
      <c r="CN2446" s="225"/>
      <c r="CO2446" s="225"/>
      <c r="CP2446" s="225"/>
      <c r="CQ2446" s="225"/>
      <c r="CR2446" s="225"/>
      <c r="CS2446" s="225"/>
      <c r="CT2446" s="225"/>
      <c r="CU2446" s="225"/>
      <c r="CV2446" s="225"/>
      <c r="CW2446" s="225"/>
      <c r="CX2446" s="225"/>
      <c r="CY2446" s="225"/>
      <c r="CZ2446" s="225"/>
      <c r="DA2446" s="225"/>
      <c r="DB2446" s="225"/>
      <c r="DC2446" s="225"/>
      <c r="DD2446" s="225"/>
      <c r="DE2446" s="225"/>
      <c r="DF2446" s="225"/>
      <c r="DG2446" s="225"/>
      <c r="DH2446" s="225"/>
      <c r="DI2446" s="225"/>
      <c r="DJ2446" s="225"/>
      <c r="DK2446" s="225"/>
      <c r="DL2446" s="225"/>
      <c r="DM2446" s="225"/>
      <c r="DN2446" s="225"/>
      <c r="DO2446" s="225"/>
      <c r="DP2446" s="225"/>
      <c r="DQ2446" s="225"/>
      <c r="DR2446" s="225"/>
      <c r="DS2446" s="225"/>
      <c r="DT2446" s="225"/>
      <c r="DU2446" s="225"/>
      <c r="DV2446" s="225"/>
      <c r="DW2446" s="225"/>
      <c r="DX2446" s="225"/>
      <c r="DY2446" s="225"/>
      <c r="DZ2446" s="225"/>
      <c r="EA2446" s="225"/>
      <c r="EB2446" s="225"/>
      <c r="EC2446" s="225"/>
      <c r="ED2446" s="225"/>
      <c r="EE2446" s="225"/>
      <c r="EF2446" s="225"/>
      <c r="EG2446" s="225"/>
      <c r="EH2446" s="225"/>
      <c r="EI2446" s="225"/>
      <c r="EJ2446" s="225"/>
    </row>
    <row r="2447" spans="1:140" s="228" customFormat="1" ht="12" customHeight="1">
      <c r="A2447" s="321"/>
      <c r="B2447" s="511"/>
      <c r="C2447" s="512"/>
      <c r="D2447" s="513"/>
      <c r="E2447" s="478" t="s">
        <v>522</v>
      </c>
      <c r="F2447" s="479"/>
      <c r="G2447" s="654" t="s">
        <v>1145</v>
      </c>
      <c r="H2447" s="654"/>
      <c r="I2447" s="654"/>
      <c r="J2447" s="654"/>
      <c r="K2447" s="654"/>
      <c r="L2447" s="654"/>
      <c r="M2447" s="654"/>
      <c r="N2447" s="654"/>
      <c r="O2447" s="654"/>
      <c r="P2447" s="654"/>
      <c r="Q2447" s="654"/>
      <c r="R2447" s="654"/>
      <c r="S2447" s="654"/>
      <c r="T2447" s="654"/>
      <c r="U2447" s="654"/>
      <c r="V2447" s="654"/>
      <c r="W2447" s="654"/>
      <c r="X2447" s="654"/>
      <c r="Y2447" s="654"/>
      <c r="Z2447" s="654"/>
      <c r="AA2447" s="654"/>
      <c r="AB2447" s="654"/>
      <c r="AC2447" s="654"/>
      <c r="AD2447" s="654"/>
      <c r="AE2447" s="654"/>
      <c r="AF2447" s="654"/>
      <c r="AG2447" s="654"/>
      <c r="AH2447" s="654"/>
      <c r="AI2447" s="654"/>
      <c r="AJ2447" s="654"/>
      <c r="AK2447" s="654"/>
      <c r="AL2447" s="654"/>
      <c r="AM2447" s="654"/>
      <c r="AN2447" s="654"/>
      <c r="AO2447" s="654"/>
      <c r="AP2447" s="654"/>
      <c r="AQ2447" s="654"/>
      <c r="AR2447" s="654"/>
      <c r="AS2447" s="654"/>
      <c r="AT2447" s="654"/>
      <c r="AU2447" s="654"/>
      <c r="AV2447" s="654"/>
      <c r="AW2447" s="654"/>
      <c r="AX2447" s="654"/>
      <c r="AY2447" s="654"/>
      <c r="AZ2447" s="654"/>
      <c r="BA2447" s="654"/>
      <c r="BB2447" s="654"/>
      <c r="BC2447" s="654"/>
      <c r="BD2447" s="654"/>
      <c r="BE2447" s="654"/>
      <c r="BF2447" s="654"/>
      <c r="BG2447" s="807"/>
      <c r="BH2447" s="808"/>
      <c r="BI2447" s="808"/>
      <c r="BJ2447" s="808"/>
      <c r="BK2447" s="809"/>
      <c r="BL2447" s="350"/>
      <c r="CC2447" s="225"/>
      <c r="CD2447" s="225"/>
      <c r="CE2447" s="225"/>
      <c r="CF2447" s="225"/>
      <c r="CG2447" s="225"/>
      <c r="CH2447" s="225"/>
      <c r="CI2447" s="225"/>
      <c r="CJ2447" s="225"/>
      <c r="CK2447" s="225"/>
      <c r="CL2447" s="225"/>
      <c r="CM2447" s="225"/>
      <c r="CN2447" s="225"/>
      <c r="CO2447" s="225"/>
      <c r="CP2447" s="225"/>
      <c r="CQ2447" s="225"/>
      <c r="CR2447" s="225"/>
      <c r="CS2447" s="225"/>
      <c r="CT2447" s="225"/>
      <c r="CU2447" s="225"/>
      <c r="CV2447" s="225"/>
      <c r="CW2447" s="225"/>
      <c r="CX2447" s="225"/>
      <c r="CY2447" s="225"/>
      <c r="CZ2447" s="225"/>
      <c r="DA2447" s="225"/>
      <c r="DB2447" s="225"/>
      <c r="DC2447" s="225"/>
      <c r="DD2447" s="225"/>
      <c r="DE2447" s="225"/>
      <c r="DF2447" s="225"/>
      <c r="DG2447" s="225"/>
      <c r="DH2447" s="225"/>
      <c r="DI2447" s="225"/>
      <c r="DJ2447" s="225"/>
      <c r="DK2447" s="225"/>
      <c r="DL2447" s="225"/>
      <c r="DM2447" s="225"/>
      <c r="DN2447" s="225"/>
      <c r="DO2447" s="225"/>
      <c r="DP2447" s="225"/>
      <c r="DQ2447" s="225"/>
      <c r="DR2447" s="225"/>
      <c r="DS2447" s="225"/>
      <c r="DT2447" s="225"/>
      <c r="DU2447" s="225"/>
      <c r="DV2447" s="225"/>
      <c r="DW2447" s="225"/>
      <c r="DX2447" s="225"/>
      <c r="DY2447" s="225"/>
      <c r="DZ2447" s="225"/>
      <c r="EA2447" s="225"/>
      <c r="EB2447" s="225"/>
      <c r="EC2447" s="225"/>
      <c r="ED2447" s="225"/>
      <c r="EE2447" s="225"/>
      <c r="EF2447" s="225"/>
      <c r="EG2447" s="225"/>
      <c r="EH2447" s="225"/>
      <c r="EI2447" s="225"/>
      <c r="EJ2447" s="225"/>
    </row>
    <row r="2448" spans="1:140" s="228" customFormat="1" ht="12" customHeight="1">
      <c r="A2448" s="321"/>
      <c r="B2448" s="511"/>
      <c r="C2448" s="512"/>
      <c r="D2448" s="513"/>
      <c r="E2448" s="474" t="s">
        <v>524</v>
      </c>
      <c r="F2448" s="475"/>
      <c r="G2448" s="789" t="s">
        <v>1146</v>
      </c>
      <c r="H2448" s="789"/>
      <c r="I2448" s="789"/>
      <c r="J2448" s="789"/>
      <c r="K2448" s="789"/>
      <c r="L2448" s="789"/>
      <c r="M2448" s="789"/>
      <c r="N2448" s="789"/>
      <c r="O2448" s="789"/>
      <c r="P2448" s="789"/>
      <c r="Q2448" s="789"/>
      <c r="R2448" s="789"/>
      <c r="S2448" s="789"/>
      <c r="T2448" s="789"/>
      <c r="U2448" s="789"/>
      <c r="V2448" s="789"/>
      <c r="W2448" s="789"/>
      <c r="X2448" s="789"/>
      <c r="Y2448" s="789"/>
      <c r="Z2448" s="789"/>
      <c r="AA2448" s="789"/>
      <c r="AB2448" s="789"/>
      <c r="AC2448" s="789"/>
      <c r="AD2448" s="789"/>
      <c r="AE2448" s="789"/>
      <c r="AF2448" s="789"/>
      <c r="AG2448" s="789"/>
      <c r="AH2448" s="789"/>
      <c r="AI2448" s="789"/>
      <c r="AJ2448" s="789"/>
      <c r="AK2448" s="789"/>
      <c r="AL2448" s="789"/>
      <c r="AM2448" s="789"/>
      <c r="AN2448" s="789"/>
      <c r="AO2448" s="789"/>
      <c r="AP2448" s="789"/>
      <c r="AQ2448" s="789"/>
      <c r="AR2448" s="789"/>
      <c r="AS2448" s="789"/>
      <c r="AT2448" s="789"/>
      <c r="AU2448" s="789"/>
      <c r="AV2448" s="789"/>
      <c r="AW2448" s="789"/>
      <c r="AX2448" s="789"/>
      <c r="AY2448" s="789"/>
      <c r="AZ2448" s="789"/>
      <c r="BA2448" s="789"/>
      <c r="BB2448" s="789"/>
      <c r="BC2448" s="789"/>
      <c r="BD2448" s="789"/>
      <c r="BE2448" s="789"/>
      <c r="BF2448" s="789"/>
      <c r="BG2448" s="807"/>
      <c r="BH2448" s="808"/>
      <c r="BI2448" s="808"/>
      <c r="BJ2448" s="808"/>
      <c r="BK2448" s="809"/>
      <c r="BL2448" s="350"/>
      <c r="CC2448" s="225"/>
      <c r="CD2448" s="225"/>
      <c r="CE2448" s="225"/>
      <c r="CF2448" s="225"/>
      <c r="CG2448" s="225"/>
      <c r="CH2448" s="225"/>
      <c r="CI2448" s="225"/>
      <c r="CJ2448" s="225"/>
      <c r="CK2448" s="225"/>
      <c r="CL2448" s="225"/>
      <c r="CM2448" s="225"/>
      <c r="CN2448" s="225"/>
      <c r="CO2448" s="225"/>
      <c r="CP2448" s="225"/>
      <c r="CQ2448" s="225"/>
      <c r="CR2448" s="225"/>
      <c r="CS2448" s="225"/>
      <c r="CT2448" s="225"/>
      <c r="CU2448" s="225"/>
      <c r="CV2448" s="225"/>
      <c r="CW2448" s="225"/>
      <c r="CX2448" s="225"/>
      <c r="CY2448" s="225"/>
      <c r="CZ2448" s="225"/>
      <c r="DA2448" s="225"/>
      <c r="DB2448" s="225"/>
      <c r="DC2448" s="225"/>
      <c r="DD2448" s="225"/>
      <c r="DE2448" s="225"/>
      <c r="DF2448" s="225"/>
      <c r="DG2448" s="225"/>
      <c r="DH2448" s="225"/>
      <c r="DI2448" s="225"/>
      <c r="DJ2448" s="225"/>
      <c r="DK2448" s="225"/>
      <c r="DL2448" s="225"/>
      <c r="DM2448" s="225"/>
      <c r="DN2448" s="225"/>
      <c r="DO2448" s="225"/>
      <c r="DP2448" s="225"/>
      <c r="DQ2448" s="225"/>
      <c r="DR2448" s="225"/>
      <c r="DS2448" s="225"/>
      <c r="DT2448" s="225"/>
      <c r="DU2448" s="225"/>
      <c r="DV2448" s="225"/>
      <c r="DW2448" s="225"/>
      <c r="DX2448" s="225"/>
      <c r="DY2448" s="225"/>
      <c r="DZ2448" s="225"/>
      <c r="EA2448" s="225"/>
      <c r="EB2448" s="225"/>
      <c r="EC2448" s="225"/>
      <c r="ED2448" s="225"/>
      <c r="EE2448" s="225"/>
      <c r="EF2448" s="225"/>
      <c r="EG2448" s="225"/>
      <c r="EH2448" s="225"/>
      <c r="EI2448" s="225"/>
      <c r="EJ2448" s="225"/>
    </row>
    <row r="2449" spans="1:140" s="228" customFormat="1" ht="12" customHeight="1">
      <c r="A2449" s="321"/>
      <c r="B2449" s="511"/>
      <c r="C2449" s="512"/>
      <c r="D2449" s="513"/>
      <c r="E2449" s="476"/>
      <c r="F2449" s="477"/>
      <c r="G2449" s="790"/>
      <c r="H2449" s="790"/>
      <c r="I2449" s="790"/>
      <c r="J2449" s="790"/>
      <c r="K2449" s="790"/>
      <c r="L2449" s="790"/>
      <c r="M2449" s="790"/>
      <c r="N2449" s="790"/>
      <c r="O2449" s="790"/>
      <c r="P2449" s="790"/>
      <c r="Q2449" s="790"/>
      <c r="R2449" s="790"/>
      <c r="S2449" s="790"/>
      <c r="T2449" s="790"/>
      <c r="U2449" s="790"/>
      <c r="V2449" s="790"/>
      <c r="W2449" s="790"/>
      <c r="X2449" s="790"/>
      <c r="Y2449" s="790"/>
      <c r="Z2449" s="790"/>
      <c r="AA2449" s="790"/>
      <c r="AB2449" s="790"/>
      <c r="AC2449" s="790"/>
      <c r="AD2449" s="790"/>
      <c r="AE2449" s="790"/>
      <c r="AF2449" s="790"/>
      <c r="AG2449" s="790"/>
      <c r="AH2449" s="790"/>
      <c r="AI2449" s="790"/>
      <c r="AJ2449" s="790"/>
      <c r="AK2449" s="790"/>
      <c r="AL2449" s="790"/>
      <c r="AM2449" s="790"/>
      <c r="AN2449" s="790"/>
      <c r="AO2449" s="790"/>
      <c r="AP2449" s="790"/>
      <c r="AQ2449" s="790"/>
      <c r="AR2449" s="790"/>
      <c r="AS2449" s="790"/>
      <c r="AT2449" s="790"/>
      <c r="AU2449" s="790"/>
      <c r="AV2449" s="790"/>
      <c r="AW2449" s="790"/>
      <c r="AX2449" s="790"/>
      <c r="AY2449" s="790"/>
      <c r="AZ2449" s="790"/>
      <c r="BA2449" s="790"/>
      <c r="BB2449" s="790"/>
      <c r="BC2449" s="790"/>
      <c r="BD2449" s="790"/>
      <c r="BE2449" s="790"/>
      <c r="BF2449" s="790"/>
      <c r="BG2449" s="807"/>
      <c r="BH2449" s="808"/>
      <c r="BI2449" s="808"/>
      <c r="BJ2449" s="808"/>
      <c r="BK2449" s="809"/>
      <c r="BL2449" s="350"/>
      <c r="CC2449" s="225"/>
      <c r="CD2449" s="225"/>
      <c r="CE2449" s="225"/>
      <c r="CF2449" s="225"/>
      <c r="CG2449" s="225"/>
      <c r="CH2449" s="225"/>
      <c r="CI2449" s="225"/>
      <c r="CJ2449" s="225"/>
      <c r="CK2449" s="225"/>
      <c r="CL2449" s="225"/>
      <c r="CM2449" s="225"/>
      <c r="CN2449" s="225"/>
      <c r="CO2449" s="225"/>
      <c r="CP2449" s="225"/>
      <c r="CQ2449" s="225"/>
      <c r="CR2449" s="225"/>
      <c r="CS2449" s="225"/>
      <c r="CT2449" s="225"/>
      <c r="CU2449" s="225"/>
      <c r="CV2449" s="225"/>
      <c r="CW2449" s="225"/>
      <c r="CX2449" s="225"/>
      <c r="CY2449" s="225"/>
      <c r="CZ2449" s="225"/>
      <c r="DA2449" s="225"/>
      <c r="DB2449" s="225"/>
      <c r="DC2449" s="225"/>
      <c r="DD2449" s="225"/>
      <c r="DE2449" s="225"/>
      <c r="DF2449" s="225"/>
      <c r="DG2449" s="225"/>
      <c r="DH2449" s="225"/>
      <c r="DI2449" s="225"/>
      <c r="DJ2449" s="225"/>
      <c r="DK2449" s="225"/>
      <c r="DL2449" s="225"/>
      <c r="DM2449" s="225"/>
      <c r="DN2449" s="225"/>
      <c r="DO2449" s="225"/>
      <c r="DP2449" s="225"/>
      <c r="DQ2449" s="225"/>
      <c r="DR2449" s="225"/>
      <c r="DS2449" s="225"/>
      <c r="DT2449" s="225"/>
      <c r="DU2449" s="225"/>
      <c r="DV2449" s="225"/>
      <c r="DW2449" s="225"/>
      <c r="DX2449" s="225"/>
      <c r="DY2449" s="225"/>
      <c r="DZ2449" s="225"/>
      <c r="EA2449" s="225"/>
      <c r="EB2449" s="225"/>
      <c r="EC2449" s="225"/>
      <c r="ED2449" s="225"/>
      <c r="EE2449" s="225"/>
      <c r="EF2449" s="225"/>
      <c r="EG2449" s="225"/>
      <c r="EH2449" s="225"/>
      <c r="EI2449" s="225"/>
      <c r="EJ2449" s="225"/>
    </row>
    <row r="2450" spans="1:140" s="228" customFormat="1" ht="12" customHeight="1">
      <c r="A2450" s="321"/>
      <c r="B2450" s="511"/>
      <c r="C2450" s="512"/>
      <c r="D2450" s="513"/>
      <c r="E2450" s="478" t="s">
        <v>526</v>
      </c>
      <c r="F2450" s="479"/>
      <c r="G2450" s="768" t="s">
        <v>1147</v>
      </c>
      <c r="H2450" s="768"/>
      <c r="I2450" s="768"/>
      <c r="J2450" s="768"/>
      <c r="K2450" s="768"/>
      <c r="L2450" s="768"/>
      <c r="M2450" s="768"/>
      <c r="N2450" s="768"/>
      <c r="O2450" s="768"/>
      <c r="P2450" s="768"/>
      <c r="Q2450" s="768"/>
      <c r="R2450" s="768"/>
      <c r="S2450" s="768"/>
      <c r="T2450" s="768"/>
      <c r="U2450" s="768"/>
      <c r="V2450" s="768"/>
      <c r="W2450" s="768"/>
      <c r="X2450" s="768"/>
      <c r="Y2450" s="768"/>
      <c r="Z2450" s="768"/>
      <c r="AA2450" s="768"/>
      <c r="AB2450" s="768"/>
      <c r="AC2450" s="768"/>
      <c r="AD2450" s="768"/>
      <c r="AE2450" s="768"/>
      <c r="AF2450" s="768"/>
      <c r="AG2450" s="768"/>
      <c r="AH2450" s="768"/>
      <c r="AI2450" s="768"/>
      <c r="AJ2450" s="768"/>
      <c r="AK2450" s="768"/>
      <c r="AL2450" s="768"/>
      <c r="AM2450" s="768"/>
      <c r="AN2450" s="768"/>
      <c r="AO2450" s="768"/>
      <c r="AP2450" s="768"/>
      <c r="AQ2450" s="768"/>
      <c r="AR2450" s="768"/>
      <c r="AS2450" s="768"/>
      <c r="AT2450" s="768"/>
      <c r="AU2450" s="768"/>
      <c r="AV2450" s="768"/>
      <c r="AW2450" s="768"/>
      <c r="AX2450" s="768"/>
      <c r="AY2450" s="768"/>
      <c r="AZ2450" s="768"/>
      <c r="BA2450" s="768"/>
      <c r="BB2450" s="768"/>
      <c r="BC2450" s="768"/>
      <c r="BD2450" s="768"/>
      <c r="BE2450" s="768"/>
      <c r="BF2450" s="768"/>
      <c r="BG2450" s="807"/>
      <c r="BH2450" s="808"/>
      <c r="BI2450" s="808"/>
      <c r="BJ2450" s="808"/>
      <c r="BK2450" s="809"/>
      <c r="BL2450" s="350"/>
      <c r="CC2450" s="225"/>
      <c r="CD2450" s="225"/>
      <c r="CE2450" s="225"/>
      <c r="CF2450" s="225"/>
      <c r="CG2450" s="225"/>
      <c r="CH2450" s="225"/>
      <c r="CI2450" s="225"/>
      <c r="CJ2450" s="225"/>
      <c r="CK2450" s="225"/>
      <c r="CL2450" s="225"/>
      <c r="CM2450" s="225"/>
      <c r="CN2450" s="225"/>
      <c r="CO2450" s="225"/>
      <c r="CP2450" s="225"/>
      <c r="CQ2450" s="225"/>
      <c r="CR2450" s="225"/>
      <c r="CS2450" s="225"/>
      <c r="CT2450" s="225"/>
      <c r="CU2450" s="225"/>
      <c r="CV2450" s="225"/>
      <c r="CW2450" s="225"/>
      <c r="CX2450" s="225"/>
      <c r="CY2450" s="225"/>
      <c r="CZ2450" s="225"/>
      <c r="DA2450" s="225"/>
      <c r="DB2450" s="225"/>
      <c r="DC2450" s="225"/>
      <c r="DD2450" s="225"/>
      <c r="DE2450" s="225"/>
      <c r="DF2450" s="225"/>
      <c r="DG2450" s="225"/>
      <c r="DH2450" s="225"/>
      <c r="DI2450" s="225"/>
      <c r="DJ2450" s="225"/>
      <c r="DK2450" s="225"/>
      <c r="DL2450" s="225"/>
      <c r="DM2450" s="225"/>
      <c r="DN2450" s="225"/>
      <c r="DO2450" s="225"/>
      <c r="DP2450" s="225"/>
      <c r="DQ2450" s="225"/>
      <c r="DR2450" s="225"/>
      <c r="DS2450" s="225"/>
      <c r="DT2450" s="225"/>
      <c r="DU2450" s="225"/>
      <c r="DV2450" s="225"/>
      <c r="DW2450" s="225"/>
      <c r="DX2450" s="225"/>
      <c r="DY2450" s="225"/>
      <c r="DZ2450" s="225"/>
      <c r="EA2450" s="225"/>
      <c r="EB2450" s="225"/>
      <c r="EC2450" s="225"/>
      <c r="ED2450" s="225"/>
      <c r="EE2450" s="225"/>
      <c r="EF2450" s="225"/>
      <c r="EG2450" s="225"/>
      <c r="EH2450" s="225"/>
      <c r="EI2450" s="225"/>
      <c r="EJ2450" s="225"/>
    </row>
    <row r="2451" spans="1:140" ht="4.5" customHeight="1">
      <c r="A2451" s="321"/>
      <c r="B2451" s="498"/>
      <c r="C2451" s="499"/>
      <c r="D2451" s="500"/>
      <c r="E2451" s="921"/>
      <c r="F2451" s="922"/>
      <c r="G2451" s="768"/>
      <c r="H2451" s="768"/>
      <c r="I2451" s="768"/>
      <c r="J2451" s="768"/>
      <c r="K2451" s="768"/>
      <c r="L2451" s="768"/>
      <c r="M2451" s="768"/>
      <c r="N2451" s="768"/>
      <c r="O2451" s="768"/>
      <c r="P2451" s="768"/>
      <c r="Q2451" s="768"/>
      <c r="R2451" s="768"/>
      <c r="S2451" s="768"/>
      <c r="T2451" s="768"/>
      <c r="U2451" s="768"/>
      <c r="V2451" s="768"/>
      <c r="W2451" s="768"/>
      <c r="X2451" s="768"/>
      <c r="Y2451" s="768"/>
      <c r="Z2451" s="768"/>
      <c r="AA2451" s="768"/>
      <c r="AB2451" s="768"/>
      <c r="AC2451" s="768"/>
      <c r="AD2451" s="768"/>
      <c r="AE2451" s="768"/>
      <c r="AF2451" s="768"/>
      <c r="AG2451" s="768"/>
      <c r="AH2451" s="768"/>
      <c r="AI2451" s="768"/>
      <c r="AJ2451" s="768"/>
      <c r="AK2451" s="768"/>
      <c r="AL2451" s="768"/>
      <c r="AM2451" s="768"/>
      <c r="AN2451" s="768"/>
      <c r="AO2451" s="768"/>
      <c r="AP2451" s="768"/>
      <c r="AQ2451" s="768"/>
      <c r="AR2451" s="768"/>
      <c r="AS2451" s="768"/>
      <c r="AT2451" s="768"/>
      <c r="AU2451" s="768"/>
      <c r="AV2451" s="768"/>
      <c r="AW2451" s="768"/>
      <c r="AX2451" s="768"/>
      <c r="AY2451" s="768"/>
      <c r="AZ2451" s="768"/>
      <c r="BA2451" s="768"/>
      <c r="BB2451" s="768"/>
      <c r="BC2451" s="768"/>
      <c r="BD2451" s="768"/>
      <c r="BE2451" s="768"/>
      <c r="BF2451" s="768"/>
      <c r="BG2451" s="804"/>
      <c r="BH2451" s="805"/>
      <c r="BI2451" s="805"/>
      <c r="BJ2451" s="805"/>
      <c r="BK2451" s="806"/>
      <c r="BL2451" s="350"/>
      <c r="CB2451" s="228"/>
    </row>
    <row r="2452" spans="1:140" ht="12" customHeight="1">
      <c r="A2452" s="342"/>
      <c r="B2452" s="495" t="s">
        <v>500</v>
      </c>
      <c r="C2452" s="496"/>
      <c r="D2452" s="497"/>
      <c r="E2452" s="501" t="s">
        <v>1148</v>
      </c>
      <c r="F2452" s="487"/>
      <c r="G2452" s="487"/>
      <c r="H2452" s="487"/>
      <c r="I2452" s="487"/>
      <c r="J2452" s="487"/>
      <c r="K2452" s="487"/>
      <c r="L2452" s="487"/>
      <c r="M2452" s="487"/>
      <c r="N2452" s="487"/>
      <c r="O2452" s="487"/>
      <c r="P2452" s="487"/>
      <c r="Q2452" s="487"/>
      <c r="R2452" s="487"/>
      <c r="S2452" s="487"/>
      <c r="T2452" s="487"/>
      <c r="U2452" s="487"/>
      <c r="V2452" s="487"/>
      <c r="W2452" s="487"/>
      <c r="X2452" s="487"/>
      <c r="Y2452" s="487"/>
      <c r="Z2452" s="487"/>
      <c r="AA2452" s="487"/>
      <c r="AB2452" s="487"/>
      <c r="AC2452" s="487"/>
      <c r="AD2452" s="487"/>
      <c r="AE2452" s="487"/>
      <c r="AF2452" s="487"/>
      <c r="AG2452" s="487"/>
      <c r="AH2452" s="487"/>
      <c r="AI2452" s="487"/>
      <c r="AJ2452" s="487"/>
      <c r="AK2452" s="487"/>
      <c r="AL2452" s="487"/>
      <c r="AM2452" s="487"/>
      <c r="AN2452" s="487"/>
      <c r="AO2452" s="487"/>
      <c r="AP2452" s="487"/>
      <c r="AQ2452" s="487"/>
      <c r="AR2452" s="487"/>
      <c r="AS2452" s="487"/>
      <c r="AT2452" s="487"/>
      <c r="AU2452" s="487"/>
      <c r="AV2452" s="487"/>
      <c r="AW2452" s="487"/>
      <c r="AX2452" s="487"/>
      <c r="AY2452" s="487"/>
      <c r="AZ2452" s="487"/>
      <c r="BA2452" s="487"/>
      <c r="BB2452" s="487"/>
      <c r="BC2452" s="487"/>
      <c r="BD2452" s="487"/>
      <c r="BE2452" s="487"/>
      <c r="BF2452" s="487"/>
      <c r="BG2452" s="801"/>
      <c r="BH2452" s="802"/>
      <c r="BI2452" s="802"/>
      <c r="BJ2452" s="802"/>
      <c r="BK2452" s="803"/>
    </row>
    <row r="2453" spans="1:140" ht="12" customHeight="1">
      <c r="A2453" s="342"/>
      <c r="B2453" s="511"/>
      <c r="C2453" s="512"/>
      <c r="D2453" s="513"/>
      <c r="E2453" s="514"/>
      <c r="F2453" s="490"/>
      <c r="G2453" s="490"/>
      <c r="H2453" s="490"/>
      <c r="I2453" s="490"/>
      <c r="J2453" s="490"/>
      <c r="K2453" s="490"/>
      <c r="L2453" s="490"/>
      <c r="M2453" s="490"/>
      <c r="N2453" s="490"/>
      <c r="O2453" s="490"/>
      <c r="P2453" s="490"/>
      <c r="Q2453" s="490"/>
      <c r="R2453" s="490"/>
      <c r="S2453" s="490"/>
      <c r="T2453" s="490"/>
      <c r="U2453" s="490"/>
      <c r="V2453" s="490"/>
      <c r="W2453" s="490"/>
      <c r="X2453" s="490"/>
      <c r="Y2453" s="490"/>
      <c r="Z2453" s="490"/>
      <c r="AA2453" s="490"/>
      <c r="AB2453" s="490"/>
      <c r="AC2453" s="490"/>
      <c r="AD2453" s="490"/>
      <c r="AE2453" s="490"/>
      <c r="AF2453" s="490"/>
      <c r="AG2453" s="490"/>
      <c r="AH2453" s="490"/>
      <c r="AI2453" s="490"/>
      <c r="AJ2453" s="490"/>
      <c r="AK2453" s="490"/>
      <c r="AL2453" s="490"/>
      <c r="AM2453" s="490"/>
      <c r="AN2453" s="490"/>
      <c r="AO2453" s="490"/>
      <c r="AP2453" s="490"/>
      <c r="AQ2453" s="490"/>
      <c r="AR2453" s="490"/>
      <c r="AS2453" s="490"/>
      <c r="AT2453" s="490"/>
      <c r="AU2453" s="490"/>
      <c r="AV2453" s="490"/>
      <c r="AW2453" s="490"/>
      <c r="AX2453" s="490"/>
      <c r="AY2453" s="490"/>
      <c r="AZ2453" s="490"/>
      <c r="BA2453" s="490"/>
      <c r="BB2453" s="490"/>
      <c r="BC2453" s="490"/>
      <c r="BD2453" s="490"/>
      <c r="BE2453" s="490"/>
      <c r="BF2453" s="490"/>
      <c r="BG2453" s="807"/>
      <c r="BH2453" s="808"/>
      <c r="BI2453" s="808"/>
      <c r="BJ2453" s="808"/>
      <c r="BK2453" s="809"/>
    </row>
    <row r="2454" spans="1:140" ht="12" customHeight="1">
      <c r="A2454" s="342"/>
      <c r="B2454" s="498"/>
      <c r="C2454" s="499"/>
      <c r="D2454" s="500"/>
      <c r="E2454" s="492"/>
      <c r="F2454" s="493"/>
      <c r="G2454" s="493"/>
      <c r="H2454" s="493"/>
      <c r="I2454" s="493"/>
      <c r="J2454" s="493"/>
      <c r="K2454" s="493"/>
      <c r="L2454" s="493"/>
      <c r="M2454" s="493"/>
      <c r="N2454" s="493"/>
      <c r="O2454" s="493"/>
      <c r="P2454" s="493"/>
      <c r="Q2454" s="493"/>
      <c r="R2454" s="493"/>
      <c r="S2454" s="493"/>
      <c r="T2454" s="493"/>
      <c r="U2454" s="493"/>
      <c r="V2454" s="493"/>
      <c r="W2454" s="493"/>
      <c r="X2454" s="493"/>
      <c r="Y2454" s="493"/>
      <c r="Z2454" s="493"/>
      <c r="AA2454" s="493"/>
      <c r="AB2454" s="493"/>
      <c r="AC2454" s="493"/>
      <c r="AD2454" s="493"/>
      <c r="AE2454" s="493"/>
      <c r="AF2454" s="493"/>
      <c r="AG2454" s="493"/>
      <c r="AH2454" s="493"/>
      <c r="AI2454" s="493"/>
      <c r="AJ2454" s="493"/>
      <c r="AK2454" s="493"/>
      <c r="AL2454" s="493"/>
      <c r="AM2454" s="493"/>
      <c r="AN2454" s="493"/>
      <c r="AO2454" s="493"/>
      <c r="AP2454" s="493"/>
      <c r="AQ2454" s="493"/>
      <c r="AR2454" s="493"/>
      <c r="AS2454" s="493"/>
      <c r="AT2454" s="493"/>
      <c r="AU2454" s="493"/>
      <c r="AV2454" s="493"/>
      <c r="AW2454" s="493"/>
      <c r="AX2454" s="493"/>
      <c r="AY2454" s="493"/>
      <c r="AZ2454" s="493"/>
      <c r="BA2454" s="493"/>
      <c r="BB2454" s="493"/>
      <c r="BC2454" s="493"/>
      <c r="BD2454" s="493"/>
      <c r="BE2454" s="493"/>
      <c r="BF2454" s="493"/>
      <c r="BG2454" s="804"/>
      <c r="BH2454" s="805"/>
      <c r="BI2454" s="805"/>
      <c r="BJ2454" s="805"/>
      <c r="BK2454" s="806"/>
    </row>
    <row r="2455" spans="1:140" ht="12.6" customHeight="1">
      <c r="A2455" s="342"/>
      <c r="B2455" s="495" t="s">
        <v>502</v>
      </c>
      <c r="C2455" s="496"/>
      <c r="D2455" s="497"/>
      <c r="E2455" s="501" t="s">
        <v>1149</v>
      </c>
      <c r="F2455" s="487"/>
      <c r="G2455" s="487"/>
      <c r="H2455" s="487"/>
      <c r="I2455" s="487"/>
      <c r="J2455" s="487"/>
      <c r="K2455" s="487"/>
      <c r="L2455" s="487"/>
      <c r="M2455" s="487"/>
      <c r="N2455" s="487"/>
      <c r="O2455" s="487"/>
      <c r="P2455" s="487"/>
      <c r="Q2455" s="487"/>
      <c r="R2455" s="487"/>
      <c r="S2455" s="487"/>
      <c r="T2455" s="487"/>
      <c r="U2455" s="487"/>
      <c r="V2455" s="487"/>
      <c r="W2455" s="487"/>
      <c r="X2455" s="487"/>
      <c r="Y2455" s="487"/>
      <c r="Z2455" s="487"/>
      <c r="AA2455" s="487"/>
      <c r="AB2455" s="487"/>
      <c r="AC2455" s="487"/>
      <c r="AD2455" s="487"/>
      <c r="AE2455" s="487"/>
      <c r="AF2455" s="487"/>
      <c r="AG2455" s="487"/>
      <c r="AH2455" s="487"/>
      <c r="AI2455" s="487"/>
      <c r="AJ2455" s="487"/>
      <c r="AK2455" s="487"/>
      <c r="AL2455" s="487"/>
      <c r="AM2455" s="487"/>
      <c r="AN2455" s="487"/>
      <c r="AO2455" s="487"/>
      <c r="AP2455" s="487"/>
      <c r="AQ2455" s="487"/>
      <c r="AR2455" s="487"/>
      <c r="AS2455" s="487"/>
      <c r="AT2455" s="487"/>
      <c r="AU2455" s="487"/>
      <c r="AV2455" s="487"/>
      <c r="AW2455" s="487"/>
      <c r="AX2455" s="487"/>
      <c r="AY2455" s="487"/>
      <c r="AZ2455" s="487"/>
      <c r="BA2455" s="487"/>
      <c r="BB2455" s="487"/>
      <c r="BC2455" s="487"/>
      <c r="BD2455" s="487"/>
      <c r="BE2455" s="487"/>
      <c r="BF2455" s="487"/>
      <c r="BG2455" s="801"/>
      <c r="BH2455" s="802"/>
      <c r="BI2455" s="802"/>
      <c r="BJ2455" s="802"/>
      <c r="BK2455" s="803"/>
    </row>
    <row r="2456" spans="1:140" ht="12.6" customHeight="1">
      <c r="A2456" s="342"/>
      <c r="B2456" s="498"/>
      <c r="C2456" s="499"/>
      <c r="D2456" s="500"/>
      <c r="E2456" s="492"/>
      <c r="F2456" s="493"/>
      <c r="G2456" s="493"/>
      <c r="H2456" s="493"/>
      <c r="I2456" s="493"/>
      <c r="J2456" s="493"/>
      <c r="K2456" s="493"/>
      <c r="L2456" s="493"/>
      <c r="M2456" s="493"/>
      <c r="N2456" s="493"/>
      <c r="O2456" s="493"/>
      <c r="P2456" s="493"/>
      <c r="Q2456" s="493"/>
      <c r="R2456" s="493"/>
      <c r="S2456" s="493"/>
      <c r="T2456" s="493"/>
      <c r="U2456" s="493"/>
      <c r="V2456" s="493"/>
      <c r="W2456" s="493"/>
      <c r="X2456" s="493"/>
      <c r="Y2456" s="493"/>
      <c r="Z2456" s="493"/>
      <c r="AA2456" s="493"/>
      <c r="AB2456" s="493"/>
      <c r="AC2456" s="493"/>
      <c r="AD2456" s="493"/>
      <c r="AE2456" s="493"/>
      <c r="AF2456" s="493"/>
      <c r="AG2456" s="493"/>
      <c r="AH2456" s="493"/>
      <c r="AI2456" s="493"/>
      <c r="AJ2456" s="493"/>
      <c r="AK2456" s="493"/>
      <c r="AL2456" s="493"/>
      <c r="AM2456" s="493"/>
      <c r="AN2456" s="493"/>
      <c r="AO2456" s="493"/>
      <c r="AP2456" s="493"/>
      <c r="AQ2456" s="493"/>
      <c r="AR2456" s="493"/>
      <c r="AS2456" s="493"/>
      <c r="AT2456" s="493"/>
      <c r="AU2456" s="493"/>
      <c r="AV2456" s="493"/>
      <c r="AW2456" s="493"/>
      <c r="AX2456" s="493"/>
      <c r="AY2456" s="493"/>
      <c r="AZ2456" s="493"/>
      <c r="BA2456" s="493"/>
      <c r="BB2456" s="493"/>
      <c r="BC2456" s="493"/>
      <c r="BD2456" s="493"/>
      <c r="BE2456" s="493"/>
      <c r="BF2456" s="493"/>
      <c r="BG2456" s="804"/>
      <c r="BH2456" s="805"/>
      <c r="BI2456" s="805"/>
      <c r="BJ2456" s="805"/>
      <c r="BK2456" s="806"/>
    </row>
    <row r="2457" spans="1:140" ht="9.75" customHeight="1">
      <c r="A2457" s="342"/>
      <c r="B2457" s="495" t="s">
        <v>544</v>
      </c>
      <c r="C2457" s="496"/>
      <c r="D2457" s="497"/>
      <c r="E2457" s="501" t="s">
        <v>1150</v>
      </c>
      <c r="F2457" s="924"/>
      <c r="G2457" s="924"/>
      <c r="H2457" s="924"/>
      <c r="I2457" s="924"/>
      <c r="J2457" s="924"/>
      <c r="K2457" s="924"/>
      <c r="L2457" s="924"/>
      <c r="M2457" s="924"/>
      <c r="N2457" s="924"/>
      <c r="O2457" s="924"/>
      <c r="P2457" s="924"/>
      <c r="Q2457" s="924"/>
      <c r="R2457" s="924"/>
      <c r="S2457" s="924"/>
      <c r="T2457" s="924"/>
      <c r="U2457" s="924"/>
      <c r="V2457" s="924"/>
      <c r="W2457" s="924"/>
      <c r="X2457" s="924"/>
      <c r="Y2457" s="924"/>
      <c r="Z2457" s="924"/>
      <c r="AA2457" s="924"/>
      <c r="AB2457" s="924"/>
      <c r="AC2457" s="924"/>
      <c r="AD2457" s="924"/>
      <c r="AE2457" s="924"/>
      <c r="AF2457" s="924"/>
      <c r="AG2457" s="924"/>
      <c r="AH2457" s="924"/>
      <c r="AI2457" s="924"/>
      <c r="AJ2457" s="924"/>
      <c r="AK2457" s="924"/>
      <c r="AL2457" s="924"/>
      <c r="AM2457" s="924"/>
      <c r="AN2457" s="924"/>
      <c r="AO2457" s="924"/>
      <c r="AP2457" s="924"/>
      <c r="AQ2457" s="924"/>
      <c r="AR2457" s="924"/>
      <c r="AS2457" s="924"/>
      <c r="AT2457" s="924"/>
      <c r="AU2457" s="924"/>
      <c r="AV2457" s="924"/>
      <c r="AW2457" s="924"/>
      <c r="AX2457" s="924"/>
      <c r="AY2457" s="924"/>
      <c r="AZ2457" s="924"/>
      <c r="BA2457" s="924"/>
      <c r="BB2457" s="924"/>
      <c r="BC2457" s="924"/>
      <c r="BD2457" s="924"/>
      <c r="BE2457" s="924"/>
      <c r="BF2457" s="924"/>
      <c r="BG2457" s="801"/>
      <c r="BH2457" s="802"/>
      <c r="BI2457" s="802"/>
      <c r="BJ2457" s="802"/>
      <c r="BK2457" s="803"/>
    </row>
    <row r="2458" spans="1:140" ht="9.75" customHeight="1">
      <c r="A2458" s="342"/>
      <c r="B2458" s="511"/>
      <c r="C2458" s="512"/>
      <c r="D2458" s="513"/>
      <c r="E2458" s="514"/>
      <c r="F2458" s="925"/>
      <c r="G2458" s="925"/>
      <c r="H2458" s="925"/>
      <c r="I2458" s="925"/>
      <c r="J2458" s="925"/>
      <c r="K2458" s="925"/>
      <c r="L2458" s="925"/>
      <c r="M2458" s="925"/>
      <c r="N2458" s="925"/>
      <c r="O2458" s="925"/>
      <c r="P2458" s="925"/>
      <c r="Q2458" s="925"/>
      <c r="R2458" s="925"/>
      <c r="S2458" s="925"/>
      <c r="T2458" s="925"/>
      <c r="U2458" s="925"/>
      <c r="V2458" s="925"/>
      <c r="W2458" s="925"/>
      <c r="X2458" s="925"/>
      <c r="Y2458" s="925"/>
      <c r="Z2458" s="925"/>
      <c r="AA2458" s="925"/>
      <c r="AB2458" s="925"/>
      <c r="AC2458" s="925"/>
      <c r="AD2458" s="925"/>
      <c r="AE2458" s="925"/>
      <c r="AF2458" s="925"/>
      <c r="AG2458" s="925"/>
      <c r="AH2458" s="925"/>
      <c r="AI2458" s="925"/>
      <c r="AJ2458" s="925"/>
      <c r="AK2458" s="925"/>
      <c r="AL2458" s="925"/>
      <c r="AM2458" s="925"/>
      <c r="AN2458" s="925"/>
      <c r="AO2458" s="925"/>
      <c r="AP2458" s="925"/>
      <c r="AQ2458" s="925"/>
      <c r="AR2458" s="925"/>
      <c r="AS2458" s="925"/>
      <c r="AT2458" s="925"/>
      <c r="AU2458" s="925"/>
      <c r="AV2458" s="925"/>
      <c r="AW2458" s="925"/>
      <c r="AX2458" s="925"/>
      <c r="AY2458" s="925"/>
      <c r="AZ2458" s="925"/>
      <c r="BA2458" s="925"/>
      <c r="BB2458" s="925"/>
      <c r="BC2458" s="925"/>
      <c r="BD2458" s="925"/>
      <c r="BE2458" s="925"/>
      <c r="BF2458" s="925"/>
      <c r="BG2458" s="807"/>
      <c r="BH2458" s="808"/>
      <c r="BI2458" s="808"/>
      <c r="BJ2458" s="808"/>
      <c r="BK2458" s="809"/>
    </row>
    <row r="2459" spans="1:140" ht="9.75" customHeight="1">
      <c r="A2459" s="342"/>
      <c r="B2459" s="511"/>
      <c r="C2459" s="512"/>
      <c r="D2459" s="513"/>
      <c r="E2459" s="926"/>
      <c r="F2459" s="925"/>
      <c r="G2459" s="925"/>
      <c r="H2459" s="925"/>
      <c r="I2459" s="925"/>
      <c r="J2459" s="925"/>
      <c r="K2459" s="925"/>
      <c r="L2459" s="925"/>
      <c r="M2459" s="925"/>
      <c r="N2459" s="925"/>
      <c r="O2459" s="925"/>
      <c r="P2459" s="925"/>
      <c r="Q2459" s="925"/>
      <c r="R2459" s="925"/>
      <c r="S2459" s="925"/>
      <c r="T2459" s="925"/>
      <c r="U2459" s="925"/>
      <c r="V2459" s="925"/>
      <c r="W2459" s="925"/>
      <c r="X2459" s="925"/>
      <c r="Y2459" s="925"/>
      <c r="Z2459" s="925"/>
      <c r="AA2459" s="925"/>
      <c r="AB2459" s="925"/>
      <c r="AC2459" s="925"/>
      <c r="AD2459" s="925"/>
      <c r="AE2459" s="925"/>
      <c r="AF2459" s="925"/>
      <c r="AG2459" s="925"/>
      <c r="AH2459" s="925"/>
      <c r="AI2459" s="925"/>
      <c r="AJ2459" s="925"/>
      <c r="AK2459" s="925"/>
      <c r="AL2459" s="925"/>
      <c r="AM2459" s="925"/>
      <c r="AN2459" s="925"/>
      <c r="AO2459" s="925"/>
      <c r="AP2459" s="925"/>
      <c r="AQ2459" s="925"/>
      <c r="AR2459" s="925"/>
      <c r="AS2459" s="925"/>
      <c r="AT2459" s="925"/>
      <c r="AU2459" s="925"/>
      <c r="AV2459" s="925"/>
      <c r="AW2459" s="925"/>
      <c r="AX2459" s="925"/>
      <c r="AY2459" s="925"/>
      <c r="AZ2459" s="925"/>
      <c r="BA2459" s="925"/>
      <c r="BB2459" s="925"/>
      <c r="BC2459" s="925"/>
      <c r="BD2459" s="925"/>
      <c r="BE2459" s="925"/>
      <c r="BF2459" s="925"/>
      <c r="BG2459" s="807"/>
      <c r="BH2459" s="808"/>
      <c r="BI2459" s="808"/>
      <c r="BJ2459" s="808"/>
      <c r="BK2459" s="809"/>
    </row>
    <row r="2460" spans="1:140" ht="9.75" customHeight="1">
      <c r="A2460" s="342"/>
      <c r="B2460" s="511"/>
      <c r="C2460" s="512"/>
      <c r="D2460" s="513"/>
      <c r="E2460" s="927"/>
      <c r="F2460" s="928"/>
      <c r="G2460" s="928"/>
      <c r="H2460" s="928"/>
      <c r="I2460" s="928"/>
      <c r="J2460" s="928"/>
      <c r="K2460" s="928"/>
      <c r="L2460" s="928"/>
      <c r="M2460" s="928"/>
      <c r="N2460" s="928"/>
      <c r="O2460" s="928"/>
      <c r="P2460" s="928"/>
      <c r="Q2460" s="928"/>
      <c r="R2460" s="928"/>
      <c r="S2460" s="928"/>
      <c r="T2460" s="928"/>
      <c r="U2460" s="928"/>
      <c r="V2460" s="928"/>
      <c r="W2460" s="928"/>
      <c r="X2460" s="928"/>
      <c r="Y2460" s="928"/>
      <c r="Z2460" s="928"/>
      <c r="AA2460" s="928"/>
      <c r="AB2460" s="928"/>
      <c r="AC2460" s="928"/>
      <c r="AD2460" s="928"/>
      <c r="AE2460" s="928"/>
      <c r="AF2460" s="928"/>
      <c r="AG2460" s="928"/>
      <c r="AH2460" s="928"/>
      <c r="AI2460" s="928"/>
      <c r="AJ2460" s="928"/>
      <c r="AK2460" s="928"/>
      <c r="AL2460" s="928"/>
      <c r="AM2460" s="928"/>
      <c r="AN2460" s="928"/>
      <c r="AO2460" s="928"/>
      <c r="AP2460" s="928"/>
      <c r="AQ2460" s="928"/>
      <c r="AR2460" s="928"/>
      <c r="AS2460" s="928"/>
      <c r="AT2460" s="928"/>
      <c r="AU2460" s="928"/>
      <c r="AV2460" s="928"/>
      <c r="AW2460" s="928"/>
      <c r="AX2460" s="928"/>
      <c r="AY2460" s="928"/>
      <c r="AZ2460" s="928"/>
      <c r="BA2460" s="928"/>
      <c r="BB2460" s="928"/>
      <c r="BC2460" s="928"/>
      <c r="BD2460" s="928"/>
      <c r="BE2460" s="928"/>
      <c r="BF2460" s="928"/>
      <c r="BG2460" s="807"/>
      <c r="BH2460" s="808"/>
      <c r="BI2460" s="808"/>
      <c r="BJ2460" s="808"/>
      <c r="BK2460" s="809"/>
    </row>
    <row r="2461" spans="1:140" ht="9.75" customHeight="1">
      <c r="A2461" s="342"/>
      <c r="B2461" s="511"/>
      <c r="C2461" s="512"/>
      <c r="D2461" s="513"/>
      <c r="E2461" s="514" t="s">
        <v>1151</v>
      </c>
      <c r="F2461" s="490"/>
      <c r="G2461" s="490"/>
      <c r="H2461" s="490"/>
      <c r="I2461" s="490"/>
      <c r="J2461" s="490"/>
      <c r="K2461" s="490"/>
      <c r="L2461" s="490"/>
      <c r="M2461" s="490"/>
      <c r="N2461" s="490"/>
      <c r="O2461" s="490"/>
      <c r="P2461" s="490"/>
      <c r="Q2461" s="490"/>
      <c r="R2461" s="490"/>
      <c r="S2461" s="490"/>
      <c r="T2461" s="490"/>
      <c r="U2461" s="490"/>
      <c r="V2461" s="490"/>
      <c r="W2461" s="490"/>
      <c r="X2461" s="490"/>
      <c r="Y2461" s="490"/>
      <c r="Z2461" s="490"/>
      <c r="AA2461" s="490"/>
      <c r="AB2461" s="490"/>
      <c r="AC2461" s="490"/>
      <c r="AD2461" s="490"/>
      <c r="AE2461" s="490"/>
      <c r="AF2461" s="490"/>
      <c r="AG2461" s="490"/>
      <c r="AH2461" s="490"/>
      <c r="AI2461" s="490"/>
      <c r="AJ2461" s="490"/>
      <c r="AK2461" s="490"/>
      <c r="AL2461" s="490"/>
      <c r="AM2461" s="490"/>
      <c r="AN2461" s="490"/>
      <c r="AO2461" s="490"/>
      <c r="AP2461" s="490"/>
      <c r="AQ2461" s="490"/>
      <c r="AR2461" s="490"/>
      <c r="AS2461" s="490"/>
      <c r="AT2461" s="490"/>
      <c r="AU2461" s="490"/>
      <c r="AV2461" s="490"/>
      <c r="AW2461" s="490"/>
      <c r="AX2461" s="490"/>
      <c r="AY2461" s="490"/>
      <c r="AZ2461" s="490"/>
      <c r="BA2461" s="490"/>
      <c r="BB2461" s="490"/>
      <c r="BC2461" s="490"/>
      <c r="BD2461" s="490"/>
      <c r="BE2461" s="490"/>
      <c r="BF2461" s="490"/>
      <c r="BG2461" s="807"/>
      <c r="BH2461" s="808"/>
      <c r="BI2461" s="808"/>
      <c r="BJ2461" s="808"/>
      <c r="BK2461" s="809"/>
    </row>
    <row r="2462" spans="1:140" ht="9.75" customHeight="1">
      <c r="A2462" s="342"/>
      <c r="B2462" s="511"/>
      <c r="C2462" s="512"/>
      <c r="D2462" s="513"/>
      <c r="E2462" s="514"/>
      <c r="F2462" s="490"/>
      <c r="G2462" s="490"/>
      <c r="H2462" s="490"/>
      <c r="I2462" s="490"/>
      <c r="J2462" s="490"/>
      <c r="K2462" s="490"/>
      <c r="L2462" s="490"/>
      <c r="M2462" s="490"/>
      <c r="N2462" s="490"/>
      <c r="O2462" s="490"/>
      <c r="P2462" s="490"/>
      <c r="Q2462" s="490"/>
      <c r="R2462" s="490"/>
      <c r="S2462" s="490"/>
      <c r="T2462" s="490"/>
      <c r="U2462" s="490"/>
      <c r="V2462" s="490"/>
      <c r="W2462" s="490"/>
      <c r="X2462" s="490"/>
      <c r="Y2462" s="490"/>
      <c r="Z2462" s="490"/>
      <c r="AA2462" s="490"/>
      <c r="AB2462" s="490"/>
      <c r="AC2462" s="490"/>
      <c r="AD2462" s="490"/>
      <c r="AE2462" s="490"/>
      <c r="AF2462" s="490"/>
      <c r="AG2462" s="490"/>
      <c r="AH2462" s="490"/>
      <c r="AI2462" s="490"/>
      <c r="AJ2462" s="490"/>
      <c r="AK2462" s="490"/>
      <c r="AL2462" s="490"/>
      <c r="AM2462" s="490"/>
      <c r="AN2462" s="490"/>
      <c r="AO2462" s="490"/>
      <c r="AP2462" s="490"/>
      <c r="AQ2462" s="490"/>
      <c r="AR2462" s="490"/>
      <c r="AS2462" s="490"/>
      <c r="AT2462" s="490"/>
      <c r="AU2462" s="490"/>
      <c r="AV2462" s="490"/>
      <c r="AW2462" s="490"/>
      <c r="AX2462" s="490"/>
      <c r="AY2462" s="490"/>
      <c r="AZ2462" s="490"/>
      <c r="BA2462" s="490"/>
      <c r="BB2462" s="490"/>
      <c r="BC2462" s="490"/>
      <c r="BD2462" s="490"/>
      <c r="BE2462" s="490"/>
      <c r="BF2462" s="490"/>
      <c r="BG2462" s="807"/>
      <c r="BH2462" s="808"/>
      <c r="BI2462" s="808"/>
      <c r="BJ2462" s="808"/>
      <c r="BK2462" s="809"/>
    </row>
    <row r="2463" spans="1:140" ht="9.75" customHeight="1">
      <c r="A2463" s="342"/>
      <c r="B2463" s="511"/>
      <c r="C2463" s="512"/>
      <c r="D2463" s="513"/>
      <c r="E2463" s="489"/>
      <c r="F2463" s="490"/>
      <c r="G2463" s="490"/>
      <c r="H2463" s="490"/>
      <c r="I2463" s="490"/>
      <c r="J2463" s="490"/>
      <c r="K2463" s="490"/>
      <c r="L2463" s="490"/>
      <c r="M2463" s="490"/>
      <c r="N2463" s="490"/>
      <c r="O2463" s="490"/>
      <c r="P2463" s="490"/>
      <c r="Q2463" s="490"/>
      <c r="R2463" s="490"/>
      <c r="S2463" s="490"/>
      <c r="T2463" s="490"/>
      <c r="U2463" s="490"/>
      <c r="V2463" s="490"/>
      <c r="W2463" s="490"/>
      <c r="X2463" s="490"/>
      <c r="Y2463" s="490"/>
      <c r="Z2463" s="490"/>
      <c r="AA2463" s="490"/>
      <c r="AB2463" s="490"/>
      <c r="AC2463" s="490"/>
      <c r="AD2463" s="490"/>
      <c r="AE2463" s="490"/>
      <c r="AF2463" s="490"/>
      <c r="AG2463" s="490"/>
      <c r="AH2463" s="490"/>
      <c r="AI2463" s="490"/>
      <c r="AJ2463" s="490"/>
      <c r="AK2463" s="490"/>
      <c r="AL2463" s="490"/>
      <c r="AM2463" s="490"/>
      <c r="AN2463" s="490"/>
      <c r="AO2463" s="490"/>
      <c r="AP2463" s="490"/>
      <c r="AQ2463" s="490"/>
      <c r="AR2463" s="490"/>
      <c r="AS2463" s="490"/>
      <c r="AT2463" s="490"/>
      <c r="AU2463" s="490"/>
      <c r="AV2463" s="490"/>
      <c r="AW2463" s="490"/>
      <c r="AX2463" s="490"/>
      <c r="AY2463" s="490"/>
      <c r="AZ2463" s="490"/>
      <c r="BA2463" s="490"/>
      <c r="BB2463" s="490"/>
      <c r="BC2463" s="490"/>
      <c r="BD2463" s="490"/>
      <c r="BE2463" s="490"/>
      <c r="BF2463" s="490"/>
      <c r="BG2463" s="807"/>
      <c r="BH2463" s="808"/>
      <c r="BI2463" s="808"/>
      <c r="BJ2463" s="808"/>
      <c r="BK2463" s="809"/>
    </row>
    <row r="2464" spans="1:140" ht="9.75" customHeight="1">
      <c r="A2464" s="342"/>
      <c r="B2464" s="498"/>
      <c r="C2464" s="499"/>
      <c r="D2464" s="500"/>
      <c r="E2464" s="492"/>
      <c r="F2464" s="493"/>
      <c r="G2464" s="493"/>
      <c r="H2464" s="493"/>
      <c r="I2464" s="493"/>
      <c r="J2464" s="493"/>
      <c r="K2464" s="493"/>
      <c r="L2464" s="493"/>
      <c r="M2464" s="493"/>
      <c r="N2464" s="493"/>
      <c r="O2464" s="493"/>
      <c r="P2464" s="493"/>
      <c r="Q2464" s="493"/>
      <c r="R2464" s="493"/>
      <c r="S2464" s="493"/>
      <c r="T2464" s="493"/>
      <c r="U2464" s="493"/>
      <c r="V2464" s="493"/>
      <c r="W2464" s="493"/>
      <c r="X2464" s="493"/>
      <c r="Y2464" s="493"/>
      <c r="Z2464" s="493"/>
      <c r="AA2464" s="493"/>
      <c r="AB2464" s="493"/>
      <c r="AC2464" s="493"/>
      <c r="AD2464" s="493"/>
      <c r="AE2464" s="493"/>
      <c r="AF2464" s="493"/>
      <c r="AG2464" s="493"/>
      <c r="AH2464" s="493"/>
      <c r="AI2464" s="493"/>
      <c r="AJ2464" s="493"/>
      <c r="AK2464" s="493"/>
      <c r="AL2464" s="493"/>
      <c r="AM2464" s="493"/>
      <c r="AN2464" s="493"/>
      <c r="AO2464" s="493"/>
      <c r="AP2464" s="493"/>
      <c r="AQ2464" s="493"/>
      <c r="AR2464" s="493"/>
      <c r="AS2464" s="493"/>
      <c r="AT2464" s="493"/>
      <c r="AU2464" s="493"/>
      <c r="AV2464" s="493"/>
      <c r="AW2464" s="493"/>
      <c r="AX2464" s="493"/>
      <c r="AY2464" s="493"/>
      <c r="AZ2464" s="493"/>
      <c r="BA2464" s="493"/>
      <c r="BB2464" s="493"/>
      <c r="BC2464" s="493"/>
      <c r="BD2464" s="493"/>
      <c r="BE2464" s="493"/>
      <c r="BF2464" s="493"/>
      <c r="BG2464" s="804"/>
      <c r="BH2464" s="805"/>
      <c r="BI2464" s="805"/>
      <c r="BJ2464" s="805"/>
      <c r="BK2464" s="806"/>
    </row>
    <row r="2465" spans="1:97" s="331" customFormat="1" ht="18" customHeight="1">
      <c r="A2465" s="239"/>
      <c r="B2465" s="641" t="s">
        <v>1152</v>
      </c>
      <c r="C2465" s="642"/>
      <c r="D2465" s="642"/>
      <c r="E2465" s="642"/>
      <c r="F2465" s="642"/>
      <c r="G2465" s="642"/>
      <c r="H2465" s="642"/>
      <c r="I2465" s="642"/>
      <c r="J2465" s="642"/>
      <c r="K2465" s="642"/>
      <c r="L2465" s="642"/>
      <c r="M2465" s="642"/>
      <c r="N2465" s="642"/>
      <c r="O2465" s="642"/>
      <c r="P2465" s="642"/>
      <c r="Q2465" s="642"/>
      <c r="R2465" s="642"/>
      <c r="S2465" s="642"/>
      <c r="T2465" s="642"/>
      <c r="U2465" s="642"/>
      <c r="V2465" s="642"/>
      <c r="W2465" s="642"/>
      <c r="X2465" s="642"/>
      <c r="Y2465" s="642"/>
      <c r="Z2465" s="642"/>
      <c r="AA2465" s="642"/>
      <c r="AB2465" s="642"/>
      <c r="AC2465" s="642"/>
      <c r="AD2465" s="642"/>
      <c r="AE2465" s="642"/>
      <c r="AF2465" s="642"/>
      <c r="AG2465" s="642"/>
      <c r="AH2465" s="642"/>
      <c r="AI2465" s="642"/>
      <c r="AJ2465" s="642"/>
      <c r="AK2465" s="642"/>
      <c r="AL2465" s="642"/>
      <c r="AM2465" s="642"/>
      <c r="AN2465" s="642"/>
      <c r="AO2465" s="642"/>
      <c r="AP2465" s="642"/>
      <c r="AQ2465" s="642"/>
      <c r="AR2465" s="642"/>
      <c r="AS2465" s="642"/>
      <c r="AT2465" s="642"/>
      <c r="AU2465" s="642"/>
      <c r="AV2465" s="642"/>
      <c r="AW2465" s="642"/>
      <c r="AX2465" s="642"/>
      <c r="AY2465" s="642"/>
      <c r="AZ2465" s="642"/>
      <c r="BA2465" s="642"/>
      <c r="BB2465" s="642"/>
      <c r="BC2465" s="642"/>
      <c r="BD2465" s="642"/>
      <c r="BE2465" s="642"/>
      <c r="BF2465" s="642"/>
      <c r="BG2465" s="642"/>
      <c r="BH2465" s="642"/>
      <c r="BI2465" s="642"/>
      <c r="BJ2465" s="642"/>
      <c r="BK2465" s="643"/>
      <c r="BL2465" s="330"/>
      <c r="BM2465" s="402"/>
      <c r="BN2465" s="402"/>
      <c r="BO2465" s="402"/>
      <c r="BP2465" s="402"/>
      <c r="BQ2465" s="402"/>
      <c r="BR2465" s="402"/>
      <c r="BS2465" s="402"/>
      <c r="BT2465" s="402"/>
      <c r="BU2465" s="402"/>
      <c r="BV2465" s="402"/>
      <c r="BW2465" s="402"/>
      <c r="BX2465" s="402"/>
      <c r="BY2465" s="402"/>
    </row>
    <row r="2466" spans="1:97" ht="12.6" customHeight="1">
      <c r="A2466" s="342"/>
      <c r="B2466" s="495" t="s">
        <v>546</v>
      </c>
      <c r="C2466" s="496"/>
      <c r="D2466" s="497"/>
      <c r="E2466" s="501" t="s">
        <v>1153</v>
      </c>
      <c r="F2466" s="487"/>
      <c r="G2466" s="487"/>
      <c r="H2466" s="487"/>
      <c r="I2466" s="487"/>
      <c r="J2466" s="487"/>
      <c r="K2466" s="487"/>
      <c r="L2466" s="487"/>
      <c r="M2466" s="487"/>
      <c r="N2466" s="487"/>
      <c r="O2466" s="487"/>
      <c r="P2466" s="487"/>
      <c r="Q2466" s="487"/>
      <c r="R2466" s="487"/>
      <c r="S2466" s="487"/>
      <c r="T2466" s="487"/>
      <c r="U2466" s="487"/>
      <c r="V2466" s="487"/>
      <c r="W2466" s="487"/>
      <c r="X2466" s="487"/>
      <c r="Y2466" s="487"/>
      <c r="Z2466" s="487"/>
      <c r="AA2466" s="487"/>
      <c r="AB2466" s="487"/>
      <c r="AC2466" s="487"/>
      <c r="AD2466" s="487"/>
      <c r="AE2466" s="487"/>
      <c r="AF2466" s="487"/>
      <c r="AG2466" s="487"/>
      <c r="AH2466" s="487"/>
      <c r="AI2466" s="487"/>
      <c r="AJ2466" s="487"/>
      <c r="AK2466" s="487"/>
      <c r="AL2466" s="487"/>
      <c r="AM2466" s="487"/>
      <c r="AN2466" s="487"/>
      <c r="AO2466" s="487"/>
      <c r="AP2466" s="487"/>
      <c r="AQ2466" s="487"/>
      <c r="AR2466" s="487"/>
      <c r="AS2466" s="487"/>
      <c r="AT2466" s="487"/>
      <c r="AU2466" s="487"/>
      <c r="AV2466" s="487"/>
      <c r="AW2466" s="487"/>
      <c r="AX2466" s="487"/>
      <c r="AY2466" s="487"/>
      <c r="AZ2466" s="487"/>
      <c r="BA2466" s="487"/>
      <c r="BB2466" s="487"/>
      <c r="BC2466" s="487"/>
      <c r="BD2466" s="487"/>
      <c r="BE2466" s="487"/>
      <c r="BF2466" s="487"/>
      <c r="BG2466" s="801"/>
      <c r="BH2466" s="802"/>
      <c r="BI2466" s="802"/>
      <c r="BJ2466" s="802"/>
      <c r="BK2466" s="803"/>
    </row>
    <row r="2467" spans="1:97" ht="12.6" customHeight="1">
      <c r="A2467" s="342"/>
      <c r="B2467" s="498"/>
      <c r="C2467" s="499"/>
      <c r="D2467" s="500"/>
      <c r="E2467" s="492"/>
      <c r="F2467" s="493"/>
      <c r="G2467" s="493"/>
      <c r="H2467" s="493"/>
      <c r="I2467" s="493"/>
      <c r="J2467" s="493"/>
      <c r="K2467" s="493"/>
      <c r="L2467" s="493"/>
      <c r="M2467" s="493"/>
      <c r="N2467" s="493"/>
      <c r="O2467" s="493"/>
      <c r="P2467" s="493"/>
      <c r="Q2467" s="493"/>
      <c r="R2467" s="493"/>
      <c r="S2467" s="493"/>
      <c r="T2467" s="493"/>
      <c r="U2467" s="493"/>
      <c r="V2467" s="493"/>
      <c r="W2467" s="493"/>
      <c r="X2467" s="493"/>
      <c r="Y2467" s="493"/>
      <c r="Z2467" s="493"/>
      <c r="AA2467" s="493"/>
      <c r="AB2467" s="493"/>
      <c r="AC2467" s="493"/>
      <c r="AD2467" s="493"/>
      <c r="AE2467" s="493"/>
      <c r="AF2467" s="493"/>
      <c r="AG2467" s="493"/>
      <c r="AH2467" s="493"/>
      <c r="AI2467" s="493"/>
      <c r="AJ2467" s="493"/>
      <c r="AK2467" s="493"/>
      <c r="AL2467" s="493"/>
      <c r="AM2467" s="493"/>
      <c r="AN2467" s="493"/>
      <c r="AO2467" s="493"/>
      <c r="AP2467" s="493"/>
      <c r="AQ2467" s="493"/>
      <c r="AR2467" s="493"/>
      <c r="AS2467" s="493"/>
      <c r="AT2467" s="493"/>
      <c r="AU2467" s="493"/>
      <c r="AV2467" s="493"/>
      <c r="AW2467" s="493"/>
      <c r="AX2467" s="493"/>
      <c r="AY2467" s="493"/>
      <c r="AZ2467" s="493"/>
      <c r="BA2467" s="493"/>
      <c r="BB2467" s="493"/>
      <c r="BC2467" s="493"/>
      <c r="BD2467" s="493"/>
      <c r="BE2467" s="493"/>
      <c r="BF2467" s="493"/>
      <c r="BG2467" s="804"/>
      <c r="BH2467" s="805"/>
      <c r="BI2467" s="805"/>
      <c r="BJ2467" s="805"/>
      <c r="BK2467" s="806"/>
    </row>
    <row r="2468" spans="1:97" s="331" customFormat="1" ht="18" customHeight="1">
      <c r="A2468" s="239"/>
      <c r="B2468" s="641" t="s">
        <v>1154</v>
      </c>
      <c r="C2468" s="642"/>
      <c r="D2468" s="642"/>
      <c r="E2468" s="642"/>
      <c r="F2468" s="642"/>
      <c r="G2468" s="642"/>
      <c r="H2468" s="642"/>
      <c r="I2468" s="642"/>
      <c r="J2468" s="642"/>
      <c r="K2468" s="642"/>
      <c r="L2468" s="642"/>
      <c r="M2468" s="642"/>
      <c r="N2468" s="642"/>
      <c r="O2468" s="642"/>
      <c r="P2468" s="642"/>
      <c r="Q2468" s="642"/>
      <c r="R2468" s="642"/>
      <c r="S2468" s="642"/>
      <c r="T2468" s="642"/>
      <c r="U2468" s="642"/>
      <c r="V2468" s="642"/>
      <c r="W2468" s="642"/>
      <c r="X2468" s="642"/>
      <c r="Y2468" s="642"/>
      <c r="Z2468" s="642"/>
      <c r="AA2468" s="642"/>
      <c r="AB2468" s="642"/>
      <c r="AC2468" s="642"/>
      <c r="AD2468" s="642"/>
      <c r="AE2468" s="642"/>
      <c r="AF2468" s="642"/>
      <c r="AG2468" s="642"/>
      <c r="AH2468" s="642"/>
      <c r="AI2468" s="642"/>
      <c r="AJ2468" s="642"/>
      <c r="AK2468" s="642"/>
      <c r="AL2468" s="642"/>
      <c r="AM2468" s="642"/>
      <c r="AN2468" s="642"/>
      <c r="AO2468" s="642"/>
      <c r="AP2468" s="642"/>
      <c r="AQ2468" s="642"/>
      <c r="AR2468" s="642"/>
      <c r="AS2468" s="642"/>
      <c r="AT2468" s="642"/>
      <c r="AU2468" s="642"/>
      <c r="AV2468" s="642"/>
      <c r="AW2468" s="642"/>
      <c r="AX2468" s="642"/>
      <c r="AY2468" s="642"/>
      <c r="AZ2468" s="642"/>
      <c r="BA2468" s="642"/>
      <c r="BB2468" s="642"/>
      <c r="BC2468" s="642"/>
      <c r="BD2468" s="642"/>
      <c r="BE2468" s="642"/>
      <c r="BF2468" s="642"/>
      <c r="BG2468" s="642"/>
      <c r="BH2468" s="642"/>
      <c r="BI2468" s="642"/>
      <c r="BJ2468" s="642"/>
      <c r="BK2468" s="643"/>
      <c r="BL2468" s="330"/>
      <c r="BM2468" s="330"/>
      <c r="BN2468" s="330"/>
      <c r="BO2468" s="330"/>
      <c r="BP2468" s="330"/>
      <c r="BQ2468" s="330"/>
      <c r="BR2468" s="330"/>
      <c r="BS2468" s="330"/>
      <c r="BT2468" s="330"/>
    </row>
    <row r="2469" spans="1:97" ht="12.6" customHeight="1">
      <c r="A2469" s="342"/>
      <c r="B2469" s="495" t="s">
        <v>548</v>
      </c>
      <c r="C2469" s="496"/>
      <c r="D2469" s="497"/>
      <c r="E2469" s="501" t="s">
        <v>1155</v>
      </c>
      <c r="F2469" s="487"/>
      <c r="G2469" s="487"/>
      <c r="H2469" s="487"/>
      <c r="I2469" s="487"/>
      <c r="J2469" s="487"/>
      <c r="K2469" s="487"/>
      <c r="L2469" s="487"/>
      <c r="M2469" s="487"/>
      <c r="N2469" s="487"/>
      <c r="O2469" s="487"/>
      <c r="P2469" s="487"/>
      <c r="Q2469" s="487"/>
      <c r="R2469" s="487"/>
      <c r="S2469" s="487"/>
      <c r="T2469" s="487"/>
      <c r="U2469" s="487"/>
      <c r="V2469" s="487"/>
      <c r="W2469" s="487"/>
      <c r="X2469" s="487"/>
      <c r="Y2469" s="487"/>
      <c r="Z2469" s="487"/>
      <c r="AA2469" s="487"/>
      <c r="AB2469" s="487"/>
      <c r="AC2469" s="487"/>
      <c r="AD2469" s="487"/>
      <c r="AE2469" s="487"/>
      <c r="AF2469" s="487"/>
      <c r="AG2469" s="487"/>
      <c r="AH2469" s="487"/>
      <c r="AI2469" s="487"/>
      <c r="AJ2469" s="487"/>
      <c r="AK2469" s="487"/>
      <c r="AL2469" s="487"/>
      <c r="AM2469" s="487"/>
      <c r="AN2469" s="487"/>
      <c r="AO2469" s="487"/>
      <c r="AP2469" s="487"/>
      <c r="AQ2469" s="487"/>
      <c r="AR2469" s="487"/>
      <c r="AS2469" s="487"/>
      <c r="AT2469" s="487"/>
      <c r="AU2469" s="487"/>
      <c r="AV2469" s="487"/>
      <c r="AW2469" s="487"/>
      <c r="AX2469" s="487"/>
      <c r="AY2469" s="487"/>
      <c r="AZ2469" s="487"/>
      <c r="BA2469" s="487"/>
      <c r="BB2469" s="487"/>
      <c r="BC2469" s="487"/>
      <c r="BD2469" s="487"/>
      <c r="BE2469" s="487"/>
      <c r="BF2469" s="487"/>
      <c r="BG2469" s="801"/>
      <c r="BH2469" s="802"/>
      <c r="BI2469" s="802"/>
      <c r="BJ2469" s="802"/>
      <c r="BK2469" s="803"/>
    </row>
    <row r="2470" spans="1:97" ht="12.6" customHeight="1">
      <c r="A2470" s="342"/>
      <c r="B2470" s="498"/>
      <c r="C2470" s="499"/>
      <c r="D2470" s="500"/>
      <c r="E2470" s="492"/>
      <c r="F2470" s="493"/>
      <c r="G2470" s="493"/>
      <c r="H2470" s="493"/>
      <c r="I2470" s="493"/>
      <c r="J2470" s="493"/>
      <c r="K2470" s="493"/>
      <c r="L2470" s="493"/>
      <c r="M2470" s="493"/>
      <c r="N2470" s="493"/>
      <c r="O2470" s="493"/>
      <c r="P2470" s="493"/>
      <c r="Q2470" s="493"/>
      <c r="R2470" s="493"/>
      <c r="S2470" s="493"/>
      <c r="T2470" s="493"/>
      <c r="U2470" s="493"/>
      <c r="V2470" s="493"/>
      <c r="W2470" s="493"/>
      <c r="X2470" s="493"/>
      <c r="Y2470" s="493"/>
      <c r="Z2470" s="493"/>
      <c r="AA2470" s="493"/>
      <c r="AB2470" s="493"/>
      <c r="AC2470" s="493"/>
      <c r="AD2470" s="493"/>
      <c r="AE2470" s="493"/>
      <c r="AF2470" s="493"/>
      <c r="AG2470" s="493"/>
      <c r="AH2470" s="493"/>
      <c r="AI2470" s="493"/>
      <c r="AJ2470" s="493"/>
      <c r="AK2470" s="493"/>
      <c r="AL2470" s="493"/>
      <c r="AM2470" s="493"/>
      <c r="AN2470" s="493"/>
      <c r="AO2470" s="493"/>
      <c r="AP2470" s="493"/>
      <c r="AQ2470" s="493"/>
      <c r="AR2470" s="493"/>
      <c r="AS2470" s="493"/>
      <c r="AT2470" s="493"/>
      <c r="AU2470" s="493"/>
      <c r="AV2470" s="493"/>
      <c r="AW2470" s="493"/>
      <c r="AX2470" s="493"/>
      <c r="AY2470" s="493"/>
      <c r="AZ2470" s="493"/>
      <c r="BA2470" s="493"/>
      <c r="BB2470" s="493"/>
      <c r="BC2470" s="493"/>
      <c r="BD2470" s="493"/>
      <c r="BE2470" s="493"/>
      <c r="BF2470" s="493"/>
      <c r="BG2470" s="804"/>
      <c r="BH2470" s="805"/>
      <c r="BI2470" s="805"/>
      <c r="BJ2470" s="805"/>
      <c r="BK2470" s="806"/>
    </row>
    <row r="2471" spans="1:97" s="331" customFormat="1" ht="18" customHeight="1">
      <c r="A2471" s="239"/>
      <c r="B2471" s="641" t="s">
        <v>1156</v>
      </c>
      <c r="C2471" s="642"/>
      <c r="D2471" s="642"/>
      <c r="E2471" s="642"/>
      <c r="F2471" s="642"/>
      <c r="G2471" s="642"/>
      <c r="H2471" s="642"/>
      <c r="I2471" s="642"/>
      <c r="J2471" s="642"/>
      <c r="K2471" s="642"/>
      <c r="L2471" s="642"/>
      <c r="M2471" s="642"/>
      <c r="N2471" s="642"/>
      <c r="O2471" s="642"/>
      <c r="P2471" s="642"/>
      <c r="Q2471" s="642"/>
      <c r="R2471" s="642"/>
      <c r="S2471" s="642"/>
      <c r="T2471" s="642"/>
      <c r="U2471" s="642"/>
      <c r="V2471" s="642"/>
      <c r="W2471" s="642"/>
      <c r="X2471" s="642"/>
      <c r="Y2471" s="642"/>
      <c r="Z2471" s="642"/>
      <c r="AA2471" s="642"/>
      <c r="AB2471" s="642"/>
      <c r="AC2471" s="642"/>
      <c r="AD2471" s="642"/>
      <c r="AE2471" s="642"/>
      <c r="AF2471" s="642"/>
      <c r="AG2471" s="642"/>
      <c r="AH2471" s="642"/>
      <c r="AI2471" s="642"/>
      <c r="AJ2471" s="642"/>
      <c r="AK2471" s="642"/>
      <c r="AL2471" s="642"/>
      <c r="AM2471" s="642"/>
      <c r="AN2471" s="642"/>
      <c r="AO2471" s="642"/>
      <c r="AP2471" s="642"/>
      <c r="AQ2471" s="642"/>
      <c r="AR2471" s="642"/>
      <c r="AS2471" s="642"/>
      <c r="AT2471" s="642"/>
      <c r="AU2471" s="642"/>
      <c r="AV2471" s="642"/>
      <c r="AW2471" s="642"/>
      <c r="AX2471" s="642"/>
      <c r="AY2471" s="642"/>
      <c r="AZ2471" s="642"/>
      <c r="BA2471" s="642"/>
      <c r="BB2471" s="642"/>
      <c r="BC2471" s="642"/>
      <c r="BD2471" s="642"/>
      <c r="BE2471" s="642"/>
      <c r="BF2471" s="642"/>
      <c r="BG2471" s="642"/>
      <c r="BH2471" s="642"/>
      <c r="BI2471" s="642"/>
      <c r="BJ2471" s="642"/>
      <c r="BK2471" s="643"/>
      <c r="BL2471" s="330"/>
      <c r="BM2471" s="330"/>
      <c r="BN2471" s="330"/>
      <c r="BO2471" s="330"/>
      <c r="BP2471" s="330"/>
      <c r="BQ2471" s="330"/>
      <c r="BR2471" s="330"/>
      <c r="BS2471" s="330"/>
      <c r="BT2471" s="330"/>
    </row>
    <row r="2472" spans="1:97" ht="12.6" customHeight="1">
      <c r="A2472" s="342"/>
      <c r="B2472" s="495" t="s">
        <v>550</v>
      </c>
      <c r="C2472" s="496"/>
      <c r="D2472" s="497"/>
      <c r="E2472" s="501" t="s">
        <v>1157</v>
      </c>
      <c r="F2472" s="487"/>
      <c r="G2472" s="487"/>
      <c r="H2472" s="487"/>
      <c r="I2472" s="487"/>
      <c r="J2472" s="487"/>
      <c r="K2472" s="487"/>
      <c r="L2472" s="487"/>
      <c r="M2472" s="487"/>
      <c r="N2472" s="487"/>
      <c r="O2472" s="487"/>
      <c r="P2472" s="487"/>
      <c r="Q2472" s="487"/>
      <c r="R2472" s="487"/>
      <c r="S2472" s="487"/>
      <c r="T2472" s="487"/>
      <c r="U2472" s="487"/>
      <c r="V2472" s="487"/>
      <c r="W2472" s="487"/>
      <c r="X2472" s="487"/>
      <c r="Y2472" s="487"/>
      <c r="Z2472" s="487"/>
      <c r="AA2472" s="487"/>
      <c r="AB2472" s="487"/>
      <c r="AC2472" s="487"/>
      <c r="AD2472" s="487"/>
      <c r="AE2472" s="487"/>
      <c r="AF2472" s="487"/>
      <c r="AG2472" s="487"/>
      <c r="AH2472" s="487"/>
      <c r="AI2472" s="487"/>
      <c r="AJ2472" s="487"/>
      <c r="AK2472" s="487"/>
      <c r="AL2472" s="487"/>
      <c r="AM2472" s="487"/>
      <c r="AN2472" s="487"/>
      <c r="AO2472" s="487"/>
      <c r="AP2472" s="487"/>
      <c r="AQ2472" s="487"/>
      <c r="AR2472" s="487"/>
      <c r="AS2472" s="487"/>
      <c r="AT2472" s="487"/>
      <c r="AU2472" s="487"/>
      <c r="AV2472" s="487"/>
      <c r="AW2472" s="487"/>
      <c r="AX2472" s="487"/>
      <c r="AY2472" s="487"/>
      <c r="AZ2472" s="487"/>
      <c r="BA2472" s="487"/>
      <c r="BB2472" s="487"/>
      <c r="BC2472" s="487"/>
      <c r="BD2472" s="487"/>
      <c r="BE2472" s="487"/>
      <c r="BF2472" s="487"/>
      <c r="BG2472" s="801"/>
      <c r="BH2472" s="802"/>
      <c r="BI2472" s="802"/>
      <c r="BJ2472" s="802"/>
      <c r="BK2472" s="803"/>
    </row>
    <row r="2473" spans="1:97" ht="12.6" customHeight="1">
      <c r="A2473" s="342"/>
      <c r="B2473" s="498"/>
      <c r="C2473" s="499"/>
      <c r="D2473" s="500"/>
      <c r="E2473" s="492"/>
      <c r="F2473" s="493"/>
      <c r="G2473" s="493"/>
      <c r="H2473" s="493"/>
      <c r="I2473" s="493"/>
      <c r="J2473" s="493"/>
      <c r="K2473" s="493"/>
      <c r="L2473" s="493"/>
      <c r="M2473" s="493"/>
      <c r="N2473" s="493"/>
      <c r="O2473" s="493"/>
      <c r="P2473" s="493"/>
      <c r="Q2473" s="493"/>
      <c r="R2473" s="493"/>
      <c r="S2473" s="493"/>
      <c r="T2473" s="493"/>
      <c r="U2473" s="493"/>
      <c r="V2473" s="493"/>
      <c r="W2473" s="493"/>
      <c r="X2473" s="493"/>
      <c r="Y2473" s="493"/>
      <c r="Z2473" s="493"/>
      <c r="AA2473" s="493"/>
      <c r="AB2473" s="493"/>
      <c r="AC2473" s="493"/>
      <c r="AD2473" s="493"/>
      <c r="AE2473" s="493"/>
      <c r="AF2473" s="493"/>
      <c r="AG2473" s="493"/>
      <c r="AH2473" s="493"/>
      <c r="AI2473" s="493"/>
      <c r="AJ2473" s="493"/>
      <c r="AK2473" s="493"/>
      <c r="AL2473" s="493"/>
      <c r="AM2473" s="493"/>
      <c r="AN2473" s="493"/>
      <c r="AO2473" s="493"/>
      <c r="AP2473" s="493"/>
      <c r="AQ2473" s="493"/>
      <c r="AR2473" s="493"/>
      <c r="AS2473" s="493"/>
      <c r="AT2473" s="493"/>
      <c r="AU2473" s="493"/>
      <c r="AV2473" s="493"/>
      <c r="AW2473" s="493"/>
      <c r="AX2473" s="493"/>
      <c r="AY2473" s="493"/>
      <c r="AZ2473" s="493"/>
      <c r="BA2473" s="493"/>
      <c r="BB2473" s="493"/>
      <c r="BC2473" s="493"/>
      <c r="BD2473" s="493"/>
      <c r="BE2473" s="493"/>
      <c r="BF2473" s="493"/>
      <c r="BG2473" s="804"/>
      <c r="BH2473" s="805"/>
      <c r="BI2473" s="805"/>
      <c r="BJ2473" s="805"/>
      <c r="BK2473" s="806"/>
    </row>
    <row r="2474" spans="1:97" s="384" customFormat="1" ht="12.75" customHeight="1">
      <c r="BG2474" s="346"/>
      <c r="BH2474" s="346"/>
      <c r="BI2474" s="346"/>
      <c r="BJ2474" s="346"/>
      <c r="BK2474" s="346"/>
      <c r="BL2474" s="385"/>
      <c r="BM2474" s="385"/>
      <c r="BN2474" s="385"/>
      <c r="BO2474" s="385"/>
      <c r="BP2474" s="385"/>
      <c r="BQ2474" s="385"/>
      <c r="BR2474" s="385"/>
      <c r="BS2474" s="385"/>
      <c r="BT2474" s="385"/>
      <c r="BU2474" s="385"/>
      <c r="BV2474" s="385"/>
      <c r="BW2474" s="385"/>
      <c r="BX2474" s="385"/>
      <c r="BY2474" s="385"/>
      <c r="BZ2474" s="385"/>
      <c r="CA2474" s="385"/>
    </row>
    <row r="2475" spans="1:97" s="316" customFormat="1" ht="12.75" customHeight="1">
      <c r="B2475" s="386"/>
      <c r="C2475" s="386"/>
      <c r="D2475" s="386"/>
      <c r="E2475" s="599" t="s">
        <v>765</v>
      </c>
      <c r="F2475" s="600"/>
      <c r="G2475" s="600"/>
      <c r="H2475" s="600"/>
      <c r="I2475" s="600"/>
      <c r="J2475" s="600"/>
      <c r="K2475" s="600"/>
      <c r="L2475" s="600"/>
      <c r="M2475" s="600"/>
      <c r="N2475" s="600"/>
      <c r="O2475" s="600"/>
      <c r="P2475" s="600"/>
      <c r="Q2475" s="600"/>
      <c r="R2475" s="600"/>
      <c r="S2475" s="600"/>
      <c r="T2475" s="600"/>
      <c r="U2475" s="600"/>
      <c r="V2475" s="600"/>
      <c r="W2475" s="600"/>
      <c r="X2475" s="600"/>
      <c r="Y2475" s="600"/>
      <c r="Z2475" s="600"/>
      <c r="AA2475" s="600"/>
      <c r="AB2475" s="600"/>
      <c r="AC2475" s="600"/>
      <c r="AD2475" s="600"/>
      <c r="AE2475" s="601"/>
      <c r="AF2475" s="844"/>
      <c r="AG2475" s="845"/>
      <c r="AH2475" s="845"/>
      <c r="AI2475" s="845"/>
      <c r="AJ2475" s="845"/>
      <c r="AK2475" s="845"/>
      <c r="AL2475" s="845"/>
      <c r="AM2475" s="845"/>
      <c r="AN2475" s="845"/>
      <c r="AO2475" s="845"/>
      <c r="AP2475" s="846"/>
      <c r="AQ2475" s="482" t="s">
        <v>1339</v>
      </c>
      <c r="AR2475" s="482"/>
      <c r="AS2475" s="482"/>
      <c r="AT2475" s="482"/>
      <c r="AU2475" s="482"/>
      <c r="AV2475" s="482"/>
      <c r="AW2475" s="482"/>
      <c r="AX2475" s="482"/>
      <c r="AY2475" s="482"/>
      <c r="AZ2475" s="482"/>
      <c r="BA2475" s="482"/>
      <c r="BB2475" s="482"/>
      <c r="BC2475" s="482"/>
      <c r="BD2475" s="482"/>
      <c r="BE2475" s="482"/>
      <c r="BF2475" s="482"/>
      <c r="BG2475" s="387"/>
      <c r="BH2475" s="387"/>
      <c r="BI2475" s="387"/>
      <c r="BJ2475" s="387"/>
      <c r="BK2475" s="387"/>
      <c r="BL2475" s="387"/>
      <c r="BM2475" s="777" t="s">
        <v>766</v>
      </c>
      <c r="BN2475" s="777"/>
      <c r="BO2475" s="777"/>
      <c r="BP2475" s="777"/>
      <c r="BQ2475" s="777"/>
      <c r="BR2475" s="777"/>
      <c r="BS2475" s="777"/>
      <c r="BT2475" s="777"/>
      <c r="BU2475" s="777"/>
      <c r="BV2475" s="777"/>
      <c r="BW2475" s="777"/>
      <c r="BX2475" s="387"/>
      <c r="BY2475" s="387"/>
      <c r="BZ2475" s="387"/>
      <c r="CA2475" s="387"/>
      <c r="CB2475" s="387"/>
      <c r="CC2475" s="387"/>
      <c r="CD2475" s="387"/>
      <c r="CE2475" s="387"/>
      <c r="CF2475" s="387"/>
      <c r="CG2475" s="387"/>
      <c r="CH2475" s="387"/>
      <c r="CK2475" s="258"/>
      <c r="CL2475" s="225"/>
      <c r="CM2475" s="225"/>
      <c r="CN2475" s="225"/>
      <c r="CO2475" s="225"/>
      <c r="CP2475" s="225"/>
      <c r="CQ2475" s="225"/>
      <c r="CR2475" s="225"/>
      <c r="CS2475" s="225"/>
    </row>
    <row r="2476" spans="1:97" s="316" customFormat="1" ht="12.75" customHeight="1">
      <c r="B2476" s="386"/>
      <c r="C2476" s="386"/>
      <c r="D2476" s="386"/>
      <c r="E2476" s="602"/>
      <c r="F2476" s="603"/>
      <c r="G2476" s="603"/>
      <c r="H2476" s="603"/>
      <c r="I2476" s="603"/>
      <c r="J2476" s="603"/>
      <c r="K2476" s="603"/>
      <c r="L2476" s="603"/>
      <c r="M2476" s="603"/>
      <c r="N2476" s="603"/>
      <c r="O2476" s="603"/>
      <c r="P2476" s="603"/>
      <c r="Q2476" s="603"/>
      <c r="R2476" s="603"/>
      <c r="S2476" s="603"/>
      <c r="T2476" s="603"/>
      <c r="U2476" s="603"/>
      <c r="V2476" s="603"/>
      <c r="W2476" s="603"/>
      <c r="X2476" s="603"/>
      <c r="Y2476" s="603"/>
      <c r="Z2476" s="603"/>
      <c r="AA2476" s="603"/>
      <c r="AB2476" s="603"/>
      <c r="AC2476" s="603"/>
      <c r="AD2476" s="603"/>
      <c r="AE2476" s="604"/>
      <c r="AF2476" s="847"/>
      <c r="AG2476" s="848"/>
      <c r="AH2476" s="848"/>
      <c r="AI2476" s="848"/>
      <c r="AJ2476" s="848"/>
      <c r="AK2476" s="848"/>
      <c r="AL2476" s="848"/>
      <c r="AM2476" s="848"/>
      <c r="AN2476" s="848"/>
      <c r="AO2476" s="848"/>
      <c r="AP2476" s="849"/>
      <c r="AQ2476" s="482"/>
      <c r="AR2476" s="482"/>
      <c r="AS2476" s="482"/>
      <c r="AT2476" s="482"/>
      <c r="AU2476" s="482"/>
      <c r="AV2476" s="482"/>
      <c r="AW2476" s="482"/>
      <c r="AX2476" s="482"/>
      <c r="AY2476" s="482"/>
      <c r="AZ2476" s="482"/>
      <c r="BA2476" s="482"/>
      <c r="BB2476" s="482"/>
      <c r="BC2476" s="482"/>
      <c r="BD2476" s="482"/>
      <c r="BE2476" s="482"/>
      <c r="BF2476" s="482"/>
      <c r="BG2476" s="387"/>
      <c r="BH2476" s="387"/>
      <c r="BI2476" s="387"/>
      <c r="BJ2476" s="387"/>
      <c r="BK2476" s="387"/>
      <c r="BL2476" s="387"/>
      <c r="BM2476" s="387"/>
      <c r="BN2476" s="387"/>
      <c r="BO2476" s="387"/>
      <c r="BP2476" s="387"/>
      <c r="BQ2476" s="387"/>
      <c r="BR2476" s="387"/>
      <c r="BS2476" s="387"/>
      <c r="BT2476" s="387"/>
      <c r="BU2476" s="387"/>
      <c r="BV2476" s="387"/>
      <c r="BW2476" s="387"/>
      <c r="BX2476" s="387"/>
      <c r="BY2476" s="387"/>
      <c r="BZ2476" s="387"/>
      <c r="CA2476" s="387"/>
      <c r="CB2476" s="387"/>
      <c r="CC2476" s="387"/>
      <c r="CD2476" s="387"/>
      <c r="CE2476" s="387"/>
      <c r="CF2476" s="387"/>
      <c r="CG2476" s="387"/>
      <c r="CH2476" s="387"/>
      <c r="CK2476" s="258"/>
      <c r="CL2476" s="258"/>
      <c r="CM2476" s="258"/>
      <c r="CN2476" s="258"/>
      <c r="CO2476" s="258"/>
      <c r="CP2476" s="225"/>
      <c r="CQ2476" s="225"/>
      <c r="CR2476" s="225"/>
      <c r="CS2476" s="225"/>
    </row>
    <row r="2477" spans="1:97" s="316" customFormat="1" ht="12.75" customHeight="1">
      <c r="B2477" s="386"/>
      <c r="C2477" s="386"/>
      <c r="D2477" s="386"/>
      <c r="E2477" s="388"/>
      <c r="F2477" s="388"/>
      <c r="G2477" s="388"/>
      <c r="H2477" s="388"/>
      <c r="I2477" s="388"/>
      <c r="J2477" s="388"/>
      <c r="K2477" s="388"/>
      <c r="L2477" s="388"/>
      <c r="M2477" s="388"/>
      <c r="N2477" s="388"/>
      <c r="O2477" s="388"/>
      <c r="P2477" s="388"/>
      <c r="Q2477" s="388"/>
      <c r="R2477" s="388"/>
      <c r="S2477" s="388"/>
      <c r="T2477" s="388"/>
      <c r="U2477" s="388"/>
      <c r="V2477" s="388"/>
      <c r="W2477" s="388"/>
      <c r="X2477" s="388"/>
      <c r="Y2477" s="388"/>
      <c r="Z2477" s="388"/>
      <c r="AA2477" s="388"/>
      <c r="AB2477" s="388"/>
      <c r="AC2477" s="388"/>
      <c r="AD2477" s="388"/>
      <c r="AE2477" s="388"/>
      <c r="AF2477" s="389"/>
      <c r="AG2477" s="389"/>
      <c r="AH2477" s="389"/>
      <c r="AI2477" s="389"/>
      <c r="AJ2477" s="389"/>
      <c r="AK2477" s="389"/>
      <c r="AL2477" s="389"/>
      <c r="AM2477" s="389"/>
      <c r="AN2477" s="389"/>
      <c r="AO2477" s="389"/>
      <c r="AP2477" s="389"/>
      <c r="AQ2477" s="355"/>
      <c r="AR2477" s="355"/>
      <c r="AS2477" s="355"/>
      <c r="AT2477" s="355"/>
      <c r="AU2477" s="355"/>
      <c r="AV2477" s="355"/>
      <c r="AW2477" s="355"/>
      <c r="AX2477" s="355"/>
      <c r="AY2477" s="355"/>
      <c r="AZ2477" s="355"/>
      <c r="BA2477" s="355"/>
      <c r="BB2477" s="355"/>
      <c r="BC2477" s="355"/>
      <c r="BD2477" s="355"/>
      <c r="BE2477" s="355"/>
      <c r="BF2477" s="355"/>
      <c r="BG2477" s="387"/>
      <c r="BH2477" s="387"/>
      <c r="BI2477" s="387"/>
      <c r="BJ2477" s="387"/>
      <c r="BK2477" s="387"/>
      <c r="BL2477" s="387"/>
      <c r="BM2477" s="387"/>
      <c r="BN2477" s="387"/>
      <c r="BO2477" s="387"/>
      <c r="BP2477" s="387"/>
      <c r="BQ2477" s="387"/>
      <c r="BR2477" s="387"/>
      <c r="BS2477" s="387"/>
      <c r="BT2477" s="387"/>
      <c r="BU2477" s="387"/>
      <c r="BV2477" s="387"/>
      <c r="BW2477" s="387"/>
      <c r="BX2477" s="387"/>
      <c r="BY2477" s="387"/>
      <c r="BZ2477" s="387"/>
      <c r="CA2477" s="387"/>
      <c r="CB2477" s="387"/>
      <c r="CC2477" s="387"/>
      <c r="CD2477" s="387"/>
      <c r="CE2477" s="387"/>
      <c r="CF2477" s="387"/>
      <c r="CG2477" s="387"/>
      <c r="CH2477" s="387"/>
      <c r="CK2477" s="258"/>
      <c r="CL2477" s="258"/>
      <c r="CM2477" s="258"/>
      <c r="CN2477" s="258"/>
      <c r="CO2477" s="258"/>
      <c r="CP2477" s="225"/>
      <c r="CQ2477" s="225"/>
      <c r="CR2477" s="225"/>
      <c r="CS2477" s="225"/>
    </row>
    <row r="2478" spans="1:97" s="316" customFormat="1" ht="12.75" customHeight="1">
      <c r="B2478" s="386"/>
      <c r="C2478" s="386"/>
      <c r="D2478" s="386"/>
      <c r="E2478" s="388"/>
      <c r="F2478" s="388"/>
      <c r="G2478" s="388"/>
      <c r="H2478" s="388"/>
      <c r="I2478" s="388"/>
      <c r="J2478" s="388"/>
      <c r="K2478" s="388"/>
      <c r="L2478" s="388"/>
      <c r="M2478" s="388"/>
      <c r="N2478" s="388"/>
      <c r="O2478" s="388"/>
      <c r="P2478" s="388"/>
      <c r="Q2478" s="388"/>
      <c r="R2478" s="388"/>
      <c r="S2478" s="388"/>
      <c r="T2478" s="388"/>
      <c r="U2478" s="388"/>
      <c r="V2478" s="388"/>
      <c r="W2478" s="388"/>
      <c r="X2478" s="388"/>
      <c r="Y2478" s="388"/>
      <c r="Z2478" s="388"/>
      <c r="AA2478" s="388"/>
      <c r="AB2478" s="388"/>
      <c r="AC2478" s="388"/>
      <c r="AD2478" s="388"/>
      <c r="AE2478" s="388"/>
      <c r="AF2478" s="389"/>
      <c r="AG2478" s="389"/>
      <c r="AH2478" s="389"/>
      <c r="AI2478" s="389"/>
      <c r="AJ2478" s="389"/>
      <c r="AK2478" s="389"/>
      <c r="AL2478" s="389"/>
      <c r="AM2478" s="389"/>
      <c r="AN2478" s="389"/>
      <c r="AO2478" s="389"/>
      <c r="AP2478" s="389"/>
      <c r="AQ2478" s="355"/>
      <c r="AR2478" s="355"/>
      <c r="AS2478" s="355"/>
      <c r="AT2478" s="355"/>
      <c r="AU2478" s="355"/>
      <c r="AV2478" s="355"/>
      <c r="AW2478" s="355"/>
      <c r="AX2478" s="355"/>
      <c r="AY2478" s="355"/>
      <c r="AZ2478" s="355"/>
      <c r="BA2478" s="355"/>
      <c r="BB2478" s="355"/>
      <c r="BC2478" s="355"/>
      <c r="BD2478" s="355"/>
      <c r="BE2478" s="355"/>
      <c r="BF2478" s="355"/>
      <c r="BG2478" s="387"/>
      <c r="BH2478" s="387"/>
      <c r="BI2478" s="387"/>
      <c r="BJ2478" s="387"/>
      <c r="BK2478" s="387"/>
      <c r="BL2478" s="387"/>
      <c r="BM2478" s="387"/>
      <c r="BN2478" s="387"/>
      <c r="BO2478" s="387"/>
      <c r="BP2478" s="387"/>
      <c r="BQ2478" s="387"/>
      <c r="BR2478" s="387"/>
      <c r="BS2478" s="387"/>
      <c r="BT2478" s="387"/>
      <c r="BU2478" s="387"/>
      <c r="BV2478" s="387"/>
      <c r="BW2478" s="387"/>
      <c r="BX2478" s="387"/>
      <c r="BY2478" s="387"/>
      <c r="BZ2478" s="387"/>
      <c r="CA2478" s="387"/>
      <c r="CB2478" s="387"/>
      <c r="CC2478" s="387"/>
      <c r="CD2478" s="387"/>
      <c r="CE2478" s="387"/>
      <c r="CF2478" s="387"/>
      <c r="CG2478" s="387"/>
      <c r="CH2478" s="387"/>
      <c r="CK2478" s="258"/>
      <c r="CL2478" s="258"/>
      <c r="CM2478" s="258"/>
      <c r="CN2478" s="258"/>
      <c r="CO2478" s="258"/>
      <c r="CP2478" s="225"/>
      <c r="CQ2478" s="225"/>
      <c r="CR2478" s="225"/>
      <c r="CS2478" s="225"/>
    </row>
    <row r="2479" spans="1:97" s="316" customFormat="1" ht="12.75" customHeight="1">
      <c r="B2479" s="386"/>
      <c r="C2479" s="386"/>
      <c r="D2479" s="386"/>
      <c r="E2479" s="388"/>
      <c r="F2479" s="388"/>
      <c r="G2479" s="388"/>
      <c r="H2479" s="388"/>
      <c r="I2479" s="388"/>
      <c r="J2479" s="388"/>
      <c r="K2479" s="388"/>
      <c r="L2479" s="388"/>
      <c r="M2479" s="388"/>
      <c r="N2479" s="388"/>
      <c r="O2479" s="388"/>
      <c r="P2479" s="388"/>
      <c r="Q2479" s="388"/>
      <c r="R2479" s="388"/>
      <c r="S2479" s="388"/>
      <c r="T2479" s="388"/>
      <c r="U2479" s="388"/>
      <c r="V2479" s="388"/>
      <c r="W2479" s="388"/>
      <c r="X2479" s="388"/>
      <c r="Y2479" s="388"/>
      <c r="Z2479" s="388"/>
      <c r="AA2479" s="388"/>
      <c r="AB2479" s="388"/>
      <c r="AC2479" s="388"/>
      <c r="AD2479" s="388"/>
      <c r="AE2479" s="388"/>
      <c r="AF2479" s="389"/>
      <c r="AG2479" s="389"/>
      <c r="AH2479" s="389"/>
      <c r="AI2479" s="389"/>
      <c r="AJ2479" s="389"/>
      <c r="AK2479" s="389"/>
      <c r="AL2479" s="389"/>
      <c r="AM2479" s="389"/>
      <c r="AN2479" s="389"/>
      <c r="AO2479" s="389"/>
      <c r="AP2479" s="389"/>
      <c r="AQ2479" s="355"/>
      <c r="AR2479" s="355"/>
      <c r="AS2479" s="355"/>
      <c r="AT2479" s="355"/>
      <c r="AU2479" s="355"/>
      <c r="AV2479" s="355"/>
      <c r="AW2479" s="355"/>
      <c r="AX2479" s="355"/>
      <c r="AY2479" s="355"/>
      <c r="AZ2479" s="355"/>
      <c r="BA2479" s="355"/>
      <c r="BB2479" s="355"/>
      <c r="BC2479" s="355"/>
      <c r="BD2479" s="355"/>
      <c r="BE2479" s="355"/>
      <c r="BF2479" s="355"/>
      <c r="BG2479" s="387"/>
      <c r="BH2479" s="387"/>
      <c r="BI2479" s="387"/>
      <c r="BJ2479" s="387"/>
      <c r="BK2479" s="387"/>
      <c r="BL2479" s="387"/>
      <c r="BM2479" s="387"/>
      <c r="BN2479" s="387"/>
      <c r="BO2479" s="387"/>
      <c r="BP2479" s="387"/>
      <c r="BQ2479" s="387"/>
      <c r="BR2479" s="387"/>
      <c r="BS2479" s="387"/>
      <c r="BT2479" s="387"/>
      <c r="BU2479" s="387"/>
      <c r="BV2479" s="387"/>
      <c r="BW2479" s="387"/>
      <c r="BX2479" s="387"/>
      <c r="BY2479" s="387"/>
      <c r="BZ2479" s="387"/>
      <c r="CA2479" s="387"/>
      <c r="CB2479" s="387"/>
      <c r="CC2479" s="387"/>
      <c r="CD2479" s="387"/>
      <c r="CE2479" s="387"/>
      <c r="CF2479" s="387"/>
      <c r="CG2479" s="387"/>
      <c r="CH2479" s="387"/>
      <c r="CK2479" s="258"/>
      <c r="CL2479" s="258"/>
      <c r="CM2479" s="258"/>
      <c r="CN2479" s="258"/>
      <c r="CO2479" s="258"/>
      <c r="CP2479" s="225"/>
      <c r="CQ2479" s="225"/>
      <c r="CR2479" s="225"/>
      <c r="CS2479" s="225"/>
    </row>
    <row r="2480" spans="1:97" s="316" customFormat="1" ht="12.95" customHeight="1">
      <c r="A2480" s="239"/>
      <c r="B2480" s="239"/>
      <c r="C2480" s="239"/>
      <c r="D2480" s="298"/>
      <c r="E2480" s="317"/>
      <c r="F2480" s="317"/>
      <c r="G2480" s="317"/>
      <c r="H2480" s="317"/>
      <c r="I2480" s="291"/>
      <c r="J2480" s="291"/>
      <c r="K2480" s="291"/>
      <c r="L2480" s="291"/>
      <c r="M2480" s="291"/>
      <c r="N2480" s="291"/>
      <c r="O2480" s="291"/>
      <c r="P2480" s="291"/>
      <c r="Q2480" s="291"/>
      <c r="R2480" s="291"/>
      <c r="S2480" s="291"/>
      <c r="T2480" s="291"/>
      <c r="U2480" s="291"/>
      <c r="V2480" s="291"/>
      <c r="BG2480" s="292"/>
      <c r="BH2480" s="292"/>
      <c r="BI2480" s="292"/>
      <c r="BJ2480" s="292"/>
      <c r="BK2480" s="292"/>
      <c r="BL2480" s="345"/>
      <c r="BM2480" s="345"/>
      <c r="BN2480" s="345"/>
      <c r="BO2480" s="345"/>
      <c r="BP2480" s="345"/>
      <c r="BQ2480" s="345"/>
      <c r="BR2480" s="345"/>
      <c r="BS2480" s="345"/>
      <c r="BT2480" s="345"/>
      <c r="BU2480" s="345"/>
      <c r="BV2480" s="345"/>
      <c r="BW2480" s="345"/>
      <c r="BX2480" s="345"/>
      <c r="BY2480" s="345"/>
      <c r="BZ2480" s="345"/>
      <c r="CA2480" s="345"/>
    </row>
    <row r="2481" spans="1:79" s="316" customFormat="1" ht="12.95" customHeight="1">
      <c r="A2481" s="239"/>
      <c r="B2481" s="239"/>
      <c r="C2481" s="239"/>
      <c r="D2481" s="298"/>
      <c r="E2481" s="317"/>
      <c r="F2481" s="317"/>
      <c r="G2481" s="317"/>
      <c r="H2481" s="317"/>
      <c r="I2481" s="291"/>
      <c r="J2481" s="291"/>
      <c r="K2481" s="291"/>
      <c r="L2481" s="291"/>
      <c r="M2481" s="291"/>
      <c r="N2481" s="291"/>
      <c r="O2481" s="291"/>
      <c r="P2481" s="291"/>
      <c r="Q2481" s="291"/>
      <c r="R2481" s="291"/>
      <c r="S2481" s="291"/>
      <c r="T2481" s="291"/>
      <c r="U2481" s="291"/>
      <c r="V2481" s="291"/>
      <c r="BG2481" s="292"/>
      <c r="BH2481" s="292"/>
      <c r="BI2481" s="292"/>
      <c r="BJ2481" s="292"/>
      <c r="BK2481" s="292"/>
      <c r="BL2481" s="345"/>
      <c r="BM2481" s="345"/>
      <c r="BN2481" s="345"/>
      <c r="BO2481" s="345"/>
      <c r="BP2481" s="345"/>
      <c r="BQ2481" s="345"/>
      <c r="BR2481" s="345"/>
      <c r="BS2481" s="345"/>
      <c r="BT2481" s="345"/>
      <c r="BU2481" s="345"/>
      <c r="BV2481" s="345"/>
      <c r="BW2481" s="345"/>
      <c r="BX2481" s="345"/>
      <c r="BY2481" s="345"/>
      <c r="BZ2481" s="345"/>
      <c r="CA2481" s="345"/>
    </row>
    <row r="2482" spans="1:79" s="316" customFormat="1" ht="12.95" customHeight="1">
      <c r="A2482" s="239"/>
      <c r="B2482" s="239"/>
      <c r="C2482" s="239"/>
      <c r="D2482" s="298"/>
      <c r="E2482" s="291"/>
      <c r="F2482" s="291"/>
      <c r="G2482" s="291"/>
      <c r="H2482" s="291"/>
      <c r="I2482" s="291"/>
      <c r="J2482" s="291"/>
      <c r="K2482" s="291"/>
      <c r="L2482" s="291"/>
      <c r="M2482" s="291"/>
      <c r="N2482" s="291"/>
      <c r="O2482" s="291"/>
      <c r="P2482" s="291"/>
      <c r="Q2482" s="291"/>
      <c r="R2482" s="291"/>
      <c r="S2482" s="291"/>
      <c r="T2482" s="291"/>
      <c r="U2482" s="291"/>
      <c r="V2482" s="291"/>
      <c r="BG2482" s="243"/>
      <c r="BH2482" s="243"/>
      <c r="BI2482" s="243"/>
      <c r="BJ2482" s="243"/>
      <c r="BK2482" s="243"/>
      <c r="BL2482" s="345"/>
      <c r="BM2482" s="345"/>
      <c r="BN2482" s="345"/>
      <c r="BO2482" s="345"/>
      <c r="BP2482" s="345"/>
      <c r="BQ2482" s="345"/>
      <c r="BR2482" s="345"/>
      <c r="BS2482" s="345"/>
      <c r="BT2482" s="345"/>
      <c r="BU2482" s="345"/>
      <c r="BV2482" s="345"/>
      <c r="BW2482" s="345"/>
      <c r="BX2482" s="345"/>
      <c r="BY2482" s="345"/>
      <c r="BZ2482" s="345"/>
      <c r="CA2482" s="345"/>
    </row>
    <row r="2483" spans="1:79" s="316" customFormat="1" ht="12.95" customHeight="1">
      <c r="A2483" s="239"/>
      <c r="B2483" s="239"/>
      <c r="C2483" s="239"/>
      <c r="D2483" s="298"/>
      <c r="E2483" s="291"/>
      <c r="F2483" s="291"/>
      <c r="G2483" s="291"/>
      <c r="H2483" s="291"/>
      <c r="I2483" s="291"/>
      <c r="J2483" s="291"/>
      <c r="K2483" s="291"/>
      <c r="L2483" s="291"/>
      <c r="M2483" s="291"/>
      <c r="N2483" s="291"/>
      <c r="O2483" s="291"/>
      <c r="P2483" s="291"/>
      <c r="Q2483" s="291"/>
      <c r="R2483" s="291"/>
      <c r="S2483" s="291"/>
      <c r="T2483" s="291"/>
      <c r="U2483" s="291"/>
      <c r="V2483" s="291"/>
      <c r="BG2483" s="243"/>
      <c r="BH2483" s="243"/>
      <c r="BI2483" s="243"/>
      <c r="BJ2483" s="243"/>
      <c r="BK2483" s="243"/>
      <c r="BL2483" s="345"/>
      <c r="BM2483" s="345"/>
      <c r="BN2483" s="345"/>
      <c r="BO2483" s="345"/>
      <c r="BP2483" s="345"/>
      <c r="BQ2483" s="345"/>
      <c r="BR2483" s="345"/>
      <c r="BS2483" s="345"/>
      <c r="BT2483" s="345"/>
      <c r="BU2483" s="345"/>
      <c r="BV2483" s="345"/>
      <c r="BW2483" s="345"/>
      <c r="BX2483" s="345"/>
      <c r="BY2483" s="345"/>
      <c r="BZ2483" s="345"/>
      <c r="CA2483" s="345"/>
    </row>
    <row r="2484" spans="1:79" s="316" customFormat="1" ht="12.95" customHeight="1">
      <c r="A2484" s="239"/>
      <c r="B2484" s="239"/>
      <c r="C2484" s="239"/>
      <c r="D2484" s="298"/>
      <c r="E2484" s="291"/>
      <c r="F2484" s="291"/>
      <c r="G2484" s="291"/>
      <c r="H2484" s="291"/>
      <c r="I2484" s="291"/>
      <c r="J2484" s="291"/>
      <c r="K2484" s="291"/>
      <c r="L2484" s="291"/>
      <c r="M2484" s="291"/>
      <c r="N2484" s="291"/>
      <c r="O2484" s="291"/>
      <c r="P2484" s="291"/>
      <c r="Q2484" s="291"/>
      <c r="R2484" s="291"/>
      <c r="S2484" s="291"/>
      <c r="T2484" s="291"/>
      <c r="U2484" s="291"/>
      <c r="V2484" s="291"/>
      <c r="BG2484" s="243"/>
      <c r="BH2484" s="243"/>
      <c r="BI2484" s="243"/>
      <c r="BJ2484" s="243"/>
      <c r="BK2484" s="243"/>
      <c r="BL2484" s="345"/>
      <c r="BM2484" s="345"/>
      <c r="BN2484" s="345"/>
      <c r="BO2484" s="345"/>
      <c r="BP2484" s="345"/>
      <c r="BQ2484" s="345"/>
      <c r="BR2484" s="345"/>
      <c r="BS2484" s="345"/>
      <c r="BT2484" s="345"/>
      <c r="BU2484" s="345"/>
      <c r="BV2484" s="345"/>
      <c r="BW2484" s="345"/>
      <c r="BX2484" s="345"/>
      <c r="BY2484" s="345"/>
      <c r="BZ2484" s="345"/>
      <c r="CA2484" s="345"/>
    </row>
    <row r="2485" spans="1:79" s="316" customFormat="1" ht="12.95" customHeight="1">
      <c r="A2485" s="239"/>
      <c r="B2485" s="239"/>
      <c r="C2485" s="239"/>
      <c r="D2485" s="298"/>
      <c r="E2485" s="291"/>
      <c r="F2485" s="291"/>
      <c r="G2485" s="291"/>
      <c r="H2485" s="291"/>
      <c r="I2485" s="291"/>
      <c r="J2485" s="291"/>
      <c r="K2485" s="291"/>
      <c r="L2485" s="291"/>
      <c r="M2485" s="291"/>
      <c r="N2485" s="291"/>
      <c r="O2485" s="291"/>
      <c r="P2485" s="291"/>
      <c r="Q2485" s="291"/>
      <c r="R2485" s="291"/>
      <c r="S2485" s="291"/>
      <c r="T2485" s="291"/>
      <c r="U2485" s="291"/>
      <c r="V2485" s="291"/>
      <c r="BG2485" s="243"/>
      <c r="BH2485" s="243"/>
      <c r="BI2485" s="243"/>
      <c r="BJ2485" s="243"/>
      <c r="BK2485" s="243"/>
      <c r="BL2485" s="345"/>
      <c r="BM2485" s="345"/>
      <c r="BN2485" s="345"/>
      <c r="BO2485" s="345"/>
      <c r="BP2485" s="345"/>
      <c r="BQ2485" s="345"/>
      <c r="BR2485" s="345"/>
      <c r="BS2485" s="345"/>
      <c r="BT2485" s="345"/>
      <c r="BU2485" s="345"/>
      <c r="BV2485" s="345"/>
      <c r="BW2485" s="345"/>
      <c r="BX2485" s="345"/>
      <c r="BY2485" s="345"/>
      <c r="BZ2485" s="345"/>
      <c r="CA2485" s="345"/>
    </row>
    <row r="2486" spans="1:79" s="316" customFormat="1" ht="12.95" customHeight="1">
      <c r="A2486" s="239"/>
      <c r="B2486" s="239"/>
      <c r="C2486" s="239"/>
      <c r="D2486" s="298"/>
      <c r="E2486" s="291"/>
      <c r="F2486" s="291"/>
      <c r="G2486" s="291"/>
      <c r="H2486" s="291"/>
      <c r="I2486" s="291"/>
      <c r="J2486" s="291"/>
      <c r="K2486" s="291"/>
      <c r="L2486" s="291"/>
      <c r="M2486" s="291"/>
      <c r="N2486" s="291"/>
      <c r="O2486" s="291"/>
      <c r="P2486" s="291"/>
      <c r="Q2486" s="291"/>
      <c r="R2486" s="291"/>
      <c r="S2486" s="291"/>
      <c r="T2486" s="291"/>
      <c r="U2486" s="291"/>
      <c r="V2486" s="291"/>
      <c r="BG2486" s="243"/>
      <c r="BH2486" s="243"/>
      <c r="BI2486" s="243"/>
      <c r="BJ2486" s="243"/>
      <c r="BK2486" s="243"/>
      <c r="BL2486" s="345"/>
      <c r="BM2486" s="345"/>
      <c r="BN2486" s="345"/>
      <c r="BO2486" s="345"/>
      <c r="BP2486" s="345"/>
      <c r="BQ2486" s="345"/>
      <c r="BR2486" s="345"/>
      <c r="BS2486" s="345"/>
      <c r="BT2486" s="345"/>
      <c r="BU2486" s="345"/>
      <c r="BV2486" s="345"/>
      <c r="BW2486" s="345"/>
      <c r="BX2486" s="345"/>
      <c r="BY2486" s="345"/>
      <c r="BZ2486" s="345"/>
      <c r="CA2486" s="345"/>
    </row>
    <row r="2487" spans="1:79" s="316" customFormat="1" ht="12.95" customHeight="1">
      <c r="A2487" s="239"/>
      <c r="B2487" s="239"/>
      <c r="C2487" s="239"/>
      <c r="D2487" s="298"/>
      <c r="E2487" s="291"/>
      <c r="F2487" s="291"/>
      <c r="G2487" s="291"/>
      <c r="H2487" s="291"/>
      <c r="I2487" s="291"/>
      <c r="J2487" s="291"/>
      <c r="K2487" s="291"/>
      <c r="L2487" s="291"/>
      <c r="M2487" s="291"/>
      <c r="N2487" s="291"/>
      <c r="O2487" s="291"/>
      <c r="P2487" s="291"/>
      <c r="Q2487" s="291"/>
      <c r="R2487" s="291"/>
      <c r="S2487" s="291"/>
      <c r="T2487" s="291"/>
      <c r="U2487" s="291"/>
      <c r="V2487" s="291"/>
      <c r="BG2487" s="243"/>
      <c r="BH2487" s="243"/>
      <c r="BI2487" s="243"/>
      <c r="BJ2487" s="243"/>
      <c r="BK2487" s="243"/>
      <c r="BL2487" s="345"/>
      <c r="BM2487" s="345"/>
      <c r="BN2487" s="345"/>
      <c r="BO2487" s="345"/>
      <c r="BP2487" s="345"/>
      <c r="BQ2487" s="345"/>
      <c r="BR2487" s="345"/>
      <c r="BS2487" s="345"/>
      <c r="BT2487" s="345"/>
      <c r="BU2487" s="345"/>
      <c r="BV2487" s="345"/>
      <c r="BW2487" s="345"/>
      <c r="BX2487" s="345"/>
      <c r="BY2487" s="345"/>
      <c r="BZ2487" s="345"/>
      <c r="CA2487" s="345"/>
    </row>
    <row r="2488" spans="1:79" s="403" customFormat="1" ht="30" customHeight="1">
      <c r="A2488" s="377" t="s">
        <v>1158</v>
      </c>
      <c r="B2488" s="377"/>
      <c r="C2488" s="377"/>
      <c r="D2488" s="377"/>
      <c r="E2488" s="377"/>
      <c r="F2488" s="377"/>
      <c r="G2488" s="377"/>
      <c r="H2488" s="377"/>
      <c r="I2488" s="377"/>
      <c r="BG2488" s="404"/>
      <c r="BH2488" s="404"/>
      <c r="BI2488" s="404"/>
      <c r="BJ2488" s="404"/>
      <c r="BK2488" s="404"/>
      <c r="BL2488" s="405"/>
      <c r="BM2488" s="405"/>
      <c r="BN2488" s="405"/>
      <c r="BO2488" s="405"/>
      <c r="BP2488" s="405"/>
      <c r="BQ2488" s="405"/>
      <c r="BR2488" s="405"/>
      <c r="BS2488" s="405"/>
      <c r="BT2488" s="405"/>
      <c r="BU2488" s="405"/>
      <c r="BV2488" s="405"/>
      <c r="BW2488" s="405"/>
      <c r="BX2488" s="405"/>
      <c r="BY2488" s="405"/>
      <c r="BZ2488" s="405"/>
      <c r="CA2488" s="405"/>
    </row>
    <row r="2489" spans="1:79" s="407" customFormat="1" ht="12.75" customHeight="1">
      <c r="A2489" s="406"/>
      <c r="B2489" s="406"/>
      <c r="C2489" s="406"/>
      <c r="D2489" s="406"/>
      <c r="E2489" s="406"/>
      <c r="F2489" s="406"/>
      <c r="G2489" s="406"/>
      <c r="H2489" s="406"/>
      <c r="I2489" s="406"/>
      <c r="BG2489" s="408"/>
      <c r="BH2489" s="408"/>
      <c r="BI2489" s="408"/>
      <c r="BJ2489" s="408"/>
      <c r="BK2489" s="408"/>
      <c r="BL2489" s="409"/>
      <c r="BM2489" s="409"/>
      <c r="BN2489" s="409"/>
      <c r="BO2489" s="409"/>
      <c r="BP2489" s="409"/>
      <c r="BQ2489" s="409"/>
      <c r="BR2489" s="409"/>
      <c r="BS2489" s="409"/>
      <c r="BT2489" s="409"/>
      <c r="BU2489" s="409"/>
      <c r="BV2489" s="409"/>
      <c r="BW2489" s="409"/>
      <c r="BX2489" s="409"/>
      <c r="BY2489" s="409"/>
      <c r="BZ2489" s="409"/>
      <c r="CA2489" s="409"/>
    </row>
    <row r="2490" spans="1:79" s="316" customFormat="1" ht="20.100000000000001" customHeight="1">
      <c r="A2490" s="239" t="s">
        <v>1159</v>
      </c>
      <c r="B2490" s="239"/>
      <c r="C2490" s="239"/>
      <c r="D2490" s="298"/>
      <c r="E2490" s="291"/>
      <c r="F2490" s="291"/>
      <c r="G2490" s="291"/>
      <c r="H2490" s="291"/>
      <c r="I2490" s="291"/>
      <c r="J2490" s="291"/>
      <c r="K2490" s="291"/>
      <c r="L2490" s="291"/>
      <c r="M2490" s="291"/>
      <c r="N2490" s="291"/>
      <c r="O2490" s="291"/>
      <c r="P2490" s="291"/>
      <c r="Q2490" s="291"/>
      <c r="R2490" s="291"/>
      <c r="S2490" s="291"/>
      <c r="T2490" s="291"/>
      <c r="U2490" s="291"/>
      <c r="V2490" s="291"/>
      <c r="BG2490" s="243"/>
      <c r="BH2490" s="243"/>
      <c r="BI2490" s="243"/>
      <c r="BJ2490" s="243"/>
      <c r="BK2490" s="243"/>
      <c r="BL2490" s="345"/>
      <c r="BM2490" s="345"/>
      <c r="BN2490" s="345"/>
      <c r="BO2490" s="345"/>
      <c r="BP2490" s="345"/>
      <c r="BQ2490" s="345"/>
      <c r="BR2490" s="345"/>
      <c r="BS2490" s="345"/>
      <c r="BT2490" s="345"/>
      <c r="BU2490" s="345"/>
      <c r="BV2490" s="345"/>
      <c r="BW2490" s="345"/>
      <c r="BX2490" s="345"/>
      <c r="BY2490" s="345"/>
      <c r="BZ2490" s="345"/>
      <c r="CA2490" s="345"/>
    </row>
    <row r="2491" spans="1:79" s="331" customFormat="1" ht="11.25" customHeight="1">
      <c r="B2491" s="495" t="s">
        <v>431</v>
      </c>
      <c r="C2491" s="496"/>
      <c r="D2491" s="497"/>
      <c r="E2491" s="501" t="s">
        <v>1160</v>
      </c>
      <c r="F2491" s="502"/>
      <c r="G2491" s="502"/>
      <c r="H2491" s="502"/>
      <c r="I2491" s="502"/>
      <c r="J2491" s="502"/>
      <c r="K2491" s="502"/>
      <c r="L2491" s="502"/>
      <c r="M2491" s="502"/>
      <c r="N2491" s="502"/>
      <c r="O2491" s="502"/>
      <c r="P2491" s="502"/>
      <c r="Q2491" s="502"/>
      <c r="R2491" s="502"/>
      <c r="S2491" s="502"/>
      <c r="T2491" s="502"/>
      <c r="U2491" s="502"/>
      <c r="V2491" s="502"/>
      <c r="W2491" s="502"/>
      <c r="X2491" s="502"/>
      <c r="Y2491" s="502"/>
      <c r="Z2491" s="502"/>
      <c r="AA2491" s="502"/>
      <c r="AB2491" s="502"/>
      <c r="AC2491" s="502"/>
      <c r="AD2491" s="502"/>
      <c r="AE2491" s="502"/>
      <c r="AF2491" s="502"/>
      <c r="AG2491" s="502"/>
      <c r="AH2491" s="502"/>
      <c r="AI2491" s="502"/>
      <c r="AJ2491" s="502"/>
      <c r="AK2491" s="502"/>
      <c r="AL2491" s="502"/>
      <c r="AM2491" s="502"/>
      <c r="AN2491" s="502"/>
      <c r="AO2491" s="502"/>
      <c r="AP2491" s="502"/>
      <c r="AQ2491" s="502"/>
      <c r="AR2491" s="502"/>
      <c r="AS2491" s="502"/>
      <c r="AT2491" s="502"/>
      <c r="AU2491" s="502"/>
      <c r="AV2491" s="502"/>
      <c r="AW2491" s="502"/>
      <c r="AX2491" s="502"/>
      <c r="AY2491" s="502"/>
      <c r="AZ2491" s="502"/>
      <c r="BA2491" s="502"/>
      <c r="BB2491" s="502"/>
      <c r="BC2491" s="502"/>
      <c r="BD2491" s="502"/>
      <c r="BE2491" s="502"/>
      <c r="BF2491" s="502"/>
      <c r="BG2491" s="505"/>
      <c r="BH2491" s="506"/>
      <c r="BI2491" s="506"/>
      <c r="BJ2491" s="506"/>
      <c r="BK2491" s="507"/>
      <c r="BL2491" s="330"/>
      <c r="BM2491" s="330"/>
      <c r="BN2491" s="330"/>
      <c r="BO2491" s="330"/>
      <c r="BP2491" s="330"/>
      <c r="BQ2491" s="330"/>
      <c r="BR2491" s="330"/>
      <c r="BS2491" s="330"/>
      <c r="BT2491" s="330"/>
      <c r="BU2491" s="330"/>
      <c r="BV2491" s="330"/>
      <c r="BW2491" s="330"/>
      <c r="BX2491" s="330"/>
      <c r="BY2491" s="330"/>
      <c r="BZ2491" s="330"/>
      <c r="CA2491" s="330"/>
    </row>
    <row r="2492" spans="1:79" s="331" customFormat="1" ht="11.25" customHeight="1">
      <c r="B2492" s="511"/>
      <c r="C2492" s="512"/>
      <c r="D2492" s="513"/>
      <c r="E2492" s="514"/>
      <c r="F2492" s="482"/>
      <c r="G2492" s="482"/>
      <c r="H2492" s="482"/>
      <c r="I2492" s="482"/>
      <c r="J2492" s="482"/>
      <c r="K2492" s="482"/>
      <c r="L2492" s="482"/>
      <c r="M2492" s="482"/>
      <c r="N2492" s="482"/>
      <c r="O2492" s="482"/>
      <c r="P2492" s="482"/>
      <c r="Q2492" s="482"/>
      <c r="R2492" s="482"/>
      <c r="S2492" s="482"/>
      <c r="T2492" s="482"/>
      <c r="U2492" s="482"/>
      <c r="V2492" s="482"/>
      <c r="W2492" s="482"/>
      <c r="X2492" s="482"/>
      <c r="Y2492" s="482"/>
      <c r="Z2492" s="482"/>
      <c r="AA2492" s="482"/>
      <c r="AB2492" s="482"/>
      <c r="AC2492" s="482"/>
      <c r="AD2492" s="482"/>
      <c r="AE2492" s="482"/>
      <c r="AF2492" s="482"/>
      <c r="AG2492" s="482"/>
      <c r="AH2492" s="482"/>
      <c r="AI2492" s="482"/>
      <c r="AJ2492" s="482"/>
      <c r="AK2492" s="482"/>
      <c r="AL2492" s="482"/>
      <c r="AM2492" s="482"/>
      <c r="AN2492" s="482"/>
      <c r="AO2492" s="482"/>
      <c r="AP2492" s="482"/>
      <c r="AQ2492" s="482"/>
      <c r="AR2492" s="482"/>
      <c r="AS2492" s="482"/>
      <c r="AT2492" s="482"/>
      <c r="AU2492" s="482"/>
      <c r="AV2492" s="482"/>
      <c r="AW2492" s="482"/>
      <c r="AX2492" s="482"/>
      <c r="AY2492" s="482"/>
      <c r="AZ2492" s="482"/>
      <c r="BA2492" s="482"/>
      <c r="BB2492" s="482"/>
      <c r="BC2492" s="482"/>
      <c r="BD2492" s="482"/>
      <c r="BE2492" s="482"/>
      <c r="BF2492" s="482"/>
      <c r="BG2492" s="515"/>
      <c r="BH2492" s="516"/>
      <c r="BI2492" s="516"/>
      <c r="BJ2492" s="516"/>
      <c r="BK2492" s="517"/>
      <c r="BL2492" s="330"/>
      <c r="BM2492" s="330"/>
      <c r="BN2492" s="330"/>
      <c r="BO2492" s="330"/>
      <c r="BP2492" s="330"/>
      <c r="BQ2492" s="330"/>
      <c r="BR2492" s="330"/>
      <c r="BS2492" s="330"/>
      <c r="BT2492" s="330"/>
      <c r="BU2492" s="330"/>
      <c r="BV2492" s="330"/>
      <c r="BW2492" s="330"/>
      <c r="BX2492" s="330"/>
      <c r="BY2492" s="330"/>
      <c r="BZ2492" s="330"/>
      <c r="CA2492" s="330"/>
    </row>
    <row r="2493" spans="1:79" s="331" customFormat="1" ht="11.25" customHeight="1">
      <c r="B2493" s="511"/>
      <c r="C2493" s="512"/>
      <c r="D2493" s="513"/>
      <c r="E2493" s="514"/>
      <c r="F2493" s="482"/>
      <c r="G2493" s="482"/>
      <c r="H2493" s="482"/>
      <c r="I2493" s="482"/>
      <c r="J2493" s="482"/>
      <c r="K2493" s="482"/>
      <c r="L2493" s="482"/>
      <c r="M2493" s="482"/>
      <c r="N2493" s="482"/>
      <c r="O2493" s="482"/>
      <c r="P2493" s="482"/>
      <c r="Q2493" s="482"/>
      <c r="R2493" s="482"/>
      <c r="S2493" s="482"/>
      <c r="T2493" s="482"/>
      <c r="U2493" s="482"/>
      <c r="V2493" s="482"/>
      <c r="W2493" s="482"/>
      <c r="X2493" s="482"/>
      <c r="Y2493" s="482"/>
      <c r="Z2493" s="482"/>
      <c r="AA2493" s="482"/>
      <c r="AB2493" s="482"/>
      <c r="AC2493" s="482"/>
      <c r="AD2493" s="482"/>
      <c r="AE2493" s="482"/>
      <c r="AF2493" s="482"/>
      <c r="AG2493" s="482"/>
      <c r="AH2493" s="482"/>
      <c r="AI2493" s="482"/>
      <c r="AJ2493" s="482"/>
      <c r="AK2493" s="482"/>
      <c r="AL2493" s="482"/>
      <c r="AM2493" s="482"/>
      <c r="AN2493" s="482"/>
      <c r="AO2493" s="482"/>
      <c r="AP2493" s="482"/>
      <c r="AQ2493" s="482"/>
      <c r="AR2493" s="482"/>
      <c r="AS2493" s="482"/>
      <c r="AT2493" s="482"/>
      <c r="AU2493" s="482"/>
      <c r="AV2493" s="482"/>
      <c r="AW2493" s="482"/>
      <c r="AX2493" s="482"/>
      <c r="AY2493" s="482"/>
      <c r="AZ2493" s="482"/>
      <c r="BA2493" s="482"/>
      <c r="BB2493" s="482"/>
      <c r="BC2493" s="482"/>
      <c r="BD2493" s="482"/>
      <c r="BE2493" s="482"/>
      <c r="BF2493" s="482"/>
      <c r="BG2493" s="515"/>
      <c r="BH2493" s="516"/>
      <c r="BI2493" s="516"/>
      <c r="BJ2493" s="516"/>
      <c r="BK2493" s="517"/>
      <c r="BL2493" s="330"/>
      <c r="BM2493" s="330"/>
      <c r="BN2493" s="330"/>
      <c r="BO2493" s="330"/>
      <c r="BP2493" s="330"/>
      <c r="BQ2493" s="330"/>
      <c r="BR2493" s="330"/>
      <c r="BS2493" s="330"/>
      <c r="BT2493" s="330"/>
      <c r="BU2493" s="330"/>
      <c r="BV2493" s="330"/>
      <c r="BW2493" s="330"/>
      <c r="BX2493" s="330"/>
      <c r="BY2493" s="330"/>
      <c r="BZ2493" s="330"/>
      <c r="CA2493" s="330"/>
    </row>
    <row r="2494" spans="1:79" s="331" customFormat="1" ht="11.25" customHeight="1">
      <c r="B2494" s="511"/>
      <c r="C2494" s="512"/>
      <c r="D2494" s="513"/>
      <c r="E2494" s="514"/>
      <c r="F2494" s="482"/>
      <c r="G2494" s="482"/>
      <c r="H2494" s="482"/>
      <c r="I2494" s="482"/>
      <c r="J2494" s="482"/>
      <c r="K2494" s="482"/>
      <c r="L2494" s="482"/>
      <c r="M2494" s="482"/>
      <c r="N2494" s="482"/>
      <c r="O2494" s="482"/>
      <c r="P2494" s="482"/>
      <c r="Q2494" s="482"/>
      <c r="R2494" s="482"/>
      <c r="S2494" s="482"/>
      <c r="T2494" s="482"/>
      <c r="U2494" s="482"/>
      <c r="V2494" s="482"/>
      <c r="W2494" s="482"/>
      <c r="X2494" s="482"/>
      <c r="Y2494" s="482"/>
      <c r="Z2494" s="482"/>
      <c r="AA2494" s="482"/>
      <c r="AB2494" s="482"/>
      <c r="AC2494" s="482"/>
      <c r="AD2494" s="482"/>
      <c r="AE2494" s="482"/>
      <c r="AF2494" s="482"/>
      <c r="AG2494" s="482"/>
      <c r="AH2494" s="482"/>
      <c r="AI2494" s="482"/>
      <c r="AJ2494" s="482"/>
      <c r="AK2494" s="482"/>
      <c r="AL2494" s="482"/>
      <c r="AM2494" s="482"/>
      <c r="AN2494" s="482"/>
      <c r="AO2494" s="482"/>
      <c r="AP2494" s="482"/>
      <c r="AQ2494" s="482"/>
      <c r="AR2494" s="482"/>
      <c r="AS2494" s="482"/>
      <c r="AT2494" s="482"/>
      <c r="AU2494" s="482"/>
      <c r="AV2494" s="482"/>
      <c r="AW2494" s="482"/>
      <c r="AX2494" s="482"/>
      <c r="AY2494" s="482"/>
      <c r="AZ2494" s="482"/>
      <c r="BA2494" s="482"/>
      <c r="BB2494" s="482"/>
      <c r="BC2494" s="482"/>
      <c r="BD2494" s="482"/>
      <c r="BE2494" s="482"/>
      <c r="BF2494" s="482"/>
      <c r="BG2494" s="515"/>
      <c r="BH2494" s="516"/>
      <c r="BI2494" s="516"/>
      <c r="BJ2494" s="516"/>
      <c r="BK2494" s="517"/>
      <c r="BL2494" s="330"/>
      <c r="BM2494" s="330"/>
      <c r="BN2494" s="330"/>
      <c r="BO2494" s="330"/>
      <c r="BP2494" s="330"/>
      <c r="BQ2494" s="330"/>
      <c r="BR2494" s="330"/>
      <c r="BS2494" s="330"/>
      <c r="BT2494" s="330"/>
      <c r="BU2494" s="330"/>
      <c r="BV2494" s="330"/>
      <c r="BW2494" s="330"/>
      <c r="BX2494" s="330"/>
      <c r="BY2494" s="330"/>
      <c r="BZ2494" s="330"/>
      <c r="CA2494" s="330"/>
    </row>
    <row r="2495" spans="1:79" s="331" customFormat="1" ht="11.25" customHeight="1">
      <c r="B2495" s="498"/>
      <c r="C2495" s="499"/>
      <c r="D2495" s="500"/>
      <c r="E2495" s="503"/>
      <c r="F2495" s="504"/>
      <c r="G2495" s="504"/>
      <c r="H2495" s="504"/>
      <c r="I2495" s="504"/>
      <c r="J2495" s="504"/>
      <c r="K2495" s="504"/>
      <c r="L2495" s="504"/>
      <c r="M2495" s="504"/>
      <c r="N2495" s="504"/>
      <c r="O2495" s="504"/>
      <c r="P2495" s="504"/>
      <c r="Q2495" s="504"/>
      <c r="R2495" s="504"/>
      <c r="S2495" s="504"/>
      <c r="T2495" s="504"/>
      <c r="U2495" s="504"/>
      <c r="V2495" s="504"/>
      <c r="W2495" s="504"/>
      <c r="X2495" s="504"/>
      <c r="Y2495" s="504"/>
      <c r="Z2495" s="504"/>
      <c r="AA2495" s="504"/>
      <c r="AB2495" s="504"/>
      <c r="AC2495" s="504"/>
      <c r="AD2495" s="504"/>
      <c r="AE2495" s="504"/>
      <c r="AF2495" s="504"/>
      <c r="AG2495" s="504"/>
      <c r="AH2495" s="504"/>
      <c r="AI2495" s="504"/>
      <c r="AJ2495" s="504"/>
      <c r="AK2495" s="504"/>
      <c r="AL2495" s="504"/>
      <c r="AM2495" s="504"/>
      <c r="AN2495" s="504"/>
      <c r="AO2495" s="504"/>
      <c r="AP2495" s="504"/>
      <c r="AQ2495" s="504"/>
      <c r="AR2495" s="504"/>
      <c r="AS2495" s="504"/>
      <c r="AT2495" s="504"/>
      <c r="AU2495" s="504"/>
      <c r="AV2495" s="504"/>
      <c r="AW2495" s="504"/>
      <c r="AX2495" s="504"/>
      <c r="AY2495" s="504"/>
      <c r="AZ2495" s="504"/>
      <c r="BA2495" s="504"/>
      <c r="BB2495" s="504"/>
      <c r="BC2495" s="504"/>
      <c r="BD2495" s="504"/>
      <c r="BE2495" s="504"/>
      <c r="BF2495" s="504"/>
      <c r="BG2495" s="508"/>
      <c r="BH2495" s="509"/>
      <c r="BI2495" s="509"/>
      <c r="BJ2495" s="509"/>
      <c r="BK2495" s="510"/>
      <c r="BL2495" s="330"/>
      <c r="BM2495" s="330"/>
      <c r="BN2495" s="330"/>
      <c r="BO2495" s="330"/>
      <c r="BP2495" s="330"/>
      <c r="BQ2495" s="330"/>
      <c r="BR2495" s="330"/>
      <c r="BS2495" s="330"/>
      <c r="BT2495" s="330"/>
      <c r="BU2495" s="330"/>
      <c r="BV2495" s="330"/>
      <c r="BW2495" s="330"/>
      <c r="BX2495" s="330"/>
      <c r="BY2495" s="330"/>
      <c r="BZ2495" s="330"/>
      <c r="CA2495" s="330"/>
    </row>
    <row r="2496" spans="1:79" s="390" customFormat="1" ht="12.95" customHeight="1">
      <c r="BG2496" s="243"/>
      <c r="BH2496" s="243"/>
      <c r="BI2496" s="243"/>
      <c r="BJ2496" s="243"/>
      <c r="BK2496" s="243"/>
      <c r="BL2496" s="391"/>
      <c r="BM2496" s="391"/>
      <c r="BN2496" s="391"/>
      <c r="BO2496" s="391"/>
      <c r="BP2496" s="391"/>
      <c r="BQ2496" s="391"/>
      <c r="BR2496" s="391"/>
      <c r="BS2496" s="391"/>
      <c r="BT2496" s="391"/>
      <c r="BU2496" s="391"/>
      <c r="BV2496" s="391"/>
      <c r="BW2496" s="391"/>
      <c r="BX2496" s="391"/>
      <c r="BY2496" s="391"/>
      <c r="BZ2496" s="391"/>
      <c r="CA2496" s="391"/>
    </row>
    <row r="2497" spans="1:79" s="316" customFormat="1" ht="20.100000000000001" customHeight="1">
      <c r="A2497" s="239" t="s">
        <v>1161</v>
      </c>
      <c r="B2497" s="239"/>
      <c r="C2497" s="239"/>
      <c r="D2497" s="298"/>
      <c r="E2497" s="291"/>
      <c r="F2497" s="291"/>
      <c r="G2497" s="291"/>
      <c r="H2497" s="291"/>
      <c r="I2497" s="291"/>
      <c r="J2497" s="291"/>
      <c r="K2497" s="291"/>
      <c r="L2497" s="291"/>
      <c r="M2497" s="291"/>
      <c r="N2497" s="291"/>
      <c r="O2497" s="291"/>
      <c r="P2497" s="291"/>
      <c r="Q2497" s="291"/>
      <c r="R2497" s="291"/>
      <c r="S2497" s="291"/>
      <c r="T2497" s="291"/>
      <c r="U2497" s="291"/>
      <c r="V2497" s="291"/>
      <c r="BG2497" s="243"/>
      <c r="BH2497" s="243"/>
      <c r="BI2497" s="243"/>
      <c r="BJ2497" s="243"/>
      <c r="BK2497" s="243"/>
      <c r="BL2497" s="345"/>
      <c r="BM2497" s="345"/>
      <c r="BN2497" s="345"/>
      <c r="BO2497" s="345"/>
      <c r="BP2497" s="345"/>
      <c r="BQ2497" s="345"/>
      <c r="BR2497" s="345"/>
      <c r="BS2497" s="345"/>
      <c r="BT2497" s="345"/>
      <c r="BU2497" s="345"/>
      <c r="BV2497" s="345"/>
      <c r="BW2497" s="345"/>
      <c r="BX2497" s="345"/>
      <c r="BY2497" s="345"/>
      <c r="BZ2497" s="345"/>
      <c r="CA2497" s="345"/>
    </row>
    <row r="2498" spans="1:79" ht="11.25" customHeight="1">
      <c r="B2498" s="495" t="s">
        <v>431</v>
      </c>
      <c r="C2498" s="496"/>
      <c r="D2498" s="497"/>
      <c r="E2498" s="501" t="s">
        <v>1162</v>
      </c>
      <c r="F2498" s="502"/>
      <c r="G2498" s="502"/>
      <c r="H2498" s="502"/>
      <c r="I2498" s="502"/>
      <c r="J2498" s="502"/>
      <c r="K2498" s="502"/>
      <c r="L2498" s="502"/>
      <c r="M2498" s="502"/>
      <c r="N2498" s="502"/>
      <c r="O2498" s="502"/>
      <c r="P2498" s="502"/>
      <c r="Q2498" s="502"/>
      <c r="R2498" s="502"/>
      <c r="S2498" s="502"/>
      <c r="T2498" s="502"/>
      <c r="U2498" s="502"/>
      <c r="V2498" s="502"/>
      <c r="W2498" s="502"/>
      <c r="X2498" s="502"/>
      <c r="Y2498" s="502"/>
      <c r="Z2498" s="502"/>
      <c r="AA2498" s="502"/>
      <c r="AB2498" s="502"/>
      <c r="AC2498" s="502"/>
      <c r="AD2498" s="502"/>
      <c r="AE2498" s="502"/>
      <c r="AF2498" s="502"/>
      <c r="AG2498" s="502"/>
      <c r="AH2498" s="502"/>
      <c r="AI2498" s="502"/>
      <c r="AJ2498" s="502"/>
      <c r="AK2498" s="502"/>
      <c r="AL2498" s="502"/>
      <c r="AM2498" s="502"/>
      <c r="AN2498" s="502"/>
      <c r="AO2498" s="502"/>
      <c r="AP2498" s="502"/>
      <c r="AQ2498" s="502"/>
      <c r="AR2498" s="502"/>
      <c r="AS2498" s="502"/>
      <c r="AT2498" s="502"/>
      <c r="AU2498" s="502"/>
      <c r="AV2498" s="502"/>
      <c r="AW2498" s="502"/>
      <c r="AX2498" s="502"/>
      <c r="AY2498" s="502"/>
      <c r="AZ2498" s="502"/>
      <c r="BA2498" s="502"/>
      <c r="BB2498" s="502"/>
      <c r="BC2498" s="502"/>
      <c r="BD2498" s="502"/>
      <c r="BE2498" s="502"/>
      <c r="BF2498" s="502"/>
      <c r="BG2498" s="505"/>
      <c r="BH2498" s="506"/>
      <c r="BI2498" s="506"/>
      <c r="BJ2498" s="506"/>
      <c r="BK2498" s="507"/>
    </row>
    <row r="2499" spans="1:79" s="331" customFormat="1" ht="11.25" customHeight="1">
      <c r="B2499" s="511"/>
      <c r="C2499" s="512"/>
      <c r="D2499" s="513"/>
      <c r="E2499" s="514"/>
      <c r="F2499" s="482"/>
      <c r="G2499" s="482"/>
      <c r="H2499" s="482"/>
      <c r="I2499" s="482"/>
      <c r="J2499" s="482"/>
      <c r="K2499" s="482"/>
      <c r="L2499" s="482"/>
      <c r="M2499" s="482"/>
      <c r="N2499" s="482"/>
      <c r="O2499" s="482"/>
      <c r="P2499" s="482"/>
      <c r="Q2499" s="482"/>
      <c r="R2499" s="482"/>
      <c r="S2499" s="482"/>
      <c r="T2499" s="482"/>
      <c r="U2499" s="482"/>
      <c r="V2499" s="482"/>
      <c r="W2499" s="482"/>
      <c r="X2499" s="482"/>
      <c r="Y2499" s="482"/>
      <c r="Z2499" s="482"/>
      <c r="AA2499" s="482"/>
      <c r="AB2499" s="482"/>
      <c r="AC2499" s="482"/>
      <c r="AD2499" s="482"/>
      <c r="AE2499" s="482"/>
      <c r="AF2499" s="482"/>
      <c r="AG2499" s="482"/>
      <c r="AH2499" s="482"/>
      <c r="AI2499" s="482"/>
      <c r="AJ2499" s="482"/>
      <c r="AK2499" s="482"/>
      <c r="AL2499" s="482"/>
      <c r="AM2499" s="482"/>
      <c r="AN2499" s="482"/>
      <c r="AO2499" s="482"/>
      <c r="AP2499" s="482"/>
      <c r="AQ2499" s="482"/>
      <c r="AR2499" s="482"/>
      <c r="AS2499" s="482"/>
      <c r="AT2499" s="482"/>
      <c r="AU2499" s="482"/>
      <c r="AV2499" s="482"/>
      <c r="AW2499" s="482"/>
      <c r="AX2499" s="482"/>
      <c r="AY2499" s="482"/>
      <c r="AZ2499" s="482"/>
      <c r="BA2499" s="482"/>
      <c r="BB2499" s="482"/>
      <c r="BC2499" s="482"/>
      <c r="BD2499" s="482"/>
      <c r="BE2499" s="482"/>
      <c r="BF2499" s="482"/>
      <c r="BG2499" s="515"/>
      <c r="BH2499" s="516"/>
      <c r="BI2499" s="516"/>
      <c r="BJ2499" s="516"/>
      <c r="BK2499" s="517"/>
      <c r="BL2499" s="330"/>
      <c r="BM2499" s="330"/>
      <c r="BN2499" s="330"/>
      <c r="BO2499" s="330"/>
      <c r="BP2499" s="330"/>
      <c r="BQ2499" s="330"/>
      <c r="BR2499" s="330"/>
      <c r="BS2499" s="330"/>
      <c r="BT2499" s="330"/>
      <c r="BU2499" s="330"/>
      <c r="BV2499" s="330"/>
      <c r="BW2499" s="330"/>
      <c r="BX2499" s="330"/>
      <c r="BY2499" s="330"/>
      <c r="BZ2499" s="330"/>
      <c r="CA2499" s="330"/>
    </row>
    <row r="2500" spans="1:79" s="331" customFormat="1" ht="11.25" customHeight="1">
      <c r="B2500" s="511"/>
      <c r="C2500" s="512"/>
      <c r="D2500" s="513"/>
      <c r="E2500" s="514"/>
      <c r="F2500" s="482"/>
      <c r="G2500" s="482"/>
      <c r="H2500" s="482"/>
      <c r="I2500" s="482"/>
      <c r="J2500" s="482"/>
      <c r="K2500" s="482"/>
      <c r="L2500" s="482"/>
      <c r="M2500" s="482"/>
      <c r="N2500" s="482"/>
      <c r="O2500" s="482"/>
      <c r="P2500" s="482"/>
      <c r="Q2500" s="482"/>
      <c r="R2500" s="482"/>
      <c r="S2500" s="482"/>
      <c r="T2500" s="482"/>
      <c r="U2500" s="482"/>
      <c r="V2500" s="482"/>
      <c r="W2500" s="482"/>
      <c r="X2500" s="482"/>
      <c r="Y2500" s="482"/>
      <c r="Z2500" s="482"/>
      <c r="AA2500" s="482"/>
      <c r="AB2500" s="482"/>
      <c r="AC2500" s="482"/>
      <c r="AD2500" s="482"/>
      <c r="AE2500" s="482"/>
      <c r="AF2500" s="482"/>
      <c r="AG2500" s="482"/>
      <c r="AH2500" s="482"/>
      <c r="AI2500" s="482"/>
      <c r="AJ2500" s="482"/>
      <c r="AK2500" s="482"/>
      <c r="AL2500" s="482"/>
      <c r="AM2500" s="482"/>
      <c r="AN2500" s="482"/>
      <c r="AO2500" s="482"/>
      <c r="AP2500" s="482"/>
      <c r="AQ2500" s="482"/>
      <c r="AR2500" s="482"/>
      <c r="AS2500" s="482"/>
      <c r="AT2500" s="482"/>
      <c r="AU2500" s="482"/>
      <c r="AV2500" s="482"/>
      <c r="AW2500" s="482"/>
      <c r="AX2500" s="482"/>
      <c r="AY2500" s="482"/>
      <c r="AZ2500" s="482"/>
      <c r="BA2500" s="482"/>
      <c r="BB2500" s="482"/>
      <c r="BC2500" s="482"/>
      <c r="BD2500" s="482"/>
      <c r="BE2500" s="482"/>
      <c r="BF2500" s="482"/>
      <c r="BG2500" s="515"/>
      <c r="BH2500" s="516"/>
      <c r="BI2500" s="516"/>
      <c r="BJ2500" s="516"/>
      <c r="BK2500" s="517"/>
      <c r="BL2500" s="330"/>
      <c r="BM2500" s="330"/>
      <c r="BN2500" s="330"/>
      <c r="BO2500" s="330"/>
      <c r="BP2500" s="330"/>
      <c r="BQ2500" s="330"/>
      <c r="BR2500" s="330"/>
      <c r="BS2500" s="330"/>
      <c r="BT2500" s="330"/>
      <c r="BU2500" s="330"/>
      <c r="BV2500" s="330"/>
      <c r="BW2500" s="330"/>
      <c r="BX2500" s="330"/>
      <c r="BY2500" s="330"/>
      <c r="BZ2500" s="330"/>
      <c r="CA2500" s="330"/>
    </row>
    <row r="2501" spans="1:79" s="331" customFormat="1" ht="11.25" customHeight="1">
      <c r="B2501" s="511"/>
      <c r="C2501" s="512"/>
      <c r="D2501" s="513"/>
      <c r="E2501" s="514"/>
      <c r="F2501" s="482"/>
      <c r="G2501" s="482"/>
      <c r="H2501" s="482"/>
      <c r="I2501" s="482"/>
      <c r="J2501" s="482"/>
      <c r="K2501" s="482"/>
      <c r="L2501" s="482"/>
      <c r="M2501" s="482"/>
      <c r="N2501" s="482"/>
      <c r="O2501" s="482"/>
      <c r="P2501" s="482"/>
      <c r="Q2501" s="482"/>
      <c r="R2501" s="482"/>
      <c r="S2501" s="482"/>
      <c r="T2501" s="482"/>
      <c r="U2501" s="482"/>
      <c r="V2501" s="482"/>
      <c r="W2501" s="482"/>
      <c r="X2501" s="482"/>
      <c r="Y2501" s="482"/>
      <c r="Z2501" s="482"/>
      <c r="AA2501" s="482"/>
      <c r="AB2501" s="482"/>
      <c r="AC2501" s="482"/>
      <c r="AD2501" s="482"/>
      <c r="AE2501" s="482"/>
      <c r="AF2501" s="482"/>
      <c r="AG2501" s="482"/>
      <c r="AH2501" s="482"/>
      <c r="AI2501" s="482"/>
      <c r="AJ2501" s="482"/>
      <c r="AK2501" s="482"/>
      <c r="AL2501" s="482"/>
      <c r="AM2501" s="482"/>
      <c r="AN2501" s="482"/>
      <c r="AO2501" s="482"/>
      <c r="AP2501" s="482"/>
      <c r="AQ2501" s="482"/>
      <c r="AR2501" s="482"/>
      <c r="AS2501" s="482"/>
      <c r="AT2501" s="482"/>
      <c r="AU2501" s="482"/>
      <c r="AV2501" s="482"/>
      <c r="AW2501" s="482"/>
      <c r="AX2501" s="482"/>
      <c r="AY2501" s="482"/>
      <c r="AZ2501" s="482"/>
      <c r="BA2501" s="482"/>
      <c r="BB2501" s="482"/>
      <c r="BC2501" s="482"/>
      <c r="BD2501" s="482"/>
      <c r="BE2501" s="482"/>
      <c r="BF2501" s="482"/>
      <c r="BG2501" s="515"/>
      <c r="BH2501" s="516"/>
      <c r="BI2501" s="516"/>
      <c r="BJ2501" s="516"/>
      <c r="BK2501" s="517"/>
      <c r="BL2501" s="330"/>
      <c r="BM2501" s="330"/>
      <c r="BN2501" s="330"/>
      <c r="BO2501" s="330"/>
      <c r="BP2501" s="330"/>
      <c r="BQ2501" s="330"/>
      <c r="BR2501" s="330"/>
      <c r="BS2501" s="330"/>
      <c r="BT2501" s="330"/>
      <c r="BU2501" s="330"/>
      <c r="BV2501" s="330"/>
      <c r="BW2501" s="330"/>
      <c r="BX2501" s="330"/>
      <c r="BY2501" s="330"/>
      <c r="BZ2501" s="330"/>
      <c r="CA2501" s="330"/>
    </row>
    <row r="2502" spans="1:79" s="331" customFormat="1" ht="11.25" customHeight="1">
      <c r="B2502" s="511"/>
      <c r="C2502" s="512"/>
      <c r="D2502" s="513"/>
      <c r="E2502" s="514"/>
      <c r="F2502" s="482"/>
      <c r="G2502" s="482"/>
      <c r="H2502" s="482"/>
      <c r="I2502" s="482"/>
      <c r="J2502" s="482"/>
      <c r="K2502" s="482"/>
      <c r="L2502" s="482"/>
      <c r="M2502" s="482"/>
      <c r="N2502" s="482"/>
      <c r="O2502" s="482"/>
      <c r="P2502" s="482"/>
      <c r="Q2502" s="482"/>
      <c r="R2502" s="482"/>
      <c r="S2502" s="482"/>
      <c r="T2502" s="482"/>
      <c r="U2502" s="482"/>
      <c r="V2502" s="482"/>
      <c r="W2502" s="482"/>
      <c r="X2502" s="482"/>
      <c r="Y2502" s="482"/>
      <c r="Z2502" s="482"/>
      <c r="AA2502" s="482"/>
      <c r="AB2502" s="482"/>
      <c r="AC2502" s="482"/>
      <c r="AD2502" s="482"/>
      <c r="AE2502" s="482"/>
      <c r="AF2502" s="482"/>
      <c r="AG2502" s="482"/>
      <c r="AH2502" s="482"/>
      <c r="AI2502" s="482"/>
      <c r="AJ2502" s="482"/>
      <c r="AK2502" s="482"/>
      <c r="AL2502" s="482"/>
      <c r="AM2502" s="482"/>
      <c r="AN2502" s="482"/>
      <c r="AO2502" s="482"/>
      <c r="AP2502" s="482"/>
      <c r="AQ2502" s="482"/>
      <c r="AR2502" s="482"/>
      <c r="AS2502" s="482"/>
      <c r="AT2502" s="482"/>
      <c r="AU2502" s="482"/>
      <c r="AV2502" s="482"/>
      <c r="AW2502" s="482"/>
      <c r="AX2502" s="482"/>
      <c r="AY2502" s="482"/>
      <c r="AZ2502" s="482"/>
      <c r="BA2502" s="482"/>
      <c r="BB2502" s="482"/>
      <c r="BC2502" s="482"/>
      <c r="BD2502" s="482"/>
      <c r="BE2502" s="482"/>
      <c r="BF2502" s="482"/>
      <c r="BG2502" s="515"/>
      <c r="BH2502" s="516"/>
      <c r="BI2502" s="516"/>
      <c r="BJ2502" s="516"/>
      <c r="BK2502" s="517"/>
      <c r="BL2502" s="330"/>
      <c r="BM2502" s="330"/>
      <c r="BN2502" s="330"/>
      <c r="BO2502" s="330"/>
      <c r="BP2502" s="330"/>
      <c r="BQ2502" s="330"/>
      <c r="BR2502" s="330"/>
      <c r="BS2502" s="330"/>
      <c r="BT2502" s="330"/>
      <c r="BU2502" s="330"/>
      <c r="BV2502" s="330"/>
      <c r="BW2502" s="330"/>
      <c r="BX2502" s="330"/>
      <c r="BY2502" s="330"/>
      <c r="BZ2502" s="330"/>
      <c r="CA2502" s="330"/>
    </row>
    <row r="2503" spans="1:79" s="331" customFormat="1" ht="11.25" customHeight="1">
      <c r="B2503" s="498"/>
      <c r="C2503" s="499"/>
      <c r="D2503" s="500"/>
      <c r="E2503" s="503"/>
      <c r="F2503" s="504"/>
      <c r="G2503" s="504"/>
      <c r="H2503" s="504"/>
      <c r="I2503" s="504"/>
      <c r="J2503" s="504"/>
      <c r="K2503" s="504"/>
      <c r="L2503" s="504"/>
      <c r="M2503" s="504"/>
      <c r="N2503" s="504"/>
      <c r="O2503" s="504"/>
      <c r="P2503" s="504"/>
      <c r="Q2503" s="504"/>
      <c r="R2503" s="504"/>
      <c r="S2503" s="504"/>
      <c r="T2503" s="504"/>
      <c r="U2503" s="504"/>
      <c r="V2503" s="504"/>
      <c r="W2503" s="504"/>
      <c r="X2503" s="504"/>
      <c r="Y2503" s="504"/>
      <c r="Z2503" s="504"/>
      <c r="AA2503" s="504"/>
      <c r="AB2503" s="504"/>
      <c r="AC2503" s="504"/>
      <c r="AD2503" s="504"/>
      <c r="AE2503" s="504"/>
      <c r="AF2503" s="504"/>
      <c r="AG2503" s="504"/>
      <c r="AH2503" s="504"/>
      <c r="AI2503" s="504"/>
      <c r="AJ2503" s="504"/>
      <c r="AK2503" s="504"/>
      <c r="AL2503" s="504"/>
      <c r="AM2503" s="504"/>
      <c r="AN2503" s="504"/>
      <c r="AO2503" s="504"/>
      <c r="AP2503" s="504"/>
      <c r="AQ2503" s="504"/>
      <c r="AR2503" s="504"/>
      <c r="AS2503" s="504"/>
      <c r="AT2503" s="504"/>
      <c r="AU2503" s="504"/>
      <c r="AV2503" s="504"/>
      <c r="AW2503" s="504"/>
      <c r="AX2503" s="504"/>
      <c r="AY2503" s="504"/>
      <c r="AZ2503" s="504"/>
      <c r="BA2503" s="504"/>
      <c r="BB2503" s="504"/>
      <c r="BC2503" s="504"/>
      <c r="BD2503" s="504"/>
      <c r="BE2503" s="504"/>
      <c r="BF2503" s="504"/>
      <c r="BG2503" s="508"/>
      <c r="BH2503" s="509"/>
      <c r="BI2503" s="509"/>
      <c r="BJ2503" s="509"/>
      <c r="BK2503" s="510"/>
      <c r="BL2503" s="330"/>
      <c r="BM2503" s="330"/>
      <c r="BN2503" s="330"/>
      <c r="BO2503" s="330"/>
      <c r="BP2503" s="330"/>
      <c r="BQ2503" s="330"/>
      <c r="BR2503" s="330"/>
      <c r="BS2503" s="330"/>
      <c r="BT2503" s="330"/>
      <c r="BU2503" s="330"/>
      <c r="BV2503" s="330"/>
      <c r="BW2503" s="330"/>
      <c r="BX2503" s="330"/>
      <c r="BY2503" s="330"/>
      <c r="BZ2503" s="330"/>
      <c r="CA2503" s="330"/>
    </row>
    <row r="2504" spans="1:79" s="331" customFormat="1" ht="11.25" customHeight="1">
      <c r="B2504" s="495" t="s">
        <v>1119</v>
      </c>
      <c r="C2504" s="496"/>
      <c r="D2504" s="497"/>
      <c r="E2504" s="501" t="s">
        <v>1163</v>
      </c>
      <c r="F2504" s="502"/>
      <c r="G2504" s="502"/>
      <c r="H2504" s="502"/>
      <c r="I2504" s="502"/>
      <c r="J2504" s="502"/>
      <c r="K2504" s="502"/>
      <c r="L2504" s="502"/>
      <c r="M2504" s="502"/>
      <c r="N2504" s="502"/>
      <c r="O2504" s="502"/>
      <c r="P2504" s="502"/>
      <c r="Q2504" s="502"/>
      <c r="R2504" s="502"/>
      <c r="S2504" s="502"/>
      <c r="T2504" s="502"/>
      <c r="U2504" s="502"/>
      <c r="V2504" s="502"/>
      <c r="W2504" s="502"/>
      <c r="X2504" s="502"/>
      <c r="Y2504" s="502"/>
      <c r="Z2504" s="502"/>
      <c r="AA2504" s="502"/>
      <c r="AB2504" s="502"/>
      <c r="AC2504" s="502"/>
      <c r="AD2504" s="502"/>
      <c r="AE2504" s="502"/>
      <c r="AF2504" s="502"/>
      <c r="AG2504" s="502"/>
      <c r="AH2504" s="502"/>
      <c r="AI2504" s="502"/>
      <c r="AJ2504" s="502"/>
      <c r="AK2504" s="502"/>
      <c r="AL2504" s="502"/>
      <c r="AM2504" s="502"/>
      <c r="AN2504" s="502"/>
      <c r="AO2504" s="502"/>
      <c r="AP2504" s="502"/>
      <c r="AQ2504" s="502"/>
      <c r="AR2504" s="502"/>
      <c r="AS2504" s="502"/>
      <c r="AT2504" s="502"/>
      <c r="AU2504" s="502"/>
      <c r="AV2504" s="502"/>
      <c r="AW2504" s="502"/>
      <c r="AX2504" s="502"/>
      <c r="AY2504" s="502"/>
      <c r="AZ2504" s="502"/>
      <c r="BA2504" s="502"/>
      <c r="BB2504" s="502"/>
      <c r="BC2504" s="502"/>
      <c r="BD2504" s="502"/>
      <c r="BE2504" s="502"/>
      <c r="BF2504" s="502"/>
      <c r="BG2504" s="640"/>
      <c r="BH2504" s="640"/>
      <c r="BI2504" s="640"/>
      <c r="BJ2504" s="640"/>
      <c r="BK2504" s="640"/>
      <c r="BL2504" s="330"/>
      <c r="BM2504" s="330"/>
      <c r="BN2504" s="330"/>
      <c r="BO2504" s="330"/>
      <c r="BP2504" s="330"/>
      <c r="BQ2504" s="330"/>
      <c r="BR2504" s="330"/>
      <c r="BS2504" s="330"/>
      <c r="BT2504" s="330"/>
      <c r="BU2504" s="330"/>
      <c r="BV2504" s="330"/>
      <c r="BW2504" s="330"/>
      <c r="BX2504" s="330"/>
      <c r="BY2504" s="330"/>
      <c r="BZ2504" s="330"/>
      <c r="CA2504" s="330"/>
    </row>
    <row r="2505" spans="1:79" s="331" customFormat="1" ht="11.25" customHeight="1">
      <c r="B2505" s="511"/>
      <c r="C2505" s="512"/>
      <c r="D2505" s="513"/>
      <c r="E2505" s="514"/>
      <c r="F2505" s="482"/>
      <c r="G2505" s="482"/>
      <c r="H2505" s="482"/>
      <c r="I2505" s="482"/>
      <c r="J2505" s="482"/>
      <c r="K2505" s="482"/>
      <c r="L2505" s="482"/>
      <c r="M2505" s="482"/>
      <c r="N2505" s="482"/>
      <c r="O2505" s="482"/>
      <c r="P2505" s="482"/>
      <c r="Q2505" s="482"/>
      <c r="R2505" s="482"/>
      <c r="S2505" s="482"/>
      <c r="T2505" s="482"/>
      <c r="U2505" s="482"/>
      <c r="V2505" s="482"/>
      <c r="W2505" s="482"/>
      <c r="X2505" s="482"/>
      <c r="Y2505" s="482"/>
      <c r="Z2505" s="482"/>
      <c r="AA2505" s="482"/>
      <c r="AB2505" s="482"/>
      <c r="AC2505" s="482"/>
      <c r="AD2505" s="482"/>
      <c r="AE2505" s="482"/>
      <c r="AF2505" s="482"/>
      <c r="AG2505" s="482"/>
      <c r="AH2505" s="482"/>
      <c r="AI2505" s="482"/>
      <c r="AJ2505" s="482"/>
      <c r="AK2505" s="482"/>
      <c r="AL2505" s="482"/>
      <c r="AM2505" s="482"/>
      <c r="AN2505" s="482"/>
      <c r="AO2505" s="482"/>
      <c r="AP2505" s="482"/>
      <c r="AQ2505" s="482"/>
      <c r="AR2505" s="482"/>
      <c r="AS2505" s="482"/>
      <c r="AT2505" s="482"/>
      <c r="AU2505" s="482"/>
      <c r="AV2505" s="482"/>
      <c r="AW2505" s="482"/>
      <c r="AX2505" s="482"/>
      <c r="AY2505" s="482"/>
      <c r="AZ2505" s="482"/>
      <c r="BA2505" s="482"/>
      <c r="BB2505" s="482"/>
      <c r="BC2505" s="482"/>
      <c r="BD2505" s="482"/>
      <c r="BE2505" s="482"/>
      <c r="BF2505" s="482"/>
      <c r="BG2505" s="640"/>
      <c r="BH2505" s="640"/>
      <c r="BI2505" s="640"/>
      <c r="BJ2505" s="640"/>
      <c r="BK2505" s="640"/>
      <c r="BL2505" s="330"/>
      <c r="BM2505" s="330"/>
      <c r="BN2505" s="330"/>
      <c r="BO2505" s="330"/>
      <c r="BP2505" s="330"/>
      <c r="BQ2505" s="330"/>
      <c r="BR2505" s="330"/>
      <c r="BS2505" s="330"/>
      <c r="BT2505" s="330"/>
      <c r="BU2505" s="330"/>
      <c r="BV2505" s="330"/>
      <c r="BW2505" s="330"/>
      <c r="BX2505" s="330"/>
      <c r="BY2505" s="330"/>
      <c r="BZ2505" s="330"/>
      <c r="CA2505" s="330"/>
    </row>
    <row r="2506" spans="1:79" s="331" customFormat="1" ht="11.25" customHeight="1">
      <c r="B2506" s="511"/>
      <c r="C2506" s="512"/>
      <c r="D2506" s="513"/>
      <c r="E2506" s="514"/>
      <c r="F2506" s="482"/>
      <c r="G2506" s="482"/>
      <c r="H2506" s="482"/>
      <c r="I2506" s="482"/>
      <c r="J2506" s="482"/>
      <c r="K2506" s="482"/>
      <c r="L2506" s="482"/>
      <c r="M2506" s="482"/>
      <c r="N2506" s="482"/>
      <c r="O2506" s="482"/>
      <c r="P2506" s="482"/>
      <c r="Q2506" s="482"/>
      <c r="R2506" s="482"/>
      <c r="S2506" s="482"/>
      <c r="T2506" s="482"/>
      <c r="U2506" s="482"/>
      <c r="V2506" s="482"/>
      <c r="W2506" s="482"/>
      <c r="X2506" s="482"/>
      <c r="Y2506" s="482"/>
      <c r="Z2506" s="482"/>
      <c r="AA2506" s="482"/>
      <c r="AB2506" s="482"/>
      <c r="AC2506" s="482"/>
      <c r="AD2506" s="482"/>
      <c r="AE2506" s="482"/>
      <c r="AF2506" s="482"/>
      <c r="AG2506" s="482"/>
      <c r="AH2506" s="482"/>
      <c r="AI2506" s="482"/>
      <c r="AJ2506" s="482"/>
      <c r="AK2506" s="482"/>
      <c r="AL2506" s="482"/>
      <c r="AM2506" s="482"/>
      <c r="AN2506" s="482"/>
      <c r="AO2506" s="482"/>
      <c r="AP2506" s="482"/>
      <c r="AQ2506" s="482"/>
      <c r="AR2506" s="482"/>
      <c r="AS2506" s="482"/>
      <c r="AT2506" s="482"/>
      <c r="AU2506" s="482"/>
      <c r="AV2506" s="482"/>
      <c r="AW2506" s="482"/>
      <c r="AX2506" s="482"/>
      <c r="AY2506" s="482"/>
      <c r="AZ2506" s="482"/>
      <c r="BA2506" s="482"/>
      <c r="BB2506" s="482"/>
      <c r="BC2506" s="482"/>
      <c r="BD2506" s="482"/>
      <c r="BE2506" s="482"/>
      <c r="BF2506" s="482"/>
      <c r="BG2506" s="640"/>
      <c r="BH2506" s="640"/>
      <c r="BI2506" s="640"/>
      <c r="BJ2506" s="640"/>
      <c r="BK2506" s="640"/>
      <c r="BL2506" s="330"/>
      <c r="BM2506" s="330"/>
      <c r="BN2506" s="330"/>
      <c r="BO2506" s="330"/>
      <c r="BP2506" s="330"/>
      <c r="BQ2506" s="330"/>
      <c r="BR2506" s="330"/>
      <c r="BS2506" s="330"/>
      <c r="BT2506" s="330"/>
      <c r="BU2506" s="330"/>
      <c r="BV2506" s="330"/>
      <c r="BW2506" s="330"/>
      <c r="BX2506" s="330"/>
      <c r="BY2506" s="330"/>
      <c r="BZ2506" s="330"/>
      <c r="CA2506" s="330"/>
    </row>
    <row r="2507" spans="1:79" s="331" customFormat="1" ht="11.25" customHeight="1">
      <c r="B2507" s="511"/>
      <c r="C2507" s="512"/>
      <c r="D2507" s="513"/>
      <c r="E2507" s="514"/>
      <c r="F2507" s="482"/>
      <c r="G2507" s="482"/>
      <c r="H2507" s="482"/>
      <c r="I2507" s="482"/>
      <c r="J2507" s="482"/>
      <c r="K2507" s="482"/>
      <c r="L2507" s="482"/>
      <c r="M2507" s="482"/>
      <c r="N2507" s="482"/>
      <c r="O2507" s="482"/>
      <c r="P2507" s="482"/>
      <c r="Q2507" s="482"/>
      <c r="R2507" s="482"/>
      <c r="S2507" s="482"/>
      <c r="T2507" s="482"/>
      <c r="U2507" s="482"/>
      <c r="V2507" s="482"/>
      <c r="W2507" s="482"/>
      <c r="X2507" s="482"/>
      <c r="Y2507" s="482"/>
      <c r="Z2507" s="482"/>
      <c r="AA2507" s="482"/>
      <c r="AB2507" s="482"/>
      <c r="AC2507" s="482"/>
      <c r="AD2507" s="482"/>
      <c r="AE2507" s="482"/>
      <c r="AF2507" s="482"/>
      <c r="AG2507" s="482"/>
      <c r="AH2507" s="482"/>
      <c r="AI2507" s="482"/>
      <c r="AJ2507" s="482"/>
      <c r="AK2507" s="482"/>
      <c r="AL2507" s="482"/>
      <c r="AM2507" s="482"/>
      <c r="AN2507" s="482"/>
      <c r="AO2507" s="482"/>
      <c r="AP2507" s="482"/>
      <c r="AQ2507" s="482"/>
      <c r="AR2507" s="482"/>
      <c r="AS2507" s="482"/>
      <c r="AT2507" s="482"/>
      <c r="AU2507" s="482"/>
      <c r="AV2507" s="482"/>
      <c r="AW2507" s="482"/>
      <c r="AX2507" s="482"/>
      <c r="AY2507" s="482"/>
      <c r="AZ2507" s="482"/>
      <c r="BA2507" s="482"/>
      <c r="BB2507" s="482"/>
      <c r="BC2507" s="482"/>
      <c r="BD2507" s="482"/>
      <c r="BE2507" s="482"/>
      <c r="BF2507" s="482"/>
      <c r="BG2507" s="640"/>
      <c r="BH2507" s="640"/>
      <c r="BI2507" s="640"/>
      <c r="BJ2507" s="640"/>
      <c r="BK2507" s="640"/>
      <c r="BL2507" s="330"/>
      <c r="BM2507" s="330"/>
      <c r="BN2507" s="330"/>
      <c r="BO2507" s="330"/>
      <c r="BP2507" s="330"/>
      <c r="BQ2507" s="330"/>
      <c r="BR2507" s="330"/>
      <c r="BS2507" s="330"/>
      <c r="BT2507" s="330"/>
      <c r="BU2507" s="330"/>
      <c r="BV2507" s="330"/>
      <c r="BW2507" s="330"/>
      <c r="BX2507" s="330"/>
      <c r="BY2507" s="330"/>
      <c r="BZ2507" s="330"/>
      <c r="CA2507" s="330"/>
    </row>
    <row r="2508" spans="1:79" s="331" customFormat="1" ht="11.25" customHeight="1">
      <c r="B2508" s="498"/>
      <c r="C2508" s="499"/>
      <c r="D2508" s="500"/>
      <c r="E2508" s="503"/>
      <c r="F2508" s="504"/>
      <c r="G2508" s="504"/>
      <c r="H2508" s="504"/>
      <c r="I2508" s="504"/>
      <c r="J2508" s="504"/>
      <c r="K2508" s="504"/>
      <c r="L2508" s="504"/>
      <c r="M2508" s="504"/>
      <c r="N2508" s="504"/>
      <c r="O2508" s="504"/>
      <c r="P2508" s="504"/>
      <c r="Q2508" s="504"/>
      <c r="R2508" s="504"/>
      <c r="S2508" s="504"/>
      <c r="T2508" s="504"/>
      <c r="U2508" s="504"/>
      <c r="V2508" s="504"/>
      <c r="W2508" s="504"/>
      <c r="X2508" s="504"/>
      <c r="Y2508" s="504"/>
      <c r="Z2508" s="504"/>
      <c r="AA2508" s="504"/>
      <c r="AB2508" s="504"/>
      <c r="AC2508" s="504"/>
      <c r="AD2508" s="504"/>
      <c r="AE2508" s="504"/>
      <c r="AF2508" s="504"/>
      <c r="AG2508" s="504"/>
      <c r="AH2508" s="504"/>
      <c r="AI2508" s="504"/>
      <c r="AJ2508" s="504"/>
      <c r="AK2508" s="504"/>
      <c r="AL2508" s="504"/>
      <c r="AM2508" s="504"/>
      <c r="AN2508" s="504"/>
      <c r="AO2508" s="504"/>
      <c r="AP2508" s="504"/>
      <c r="AQ2508" s="504"/>
      <c r="AR2508" s="504"/>
      <c r="AS2508" s="504"/>
      <c r="AT2508" s="504"/>
      <c r="AU2508" s="504"/>
      <c r="AV2508" s="504"/>
      <c r="AW2508" s="504"/>
      <c r="AX2508" s="504"/>
      <c r="AY2508" s="504"/>
      <c r="AZ2508" s="504"/>
      <c r="BA2508" s="504"/>
      <c r="BB2508" s="504"/>
      <c r="BC2508" s="504"/>
      <c r="BD2508" s="504"/>
      <c r="BE2508" s="504"/>
      <c r="BF2508" s="504"/>
      <c r="BG2508" s="640"/>
      <c r="BH2508" s="640"/>
      <c r="BI2508" s="640"/>
      <c r="BJ2508" s="640"/>
      <c r="BK2508" s="640"/>
      <c r="BL2508" s="330"/>
      <c r="BM2508" s="330"/>
      <c r="BN2508" s="330"/>
      <c r="BO2508" s="330"/>
      <c r="BP2508" s="330"/>
      <c r="BQ2508" s="330"/>
      <c r="BR2508" s="330"/>
      <c r="BS2508" s="330"/>
      <c r="BT2508" s="330"/>
      <c r="BU2508" s="330"/>
      <c r="BV2508" s="330"/>
      <c r="BW2508" s="330"/>
      <c r="BX2508" s="330"/>
      <c r="BY2508" s="330"/>
      <c r="BZ2508" s="330"/>
      <c r="CA2508" s="330"/>
    </row>
    <row r="2509" spans="1:79" s="390" customFormat="1" ht="12.95" customHeight="1">
      <c r="BG2509" s="243"/>
      <c r="BH2509" s="243"/>
      <c r="BI2509" s="243"/>
      <c r="BJ2509" s="243"/>
      <c r="BK2509" s="243"/>
      <c r="BL2509" s="391"/>
      <c r="BM2509" s="391"/>
      <c r="BN2509" s="391"/>
      <c r="BO2509" s="391"/>
      <c r="BP2509" s="391"/>
      <c r="BQ2509" s="391"/>
      <c r="BR2509" s="391"/>
      <c r="BS2509" s="391"/>
      <c r="BT2509" s="391"/>
      <c r="BU2509" s="391"/>
      <c r="BV2509" s="391"/>
      <c r="BW2509" s="391"/>
      <c r="BX2509" s="391"/>
      <c r="BY2509" s="391"/>
      <c r="BZ2509" s="391"/>
      <c r="CA2509" s="391"/>
    </row>
    <row r="2510" spans="1:79" s="316" customFormat="1" ht="20.100000000000001" customHeight="1">
      <c r="A2510" s="239" t="s">
        <v>1164</v>
      </c>
      <c r="B2510" s="239"/>
      <c r="C2510" s="239"/>
      <c r="D2510" s="298"/>
      <c r="E2510" s="291"/>
      <c r="F2510" s="291"/>
      <c r="G2510" s="291"/>
      <c r="H2510" s="291"/>
      <c r="I2510" s="291"/>
      <c r="J2510" s="291"/>
      <c r="K2510" s="291"/>
      <c r="L2510" s="291"/>
      <c r="M2510" s="291"/>
      <c r="N2510" s="291"/>
      <c r="O2510" s="291"/>
      <c r="P2510" s="291"/>
      <c r="Q2510" s="291"/>
      <c r="R2510" s="291"/>
      <c r="S2510" s="291"/>
      <c r="T2510" s="291"/>
      <c r="U2510" s="291"/>
      <c r="V2510" s="291"/>
      <c r="BG2510" s="243"/>
      <c r="BH2510" s="243"/>
      <c r="BI2510" s="243"/>
      <c r="BJ2510" s="243"/>
      <c r="BK2510" s="243"/>
      <c r="BL2510" s="345"/>
      <c r="BM2510" s="345"/>
      <c r="BN2510" s="345"/>
      <c r="BO2510" s="345"/>
      <c r="BP2510" s="345"/>
      <c r="BQ2510" s="345"/>
      <c r="BR2510" s="345"/>
      <c r="BS2510" s="345"/>
      <c r="BT2510" s="345"/>
      <c r="BU2510" s="345"/>
      <c r="BV2510" s="345"/>
      <c r="BW2510" s="345"/>
      <c r="BX2510" s="345"/>
      <c r="BY2510" s="345"/>
      <c r="BZ2510" s="345"/>
      <c r="CA2510" s="345"/>
    </row>
    <row r="2511" spans="1:79" ht="10.5" customHeight="1">
      <c r="B2511" s="923" t="s">
        <v>431</v>
      </c>
      <c r="C2511" s="923"/>
      <c r="D2511" s="923"/>
      <c r="E2511" s="501" t="s">
        <v>1165</v>
      </c>
      <c r="F2511" s="502"/>
      <c r="G2511" s="502"/>
      <c r="H2511" s="502"/>
      <c r="I2511" s="502"/>
      <c r="J2511" s="502"/>
      <c r="K2511" s="502"/>
      <c r="L2511" s="502"/>
      <c r="M2511" s="502"/>
      <c r="N2511" s="502"/>
      <c r="O2511" s="502"/>
      <c r="P2511" s="502"/>
      <c r="Q2511" s="502"/>
      <c r="R2511" s="502"/>
      <c r="S2511" s="502"/>
      <c r="T2511" s="502"/>
      <c r="U2511" s="502"/>
      <c r="V2511" s="502"/>
      <c r="W2511" s="502"/>
      <c r="X2511" s="502"/>
      <c r="Y2511" s="502"/>
      <c r="Z2511" s="502"/>
      <c r="AA2511" s="502"/>
      <c r="AB2511" s="502"/>
      <c r="AC2511" s="502"/>
      <c r="AD2511" s="502"/>
      <c r="AE2511" s="502"/>
      <c r="AF2511" s="502"/>
      <c r="AG2511" s="502"/>
      <c r="AH2511" s="502"/>
      <c r="AI2511" s="502"/>
      <c r="AJ2511" s="502"/>
      <c r="AK2511" s="502"/>
      <c r="AL2511" s="502"/>
      <c r="AM2511" s="502"/>
      <c r="AN2511" s="502"/>
      <c r="AO2511" s="502"/>
      <c r="AP2511" s="502"/>
      <c r="AQ2511" s="502"/>
      <c r="AR2511" s="502"/>
      <c r="AS2511" s="502"/>
      <c r="AT2511" s="502"/>
      <c r="AU2511" s="502"/>
      <c r="AV2511" s="502"/>
      <c r="AW2511" s="502"/>
      <c r="AX2511" s="502"/>
      <c r="AY2511" s="502"/>
      <c r="AZ2511" s="502"/>
      <c r="BA2511" s="502"/>
      <c r="BB2511" s="502"/>
      <c r="BC2511" s="502"/>
      <c r="BD2511" s="502"/>
      <c r="BE2511" s="502"/>
      <c r="BF2511" s="502"/>
      <c r="BG2511" s="505"/>
      <c r="BH2511" s="506"/>
      <c r="BI2511" s="506"/>
      <c r="BJ2511" s="506"/>
      <c r="BK2511" s="507"/>
    </row>
    <row r="2512" spans="1:79" s="331" customFormat="1" ht="10.5" customHeight="1">
      <c r="B2512" s="923"/>
      <c r="C2512" s="923"/>
      <c r="D2512" s="923"/>
      <c r="E2512" s="514"/>
      <c r="F2512" s="482"/>
      <c r="G2512" s="482"/>
      <c r="H2512" s="482"/>
      <c r="I2512" s="482"/>
      <c r="J2512" s="482"/>
      <c r="K2512" s="482"/>
      <c r="L2512" s="482"/>
      <c r="M2512" s="482"/>
      <c r="N2512" s="482"/>
      <c r="O2512" s="482"/>
      <c r="P2512" s="482"/>
      <c r="Q2512" s="482"/>
      <c r="R2512" s="482"/>
      <c r="S2512" s="482"/>
      <c r="T2512" s="482"/>
      <c r="U2512" s="482"/>
      <c r="V2512" s="482"/>
      <c r="W2512" s="482"/>
      <c r="X2512" s="482"/>
      <c r="Y2512" s="482"/>
      <c r="Z2512" s="482"/>
      <c r="AA2512" s="482"/>
      <c r="AB2512" s="482"/>
      <c r="AC2512" s="482"/>
      <c r="AD2512" s="482"/>
      <c r="AE2512" s="482"/>
      <c r="AF2512" s="482"/>
      <c r="AG2512" s="482"/>
      <c r="AH2512" s="482"/>
      <c r="AI2512" s="482"/>
      <c r="AJ2512" s="482"/>
      <c r="AK2512" s="482"/>
      <c r="AL2512" s="482"/>
      <c r="AM2512" s="482"/>
      <c r="AN2512" s="482"/>
      <c r="AO2512" s="482"/>
      <c r="AP2512" s="482"/>
      <c r="AQ2512" s="482"/>
      <c r="AR2512" s="482"/>
      <c r="AS2512" s="482"/>
      <c r="AT2512" s="482"/>
      <c r="AU2512" s="482"/>
      <c r="AV2512" s="482"/>
      <c r="AW2512" s="482"/>
      <c r="AX2512" s="482"/>
      <c r="AY2512" s="482"/>
      <c r="AZ2512" s="482"/>
      <c r="BA2512" s="482"/>
      <c r="BB2512" s="482"/>
      <c r="BC2512" s="482"/>
      <c r="BD2512" s="482"/>
      <c r="BE2512" s="482"/>
      <c r="BF2512" s="482"/>
      <c r="BG2512" s="515"/>
      <c r="BH2512" s="516"/>
      <c r="BI2512" s="516"/>
      <c r="BJ2512" s="516"/>
      <c r="BK2512" s="517"/>
      <c r="BL2512" s="330"/>
      <c r="BM2512" s="330"/>
      <c r="BN2512" s="330"/>
      <c r="BO2512" s="330"/>
      <c r="BP2512" s="330"/>
      <c r="BQ2512" s="330"/>
      <c r="BR2512" s="330"/>
      <c r="BS2512" s="330"/>
      <c r="BT2512" s="330"/>
      <c r="BU2512" s="330"/>
      <c r="BV2512" s="330"/>
      <c r="BW2512" s="330"/>
      <c r="BX2512" s="330"/>
      <c r="BY2512" s="330"/>
      <c r="BZ2512" s="330"/>
      <c r="CA2512" s="330"/>
    </row>
    <row r="2513" spans="1:79" s="331" customFormat="1" ht="10.5" customHeight="1">
      <c r="B2513" s="923"/>
      <c r="C2513" s="923"/>
      <c r="D2513" s="923"/>
      <c r="E2513" s="514"/>
      <c r="F2513" s="482"/>
      <c r="G2513" s="482"/>
      <c r="H2513" s="482"/>
      <c r="I2513" s="482"/>
      <c r="J2513" s="482"/>
      <c r="K2513" s="482"/>
      <c r="L2513" s="482"/>
      <c r="M2513" s="482"/>
      <c r="N2513" s="482"/>
      <c r="O2513" s="482"/>
      <c r="P2513" s="482"/>
      <c r="Q2513" s="482"/>
      <c r="R2513" s="482"/>
      <c r="S2513" s="482"/>
      <c r="T2513" s="482"/>
      <c r="U2513" s="482"/>
      <c r="V2513" s="482"/>
      <c r="W2513" s="482"/>
      <c r="X2513" s="482"/>
      <c r="Y2513" s="482"/>
      <c r="Z2513" s="482"/>
      <c r="AA2513" s="482"/>
      <c r="AB2513" s="482"/>
      <c r="AC2513" s="482"/>
      <c r="AD2513" s="482"/>
      <c r="AE2513" s="482"/>
      <c r="AF2513" s="482"/>
      <c r="AG2513" s="482"/>
      <c r="AH2513" s="482"/>
      <c r="AI2513" s="482"/>
      <c r="AJ2513" s="482"/>
      <c r="AK2513" s="482"/>
      <c r="AL2513" s="482"/>
      <c r="AM2513" s="482"/>
      <c r="AN2513" s="482"/>
      <c r="AO2513" s="482"/>
      <c r="AP2513" s="482"/>
      <c r="AQ2513" s="482"/>
      <c r="AR2513" s="482"/>
      <c r="AS2513" s="482"/>
      <c r="AT2513" s="482"/>
      <c r="AU2513" s="482"/>
      <c r="AV2513" s="482"/>
      <c r="AW2513" s="482"/>
      <c r="AX2513" s="482"/>
      <c r="AY2513" s="482"/>
      <c r="AZ2513" s="482"/>
      <c r="BA2513" s="482"/>
      <c r="BB2513" s="482"/>
      <c r="BC2513" s="482"/>
      <c r="BD2513" s="482"/>
      <c r="BE2513" s="482"/>
      <c r="BF2513" s="482"/>
      <c r="BG2513" s="515"/>
      <c r="BH2513" s="516"/>
      <c r="BI2513" s="516"/>
      <c r="BJ2513" s="516"/>
      <c r="BK2513" s="517"/>
      <c r="BL2513" s="330"/>
      <c r="BM2513" s="330"/>
      <c r="BN2513" s="330"/>
      <c r="BO2513" s="330"/>
      <c r="BP2513" s="330"/>
      <c r="BQ2513" s="330"/>
      <c r="BR2513" s="330"/>
      <c r="BS2513" s="330"/>
      <c r="BT2513" s="330"/>
      <c r="BU2513" s="330"/>
      <c r="BV2513" s="330"/>
      <c r="BW2513" s="330"/>
      <c r="BX2513" s="330"/>
      <c r="BY2513" s="330"/>
      <c r="BZ2513" s="330"/>
      <c r="CA2513" s="330"/>
    </row>
    <row r="2514" spans="1:79" s="331" customFormat="1" ht="10.5" customHeight="1">
      <c r="B2514" s="923"/>
      <c r="C2514" s="923"/>
      <c r="D2514" s="923"/>
      <c r="E2514" s="514"/>
      <c r="F2514" s="482"/>
      <c r="G2514" s="482"/>
      <c r="H2514" s="482"/>
      <c r="I2514" s="482"/>
      <c r="J2514" s="482"/>
      <c r="K2514" s="482"/>
      <c r="L2514" s="482"/>
      <c r="M2514" s="482"/>
      <c r="N2514" s="482"/>
      <c r="O2514" s="482"/>
      <c r="P2514" s="482"/>
      <c r="Q2514" s="482"/>
      <c r="R2514" s="482"/>
      <c r="S2514" s="482"/>
      <c r="T2514" s="482"/>
      <c r="U2514" s="482"/>
      <c r="V2514" s="482"/>
      <c r="W2514" s="482"/>
      <c r="X2514" s="482"/>
      <c r="Y2514" s="482"/>
      <c r="Z2514" s="482"/>
      <c r="AA2514" s="482"/>
      <c r="AB2514" s="482"/>
      <c r="AC2514" s="482"/>
      <c r="AD2514" s="482"/>
      <c r="AE2514" s="482"/>
      <c r="AF2514" s="482"/>
      <c r="AG2514" s="482"/>
      <c r="AH2514" s="482"/>
      <c r="AI2514" s="482"/>
      <c r="AJ2514" s="482"/>
      <c r="AK2514" s="482"/>
      <c r="AL2514" s="482"/>
      <c r="AM2514" s="482"/>
      <c r="AN2514" s="482"/>
      <c r="AO2514" s="482"/>
      <c r="AP2514" s="482"/>
      <c r="AQ2514" s="482"/>
      <c r="AR2514" s="482"/>
      <c r="AS2514" s="482"/>
      <c r="AT2514" s="482"/>
      <c r="AU2514" s="482"/>
      <c r="AV2514" s="482"/>
      <c r="AW2514" s="482"/>
      <c r="AX2514" s="482"/>
      <c r="AY2514" s="482"/>
      <c r="AZ2514" s="482"/>
      <c r="BA2514" s="482"/>
      <c r="BB2514" s="482"/>
      <c r="BC2514" s="482"/>
      <c r="BD2514" s="482"/>
      <c r="BE2514" s="482"/>
      <c r="BF2514" s="482"/>
      <c r="BG2514" s="515"/>
      <c r="BH2514" s="516"/>
      <c r="BI2514" s="516"/>
      <c r="BJ2514" s="516"/>
      <c r="BK2514" s="517"/>
      <c r="BL2514" s="330"/>
      <c r="BM2514" s="330"/>
      <c r="BN2514" s="330"/>
      <c r="BO2514" s="330"/>
      <c r="BP2514" s="330"/>
      <c r="BQ2514" s="330"/>
      <c r="BR2514" s="330"/>
      <c r="BS2514" s="330"/>
      <c r="BT2514" s="330"/>
      <c r="BU2514" s="330"/>
      <c r="BV2514" s="330"/>
      <c r="BW2514" s="330"/>
      <c r="BX2514" s="330"/>
      <c r="BY2514" s="330"/>
      <c r="BZ2514" s="330"/>
      <c r="CA2514" s="330"/>
    </row>
    <row r="2515" spans="1:79" s="331" customFormat="1" ht="10.5" customHeight="1">
      <c r="B2515" s="923"/>
      <c r="C2515" s="923"/>
      <c r="D2515" s="923"/>
      <c r="E2515" s="514"/>
      <c r="F2515" s="482"/>
      <c r="G2515" s="482"/>
      <c r="H2515" s="482"/>
      <c r="I2515" s="482"/>
      <c r="J2515" s="482"/>
      <c r="K2515" s="482"/>
      <c r="L2515" s="482"/>
      <c r="M2515" s="482"/>
      <c r="N2515" s="482"/>
      <c r="O2515" s="482"/>
      <c r="P2515" s="482"/>
      <c r="Q2515" s="482"/>
      <c r="R2515" s="482"/>
      <c r="S2515" s="482"/>
      <c r="T2515" s="482"/>
      <c r="U2515" s="482"/>
      <c r="V2515" s="482"/>
      <c r="W2515" s="482"/>
      <c r="X2515" s="482"/>
      <c r="Y2515" s="482"/>
      <c r="Z2515" s="482"/>
      <c r="AA2515" s="482"/>
      <c r="AB2515" s="482"/>
      <c r="AC2515" s="482"/>
      <c r="AD2515" s="482"/>
      <c r="AE2515" s="482"/>
      <c r="AF2515" s="482"/>
      <c r="AG2515" s="482"/>
      <c r="AH2515" s="482"/>
      <c r="AI2515" s="482"/>
      <c r="AJ2515" s="482"/>
      <c r="AK2515" s="482"/>
      <c r="AL2515" s="482"/>
      <c r="AM2515" s="482"/>
      <c r="AN2515" s="482"/>
      <c r="AO2515" s="482"/>
      <c r="AP2515" s="482"/>
      <c r="AQ2515" s="482"/>
      <c r="AR2515" s="482"/>
      <c r="AS2515" s="482"/>
      <c r="AT2515" s="482"/>
      <c r="AU2515" s="482"/>
      <c r="AV2515" s="482"/>
      <c r="AW2515" s="482"/>
      <c r="AX2515" s="482"/>
      <c r="AY2515" s="482"/>
      <c r="AZ2515" s="482"/>
      <c r="BA2515" s="482"/>
      <c r="BB2515" s="482"/>
      <c r="BC2515" s="482"/>
      <c r="BD2515" s="482"/>
      <c r="BE2515" s="482"/>
      <c r="BF2515" s="482"/>
      <c r="BG2515" s="515"/>
      <c r="BH2515" s="516"/>
      <c r="BI2515" s="516"/>
      <c r="BJ2515" s="516"/>
      <c r="BK2515" s="517"/>
      <c r="BL2515" s="330"/>
      <c r="BM2515" s="330"/>
      <c r="BN2515" s="330"/>
      <c r="BO2515" s="330"/>
      <c r="BP2515" s="330"/>
      <c r="BQ2515" s="330"/>
      <c r="BR2515" s="330"/>
      <c r="BS2515" s="330"/>
      <c r="BT2515" s="330"/>
      <c r="BU2515" s="330"/>
      <c r="BV2515" s="330"/>
      <c r="BW2515" s="330"/>
      <c r="BX2515" s="330"/>
      <c r="BY2515" s="330"/>
      <c r="BZ2515" s="330"/>
      <c r="CA2515" s="330"/>
    </row>
    <row r="2516" spans="1:79" ht="12.6" customHeight="1">
      <c r="A2516" s="342"/>
      <c r="B2516" s="923"/>
      <c r="C2516" s="923"/>
      <c r="D2516" s="923"/>
      <c r="E2516" s="698" t="s">
        <v>434</v>
      </c>
      <c r="F2516" s="699"/>
      <c r="G2516" s="635" t="s">
        <v>1166</v>
      </c>
      <c r="H2516" s="635"/>
      <c r="I2516" s="635"/>
      <c r="J2516" s="635"/>
      <c r="K2516" s="635"/>
      <c r="L2516" s="635"/>
      <c r="M2516" s="635"/>
      <c r="N2516" s="635"/>
      <c r="O2516" s="635"/>
      <c r="P2516" s="635"/>
      <c r="Q2516" s="635"/>
      <c r="R2516" s="635"/>
      <c r="S2516" s="635"/>
      <c r="T2516" s="635"/>
      <c r="U2516" s="635"/>
      <c r="V2516" s="635"/>
      <c r="W2516" s="635"/>
      <c r="X2516" s="635"/>
      <c r="Y2516" s="635"/>
      <c r="Z2516" s="635"/>
      <c r="AA2516" s="635"/>
      <c r="AB2516" s="635"/>
      <c r="AC2516" s="635"/>
      <c r="AD2516" s="635"/>
      <c r="AE2516" s="635"/>
      <c r="AF2516" s="635"/>
      <c r="AG2516" s="635"/>
      <c r="AH2516" s="635"/>
      <c r="AI2516" s="635"/>
      <c r="AJ2516" s="635"/>
      <c r="AK2516" s="635"/>
      <c r="AL2516" s="635"/>
      <c r="AM2516" s="635"/>
      <c r="AN2516" s="635"/>
      <c r="AO2516" s="635"/>
      <c r="AP2516" s="635"/>
      <c r="AQ2516" s="635"/>
      <c r="AR2516" s="635"/>
      <c r="AS2516" s="635"/>
      <c r="AT2516" s="635"/>
      <c r="AU2516" s="635"/>
      <c r="AV2516" s="635"/>
      <c r="AW2516" s="635"/>
      <c r="AX2516" s="635"/>
      <c r="AY2516" s="635"/>
      <c r="AZ2516" s="635"/>
      <c r="BA2516" s="635"/>
      <c r="BB2516" s="635"/>
      <c r="BC2516" s="635"/>
      <c r="BD2516" s="635"/>
      <c r="BE2516" s="635"/>
      <c r="BF2516" s="635"/>
      <c r="BG2516" s="515"/>
      <c r="BH2516" s="516"/>
      <c r="BI2516" s="516"/>
      <c r="BJ2516" s="516"/>
      <c r="BK2516" s="517"/>
      <c r="BL2516" s="225"/>
      <c r="BM2516" s="225"/>
      <c r="BN2516" s="225"/>
      <c r="BO2516" s="225"/>
      <c r="BP2516" s="225"/>
      <c r="BQ2516" s="225"/>
      <c r="BR2516" s="225"/>
      <c r="BS2516" s="225"/>
      <c r="BT2516" s="225"/>
      <c r="BU2516" s="225"/>
      <c r="BV2516" s="225"/>
      <c r="BW2516" s="225"/>
      <c r="BX2516" s="225"/>
      <c r="BY2516" s="225"/>
      <c r="BZ2516" s="225"/>
      <c r="CA2516" s="225"/>
    </row>
    <row r="2517" spans="1:79" ht="5.25" customHeight="1">
      <c r="A2517" s="342"/>
      <c r="B2517" s="923"/>
      <c r="C2517" s="923"/>
      <c r="D2517" s="923"/>
      <c r="E2517" s="326"/>
      <c r="F2517" s="327"/>
      <c r="G2517" s="327"/>
      <c r="H2517" s="327"/>
      <c r="I2517" s="327"/>
      <c r="J2517" s="327"/>
      <c r="K2517" s="327"/>
      <c r="L2517" s="327"/>
      <c r="M2517" s="327"/>
      <c r="N2517" s="327"/>
      <c r="O2517" s="327"/>
      <c r="P2517" s="327"/>
      <c r="Q2517" s="327"/>
      <c r="R2517" s="327"/>
      <c r="S2517" s="327"/>
      <c r="T2517" s="327"/>
      <c r="U2517" s="327"/>
      <c r="V2517" s="327"/>
      <c r="W2517" s="327"/>
      <c r="X2517" s="327"/>
      <c r="Y2517" s="327"/>
      <c r="Z2517" s="327"/>
      <c r="AA2517" s="327"/>
      <c r="AB2517" s="327"/>
      <c r="AC2517" s="327"/>
      <c r="AD2517" s="327"/>
      <c r="AE2517" s="327"/>
      <c r="AF2517" s="327"/>
      <c r="AG2517" s="327"/>
      <c r="AH2517" s="327"/>
      <c r="AI2517" s="327"/>
      <c r="AJ2517" s="327"/>
      <c r="AK2517" s="327"/>
      <c r="AL2517" s="327"/>
      <c r="AM2517" s="327"/>
      <c r="AN2517" s="327"/>
      <c r="AO2517" s="327"/>
      <c r="AP2517" s="327"/>
      <c r="AQ2517" s="327"/>
      <c r="AR2517" s="327"/>
      <c r="AS2517" s="327"/>
      <c r="AT2517" s="327"/>
      <c r="AU2517" s="327"/>
      <c r="AV2517" s="327"/>
      <c r="AW2517" s="327"/>
      <c r="AX2517" s="327"/>
      <c r="AY2517" s="327"/>
      <c r="AZ2517" s="327"/>
      <c r="BA2517" s="327"/>
      <c r="BB2517" s="327"/>
      <c r="BC2517" s="327"/>
      <c r="BD2517" s="327"/>
      <c r="BE2517" s="327"/>
      <c r="BF2517" s="327"/>
      <c r="BG2517" s="508"/>
      <c r="BH2517" s="509"/>
      <c r="BI2517" s="509"/>
      <c r="BJ2517" s="509"/>
      <c r="BK2517" s="510"/>
      <c r="BL2517" s="225"/>
      <c r="BM2517" s="225"/>
      <c r="BN2517" s="225"/>
      <c r="BO2517" s="225"/>
      <c r="BP2517" s="225"/>
      <c r="BQ2517" s="225"/>
      <c r="BR2517" s="225"/>
      <c r="BS2517" s="225"/>
      <c r="BT2517" s="225"/>
      <c r="BU2517" s="225"/>
      <c r="BV2517" s="225"/>
      <c r="BW2517" s="225"/>
      <c r="BX2517" s="225"/>
      <c r="BY2517" s="225"/>
      <c r="BZ2517" s="225"/>
      <c r="CA2517" s="225"/>
    </row>
    <row r="2518" spans="1:79" s="390" customFormat="1" ht="12.95" customHeight="1">
      <c r="BG2518" s="243"/>
      <c r="BH2518" s="243"/>
      <c r="BI2518" s="243"/>
      <c r="BJ2518" s="243"/>
      <c r="BK2518" s="243"/>
      <c r="BL2518" s="391"/>
      <c r="BM2518" s="391"/>
      <c r="BN2518" s="391"/>
      <c r="BO2518" s="391"/>
      <c r="BP2518" s="391"/>
      <c r="BQ2518" s="391"/>
      <c r="BR2518" s="391"/>
      <c r="BS2518" s="391"/>
      <c r="BT2518" s="391"/>
      <c r="BU2518" s="391"/>
      <c r="BV2518" s="391"/>
      <c r="BW2518" s="391"/>
      <c r="BX2518" s="391"/>
      <c r="BY2518" s="391"/>
      <c r="BZ2518" s="391"/>
      <c r="CA2518" s="391"/>
    </row>
    <row r="2519" spans="1:79" s="316" customFormat="1" ht="20.100000000000001" customHeight="1">
      <c r="A2519" s="239" t="s">
        <v>1167</v>
      </c>
      <c r="B2519" s="239"/>
      <c r="C2519" s="239"/>
      <c r="D2519" s="298"/>
      <c r="E2519" s="291"/>
      <c r="F2519" s="291"/>
      <c r="G2519" s="291"/>
      <c r="H2519" s="291"/>
      <c r="I2519" s="291"/>
      <c r="J2519" s="291"/>
      <c r="K2519" s="291"/>
      <c r="L2519" s="291"/>
      <c r="M2519" s="291"/>
      <c r="N2519" s="291"/>
      <c r="O2519" s="291"/>
      <c r="P2519" s="291"/>
      <c r="Q2519" s="291"/>
      <c r="R2519" s="291"/>
      <c r="S2519" s="291"/>
      <c r="T2519" s="291"/>
      <c r="U2519" s="291"/>
      <c r="V2519" s="291"/>
      <c r="BG2519" s="243"/>
      <c r="BH2519" s="243"/>
      <c r="BI2519" s="243"/>
      <c r="BJ2519" s="243"/>
      <c r="BK2519" s="243"/>
      <c r="BL2519" s="345"/>
      <c r="BM2519" s="345"/>
      <c r="BN2519" s="345"/>
      <c r="BO2519" s="345"/>
      <c r="BP2519" s="345"/>
      <c r="BQ2519" s="345"/>
      <c r="BR2519" s="345"/>
      <c r="BS2519" s="345"/>
      <c r="BT2519" s="345"/>
      <c r="BU2519" s="345"/>
      <c r="BV2519" s="345"/>
      <c r="BW2519" s="345"/>
      <c r="BX2519" s="345"/>
      <c r="BY2519" s="345"/>
      <c r="BZ2519" s="345"/>
      <c r="CA2519" s="345"/>
    </row>
    <row r="2520" spans="1:79" ht="12.95" customHeight="1">
      <c r="B2520" s="495" t="s">
        <v>431</v>
      </c>
      <c r="C2520" s="496"/>
      <c r="D2520" s="497"/>
      <c r="E2520" s="501" t="s">
        <v>1168</v>
      </c>
      <c r="F2520" s="502"/>
      <c r="G2520" s="502"/>
      <c r="H2520" s="502"/>
      <c r="I2520" s="502"/>
      <c r="J2520" s="502"/>
      <c r="K2520" s="502"/>
      <c r="L2520" s="502"/>
      <c r="M2520" s="502"/>
      <c r="N2520" s="502"/>
      <c r="O2520" s="502"/>
      <c r="P2520" s="502"/>
      <c r="Q2520" s="502"/>
      <c r="R2520" s="502"/>
      <c r="S2520" s="502"/>
      <c r="T2520" s="502"/>
      <c r="U2520" s="502"/>
      <c r="V2520" s="502"/>
      <c r="W2520" s="502"/>
      <c r="X2520" s="502"/>
      <c r="Y2520" s="502"/>
      <c r="Z2520" s="502"/>
      <c r="AA2520" s="502"/>
      <c r="AB2520" s="502"/>
      <c r="AC2520" s="502"/>
      <c r="AD2520" s="502"/>
      <c r="AE2520" s="502"/>
      <c r="AF2520" s="502"/>
      <c r="AG2520" s="502"/>
      <c r="AH2520" s="502"/>
      <c r="AI2520" s="502"/>
      <c r="AJ2520" s="502"/>
      <c r="AK2520" s="502"/>
      <c r="AL2520" s="502"/>
      <c r="AM2520" s="502"/>
      <c r="AN2520" s="502"/>
      <c r="AO2520" s="502"/>
      <c r="AP2520" s="502"/>
      <c r="AQ2520" s="502"/>
      <c r="AR2520" s="502"/>
      <c r="AS2520" s="502"/>
      <c r="AT2520" s="502"/>
      <c r="AU2520" s="502"/>
      <c r="AV2520" s="502"/>
      <c r="AW2520" s="502"/>
      <c r="AX2520" s="502"/>
      <c r="AY2520" s="502"/>
      <c r="AZ2520" s="502"/>
      <c r="BA2520" s="502"/>
      <c r="BB2520" s="502"/>
      <c r="BC2520" s="502"/>
      <c r="BD2520" s="502"/>
      <c r="BE2520" s="502"/>
      <c r="BF2520" s="502"/>
      <c r="BG2520" s="505"/>
      <c r="BH2520" s="506"/>
      <c r="BI2520" s="506"/>
      <c r="BJ2520" s="506"/>
      <c r="BK2520" s="507"/>
    </row>
    <row r="2521" spans="1:79" s="331" customFormat="1" ht="12.95" customHeight="1">
      <c r="B2521" s="511"/>
      <c r="C2521" s="512"/>
      <c r="D2521" s="513"/>
      <c r="E2521" s="514"/>
      <c r="F2521" s="482"/>
      <c r="G2521" s="482"/>
      <c r="H2521" s="482"/>
      <c r="I2521" s="482"/>
      <c r="J2521" s="482"/>
      <c r="K2521" s="482"/>
      <c r="L2521" s="482"/>
      <c r="M2521" s="482"/>
      <c r="N2521" s="482"/>
      <c r="O2521" s="482"/>
      <c r="P2521" s="482"/>
      <c r="Q2521" s="482"/>
      <c r="R2521" s="482"/>
      <c r="S2521" s="482"/>
      <c r="T2521" s="482"/>
      <c r="U2521" s="482"/>
      <c r="V2521" s="482"/>
      <c r="W2521" s="482"/>
      <c r="X2521" s="482"/>
      <c r="Y2521" s="482"/>
      <c r="Z2521" s="482"/>
      <c r="AA2521" s="482"/>
      <c r="AB2521" s="482"/>
      <c r="AC2521" s="482"/>
      <c r="AD2521" s="482"/>
      <c r="AE2521" s="482"/>
      <c r="AF2521" s="482"/>
      <c r="AG2521" s="482"/>
      <c r="AH2521" s="482"/>
      <c r="AI2521" s="482"/>
      <c r="AJ2521" s="482"/>
      <c r="AK2521" s="482"/>
      <c r="AL2521" s="482"/>
      <c r="AM2521" s="482"/>
      <c r="AN2521" s="482"/>
      <c r="AO2521" s="482"/>
      <c r="AP2521" s="482"/>
      <c r="AQ2521" s="482"/>
      <c r="AR2521" s="482"/>
      <c r="AS2521" s="482"/>
      <c r="AT2521" s="482"/>
      <c r="AU2521" s="482"/>
      <c r="AV2521" s="482"/>
      <c r="AW2521" s="482"/>
      <c r="AX2521" s="482"/>
      <c r="AY2521" s="482"/>
      <c r="AZ2521" s="482"/>
      <c r="BA2521" s="482"/>
      <c r="BB2521" s="482"/>
      <c r="BC2521" s="482"/>
      <c r="BD2521" s="482"/>
      <c r="BE2521" s="482"/>
      <c r="BF2521" s="482"/>
      <c r="BG2521" s="515"/>
      <c r="BH2521" s="516"/>
      <c r="BI2521" s="516"/>
      <c r="BJ2521" s="516"/>
      <c r="BK2521" s="517"/>
      <c r="BL2521" s="330"/>
      <c r="BM2521" s="330"/>
      <c r="BN2521" s="330"/>
      <c r="BO2521" s="330"/>
      <c r="BP2521" s="330"/>
      <c r="BQ2521" s="330"/>
      <c r="BR2521" s="330"/>
      <c r="BS2521" s="330"/>
      <c r="BT2521" s="330"/>
      <c r="BU2521" s="330"/>
      <c r="BV2521" s="330"/>
      <c r="BW2521" s="330"/>
      <c r="BX2521" s="330"/>
      <c r="BY2521" s="330"/>
      <c r="BZ2521" s="330"/>
      <c r="CA2521" s="330"/>
    </row>
    <row r="2522" spans="1:79" s="331" customFormat="1" ht="12.95" customHeight="1">
      <c r="B2522" s="511"/>
      <c r="C2522" s="512"/>
      <c r="D2522" s="513"/>
      <c r="E2522" s="514"/>
      <c r="F2522" s="482"/>
      <c r="G2522" s="482"/>
      <c r="H2522" s="482"/>
      <c r="I2522" s="482"/>
      <c r="J2522" s="482"/>
      <c r="K2522" s="482"/>
      <c r="L2522" s="482"/>
      <c r="M2522" s="482"/>
      <c r="N2522" s="482"/>
      <c r="O2522" s="482"/>
      <c r="P2522" s="482"/>
      <c r="Q2522" s="482"/>
      <c r="R2522" s="482"/>
      <c r="S2522" s="482"/>
      <c r="T2522" s="482"/>
      <c r="U2522" s="482"/>
      <c r="V2522" s="482"/>
      <c r="W2522" s="482"/>
      <c r="X2522" s="482"/>
      <c r="Y2522" s="482"/>
      <c r="Z2522" s="482"/>
      <c r="AA2522" s="482"/>
      <c r="AB2522" s="482"/>
      <c r="AC2522" s="482"/>
      <c r="AD2522" s="482"/>
      <c r="AE2522" s="482"/>
      <c r="AF2522" s="482"/>
      <c r="AG2522" s="482"/>
      <c r="AH2522" s="482"/>
      <c r="AI2522" s="482"/>
      <c r="AJ2522" s="482"/>
      <c r="AK2522" s="482"/>
      <c r="AL2522" s="482"/>
      <c r="AM2522" s="482"/>
      <c r="AN2522" s="482"/>
      <c r="AO2522" s="482"/>
      <c r="AP2522" s="482"/>
      <c r="AQ2522" s="482"/>
      <c r="AR2522" s="482"/>
      <c r="AS2522" s="482"/>
      <c r="AT2522" s="482"/>
      <c r="AU2522" s="482"/>
      <c r="AV2522" s="482"/>
      <c r="AW2522" s="482"/>
      <c r="AX2522" s="482"/>
      <c r="AY2522" s="482"/>
      <c r="AZ2522" s="482"/>
      <c r="BA2522" s="482"/>
      <c r="BB2522" s="482"/>
      <c r="BC2522" s="482"/>
      <c r="BD2522" s="482"/>
      <c r="BE2522" s="482"/>
      <c r="BF2522" s="482"/>
      <c r="BG2522" s="515"/>
      <c r="BH2522" s="516"/>
      <c r="BI2522" s="516"/>
      <c r="BJ2522" s="516"/>
      <c r="BK2522" s="517"/>
      <c r="BL2522" s="330"/>
      <c r="BM2522" s="330"/>
      <c r="BN2522" s="330"/>
      <c r="BO2522" s="330"/>
      <c r="BP2522" s="330"/>
      <c r="BQ2522" s="330"/>
      <c r="BR2522" s="330"/>
      <c r="BS2522" s="330"/>
      <c r="BT2522" s="330"/>
      <c r="BU2522" s="330"/>
      <c r="BV2522" s="330"/>
      <c r="BW2522" s="330"/>
      <c r="BX2522" s="330"/>
      <c r="BY2522" s="330"/>
      <c r="BZ2522" s="330"/>
      <c r="CA2522" s="330"/>
    </row>
    <row r="2523" spans="1:79" s="331" customFormat="1" ht="12.95" customHeight="1">
      <c r="B2523" s="498"/>
      <c r="C2523" s="499"/>
      <c r="D2523" s="500"/>
      <c r="E2523" s="503"/>
      <c r="F2523" s="504"/>
      <c r="G2523" s="504"/>
      <c r="H2523" s="504"/>
      <c r="I2523" s="504"/>
      <c r="J2523" s="504"/>
      <c r="K2523" s="504"/>
      <c r="L2523" s="504"/>
      <c r="M2523" s="504"/>
      <c r="N2523" s="504"/>
      <c r="O2523" s="504"/>
      <c r="P2523" s="504"/>
      <c r="Q2523" s="504"/>
      <c r="R2523" s="504"/>
      <c r="S2523" s="504"/>
      <c r="T2523" s="504"/>
      <c r="U2523" s="504"/>
      <c r="V2523" s="504"/>
      <c r="W2523" s="504"/>
      <c r="X2523" s="504"/>
      <c r="Y2523" s="504"/>
      <c r="Z2523" s="504"/>
      <c r="AA2523" s="504"/>
      <c r="AB2523" s="504"/>
      <c r="AC2523" s="504"/>
      <c r="AD2523" s="504"/>
      <c r="AE2523" s="504"/>
      <c r="AF2523" s="504"/>
      <c r="AG2523" s="504"/>
      <c r="AH2523" s="504"/>
      <c r="AI2523" s="504"/>
      <c r="AJ2523" s="504"/>
      <c r="AK2523" s="504"/>
      <c r="AL2523" s="504"/>
      <c r="AM2523" s="504"/>
      <c r="AN2523" s="504"/>
      <c r="AO2523" s="504"/>
      <c r="AP2523" s="504"/>
      <c r="AQ2523" s="504"/>
      <c r="AR2523" s="504"/>
      <c r="AS2523" s="504"/>
      <c r="AT2523" s="504"/>
      <c r="AU2523" s="504"/>
      <c r="AV2523" s="504"/>
      <c r="AW2523" s="504"/>
      <c r="AX2523" s="504"/>
      <c r="AY2523" s="504"/>
      <c r="AZ2523" s="504"/>
      <c r="BA2523" s="504"/>
      <c r="BB2523" s="504"/>
      <c r="BC2523" s="504"/>
      <c r="BD2523" s="504"/>
      <c r="BE2523" s="504"/>
      <c r="BF2523" s="504"/>
      <c r="BG2523" s="508"/>
      <c r="BH2523" s="509"/>
      <c r="BI2523" s="509"/>
      <c r="BJ2523" s="509"/>
      <c r="BK2523" s="510"/>
      <c r="BL2523" s="330"/>
      <c r="BM2523" s="330"/>
      <c r="BN2523" s="330"/>
      <c r="BO2523" s="330"/>
      <c r="BP2523" s="330"/>
      <c r="BQ2523" s="330"/>
      <c r="BR2523" s="330"/>
      <c r="BS2523" s="330"/>
      <c r="BT2523" s="330"/>
      <c r="BU2523" s="330"/>
      <c r="BV2523" s="330"/>
      <c r="BW2523" s="330"/>
      <c r="BX2523" s="330"/>
      <c r="BY2523" s="330"/>
      <c r="BZ2523" s="330"/>
      <c r="CA2523" s="330"/>
    </row>
    <row r="2524" spans="1:79" s="390" customFormat="1" ht="12.95" customHeight="1">
      <c r="BG2524" s="243"/>
      <c r="BH2524" s="243"/>
      <c r="BI2524" s="243"/>
      <c r="BJ2524" s="243"/>
      <c r="BK2524" s="243"/>
      <c r="BL2524" s="391"/>
      <c r="BM2524" s="391"/>
      <c r="BN2524" s="391"/>
      <c r="BO2524" s="391"/>
      <c r="BP2524" s="391"/>
      <c r="BQ2524" s="391"/>
      <c r="BR2524" s="391"/>
      <c r="BS2524" s="391"/>
      <c r="BT2524" s="391"/>
      <c r="BU2524" s="391"/>
      <c r="BV2524" s="391"/>
      <c r="BW2524" s="391"/>
      <c r="BX2524" s="391"/>
      <c r="BY2524" s="391"/>
      <c r="BZ2524" s="391"/>
      <c r="CA2524" s="391"/>
    </row>
    <row r="2525" spans="1:79" s="316" customFormat="1" ht="20.100000000000001" customHeight="1">
      <c r="A2525" s="239" t="s">
        <v>1169</v>
      </c>
      <c r="B2525" s="239"/>
      <c r="C2525" s="239"/>
      <c r="D2525" s="298"/>
      <c r="E2525" s="291"/>
      <c r="F2525" s="291"/>
      <c r="G2525" s="291"/>
      <c r="H2525" s="291"/>
      <c r="I2525" s="291"/>
      <c r="J2525" s="291"/>
      <c r="K2525" s="291"/>
      <c r="L2525" s="291"/>
      <c r="M2525" s="291"/>
      <c r="N2525" s="291"/>
      <c r="O2525" s="291"/>
      <c r="P2525" s="291"/>
      <c r="Q2525" s="291"/>
      <c r="R2525" s="291"/>
      <c r="S2525" s="291"/>
      <c r="T2525" s="291"/>
      <c r="U2525" s="291"/>
      <c r="V2525" s="291"/>
      <c r="BG2525" s="243"/>
      <c r="BH2525" s="243"/>
      <c r="BI2525" s="243"/>
      <c r="BJ2525" s="243"/>
      <c r="BK2525" s="243"/>
      <c r="BL2525" s="345"/>
      <c r="BM2525" s="345"/>
      <c r="BN2525" s="345"/>
      <c r="BO2525" s="345"/>
      <c r="BP2525" s="345"/>
      <c r="BQ2525" s="345"/>
      <c r="BR2525" s="345"/>
      <c r="BS2525" s="345"/>
      <c r="BT2525" s="345"/>
      <c r="BU2525" s="345"/>
      <c r="BV2525" s="345"/>
      <c r="BW2525" s="345"/>
      <c r="BX2525" s="345"/>
      <c r="BY2525" s="345"/>
      <c r="BZ2525" s="345"/>
      <c r="CA2525" s="345"/>
    </row>
    <row r="2526" spans="1:79" ht="12.95" customHeight="1">
      <c r="B2526" s="495" t="s">
        <v>431</v>
      </c>
      <c r="C2526" s="496"/>
      <c r="D2526" s="497"/>
      <c r="E2526" s="501" t="s">
        <v>1170</v>
      </c>
      <c r="F2526" s="502"/>
      <c r="G2526" s="502"/>
      <c r="H2526" s="502"/>
      <c r="I2526" s="502"/>
      <c r="J2526" s="502"/>
      <c r="K2526" s="502"/>
      <c r="L2526" s="502"/>
      <c r="M2526" s="502"/>
      <c r="N2526" s="502"/>
      <c r="O2526" s="502"/>
      <c r="P2526" s="502"/>
      <c r="Q2526" s="502"/>
      <c r="R2526" s="502"/>
      <c r="S2526" s="502"/>
      <c r="T2526" s="502"/>
      <c r="U2526" s="502"/>
      <c r="V2526" s="502"/>
      <c r="W2526" s="502"/>
      <c r="X2526" s="502"/>
      <c r="Y2526" s="502"/>
      <c r="Z2526" s="502"/>
      <c r="AA2526" s="502"/>
      <c r="AB2526" s="502"/>
      <c r="AC2526" s="502"/>
      <c r="AD2526" s="502"/>
      <c r="AE2526" s="502"/>
      <c r="AF2526" s="502"/>
      <c r="AG2526" s="502"/>
      <c r="AH2526" s="502"/>
      <c r="AI2526" s="502"/>
      <c r="AJ2526" s="502"/>
      <c r="AK2526" s="502"/>
      <c r="AL2526" s="502"/>
      <c r="AM2526" s="502"/>
      <c r="AN2526" s="502"/>
      <c r="AO2526" s="502"/>
      <c r="AP2526" s="502"/>
      <c r="AQ2526" s="502"/>
      <c r="AR2526" s="502"/>
      <c r="AS2526" s="502"/>
      <c r="AT2526" s="502"/>
      <c r="AU2526" s="502"/>
      <c r="AV2526" s="502"/>
      <c r="AW2526" s="502"/>
      <c r="AX2526" s="502"/>
      <c r="AY2526" s="502"/>
      <c r="AZ2526" s="502"/>
      <c r="BA2526" s="502"/>
      <c r="BB2526" s="502"/>
      <c r="BC2526" s="502"/>
      <c r="BD2526" s="502"/>
      <c r="BE2526" s="502"/>
      <c r="BF2526" s="502"/>
      <c r="BG2526" s="505"/>
      <c r="BH2526" s="506"/>
      <c r="BI2526" s="506"/>
      <c r="BJ2526" s="506"/>
      <c r="BK2526" s="507"/>
    </row>
    <row r="2527" spans="1:79" s="331" customFormat="1" ht="12.95" customHeight="1">
      <c r="B2527" s="511"/>
      <c r="C2527" s="512"/>
      <c r="D2527" s="513"/>
      <c r="E2527" s="514"/>
      <c r="F2527" s="482"/>
      <c r="G2527" s="482"/>
      <c r="H2527" s="482"/>
      <c r="I2527" s="482"/>
      <c r="J2527" s="482"/>
      <c r="K2527" s="482"/>
      <c r="L2527" s="482"/>
      <c r="M2527" s="482"/>
      <c r="N2527" s="482"/>
      <c r="O2527" s="482"/>
      <c r="P2527" s="482"/>
      <c r="Q2527" s="482"/>
      <c r="R2527" s="482"/>
      <c r="S2527" s="482"/>
      <c r="T2527" s="482"/>
      <c r="U2527" s="482"/>
      <c r="V2527" s="482"/>
      <c r="W2527" s="482"/>
      <c r="X2527" s="482"/>
      <c r="Y2527" s="482"/>
      <c r="Z2527" s="482"/>
      <c r="AA2527" s="482"/>
      <c r="AB2527" s="482"/>
      <c r="AC2527" s="482"/>
      <c r="AD2527" s="482"/>
      <c r="AE2527" s="482"/>
      <c r="AF2527" s="482"/>
      <c r="AG2527" s="482"/>
      <c r="AH2527" s="482"/>
      <c r="AI2527" s="482"/>
      <c r="AJ2527" s="482"/>
      <c r="AK2527" s="482"/>
      <c r="AL2527" s="482"/>
      <c r="AM2527" s="482"/>
      <c r="AN2527" s="482"/>
      <c r="AO2527" s="482"/>
      <c r="AP2527" s="482"/>
      <c r="AQ2527" s="482"/>
      <c r="AR2527" s="482"/>
      <c r="AS2527" s="482"/>
      <c r="AT2527" s="482"/>
      <c r="AU2527" s="482"/>
      <c r="AV2527" s="482"/>
      <c r="AW2527" s="482"/>
      <c r="AX2527" s="482"/>
      <c r="AY2527" s="482"/>
      <c r="AZ2527" s="482"/>
      <c r="BA2527" s="482"/>
      <c r="BB2527" s="482"/>
      <c r="BC2527" s="482"/>
      <c r="BD2527" s="482"/>
      <c r="BE2527" s="482"/>
      <c r="BF2527" s="482"/>
      <c r="BG2527" s="515"/>
      <c r="BH2527" s="516"/>
      <c r="BI2527" s="516"/>
      <c r="BJ2527" s="516"/>
      <c r="BK2527" s="517"/>
      <c r="BL2527" s="330"/>
      <c r="BM2527" s="330"/>
      <c r="BN2527" s="330"/>
      <c r="BO2527" s="330"/>
      <c r="BP2527" s="330"/>
      <c r="BQ2527" s="330"/>
      <c r="BR2527" s="330"/>
      <c r="BS2527" s="330"/>
      <c r="BT2527" s="330"/>
      <c r="BU2527" s="330"/>
      <c r="BV2527" s="330"/>
      <c r="BW2527" s="330"/>
      <c r="BX2527" s="330"/>
      <c r="BY2527" s="330"/>
      <c r="BZ2527" s="330"/>
      <c r="CA2527" s="330"/>
    </row>
    <row r="2528" spans="1:79" s="331" customFormat="1" ht="12.95" customHeight="1">
      <c r="B2528" s="498"/>
      <c r="C2528" s="499"/>
      <c r="D2528" s="500"/>
      <c r="E2528" s="503"/>
      <c r="F2528" s="504"/>
      <c r="G2528" s="504"/>
      <c r="H2528" s="504"/>
      <c r="I2528" s="504"/>
      <c r="J2528" s="504"/>
      <c r="K2528" s="504"/>
      <c r="L2528" s="504"/>
      <c r="M2528" s="504"/>
      <c r="N2528" s="504"/>
      <c r="O2528" s="504"/>
      <c r="P2528" s="504"/>
      <c r="Q2528" s="504"/>
      <c r="R2528" s="504"/>
      <c r="S2528" s="504"/>
      <c r="T2528" s="504"/>
      <c r="U2528" s="504"/>
      <c r="V2528" s="504"/>
      <c r="W2528" s="504"/>
      <c r="X2528" s="504"/>
      <c r="Y2528" s="504"/>
      <c r="Z2528" s="504"/>
      <c r="AA2528" s="504"/>
      <c r="AB2528" s="504"/>
      <c r="AC2528" s="504"/>
      <c r="AD2528" s="504"/>
      <c r="AE2528" s="504"/>
      <c r="AF2528" s="504"/>
      <c r="AG2528" s="504"/>
      <c r="AH2528" s="504"/>
      <c r="AI2528" s="504"/>
      <c r="AJ2528" s="504"/>
      <c r="AK2528" s="504"/>
      <c r="AL2528" s="504"/>
      <c r="AM2528" s="504"/>
      <c r="AN2528" s="504"/>
      <c r="AO2528" s="504"/>
      <c r="AP2528" s="504"/>
      <c r="AQ2528" s="504"/>
      <c r="AR2528" s="504"/>
      <c r="AS2528" s="504"/>
      <c r="AT2528" s="504"/>
      <c r="AU2528" s="504"/>
      <c r="AV2528" s="504"/>
      <c r="AW2528" s="504"/>
      <c r="AX2528" s="504"/>
      <c r="AY2528" s="504"/>
      <c r="AZ2528" s="504"/>
      <c r="BA2528" s="504"/>
      <c r="BB2528" s="504"/>
      <c r="BC2528" s="504"/>
      <c r="BD2528" s="504"/>
      <c r="BE2528" s="504"/>
      <c r="BF2528" s="504"/>
      <c r="BG2528" s="508"/>
      <c r="BH2528" s="509"/>
      <c r="BI2528" s="509"/>
      <c r="BJ2528" s="509"/>
      <c r="BK2528" s="510"/>
      <c r="BL2528" s="330"/>
      <c r="BM2528" s="330"/>
      <c r="BN2528" s="330"/>
      <c r="BO2528" s="330"/>
      <c r="BP2528" s="330"/>
      <c r="BQ2528" s="330"/>
      <c r="BR2528" s="330"/>
      <c r="BS2528" s="330"/>
      <c r="BT2528" s="330"/>
      <c r="BU2528" s="330"/>
      <c r="BV2528" s="330"/>
      <c r="BW2528" s="330"/>
      <c r="BX2528" s="330"/>
      <c r="BY2528" s="330"/>
      <c r="BZ2528" s="330"/>
      <c r="CA2528" s="330"/>
    </row>
    <row r="2529" spans="1:79" s="390" customFormat="1" ht="12.95" customHeight="1">
      <c r="BG2529" s="243"/>
      <c r="BH2529" s="243"/>
      <c r="BI2529" s="243"/>
      <c r="BJ2529" s="243"/>
      <c r="BK2529" s="243"/>
      <c r="BL2529" s="391"/>
      <c r="BM2529" s="391"/>
      <c r="BN2529" s="391"/>
      <c r="BO2529" s="391"/>
      <c r="BP2529" s="391"/>
      <c r="BQ2529" s="391"/>
      <c r="BR2529" s="391"/>
      <c r="BS2529" s="391"/>
      <c r="BT2529" s="391"/>
      <c r="BU2529" s="391"/>
      <c r="BV2529" s="391"/>
      <c r="BW2529" s="391"/>
      <c r="BX2529" s="391"/>
      <c r="BY2529" s="391"/>
      <c r="BZ2529" s="391"/>
      <c r="CA2529" s="391"/>
    </row>
    <row r="2530" spans="1:79" s="316" customFormat="1" ht="20.100000000000001" customHeight="1">
      <c r="A2530" s="239" t="s">
        <v>1171</v>
      </c>
      <c r="B2530" s="239"/>
      <c r="C2530" s="239"/>
      <c r="D2530" s="298"/>
      <c r="E2530" s="291"/>
      <c r="F2530" s="291"/>
      <c r="G2530" s="291"/>
      <c r="H2530" s="291"/>
      <c r="I2530" s="291"/>
      <c r="J2530" s="291"/>
      <c r="K2530" s="291"/>
      <c r="L2530" s="291"/>
      <c r="M2530" s="291"/>
      <c r="N2530" s="291"/>
      <c r="O2530" s="291"/>
      <c r="P2530" s="291"/>
      <c r="Q2530" s="291"/>
      <c r="R2530" s="291"/>
      <c r="S2530" s="291"/>
      <c r="T2530" s="291"/>
      <c r="U2530" s="291"/>
      <c r="V2530" s="291"/>
      <c r="BG2530" s="243"/>
      <c r="BH2530" s="243"/>
      <c r="BI2530" s="243"/>
      <c r="BJ2530" s="243"/>
      <c r="BK2530" s="243"/>
      <c r="BL2530" s="345"/>
      <c r="BM2530" s="345"/>
      <c r="BN2530" s="345"/>
      <c r="BO2530" s="345"/>
      <c r="BP2530" s="345"/>
      <c r="BQ2530" s="345"/>
      <c r="BR2530" s="345"/>
      <c r="BS2530" s="345"/>
      <c r="BT2530" s="345"/>
      <c r="BU2530" s="345"/>
      <c r="BV2530" s="345"/>
      <c r="BW2530" s="345"/>
      <c r="BX2530" s="345"/>
      <c r="BY2530" s="345"/>
      <c r="BZ2530" s="345"/>
      <c r="CA2530" s="345"/>
    </row>
    <row r="2531" spans="1:79" ht="12.95" customHeight="1">
      <c r="B2531" s="495" t="s">
        <v>431</v>
      </c>
      <c r="C2531" s="496"/>
      <c r="D2531" s="497"/>
      <c r="E2531" s="501" t="s">
        <v>1172</v>
      </c>
      <c r="F2531" s="502"/>
      <c r="G2531" s="502"/>
      <c r="H2531" s="502"/>
      <c r="I2531" s="502"/>
      <c r="J2531" s="502"/>
      <c r="K2531" s="502"/>
      <c r="L2531" s="502"/>
      <c r="M2531" s="502"/>
      <c r="N2531" s="502"/>
      <c r="O2531" s="502"/>
      <c r="P2531" s="502"/>
      <c r="Q2531" s="502"/>
      <c r="R2531" s="502"/>
      <c r="S2531" s="502"/>
      <c r="T2531" s="502"/>
      <c r="U2531" s="502"/>
      <c r="V2531" s="502"/>
      <c r="W2531" s="502"/>
      <c r="X2531" s="502"/>
      <c r="Y2531" s="502"/>
      <c r="Z2531" s="502"/>
      <c r="AA2531" s="502"/>
      <c r="AB2531" s="502"/>
      <c r="AC2531" s="502"/>
      <c r="AD2531" s="502"/>
      <c r="AE2531" s="502"/>
      <c r="AF2531" s="502"/>
      <c r="AG2531" s="502"/>
      <c r="AH2531" s="502"/>
      <c r="AI2531" s="502"/>
      <c r="AJ2531" s="502"/>
      <c r="AK2531" s="502"/>
      <c r="AL2531" s="502"/>
      <c r="AM2531" s="502"/>
      <c r="AN2531" s="502"/>
      <c r="AO2531" s="502"/>
      <c r="AP2531" s="502"/>
      <c r="AQ2531" s="502"/>
      <c r="AR2531" s="502"/>
      <c r="AS2531" s="502"/>
      <c r="AT2531" s="502"/>
      <c r="AU2531" s="502"/>
      <c r="AV2531" s="502"/>
      <c r="AW2531" s="502"/>
      <c r="AX2531" s="502"/>
      <c r="AY2531" s="502"/>
      <c r="AZ2531" s="502"/>
      <c r="BA2531" s="502"/>
      <c r="BB2531" s="502"/>
      <c r="BC2531" s="502"/>
      <c r="BD2531" s="502"/>
      <c r="BE2531" s="502"/>
      <c r="BF2531" s="502"/>
      <c r="BG2531" s="505"/>
      <c r="BH2531" s="506"/>
      <c r="BI2531" s="506"/>
      <c r="BJ2531" s="506"/>
      <c r="BK2531" s="507"/>
    </row>
    <row r="2532" spans="1:79" ht="12.95" customHeight="1">
      <c r="B2532" s="511"/>
      <c r="C2532" s="512"/>
      <c r="D2532" s="513"/>
      <c r="E2532" s="514"/>
      <c r="F2532" s="482"/>
      <c r="G2532" s="482"/>
      <c r="H2532" s="482"/>
      <c r="I2532" s="482"/>
      <c r="J2532" s="482"/>
      <c r="K2532" s="482"/>
      <c r="L2532" s="482"/>
      <c r="M2532" s="482"/>
      <c r="N2532" s="482"/>
      <c r="O2532" s="482"/>
      <c r="P2532" s="482"/>
      <c r="Q2532" s="482"/>
      <c r="R2532" s="482"/>
      <c r="S2532" s="482"/>
      <c r="T2532" s="482"/>
      <c r="U2532" s="482"/>
      <c r="V2532" s="482"/>
      <c r="W2532" s="482"/>
      <c r="X2532" s="482"/>
      <c r="Y2532" s="482"/>
      <c r="Z2532" s="482"/>
      <c r="AA2532" s="482"/>
      <c r="AB2532" s="482"/>
      <c r="AC2532" s="482"/>
      <c r="AD2532" s="482"/>
      <c r="AE2532" s="482"/>
      <c r="AF2532" s="482"/>
      <c r="AG2532" s="482"/>
      <c r="AH2532" s="482"/>
      <c r="AI2532" s="482"/>
      <c r="AJ2532" s="482"/>
      <c r="AK2532" s="482"/>
      <c r="AL2532" s="482"/>
      <c r="AM2532" s="482"/>
      <c r="AN2532" s="482"/>
      <c r="AO2532" s="482"/>
      <c r="AP2532" s="482"/>
      <c r="AQ2532" s="482"/>
      <c r="AR2532" s="482"/>
      <c r="AS2532" s="482"/>
      <c r="AT2532" s="482"/>
      <c r="AU2532" s="482"/>
      <c r="AV2532" s="482"/>
      <c r="AW2532" s="482"/>
      <c r="AX2532" s="482"/>
      <c r="AY2532" s="482"/>
      <c r="AZ2532" s="482"/>
      <c r="BA2532" s="482"/>
      <c r="BB2532" s="482"/>
      <c r="BC2532" s="482"/>
      <c r="BD2532" s="482"/>
      <c r="BE2532" s="482"/>
      <c r="BF2532" s="482"/>
      <c r="BG2532" s="515"/>
      <c r="BH2532" s="516"/>
      <c r="BI2532" s="516"/>
      <c r="BJ2532" s="516"/>
      <c r="BK2532" s="517"/>
    </row>
    <row r="2533" spans="1:79" s="331" customFormat="1" ht="12.95" customHeight="1">
      <c r="B2533" s="511"/>
      <c r="C2533" s="512"/>
      <c r="D2533" s="513"/>
      <c r="E2533" s="514"/>
      <c r="F2533" s="482"/>
      <c r="G2533" s="482"/>
      <c r="H2533" s="482"/>
      <c r="I2533" s="482"/>
      <c r="J2533" s="482"/>
      <c r="K2533" s="482"/>
      <c r="L2533" s="482"/>
      <c r="M2533" s="482"/>
      <c r="N2533" s="482"/>
      <c r="O2533" s="482"/>
      <c r="P2533" s="482"/>
      <c r="Q2533" s="482"/>
      <c r="R2533" s="482"/>
      <c r="S2533" s="482"/>
      <c r="T2533" s="482"/>
      <c r="U2533" s="482"/>
      <c r="V2533" s="482"/>
      <c r="W2533" s="482"/>
      <c r="X2533" s="482"/>
      <c r="Y2533" s="482"/>
      <c r="Z2533" s="482"/>
      <c r="AA2533" s="482"/>
      <c r="AB2533" s="482"/>
      <c r="AC2533" s="482"/>
      <c r="AD2533" s="482"/>
      <c r="AE2533" s="482"/>
      <c r="AF2533" s="482"/>
      <c r="AG2533" s="482"/>
      <c r="AH2533" s="482"/>
      <c r="AI2533" s="482"/>
      <c r="AJ2533" s="482"/>
      <c r="AK2533" s="482"/>
      <c r="AL2533" s="482"/>
      <c r="AM2533" s="482"/>
      <c r="AN2533" s="482"/>
      <c r="AO2533" s="482"/>
      <c r="AP2533" s="482"/>
      <c r="AQ2533" s="482"/>
      <c r="AR2533" s="482"/>
      <c r="AS2533" s="482"/>
      <c r="AT2533" s="482"/>
      <c r="AU2533" s="482"/>
      <c r="AV2533" s="482"/>
      <c r="AW2533" s="482"/>
      <c r="AX2533" s="482"/>
      <c r="AY2533" s="482"/>
      <c r="AZ2533" s="482"/>
      <c r="BA2533" s="482"/>
      <c r="BB2533" s="482"/>
      <c r="BC2533" s="482"/>
      <c r="BD2533" s="482"/>
      <c r="BE2533" s="482"/>
      <c r="BF2533" s="482"/>
      <c r="BG2533" s="515"/>
      <c r="BH2533" s="516"/>
      <c r="BI2533" s="516"/>
      <c r="BJ2533" s="516"/>
      <c r="BK2533" s="517"/>
      <c r="BL2533" s="330"/>
      <c r="BM2533" s="330"/>
      <c r="BN2533" s="330"/>
      <c r="BO2533" s="330"/>
      <c r="BP2533" s="330"/>
      <c r="BQ2533" s="330"/>
      <c r="BR2533" s="330"/>
      <c r="BS2533" s="330"/>
      <c r="BT2533" s="330"/>
      <c r="BU2533" s="330"/>
      <c r="BV2533" s="330"/>
      <c r="BW2533" s="330"/>
      <c r="BX2533" s="330"/>
      <c r="BY2533" s="330"/>
      <c r="BZ2533" s="330"/>
      <c r="CA2533" s="330"/>
    </row>
    <row r="2534" spans="1:79" s="331" customFormat="1" ht="12.95" customHeight="1">
      <c r="B2534" s="498"/>
      <c r="C2534" s="499"/>
      <c r="D2534" s="500"/>
      <c r="E2534" s="503"/>
      <c r="F2534" s="504"/>
      <c r="G2534" s="504"/>
      <c r="H2534" s="504"/>
      <c r="I2534" s="504"/>
      <c r="J2534" s="504"/>
      <c r="K2534" s="504"/>
      <c r="L2534" s="504"/>
      <c r="M2534" s="504"/>
      <c r="N2534" s="504"/>
      <c r="O2534" s="504"/>
      <c r="P2534" s="504"/>
      <c r="Q2534" s="504"/>
      <c r="R2534" s="504"/>
      <c r="S2534" s="504"/>
      <c r="T2534" s="504"/>
      <c r="U2534" s="504"/>
      <c r="V2534" s="504"/>
      <c r="W2534" s="504"/>
      <c r="X2534" s="504"/>
      <c r="Y2534" s="504"/>
      <c r="Z2534" s="504"/>
      <c r="AA2534" s="504"/>
      <c r="AB2534" s="504"/>
      <c r="AC2534" s="504"/>
      <c r="AD2534" s="504"/>
      <c r="AE2534" s="504"/>
      <c r="AF2534" s="504"/>
      <c r="AG2534" s="504"/>
      <c r="AH2534" s="504"/>
      <c r="AI2534" s="504"/>
      <c r="AJ2534" s="504"/>
      <c r="AK2534" s="504"/>
      <c r="AL2534" s="504"/>
      <c r="AM2534" s="504"/>
      <c r="AN2534" s="504"/>
      <c r="AO2534" s="504"/>
      <c r="AP2534" s="504"/>
      <c r="AQ2534" s="504"/>
      <c r="AR2534" s="504"/>
      <c r="AS2534" s="504"/>
      <c r="AT2534" s="504"/>
      <c r="AU2534" s="504"/>
      <c r="AV2534" s="504"/>
      <c r="AW2534" s="504"/>
      <c r="AX2534" s="504"/>
      <c r="AY2534" s="504"/>
      <c r="AZ2534" s="504"/>
      <c r="BA2534" s="504"/>
      <c r="BB2534" s="504"/>
      <c r="BC2534" s="504"/>
      <c r="BD2534" s="504"/>
      <c r="BE2534" s="504"/>
      <c r="BF2534" s="504"/>
      <c r="BG2534" s="508"/>
      <c r="BH2534" s="509"/>
      <c r="BI2534" s="509"/>
      <c r="BJ2534" s="509"/>
      <c r="BK2534" s="510"/>
      <c r="BL2534" s="330"/>
      <c r="BM2534" s="330"/>
      <c r="BN2534" s="330"/>
      <c r="BO2534" s="330"/>
      <c r="BP2534" s="330"/>
      <c r="BQ2534" s="330"/>
      <c r="BR2534" s="330"/>
      <c r="BS2534" s="330"/>
      <c r="BT2534" s="330"/>
      <c r="BU2534" s="330"/>
      <c r="BV2534" s="330"/>
      <c r="BW2534" s="330"/>
      <c r="BX2534" s="330"/>
      <c r="BY2534" s="330"/>
      <c r="BZ2534" s="330"/>
      <c r="CA2534" s="330"/>
    </row>
    <row r="2535" spans="1:79" s="390" customFormat="1" ht="12.95" customHeight="1">
      <c r="BG2535" s="243"/>
      <c r="BH2535" s="243"/>
      <c r="BI2535" s="243"/>
      <c r="BJ2535" s="243"/>
      <c r="BK2535" s="243"/>
      <c r="BL2535" s="391"/>
      <c r="BM2535" s="391"/>
      <c r="BN2535" s="391"/>
      <c r="BO2535" s="391"/>
      <c r="BP2535" s="391"/>
      <c r="BQ2535" s="391"/>
      <c r="BR2535" s="391"/>
      <c r="BS2535" s="391"/>
      <c r="BT2535" s="391"/>
      <c r="BU2535" s="391"/>
      <c r="BV2535" s="391"/>
      <c r="BW2535" s="391"/>
      <c r="BX2535" s="391"/>
      <c r="BY2535" s="391"/>
      <c r="BZ2535" s="391"/>
      <c r="CA2535" s="391"/>
    </row>
    <row r="2536" spans="1:79" s="390" customFormat="1" ht="12.95" customHeight="1">
      <c r="BG2536" s="243"/>
      <c r="BH2536" s="243"/>
      <c r="BI2536" s="243"/>
      <c r="BJ2536" s="243"/>
      <c r="BK2536" s="243"/>
      <c r="BL2536" s="391"/>
      <c r="BM2536" s="391"/>
      <c r="BN2536" s="391"/>
      <c r="BO2536" s="391"/>
      <c r="BP2536" s="391"/>
      <c r="BQ2536" s="391"/>
      <c r="BR2536" s="391"/>
      <c r="BS2536" s="391"/>
      <c r="BT2536" s="391"/>
      <c r="BU2536" s="391"/>
      <c r="BV2536" s="391"/>
      <c r="BW2536" s="391"/>
      <c r="BX2536" s="391"/>
      <c r="BY2536" s="391"/>
      <c r="BZ2536" s="391"/>
      <c r="CA2536" s="391"/>
    </row>
    <row r="2537" spans="1:79" s="390" customFormat="1" ht="12.95" customHeight="1">
      <c r="BG2537" s="243"/>
      <c r="BH2537" s="243"/>
      <c r="BI2537" s="243"/>
      <c r="BJ2537" s="243"/>
      <c r="BK2537" s="243"/>
      <c r="BL2537" s="391"/>
      <c r="BM2537" s="391"/>
      <c r="BN2537" s="391"/>
      <c r="BO2537" s="391"/>
      <c r="BP2537" s="391"/>
      <c r="BQ2537" s="391"/>
      <c r="BR2537" s="391"/>
      <c r="BS2537" s="391"/>
      <c r="BT2537" s="391"/>
      <c r="BU2537" s="391"/>
      <c r="BV2537" s="391"/>
      <c r="BW2537" s="391"/>
      <c r="BX2537" s="391"/>
      <c r="BY2537" s="391"/>
      <c r="BZ2537" s="391"/>
      <c r="CA2537" s="391"/>
    </row>
    <row r="2538" spans="1:79" s="390" customFormat="1" ht="21">
      <c r="D2538" s="410"/>
      <c r="E2538" s="410"/>
      <c r="F2538" s="410"/>
      <c r="G2538" s="410"/>
      <c r="H2538" s="410"/>
      <c r="I2538" s="410"/>
      <c r="J2538" s="410"/>
      <c r="K2538" s="410"/>
      <c r="L2538" s="410"/>
      <c r="BG2538" s="243"/>
      <c r="BH2538" s="243"/>
      <c r="BI2538" s="243"/>
      <c r="BJ2538" s="243"/>
      <c r="BK2538" s="243"/>
      <c r="BL2538" s="391"/>
      <c r="BM2538" s="391"/>
      <c r="BN2538" s="391"/>
      <c r="BO2538" s="391"/>
      <c r="BP2538" s="391"/>
      <c r="BQ2538" s="391"/>
      <c r="BR2538" s="391"/>
      <c r="BS2538" s="391"/>
      <c r="BT2538" s="391"/>
      <c r="BU2538" s="391"/>
      <c r="BV2538" s="391"/>
      <c r="BW2538" s="391"/>
      <c r="BX2538" s="391"/>
      <c r="BY2538" s="391"/>
      <c r="BZ2538" s="391"/>
      <c r="CA2538" s="391"/>
    </row>
    <row r="2539" spans="1:79" s="390" customFormat="1" ht="21">
      <c r="D2539" s="410"/>
      <c r="E2539" s="410"/>
      <c r="F2539" s="410"/>
      <c r="G2539" s="410"/>
      <c r="H2539" s="410"/>
      <c r="I2539" s="410"/>
      <c r="J2539" s="410"/>
      <c r="K2539" s="410"/>
      <c r="L2539" s="410"/>
      <c r="BG2539" s="243"/>
      <c r="BH2539" s="243"/>
      <c r="BI2539" s="243"/>
      <c r="BJ2539" s="243"/>
      <c r="BK2539" s="243"/>
      <c r="BL2539" s="391"/>
      <c r="BM2539" s="391"/>
      <c r="BN2539" s="391"/>
      <c r="BO2539" s="391"/>
      <c r="BP2539" s="391"/>
      <c r="BQ2539" s="391"/>
      <c r="BR2539" s="391"/>
      <c r="BS2539" s="391"/>
      <c r="BT2539" s="391"/>
      <c r="BU2539" s="391"/>
      <c r="BV2539" s="391"/>
      <c r="BW2539" s="391"/>
      <c r="BX2539" s="391"/>
      <c r="BY2539" s="391"/>
      <c r="BZ2539" s="391"/>
      <c r="CA2539" s="391"/>
    </row>
    <row r="2540" spans="1:79" s="390" customFormat="1" ht="15.6" customHeight="1">
      <c r="BG2540" s="243"/>
      <c r="BH2540" s="243"/>
      <c r="BI2540" s="243"/>
      <c r="BJ2540" s="243"/>
      <c r="BK2540" s="243"/>
      <c r="BL2540" s="391"/>
      <c r="BM2540" s="391"/>
      <c r="BN2540" s="391"/>
      <c r="BO2540" s="391"/>
      <c r="BP2540" s="391"/>
      <c r="BQ2540" s="391"/>
      <c r="BR2540" s="391"/>
      <c r="BS2540" s="391"/>
      <c r="BT2540" s="391"/>
      <c r="BU2540" s="391"/>
      <c r="BV2540" s="391"/>
      <c r="BW2540" s="391"/>
      <c r="BX2540" s="391"/>
      <c r="BY2540" s="391"/>
      <c r="BZ2540" s="391"/>
      <c r="CA2540" s="391"/>
    </row>
    <row r="2541" spans="1:79" s="390" customFormat="1" ht="15.6" customHeight="1">
      <c r="BG2541" s="243"/>
      <c r="BH2541" s="243"/>
      <c r="BI2541" s="243"/>
      <c r="BJ2541" s="243"/>
      <c r="BK2541" s="243"/>
      <c r="BL2541" s="391"/>
      <c r="BM2541" s="391"/>
      <c r="BN2541" s="391"/>
      <c r="BO2541" s="391"/>
      <c r="BP2541" s="391"/>
      <c r="BQ2541" s="391"/>
      <c r="BR2541" s="391"/>
      <c r="BS2541" s="391"/>
      <c r="BT2541" s="391"/>
      <c r="BU2541" s="391"/>
      <c r="BV2541" s="391"/>
      <c r="BW2541" s="391"/>
      <c r="BX2541" s="391"/>
      <c r="BY2541" s="391"/>
      <c r="BZ2541" s="391"/>
      <c r="CA2541" s="391"/>
    </row>
    <row r="2542" spans="1:79" s="390" customFormat="1" ht="15.6" customHeight="1">
      <c r="BG2542" s="243"/>
      <c r="BH2542" s="243"/>
      <c r="BI2542" s="243"/>
      <c r="BJ2542" s="243"/>
      <c r="BK2542" s="243"/>
      <c r="BL2542" s="391"/>
      <c r="BM2542" s="391"/>
      <c r="BN2542" s="391"/>
      <c r="BO2542" s="391"/>
      <c r="BP2542" s="391"/>
      <c r="BQ2542" s="391"/>
      <c r="BR2542" s="391"/>
      <c r="BS2542" s="391"/>
      <c r="BT2542" s="391"/>
      <c r="BU2542" s="391"/>
      <c r="BV2542" s="391"/>
      <c r="BW2542" s="391"/>
      <c r="BX2542" s="391"/>
      <c r="BY2542" s="391"/>
      <c r="BZ2542" s="391"/>
      <c r="CA2542" s="391"/>
    </row>
    <row r="2543" spans="1:79" s="390" customFormat="1" ht="21">
      <c r="A2543" s="411"/>
      <c r="B2543" s="411"/>
      <c r="C2543" s="411"/>
      <c r="BG2543" s="243"/>
      <c r="BH2543" s="243"/>
      <c r="BI2543" s="243"/>
      <c r="BJ2543" s="243"/>
      <c r="BK2543" s="243"/>
      <c r="BL2543" s="391"/>
      <c r="BM2543" s="391"/>
      <c r="BN2543" s="391"/>
      <c r="BO2543" s="391"/>
      <c r="BP2543" s="391"/>
      <c r="BQ2543" s="391"/>
      <c r="BR2543" s="391"/>
      <c r="BS2543" s="391"/>
      <c r="BT2543" s="391"/>
      <c r="BU2543" s="391"/>
      <c r="BV2543" s="391"/>
      <c r="BW2543" s="391"/>
      <c r="BX2543" s="391"/>
      <c r="BY2543" s="391"/>
      <c r="BZ2543" s="391"/>
      <c r="CA2543" s="391"/>
    </row>
    <row r="2544" spans="1:79" s="390" customFormat="1" ht="21">
      <c r="BG2544" s="230"/>
      <c r="BH2544" s="230"/>
      <c r="BI2544" s="230"/>
      <c r="BJ2544" s="230"/>
      <c r="BK2544" s="230"/>
      <c r="BL2544" s="391"/>
      <c r="BM2544" s="391"/>
      <c r="BN2544" s="391"/>
      <c r="BO2544" s="391"/>
      <c r="BP2544" s="391"/>
      <c r="BQ2544" s="391"/>
      <c r="BR2544" s="391"/>
      <c r="BS2544" s="391"/>
      <c r="BT2544" s="391"/>
      <c r="BU2544" s="391"/>
      <c r="BV2544" s="391"/>
      <c r="BW2544" s="391"/>
      <c r="BX2544" s="391"/>
      <c r="BY2544" s="391"/>
      <c r="BZ2544" s="391"/>
      <c r="CA2544" s="391"/>
    </row>
    <row r="2545" spans="59:79" s="390" customFormat="1" ht="21">
      <c r="BG2545" s="230"/>
      <c r="BH2545" s="230"/>
      <c r="BI2545" s="230"/>
      <c r="BJ2545" s="230"/>
      <c r="BK2545" s="230"/>
      <c r="BL2545" s="391"/>
      <c r="BM2545" s="391"/>
      <c r="BN2545" s="391"/>
      <c r="BO2545" s="391"/>
      <c r="BP2545" s="391"/>
      <c r="BQ2545" s="391"/>
      <c r="BR2545" s="391"/>
      <c r="BS2545" s="391"/>
      <c r="BT2545" s="391"/>
      <c r="BU2545" s="391"/>
      <c r="BV2545" s="391"/>
      <c r="BW2545" s="391"/>
      <c r="BX2545" s="391"/>
      <c r="BY2545" s="391"/>
      <c r="BZ2545" s="391"/>
      <c r="CA2545" s="391"/>
    </row>
    <row r="2546" spans="59:79" s="390" customFormat="1" ht="24.4" customHeight="1">
      <c r="BG2546" s="230"/>
      <c r="BH2546" s="230"/>
      <c r="BI2546" s="230"/>
      <c r="BJ2546" s="230"/>
      <c r="BK2546" s="230"/>
      <c r="BL2546" s="391"/>
      <c r="BM2546" s="391"/>
      <c r="BN2546" s="391"/>
      <c r="BO2546" s="391"/>
      <c r="BP2546" s="391"/>
      <c r="BQ2546" s="391"/>
      <c r="BR2546" s="391"/>
      <c r="BS2546" s="391"/>
      <c r="BT2546" s="391"/>
      <c r="BU2546" s="391"/>
      <c r="BV2546" s="391"/>
      <c r="BW2546" s="391"/>
      <c r="BX2546" s="391"/>
      <c r="BY2546" s="391"/>
      <c r="BZ2546" s="391"/>
      <c r="CA2546" s="391"/>
    </row>
    <row r="2547" spans="59:79" s="390" customFormat="1" ht="21">
      <c r="BG2547" s="230"/>
      <c r="BH2547" s="230"/>
      <c r="BI2547" s="230"/>
      <c r="BJ2547" s="230"/>
      <c r="BK2547" s="230"/>
      <c r="BL2547" s="391"/>
      <c r="BM2547" s="391"/>
      <c r="BN2547" s="391"/>
      <c r="BO2547" s="391"/>
      <c r="BP2547" s="391"/>
      <c r="BQ2547" s="391"/>
      <c r="BR2547" s="391"/>
      <c r="BS2547" s="391"/>
      <c r="BT2547" s="391"/>
      <c r="BU2547" s="391"/>
      <c r="BV2547" s="391"/>
      <c r="BW2547" s="391"/>
      <c r="BX2547" s="391"/>
      <c r="BY2547" s="391"/>
      <c r="BZ2547" s="391"/>
      <c r="CA2547" s="391"/>
    </row>
    <row r="2548" spans="59:79" s="390" customFormat="1" ht="21">
      <c r="BG2548" s="230"/>
      <c r="BH2548" s="230"/>
      <c r="BI2548" s="230"/>
      <c r="BJ2548" s="230"/>
      <c r="BK2548" s="230"/>
      <c r="BL2548" s="391"/>
      <c r="BM2548" s="391"/>
      <c r="BN2548" s="391"/>
      <c r="BO2548" s="391"/>
      <c r="BP2548" s="391"/>
      <c r="BQ2548" s="391"/>
      <c r="BR2548" s="391"/>
      <c r="BS2548" s="391"/>
      <c r="BT2548" s="391"/>
      <c r="BU2548" s="391"/>
      <c r="BV2548" s="391"/>
      <c r="BW2548" s="391"/>
      <c r="BX2548" s="391"/>
      <c r="BY2548" s="391"/>
      <c r="BZ2548" s="391"/>
      <c r="CA2548" s="391"/>
    </row>
    <row r="2549" spans="59:79" s="390" customFormat="1" ht="21">
      <c r="BG2549" s="230"/>
      <c r="BH2549" s="230"/>
      <c r="BI2549" s="230"/>
      <c r="BJ2549" s="230"/>
      <c r="BK2549" s="230"/>
      <c r="BL2549" s="391"/>
      <c r="BM2549" s="391"/>
      <c r="BN2549" s="391"/>
      <c r="BO2549" s="391"/>
      <c r="BP2549" s="391"/>
      <c r="BQ2549" s="391"/>
      <c r="BR2549" s="391"/>
      <c r="BS2549" s="391"/>
      <c r="BT2549" s="391"/>
      <c r="BU2549" s="391"/>
      <c r="BV2549" s="391"/>
      <c r="BW2549" s="391"/>
      <c r="BX2549" s="391"/>
      <c r="BY2549" s="391"/>
      <c r="BZ2549" s="391"/>
      <c r="CA2549" s="391"/>
    </row>
    <row r="2550" spans="59:79" s="390" customFormat="1" ht="21">
      <c r="BG2550" s="230"/>
      <c r="BH2550" s="230"/>
      <c r="BI2550" s="230"/>
      <c r="BJ2550" s="230"/>
      <c r="BK2550" s="230"/>
      <c r="BL2550" s="391"/>
      <c r="BM2550" s="391"/>
      <c r="BN2550" s="391"/>
      <c r="BO2550" s="391"/>
      <c r="BP2550" s="391"/>
      <c r="BQ2550" s="391"/>
      <c r="BR2550" s="391"/>
      <c r="BS2550" s="391"/>
      <c r="BT2550" s="391"/>
      <c r="BU2550" s="391"/>
      <c r="BV2550" s="391"/>
      <c r="BW2550" s="391"/>
      <c r="BX2550" s="391"/>
      <c r="BY2550" s="391"/>
      <c r="BZ2550" s="391"/>
      <c r="CA2550" s="391"/>
    </row>
    <row r="2551" spans="59:79" s="390" customFormat="1" ht="21">
      <c r="BG2551" s="230"/>
      <c r="BH2551" s="230"/>
      <c r="BI2551" s="230"/>
      <c r="BJ2551" s="230"/>
      <c r="BK2551" s="230"/>
      <c r="BL2551" s="391"/>
      <c r="BM2551" s="391"/>
      <c r="BN2551" s="391"/>
      <c r="BO2551" s="391"/>
      <c r="BP2551" s="391"/>
      <c r="BQ2551" s="391"/>
      <c r="BR2551" s="391"/>
      <c r="BS2551" s="391"/>
      <c r="BT2551" s="391"/>
      <c r="BU2551" s="391"/>
      <c r="BV2551" s="391"/>
      <c r="BW2551" s="391"/>
      <c r="BX2551" s="391"/>
      <c r="BY2551" s="391"/>
      <c r="BZ2551" s="391"/>
      <c r="CA2551" s="391"/>
    </row>
    <row r="2552" spans="59:79" s="390" customFormat="1" ht="21">
      <c r="BG2552" s="230"/>
      <c r="BH2552" s="230"/>
      <c r="BI2552" s="230"/>
      <c r="BJ2552" s="230"/>
      <c r="BK2552" s="230"/>
      <c r="BL2552" s="391"/>
      <c r="BM2552" s="391"/>
      <c r="BN2552" s="391"/>
      <c r="BO2552" s="391"/>
      <c r="BP2552" s="391"/>
      <c r="BQ2552" s="391"/>
      <c r="BR2552" s="391"/>
      <c r="BS2552" s="391"/>
      <c r="BT2552" s="391"/>
      <c r="BU2552" s="391"/>
      <c r="BV2552" s="391"/>
      <c r="BW2552" s="391"/>
      <c r="BX2552" s="391"/>
      <c r="BY2552" s="391"/>
      <c r="BZ2552" s="391"/>
      <c r="CA2552" s="391"/>
    </row>
    <row r="2553" spans="59:79" s="390" customFormat="1" ht="21">
      <c r="BG2553" s="230"/>
      <c r="BH2553" s="230"/>
      <c r="BI2553" s="230"/>
      <c r="BJ2553" s="230"/>
      <c r="BK2553" s="230"/>
      <c r="BL2553" s="391"/>
      <c r="BM2553" s="391"/>
      <c r="BN2553" s="391"/>
      <c r="BO2553" s="391"/>
      <c r="BP2553" s="391"/>
      <c r="BQ2553" s="391"/>
      <c r="BR2553" s="391"/>
      <c r="BS2553" s="391"/>
      <c r="BT2553" s="391"/>
      <c r="BU2553" s="391"/>
      <c r="BV2553" s="391"/>
      <c r="BW2553" s="391"/>
      <c r="BX2553" s="391"/>
      <c r="BY2553" s="391"/>
      <c r="BZ2553" s="391"/>
      <c r="CA2553" s="391"/>
    </row>
    <row r="2554" spans="59:79" s="390" customFormat="1" ht="21">
      <c r="BG2554" s="230"/>
      <c r="BH2554" s="230"/>
      <c r="BI2554" s="230"/>
      <c r="BJ2554" s="230"/>
      <c r="BK2554" s="230"/>
      <c r="BL2554" s="391"/>
      <c r="BM2554" s="391"/>
      <c r="BN2554" s="391"/>
      <c r="BO2554" s="391"/>
      <c r="BP2554" s="391"/>
      <c r="BQ2554" s="391"/>
      <c r="BR2554" s="391"/>
      <c r="BS2554" s="391"/>
      <c r="BT2554" s="391"/>
      <c r="BU2554" s="391"/>
      <c r="BV2554" s="391"/>
      <c r="BW2554" s="391"/>
      <c r="BX2554" s="391"/>
      <c r="BY2554" s="391"/>
      <c r="BZ2554" s="391"/>
      <c r="CA2554" s="391"/>
    </row>
    <row r="2555" spans="59:79" s="390" customFormat="1" ht="21">
      <c r="BG2555" s="230"/>
      <c r="BH2555" s="230"/>
      <c r="BI2555" s="230"/>
      <c r="BJ2555" s="230"/>
      <c r="BK2555" s="230"/>
      <c r="BL2555" s="391"/>
      <c r="BM2555" s="391"/>
      <c r="BN2555" s="391"/>
      <c r="BO2555" s="391"/>
      <c r="BP2555" s="391"/>
      <c r="BQ2555" s="391"/>
      <c r="BR2555" s="391"/>
      <c r="BS2555" s="391"/>
      <c r="BT2555" s="391"/>
      <c r="BU2555" s="391"/>
      <c r="BV2555" s="391"/>
      <c r="BW2555" s="391"/>
      <c r="BX2555" s="391"/>
      <c r="BY2555" s="391"/>
      <c r="BZ2555" s="391"/>
      <c r="CA2555" s="391"/>
    </row>
    <row r="2556" spans="59:79" ht="21"/>
    <row r="2557" spans="59:79" ht="15.6" customHeight="1"/>
    <row r="2558" spans="59:79" ht="21"/>
    <row r="2559" spans="59:79" ht="21"/>
    <row r="2560" spans="59:79" ht="21"/>
    <row r="2561" ht="12.95" customHeight="1"/>
    <row r="2562" ht="21"/>
    <row r="2563" ht="21"/>
    <row r="2564" ht="23.45" customHeight="1"/>
    <row r="2565" ht="21"/>
    <row r="2566" ht="21"/>
    <row r="2567" ht="21"/>
    <row r="2568" ht="12.95" customHeight="1"/>
    <row r="2569" ht="21"/>
    <row r="2570" ht="21"/>
    <row r="2571" ht="21"/>
    <row r="2572" ht="21"/>
    <row r="2573" ht="21"/>
    <row r="2574" ht="21"/>
    <row r="2575" ht="15.6" customHeight="1"/>
    <row r="2576" ht="21"/>
    <row r="2577" spans="59:79" ht="21"/>
    <row r="2578" spans="59:79" ht="17.25" customHeight="1"/>
    <row r="2579" spans="59:79" ht="21"/>
    <row r="2580" spans="59:79" ht="21"/>
    <row r="2581" spans="59:79" ht="21"/>
    <row r="2582" spans="59:79" ht="21"/>
    <row r="2583" spans="59:79" ht="15.75" customHeight="1"/>
    <row r="2584" spans="59:79" ht="15.75" customHeight="1"/>
    <row r="2585" spans="59:79" ht="23.85" customHeight="1"/>
    <row r="2586" spans="59:79" ht="21"/>
    <row r="2587" spans="59:79">
      <c r="BG2587" s="412"/>
      <c r="BH2587" s="412"/>
      <c r="BI2587" s="412"/>
      <c r="BJ2587" s="412"/>
      <c r="BK2587" s="412"/>
      <c r="BL2587" s="225"/>
      <c r="BM2587" s="225"/>
      <c r="BN2587" s="225"/>
      <c r="BO2587" s="225"/>
      <c r="BP2587" s="225"/>
      <c r="BQ2587" s="225"/>
      <c r="BR2587" s="225"/>
      <c r="BS2587" s="225"/>
      <c r="BT2587" s="225"/>
      <c r="BU2587" s="225"/>
      <c r="BV2587" s="225"/>
      <c r="BW2587" s="225"/>
      <c r="BX2587" s="225"/>
      <c r="BY2587" s="225"/>
      <c r="BZ2587" s="225"/>
      <c r="CA2587" s="225"/>
    </row>
    <row r="2588" spans="59:79" ht="15.6" customHeight="1">
      <c r="BG2588" s="412"/>
      <c r="BH2588" s="412"/>
      <c r="BI2588" s="412"/>
      <c r="BJ2588" s="412"/>
      <c r="BK2588" s="412"/>
      <c r="BL2588" s="225"/>
      <c r="BM2588" s="225"/>
      <c r="BN2588" s="225"/>
      <c r="BO2588" s="225"/>
      <c r="BP2588" s="225"/>
      <c r="BQ2588" s="225"/>
      <c r="BR2588" s="225"/>
      <c r="BS2588" s="225"/>
      <c r="BT2588" s="225"/>
      <c r="BU2588" s="225"/>
      <c r="BV2588" s="225"/>
      <c r="BW2588" s="225"/>
      <c r="BX2588" s="225"/>
      <c r="BY2588" s="225"/>
      <c r="BZ2588" s="225"/>
      <c r="CA2588" s="225"/>
    </row>
    <row r="2589" spans="59:79" ht="15.6" customHeight="1">
      <c r="BG2589" s="412"/>
      <c r="BH2589" s="412"/>
      <c r="BI2589" s="412"/>
      <c r="BJ2589" s="412"/>
      <c r="BK2589" s="412"/>
      <c r="BL2589" s="225"/>
      <c r="BM2589" s="225"/>
      <c r="BN2589" s="225"/>
      <c r="BO2589" s="225"/>
      <c r="BP2589" s="225"/>
      <c r="BQ2589" s="225"/>
      <c r="BR2589" s="225"/>
      <c r="BS2589" s="225"/>
      <c r="BT2589" s="225"/>
      <c r="BU2589" s="225"/>
      <c r="BV2589" s="225"/>
      <c r="BW2589" s="225"/>
      <c r="BX2589" s="225"/>
      <c r="BY2589" s="225"/>
      <c r="BZ2589" s="225"/>
      <c r="CA2589" s="225"/>
    </row>
    <row r="2590" spans="59:79">
      <c r="BG2590" s="412"/>
      <c r="BH2590" s="412"/>
      <c r="BI2590" s="412"/>
      <c r="BJ2590" s="412"/>
      <c r="BK2590" s="412"/>
      <c r="BL2590" s="225"/>
      <c r="BM2590" s="225"/>
      <c r="BN2590" s="225"/>
      <c r="BO2590" s="225"/>
      <c r="BP2590" s="225"/>
      <c r="BQ2590" s="225"/>
      <c r="BR2590" s="225"/>
      <c r="BS2590" s="225"/>
      <c r="BT2590" s="225"/>
      <c r="BU2590" s="225"/>
      <c r="BV2590" s="225"/>
      <c r="BW2590" s="225"/>
      <c r="BX2590" s="225"/>
      <c r="BY2590" s="225"/>
      <c r="BZ2590" s="225"/>
      <c r="CA2590" s="225"/>
    </row>
    <row r="2591" spans="59:79">
      <c r="BG2591" s="412"/>
      <c r="BH2591" s="412"/>
      <c r="BI2591" s="412"/>
      <c r="BJ2591" s="412"/>
      <c r="BK2591" s="412"/>
      <c r="BL2591" s="225"/>
      <c r="BM2591" s="225"/>
      <c r="BN2591" s="225"/>
      <c r="BO2591" s="225"/>
      <c r="BP2591" s="225"/>
      <c r="BQ2591" s="225"/>
      <c r="BR2591" s="225"/>
      <c r="BS2591" s="225"/>
      <c r="BT2591" s="225"/>
      <c r="BU2591" s="225"/>
      <c r="BV2591" s="225"/>
      <c r="BW2591" s="225"/>
      <c r="BX2591" s="225"/>
      <c r="BY2591" s="225"/>
      <c r="BZ2591" s="225"/>
      <c r="CA2591" s="225"/>
    </row>
    <row r="2592" spans="59:79">
      <c r="BG2592" s="412"/>
      <c r="BH2592" s="412"/>
      <c r="BI2592" s="412"/>
      <c r="BJ2592" s="412"/>
      <c r="BK2592" s="412"/>
      <c r="BL2592" s="225"/>
      <c r="BM2592" s="225"/>
      <c r="BN2592" s="225"/>
      <c r="BO2592" s="225"/>
      <c r="BP2592" s="225"/>
      <c r="BQ2592" s="225"/>
      <c r="BR2592" s="225"/>
      <c r="BS2592" s="225"/>
      <c r="BT2592" s="225"/>
      <c r="BU2592" s="225"/>
      <c r="BV2592" s="225"/>
      <c r="BW2592" s="225"/>
      <c r="BX2592" s="225"/>
      <c r="BY2592" s="225"/>
      <c r="BZ2592" s="225"/>
      <c r="CA2592" s="225"/>
    </row>
    <row r="2593" spans="59:79">
      <c r="BG2593" s="412"/>
      <c r="BH2593" s="412"/>
      <c r="BI2593" s="412"/>
      <c r="BJ2593" s="412"/>
      <c r="BK2593" s="412"/>
      <c r="BL2593" s="225"/>
      <c r="BM2593" s="225"/>
      <c r="BN2593" s="225"/>
      <c r="BO2593" s="225"/>
      <c r="BP2593" s="225"/>
      <c r="BQ2593" s="225"/>
      <c r="BR2593" s="225"/>
      <c r="BS2593" s="225"/>
      <c r="BT2593" s="225"/>
      <c r="BU2593" s="225"/>
      <c r="BV2593" s="225"/>
      <c r="BW2593" s="225"/>
      <c r="BX2593" s="225"/>
      <c r="BY2593" s="225"/>
      <c r="BZ2593" s="225"/>
      <c r="CA2593" s="225"/>
    </row>
    <row r="2594" spans="59:79" ht="15.75" customHeight="1">
      <c r="BG2594" s="412"/>
      <c r="BH2594" s="412"/>
      <c r="BI2594" s="412"/>
      <c r="BJ2594" s="412"/>
      <c r="BK2594" s="412"/>
      <c r="BL2594" s="225"/>
      <c r="BM2594" s="225"/>
      <c r="BN2594" s="225"/>
      <c r="BO2594" s="225"/>
      <c r="BP2594" s="225"/>
      <c r="BQ2594" s="225"/>
      <c r="BR2594" s="225"/>
      <c r="BS2594" s="225"/>
      <c r="BT2594" s="225"/>
      <c r="BU2594" s="225"/>
      <c r="BV2594" s="225"/>
      <c r="BW2594" s="225"/>
      <c r="BX2594" s="225"/>
      <c r="BY2594" s="225"/>
      <c r="BZ2594" s="225"/>
      <c r="CA2594" s="225"/>
    </row>
    <row r="2595" spans="59:79" ht="17.100000000000001" customHeight="1">
      <c r="BG2595" s="412"/>
      <c r="BH2595" s="412"/>
      <c r="BI2595" s="412"/>
      <c r="BJ2595" s="412"/>
      <c r="BK2595" s="412"/>
      <c r="BL2595" s="225"/>
      <c r="BM2595" s="225"/>
      <c r="BN2595" s="225"/>
      <c r="BO2595" s="225"/>
      <c r="BP2595" s="225"/>
      <c r="BQ2595" s="225"/>
      <c r="BR2595" s="225"/>
      <c r="BS2595" s="225"/>
      <c r="BT2595" s="225"/>
      <c r="BU2595" s="225"/>
      <c r="BV2595" s="225"/>
      <c r="BW2595" s="225"/>
      <c r="BX2595" s="225"/>
      <c r="BY2595" s="225"/>
      <c r="BZ2595" s="225"/>
      <c r="CA2595" s="225"/>
    </row>
    <row r="2596" spans="59:79">
      <c r="BG2596" s="412"/>
      <c r="BH2596" s="412"/>
      <c r="BI2596" s="412"/>
      <c r="BJ2596" s="412"/>
      <c r="BK2596" s="412"/>
      <c r="BL2596" s="225"/>
      <c r="BM2596" s="225"/>
      <c r="BN2596" s="225"/>
      <c r="BO2596" s="225"/>
      <c r="BP2596" s="225"/>
      <c r="BQ2596" s="225"/>
      <c r="BR2596" s="225"/>
      <c r="BS2596" s="225"/>
      <c r="BT2596" s="225"/>
      <c r="BU2596" s="225"/>
      <c r="BV2596" s="225"/>
      <c r="BW2596" s="225"/>
      <c r="BX2596" s="225"/>
      <c r="BY2596" s="225"/>
      <c r="BZ2596" s="225"/>
      <c r="CA2596" s="225"/>
    </row>
    <row r="2597" spans="59:79">
      <c r="BG2597" s="412"/>
      <c r="BH2597" s="412"/>
      <c r="BI2597" s="412"/>
      <c r="BJ2597" s="412"/>
      <c r="BK2597" s="412"/>
      <c r="BL2597" s="225"/>
      <c r="BM2597" s="225"/>
      <c r="BN2597" s="225"/>
      <c r="BO2597" s="225"/>
      <c r="BP2597" s="225"/>
      <c r="BQ2597" s="225"/>
      <c r="BR2597" s="225"/>
      <c r="BS2597" s="225"/>
      <c r="BT2597" s="225"/>
      <c r="BU2597" s="225"/>
      <c r="BV2597" s="225"/>
      <c r="BW2597" s="225"/>
      <c r="BX2597" s="225"/>
      <c r="BY2597" s="225"/>
      <c r="BZ2597" s="225"/>
      <c r="CA2597" s="225"/>
    </row>
    <row r="2598" spans="59:79">
      <c r="BG2598" s="412"/>
      <c r="BH2598" s="412"/>
      <c r="BI2598" s="412"/>
      <c r="BJ2598" s="412"/>
      <c r="BK2598" s="412"/>
      <c r="BL2598" s="225"/>
      <c r="BM2598" s="225"/>
      <c r="BN2598" s="225"/>
      <c r="BO2598" s="225"/>
      <c r="BP2598" s="225"/>
      <c r="BQ2598" s="225"/>
      <c r="BR2598" s="225"/>
      <c r="BS2598" s="225"/>
      <c r="BT2598" s="225"/>
      <c r="BU2598" s="225"/>
      <c r="BV2598" s="225"/>
      <c r="BW2598" s="225"/>
      <c r="BX2598" s="225"/>
      <c r="BY2598" s="225"/>
      <c r="BZ2598" s="225"/>
      <c r="CA2598" s="225"/>
    </row>
    <row r="2599" spans="59:79">
      <c r="BG2599" s="412"/>
      <c r="BH2599" s="412"/>
      <c r="BI2599" s="412"/>
      <c r="BJ2599" s="412"/>
      <c r="BK2599" s="412"/>
      <c r="BL2599" s="225"/>
      <c r="BM2599" s="225"/>
      <c r="BN2599" s="225"/>
      <c r="BO2599" s="225"/>
      <c r="BP2599" s="225"/>
      <c r="BQ2599" s="225"/>
      <c r="BR2599" s="225"/>
      <c r="BS2599" s="225"/>
      <c r="BT2599" s="225"/>
      <c r="BU2599" s="225"/>
      <c r="BV2599" s="225"/>
      <c r="BW2599" s="225"/>
      <c r="BX2599" s="225"/>
      <c r="BY2599" s="225"/>
      <c r="BZ2599" s="225"/>
      <c r="CA2599" s="225"/>
    </row>
    <row r="2600" spans="59:79">
      <c r="BG2600" s="412"/>
      <c r="BH2600" s="412"/>
      <c r="BI2600" s="412"/>
      <c r="BJ2600" s="412"/>
      <c r="BK2600" s="412"/>
      <c r="BL2600" s="225"/>
      <c r="BM2600" s="225"/>
      <c r="BN2600" s="225"/>
      <c r="BO2600" s="225"/>
      <c r="BP2600" s="225"/>
      <c r="BQ2600" s="225"/>
      <c r="BR2600" s="225"/>
      <c r="BS2600" s="225"/>
      <c r="BT2600" s="225"/>
      <c r="BU2600" s="225"/>
      <c r="BV2600" s="225"/>
      <c r="BW2600" s="225"/>
      <c r="BX2600" s="225"/>
      <c r="BY2600" s="225"/>
      <c r="BZ2600" s="225"/>
      <c r="CA2600" s="225"/>
    </row>
    <row r="2601" spans="59:79">
      <c r="BG2601" s="412"/>
      <c r="BH2601" s="412"/>
      <c r="BI2601" s="412"/>
      <c r="BJ2601" s="412"/>
      <c r="BK2601" s="412"/>
      <c r="BL2601" s="225"/>
      <c r="BM2601" s="225"/>
      <c r="BN2601" s="225"/>
      <c r="BO2601" s="225"/>
      <c r="BP2601" s="225"/>
      <c r="BQ2601" s="225"/>
      <c r="BR2601" s="225"/>
      <c r="BS2601" s="225"/>
      <c r="BT2601" s="225"/>
      <c r="BU2601" s="225"/>
      <c r="BV2601" s="225"/>
      <c r="BW2601" s="225"/>
      <c r="BX2601" s="225"/>
      <c r="BY2601" s="225"/>
      <c r="BZ2601" s="225"/>
      <c r="CA2601" s="225"/>
    </row>
    <row r="2602" spans="59:79" ht="16.7" customHeight="1">
      <c r="BG2602" s="412"/>
      <c r="BH2602" s="412"/>
      <c r="BI2602" s="412"/>
      <c r="BJ2602" s="412"/>
      <c r="BK2602" s="412"/>
      <c r="BL2602" s="225"/>
      <c r="BM2602" s="225"/>
      <c r="BN2602" s="225"/>
      <c r="BO2602" s="225"/>
      <c r="BP2602" s="225"/>
      <c r="BQ2602" s="225"/>
      <c r="BR2602" s="225"/>
      <c r="BS2602" s="225"/>
      <c r="BT2602" s="225"/>
      <c r="BU2602" s="225"/>
      <c r="BV2602" s="225"/>
      <c r="BW2602" s="225"/>
      <c r="BX2602" s="225"/>
      <c r="BY2602" s="225"/>
      <c r="BZ2602" s="225"/>
      <c r="CA2602" s="225"/>
    </row>
    <row r="2603" spans="59:79" ht="15.6" customHeight="1"/>
    <row r="2604" spans="59:79" ht="21"/>
    <row r="2605" spans="59:79" ht="21"/>
    <row r="2606" spans="59:79" ht="21"/>
    <row r="2607" spans="59:79" ht="21"/>
    <row r="2608" spans="59:79" ht="21"/>
    <row r="2609" ht="21"/>
    <row r="2610" ht="21"/>
    <row r="2611" ht="21"/>
    <row r="2612" ht="21"/>
    <row r="2613" ht="15.6" customHeight="1"/>
    <row r="2614" ht="15.6" customHeight="1"/>
    <row r="2615" ht="21"/>
    <row r="2616" ht="19.7" customHeight="1"/>
    <row r="2617" ht="21"/>
    <row r="2618" ht="21"/>
    <row r="2619" ht="21"/>
    <row r="2620" ht="21"/>
    <row r="2621" ht="21"/>
    <row r="2622" ht="21"/>
    <row r="2623" ht="21"/>
    <row r="2624" ht="21"/>
    <row r="2625" spans="59:79" ht="21"/>
    <row r="2626" spans="59:79" ht="21"/>
    <row r="2627" spans="59:79" ht="21"/>
    <row r="2628" spans="59:79" ht="21"/>
    <row r="2629" spans="59:79" ht="21"/>
    <row r="2630" spans="59:79" s="415" customFormat="1" ht="21">
      <c r="BG2630" s="413"/>
      <c r="BH2630" s="413"/>
      <c r="BI2630" s="413"/>
      <c r="BJ2630" s="413"/>
      <c r="BK2630" s="413"/>
      <c r="BL2630" s="414"/>
      <c r="BM2630" s="414"/>
      <c r="BN2630" s="414"/>
      <c r="BO2630" s="414"/>
      <c r="BP2630" s="414"/>
      <c r="BQ2630" s="414"/>
      <c r="BR2630" s="414"/>
      <c r="BS2630" s="414"/>
      <c r="BT2630" s="414"/>
      <c r="BU2630" s="414"/>
      <c r="BV2630" s="414"/>
      <c r="BW2630" s="414"/>
      <c r="BX2630" s="414"/>
      <c r="BY2630" s="414"/>
      <c r="BZ2630" s="414"/>
      <c r="CA2630" s="414"/>
    </row>
    <row r="2631" spans="59:79" s="415" customFormat="1" ht="21">
      <c r="BG2631" s="413"/>
      <c r="BH2631" s="413"/>
      <c r="BI2631" s="413"/>
      <c r="BJ2631" s="413"/>
      <c r="BK2631" s="413"/>
      <c r="BL2631" s="414"/>
      <c r="BM2631" s="414"/>
      <c r="BN2631" s="414"/>
      <c r="BO2631" s="414"/>
      <c r="BP2631" s="414"/>
      <c r="BQ2631" s="414"/>
      <c r="BR2631" s="414"/>
      <c r="BS2631" s="414"/>
      <c r="BT2631" s="414"/>
      <c r="BU2631" s="414"/>
      <c r="BV2631" s="414"/>
      <c r="BW2631" s="414"/>
      <c r="BX2631" s="414"/>
      <c r="BY2631" s="414"/>
      <c r="BZ2631" s="414"/>
      <c r="CA2631" s="414"/>
    </row>
    <row r="2632" spans="59:79" s="415" customFormat="1" ht="15.6" customHeight="1">
      <c r="BG2632" s="413"/>
      <c r="BH2632" s="413"/>
      <c r="BI2632" s="413"/>
      <c r="BJ2632" s="413"/>
      <c r="BK2632" s="413"/>
      <c r="BL2632" s="414"/>
      <c r="BM2632" s="414"/>
      <c r="BN2632" s="414"/>
      <c r="BO2632" s="414"/>
      <c r="BP2632" s="414"/>
      <c r="BQ2632" s="414"/>
      <c r="BR2632" s="414"/>
      <c r="BS2632" s="414"/>
      <c r="BT2632" s="414"/>
      <c r="BU2632" s="414"/>
      <c r="BV2632" s="414"/>
      <c r="BW2632" s="414"/>
      <c r="BX2632" s="414"/>
      <c r="BY2632" s="414"/>
      <c r="BZ2632" s="414"/>
      <c r="CA2632" s="414"/>
    </row>
    <row r="2633" spans="59:79" s="415" customFormat="1" ht="21">
      <c r="BG2633" s="413"/>
      <c r="BH2633" s="413"/>
      <c r="BI2633" s="413"/>
      <c r="BJ2633" s="413"/>
      <c r="BK2633" s="413"/>
      <c r="BL2633" s="414"/>
      <c r="BM2633" s="414"/>
      <c r="BN2633" s="414"/>
      <c r="BO2633" s="414"/>
      <c r="BP2633" s="414"/>
      <c r="BQ2633" s="414"/>
      <c r="BR2633" s="414"/>
      <c r="BS2633" s="414"/>
      <c r="BT2633" s="414"/>
      <c r="BU2633" s="414"/>
      <c r="BV2633" s="414"/>
      <c r="BW2633" s="414"/>
      <c r="BX2633" s="414"/>
      <c r="BY2633" s="414"/>
      <c r="BZ2633" s="414"/>
      <c r="CA2633" s="414"/>
    </row>
    <row r="2634" spans="59:79" s="415" customFormat="1" ht="17.45" customHeight="1">
      <c r="BG2634" s="413"/>
      <c r="BH2634" s="413"/>
      <c r="BI2634" s="413"/>
      <c r="BJ2634" s="413"/>
      <c r="BK2634" s="413"/>
      <c r="BL2634" s="414"/>
      <c r="BM2634" s="414"/>
      <c r="BN2634" s="414"/>
      <c r="BO2634" s="414"/>
      <c r="BP2634" s="414"/>
      <c r="BQ2634" s="414"/>
      <c r="BR2634" s="414"/>
      <c r="BS2634" s="414"/>
      <c r="BT2634" s="414"/>
      <c r="BU2634" s="414"/>
      <c r="BV2634" s="414"/>
      <c r="BW2634" s="414"/>
      <c r="BX2634" s="414"/>
      <c r="BY2634" s="414"/>
      <c r="BZ2634" s="414"/>
      <c r="CA2634" s="414"/>
    </row>
    <row r="2635" spans="59:79" s="415" customFormat="1" ht="21">
      <c r="BG2635" s="413"/>
      <c r="BH2635" s="413"/>
      <c r="BI2635" s="413"/>
      <c r="BJ2635" s="413"/>
      <c r="BK2635" s="413"/>
      <c r="BL2635" s="414"/>
      <c r="BM2635" s="414"/>
      <c r="BN2635" s="414"/>
      <c r="BO2635" s="414"/>
      <c r="BP2635" s="414"/>
      <c r="BQ2635" s="414"/>
      <c r="BR2635" s="414"/>
      <c r="BS2635" s="414"/>
      <c r="BT2635" s="414"/>
      <c r="BU2635" s="414"/>
      <c r="BV2635" s="414"/>
      <c r="BW2635" s="414"/>
      <c r="BX2635" s="414"/>
      <c r="BY2635" s="414"/>
      <c r="BZ2635" s="414"/>
      <c r="CA2635" s="414"/>
    </row>
    <row r="2636" spans="59:79" s="415" customFormat="1" ht="21">
      <c r="BG2636" s="413"/>
      <c r="BH2636" s="413"/>
      <c r="BI2636" s="413"/>
      <c r="BJ2636" s="413"/>
      <c r="BK2636" s="413"/>
      <c r="BL2636" s="414"/>
      <c r="BM2636" s="414"/>
      <c r="BN2636" s="414"/>
      <c r="BO2636" s="414"/>
      <c r="BP2636" s="414"/>
      <c r="BQ2636" s="414"/>
      <c r="BR2636" s="414"/>
      <c r="BS2636" s="414"/>
      <c r="BT2636" s="414"/>
      <c r="BU2636" s="414"/>
      <c r="BV2636" s="414"/>
      <c r="BW2636" s="414"/>
      <c r="BX2636" s="414"/>
      <c r="BY2636" s="414"/>
      <c r="BZ2636" s="414"/>
      <c r="CA2636" s="414"/>
    </row>
    <row r="2637" spans="59:79" s="415" customFormat="1" ht="21">
      <c r="BG2637" s="413"/>
      <c r="BH2637" s="413"/>
      <c r="BI2637" s="413"/>
      <c r="BJ2637" s="413"/>
      <c r="BK2637" s="413"/>
      <c r="BL2637" s="414"/>
      <c r="BM2637" s="414"/>
      <c r="BN2637" s="414"/>
      <c r="BO2637" s="414"/>
      <c r="BP2637" s="414"/>
      <c r="BQ2637" s="414"/>
      <c r="BR2637" s="414"/>
      <c r="BS2637" s="414"/>
      <c r="BT2637" s="414"/>
      <c r="BU2637" s="414"/>
      <c r="BV2637" s="414"/>
      <c r="BW2637" s="414"/>
      <c r="BX2637" s="414"/>
      <c r="BY2637" s="414"/>
      <c r="BZ2637" s="414"/>
      <c r="CA2637" s="414"/>
    </row>
    <row r="2638" spans="59:79" s="415" customFormat="1" ht="15.6" customHeight="1">
      <c r="BG2638" s="413"/>
      <c r="BH2638" s="413"/>
      <c r="BI2638" s="413"/>
      <c r="BJ2638" s="413"/>
      <c r="BK2638" s="413"/>
      <c r="BL2638" s="414"/>
      <c r="BM2638" s="414"/>
      <c r="BN2638" s="414"/>
      <c r="BO2638" s="414"/>
      <c r="BP2638" s="414"/>
      <c r="BQ2638" s="414"/>
      <c r="BR2638" s="414"/>
      <c r="BS2638" s="414"/>
      <c r="BT2638" s="414"/>
      <c r="BU2638" s="414"/>
      <c r="BV2638" s="414"/>
      <c r="BW2638" s="414"/>
      <c r="BX2638" s="414"/>
      <c r="BY2638" s="414"/>
      <c r="BZ2638" s="414"/>
      <c r="CA2638" s="414"/>
    </row>
    <row r="2639" spans="59:79" s="415" customFormat="1" ht="21">
      <c r="BG2639" s="413"/>
      <c r="BH2639" s="413"/>
      <c r="BI2639" s="413"/>
      <c r="BJ2639" s="413"/>
      <c r="BK2639" s="413"/>
      <c r="BL2639" s="414"/>
      <c r="BM2639" s="414"/>
      <c r="BN2639" s="414"/>
      <c r="BO2639" s="414"/>
      <c r="BP2639" s="414"/>
      <c r="BQ2639" s="414"/>
      <c r="BR2639" s="414"/>
      <c r="BS2639" s="414"/>
      <c r="BT2639" s="414"/>
      <c r="BU2639" s="414"/>
      <c r="BV2639" s="414"/>
      <c r="BW2639" s="414"/>
      <c r="BX2639" s="414"/>
      <c r="BY2639" s="414"/>
      <c r="BZ2639" s="414"/>
      <c r="CA2639" s="414"/>
    </row>
    <row r="2640" spans="59:79" s="415" customFormat="1" ht="23.65" customHeight="1">
      <c r="BG2640" s="413"/>
      <c r="BH2640" s="413"/>
      <c r="BI2640" s="413"/>
      <c r="BJ2640" s="413"/>
      <c r="BK2640" s="413"/>
      <c r="BL2640" s="414"/>
      <c r="BM2640" s="414"/>
      <c r="BN2640" s="414"/>
      <c r="BO2640" s="414"/>
      <c r="BP2640" s="414"/>
      <c r="BQ2640" s="414"/>
      <c r="BR2640" s="414"/>
      <c r="BS2640" s="414"/>
      <c r="BT2640" s="414"/>
      <c r="BU2640" s="414"/>
      <c r="BV2640" s="414"/>
      <c r="BW2640" s="414"/>
      <c r="BX2640" s="414"/>
      <c r="BY2640" s="414"/>
      <c r="BZ2640" s="414"/>
      <c r="CA2640" s="414"/>
    </row>
    <row r="2641" spans="59:79" s="415" customFormat="1" ht="21">
      <c r="BG2641" s="413"/>
      <c r="BH2641" s="413"/>
      <c r="BI2641" s="413"/>
      <c r="BJ2641" s="413"/>
      <c r="BK2641" s="413"/>
      <c r="BL2641" s="414"/>
      <c r="BM2641" s="414"/>
      <c r="BN2641" s="414"/>
      <c r="BO2641" s="414"/>
      <c r="BP2641" s="414"/>
      <c r="BQ2641" s="414"/>
      <c r="BR2641" s="414"/>
      <c r="BS2641" s="414"/>
      <c r="BT2641" s="414"/>
      <c r="BU2641" s="414"/>
      <c r="BV2641" s="414"/>
      <c r="BW2641" s="414"/>
      <c r="BX2641" s="414"/>
      <c r="BY2641" s="414"/>
      <c r="BZ2641" s="414"/>
      <c r="CA2641" s="414"/>
    </row>
    <row r="2642" spans="59:79" s="415" customFormat="1" ht="17.45" customHeight="1">
      <c r="BG2642" s="413"/>
      <c r="BH2642" s="413"/>
      <c r="BI2642" s="413"/>
      <c r="BJ2642" s="413"/>
      <c r="BK2642" s="413"/>
      <c r="BL2642" s="414"/>
      <c r="BM2642" s="414"/>
      <c r="BN2642" s="414"/>
      <c r="BO2642" s="414"/>
      <c r="BP2642" s="414"/>
      <c r="BQ2642" s="414"/>
      <c r="BR2642" s="414"/>
      <c r="BS2642" s="414"/>
      <c r="BT2642" s="414"/>
      <c r="BU2642" s="414"/>
      <c r="BV2642" s="414"/>
      <c r="BW2642" s="414"/>
      <c r="BX2642" s="414"/>
      <c r="BY2642" s="414"/>
      <c r="BZ2642" s="414"/>
      <c r="CA2642" s="414"/>
    </row>
    <row r="2643" spans="59:79" s="415" customFormat="1" ht="21">
      <c r="BG2643" s="413"/>
      <c r="BH2643" s="413"/>
      <c r="BI2643" s="413"/>
      <c r="BJ2643" s="413"/>
      <c r="BK2643" s="413"/>
      <c r="BL2643" s="414"/>
      <c r="BM2643" s="414"/>
      <c r="BN2643" s="414"/>
      <c r="BO2643" s="414"/>
      <c r="BP2643" s="414"/>
      <c r="BQ2643" s="414"/>
      <c r="BR2643" s="414"/>
      <c r="BS2643" s="414"/>
      <c r="BT2643" s="414"/>
      <c r="BU2643" s="414"/>
      <c r="BV2643" s="414"/>
      <c r="BW2643" s="414"/>
      <c r="BX2643" s="414"/>
      <c r="BY2643" s="414"/>
      <c r="BZ2643" s="414"/>
      <c r="CA2643" s="414"/>
    </row>
    <row r="2644" spans="59:79" s="415" customFormat="1" ht="21">
      <c r="BG2644" s="413"/>
      <c r="BH2644" s="413"/>
      <c r="BI2644" s="413"/>
      <c r="BJ2644" s="413"/>
      <c r="BK2644" s="413"/>
      <c r="BL2644" s="414"/>
      <c r="BM2644" s="414"/>
      <c r="BN2644" s="414"/>
      <c r="BO2644" s="414"/>
      <c r="BP2644" s="414"/>
      <c r="BQ2644" s="414"/>
      <c r="BR2644" s="414"/>
      <c r="BS2644" s="414"/>
      <c r="BT2644" s="414"/>
      <c r="BU2644" s="414"/>
      <c r="BV2644" s="414"/>
      <c r="BW2644" s="414"/>
      <c r="BX2644" s="414"/>
      <c r="BY2644" s="414"/>
      <c r="BZ2644" s="414"/>
      <c r="CA2644" s="414"/>
    </row>
    <row r="2645" spans="59:79" s="415" customFormat="1" ht="21">
      <c r="BG2645" s="413"/>
      <c r="BH2645" s="413"/>
      <c r="BI2645" s="413"/>
      <c r="BJ2645" s="413"/>
      <c r="BK2645" s="413"/>
      <c r="BL2645" s="414"/>
      <c r="BM2645" s="414"/>
      <c r="BN2645" s="414"/>
      <c r="BO2645" s="414"/>
      <c r="BP2645" s="414"/>
      <c r="BQ2645" s="414"/>
      <c r="BR2645" s="414"/>
      <c r="BS2645" s="414"/>
      <c r="BT2645" s="414"/>
      <c r="BU2645" s="414"/>
      <c r="BV2645" s="414"/>
      <c r="BW2645" s="414"/>
      <c r="BX2645" s="414"/>
      <c r="BY2645" s="414"/>
      <c r="BZ2645" s="414"/>
      <c r="CA2645" s="414"/>
    </row>
    <row r="2646" spans="59:79" s="415" customFormat="1" ht="15.6" customHeight="1">
      <c r="BG2646" s="413"/>
      <c r="BH2646" s="413"/>
      <c r="BI2646" s="413"/>
      <c r="BJ2646" s="413"/>
      <c r="BK2646" s="413"/>
      <c r="BL2646" s="414"/>
      <c r="BM2646" s="414"/>
      <c r="BN2646" s="414"/>
      <c r="BO2646" s="414"/>
      <c r="BP2646" s="414"/>
      <c r="BQ2646" s="414"/>
      <c r="BR2646" s="414"/>
      <c r="BS2646" s="414"/>
      <c r="BT2646" s="414"/>
      <c r="BU2646" s="414"/>
      <c r="BV2646" s="414"/>
      <c r="BW2646" s="414"/>
      <c r="BX2646" s="414"/>
      <c r="BY2646" s="414"/>
      <c r="BZ2646" s="414"/>
      <c r="CA2646" s="414"/>
    </row>
    <row r="2647" spans="59:79" s="415" customFormat="1" ht="21">
      <c r="BG2647" s="413"/>
      <c r="BH2647" s="413"/>
      <c r="BI2647" s="413"/>
      <c r="BJ2647" s="413"/>
      <c r="BK2647" s="413"/>
      <c r="BL2647" s="414"/>
      <c r="BM2647" s="414"/>
      <c r="BN2647" s="414"/>
      <c r="BO2647" s="414"/>
      <c r="BP2647" s="414"/>
      <c r="BQ2647" s="414"/>
      <c r="BR2647" s="414"/>
      <c r="BS2647" s="414"/>
      <c r="BT2647" s="414"/>
      <c r="BU2647" s="414"/>
      <c r="BV2647" s="414"/>
      <c r="BW2647" s="414"/>
      <c r="BX2647" s="414"/>
      <c r="BY2647" s="414"/>
      <c r="BZ2647" s="414"/>
      <c r="CA2647" s="414"/>
    </row>
    <row r="2648" spans="59:79" s="415" customFormat="1" ht="15.6" customHeight="1">
      <c r="BG2648" s="413"/>
      <c r="BH2648" s="413"/>
      <c r="BI2648" s="413"/>
      <c r="BJ2648" s="413"/>
      <c r="BK2648" s="413"/>
      <c r="BL2648" s="414"/>
      <c r="BM2648" s="414"/>
      <c r="BN2648" s="414"/>
      <c r="BO2648" s="414"/>
      <c r="BP2648" s="414"/>
      <c r="BQ2648" s="414"/>
      <c r="BR2648" s="414"/>
      <c r="BS2648" s="414"/>
      <c r="BT2648" s="414"/>
      <c r="BU2648" s="414"/>
      <c r="BV2648" s="414"/>
      <c r="BW2648" s="414"/>
      <c r="BX2648" s="414"/>
      <c r="BY2648" s="414"/>
      <c r="BZ2648" s="414"/>
      <c r="CA2648" s="414"/>
    </row>
    <row r="2649" spans="59:79" s="415" customFormat="1" ht="21">
      <c r="BG2649" s="413"/>
      <c r="BH2649" s="413"/>
      <c r="BI2649" s="413"/>
      <c r="BJ2649" s="413"/>
      <c r="BK2649" s="413"/>
      <c r="BL2649" s="414"/>
      <c r="BM2649" s="414"/>
      <c r="BN2649" s="414"/>
      <c r="BO2649" s="414"/>
      <c r="BP2649" s="414"/>
      <c r="BQ2649" s="414"/>
      <c r="BR2649" s="414"/>
      <c r="BS2649" s="414"/>
      <c r="BT2649" s="414"/>
      <c r="BU2649" s="414"/>
      <c r="BV2649" s="414"/>
      <c r="BW2649" s="414"/>
      <c r="BX2649" s="414"/>
      <c r="BY2649" s="414"/>
      <c r="BZ2649" s="414"/>
      <c r="CA2649" s="414"/>
    </row>
    <row r="2650" spans="59:79" s="415" customFormat="1" ht="21">
      <c r="BG2650" s="413"/>
      <c r="BH2650" s="413"/>
      <c r="BI2650" s="413"/>
      <c r="BJ2650" s="413"/>
      <c r="BK2650" s="413"/>
      <c r="BL2650" s="414"/>
      <c r="BM2650" s="414"/>
      <c r="BN2650" s="414"/>
      <c r="BO2650" s="414"/>
      <c r="BP2650" s="414"/>
      <c r="BQ2650" s="414"/>
      <c r="BR2650" s="414"/>
      <c r="BS2650" s="414"/>
      <c r="BT2650" s="414"/>
      <c r="BU2650" s="414"/>
      <c r="BV2650" s="414"/>
      <c r="BW2650" s="414"/>
      <c r="BX2650" s="414"/>
      <c r="BY2650" s="414"/>
      <c r="BZ2650" s="414"/>
      <c r="CA2650" s="414"/>
    </row>
    <row r="2651" spans="59:79" s="415" customFormat="1" ht="21">
      <c r="BG2651" s="413"/>
      <c r="BH2651" s="413"/>
      <c r="BI2651" s="413"/>
      <c r="BJ2651" s="413"/>
      <c r="BK2651" s="413"/>
      <c r="BL2651" s="414"/>
      <c r="BM2651" s="414"/>
      <c r="BN2651" s="414"/>
      <c r="BO2651" s="414"/>
      <c r="BP2651" s="414"/>
      <c r="BQ2651" s="414"/>
      <c r="BR2651" s="414"/>
      <c r="BS2651" s="414"/>
      <c r="BT2651" s="414"/>
      <c r="BU2651" s="414"/>
      <c r="BV2651" s="414"/>
      <c r="BW2651" s="414"/>
      <c r="BX2651" s="414"/>
      <c r="BY2651" s="414"/>
      <c r="BZ2651" s="414"/>
      <c r="CA2651" s="414"/>
    </row>
    <row r="2652" spans="59:79" s="415" customFormat="1" ht="21">
      <c r="BG2652" s="413"/>
      <c r="BH2652" s="413"/>
      <c r="BI2652" s="413"/>
      <c r="BJ2652" s="413"/>
      <c r="BK2652" s="413"/>
      <c r="BL2652" s="414"/>
      <c r="BM2652" s="414"/>
      <c r="BN2652" s="414"/>
      <c r="BO2652" s="414"/>
      <c r="BP2652" s="414"/>
      <c r="BQ2652" s="414"/>
      <c r="BR2652" s="414"/>
      <c r="BS2652" s="414"/>
      <c r="BT2652" s="414"/>
      <c r="BU2652" s="414"/>
      <c r="BV2652" s="414"/>
      <c r="BW2652" s="414"/>
      <c r="BX2652" s="414"/>
      <c r="BY2652" s="414"/>
      <c r="BZ2652" s="414"/>
      <c r="CA2652" s="414"/>
    </row>
    <row r="2653" spans="59:79" s="415" customFormat="1" ht="21">
      <c r="BG2653" s="413"/>
      <c r="BH2653" s="413"/>
      <c r="BI2653" s="413"/>
      <c r="BJ2653" s="413"/>
      <c r="BK2653" s="413"/>
      <c r="BL2653" s="414"/>
      <c r="BM2653" s="414"/>
      <c r="BN2653" s="414"/>
      <c r="BO2653" s="414"/>
      <c r="BP2653" s="414"/>
      <c r="BQ2653" s="414"/>
      <c r="BR2653" s="414"/>
      <c r="BS2653" s="414"/>
      <c r="BT2653" s="414"/>
      <c r="BU2653" s="414"/>
      <c r="BV2653" s="414"/>
      <c r="BW2653" s="414"/>
      <c r="BX2653" s="414"/>
      <c r="BY2653" s="414"/>
      <c r="BZ2653" s="414"/>
      <c r="CA2653" s="414"/>
    </row>
    <row r="2654" spans="59:79" s="415" customFormat="1" ht="21">
      <c r="BG2654" s="413"/>
      <c r="BH2654" s="413"/>
      <c r="BI2654" s="413"/>
      <c r="BJ2654" s="413"/>
      <c r="BK2654" s="413"/>
      <c r="BL2654" s="414"/>
      <c r="BM2654" s="414"/>
      <c r="BN2654" s="414"/>
      <c r="BO2654" s="414"/>
      <c r="BP2654" s="414"/>
      <c r="BQ2654" s="414"/>
      <c r="BR2654" s="414"/>
      <c r="BS2654" s="414"/>
      <c r="BT2654" s="414"/>
      <c r="BU2654" s="414"/>
      <c r="BV2654" s="414"/>
      <c r="BW2654" s="414"/>
      <c r="BX2654" s="414"/>
      <c r="BY2654" s="414"/>
      <c r="BZ2654" s="414"/>
      <c r="CA2654" s="414"/>
    </row>
    <row r="2655" spans="59:79" s="415" customFormat="1" ht="21.95" customHeight="1">
      <c r="BG2655" s="413"/>
      <c r="BH2655" s="413"/>
      <c r="BI2655" s="413"/>
      <c r="BJ2655" s="413"/>
      <c r="BK2655" s="413"/>
      <c r="BL2655" s="414"/>
      <c r="BM2655" s="414"/>
      <c r="BN2655" s="414"/>
      <c r="BO2655" s="414"/>
      <c r="BP2655" s="414"/>
      <c r="BQ2655" s="414"/>
      <c r="BR2655" s="414"/>
      <c r="BS2655" s="414"/>
      <c r="BT2655" s="414"/>
      <c r="BU2655" s="414"/>
      <c r="BV2655" s="414"/>
      <c r="BW2655" s="414"/>
      <c r="BX2655" s="414"/>
      <c r="BY2655" s="414"/>
      <c r="BZ2655" s="414"/>
      <c r="CA2655" s="414"/>
    </row>
    <row r="2656" spans="59:79" s="415" customFormat="1" ht="21">
      <c r="BG2656" s="413"/>
      <c r="BH2656" s="413"/>
      <c r="BI2656" s="413"/>
      <c r="BJ2656" s="413"/>
      <c r="BK2656" s="413"/>
      <c r="BL2656" s="414"/>
      <c r="BM2656" s="414"/>
      <c r="BN2656" s="414"/>
      <c r="BO2656" s="414"/>
      <c r="BP2656" s="414"/>
      <c r="BQ2656" s="414"/>
      <c r="BR2656" s="414"/>
      <c r="BS2656" s="414"/>
      <c r="BT2656" s="414"/>
      <c r="BU2656" s="414"/>
      <c r="BV2656" s="414"/>
      <c r="BW2656" s="414"/>
      <c r="BX2656" s="414"/>
      <c r="BY2656" s="414"/>
      <c r="BZ2656" s="414"/>
      <c r="CA2656" s="414"/>
    </row>
    <row r="2657" spans="59:79" s="415" customFormat="1" ht="21">
      <c r="BG2657" s="413"/>
      <c r="BH2657" s="413"/>
      <c r="BI2657" s="413"/>
      <c r="BJ2657" s="413"/>
      <c r="BK2657" s="413"/>
      <c r="BL2657" s="414"/>
      <c r="BM2657" s="414"/>
      <c r="BN2657" s="414"/>
      <c r="BO2657" s="414"/>
      <c r="BP2657" s="414"/>
      <c r="BQ2657" s="414"/>
      <c r="BR2657" s="414"/>
      <c r="BS2657" s="414"/>
      <c r="BT2657" s="414"/>
      <c r="BU2657" s="414"/>
      <c r="BV2657" s="414"/>
      <c r="BW2657" s="414"/>
      <c r="BX2657" s="414"/>
      <c r="BY2657" s="414"/>
      <c r="BZ2657" s="414"/>
      <c r="CA2657" s="414"/>
    </row>
    <row r="2658" spans="59:79" s="415" customFormat="1" ht="21">
      <c r="BG2658" s="413"/>
      <c r="BH2658" s="413"/>
      <c r="BI2658" s="413"/>
      <c r="BJ2658" s="413"/>
      <c r="BK2658" s="413"/>
      <c r="BL2658" s="414"/>
      <c r="BM2658" s="414"/>
      <c r="BN2658" s="414"/>
      <c r="BO2658" s="414"/>
      <c r="BP2658" s="414"/>
      <c r="BQ2658" s="414"/>
      <c r="BR2658" s="414"/>
      <c r="BS2658" s="414"/>
      <c r="BT2658" s="414"/>
      <c r="BU2658" s="414"/>
      <c r="BV2658" s="414"/>
      <c r="BW2658" s="414"/>
      <c r="BX2658" s="414"/>
      <c r="BY2658" s="414"/>
      <c r="BZ2658" s="414"/>
      <c r="CA2658" s="414"/>
    </row>
    <row r="2659" spans="59:79" s="415" customFormat="1" ht="21">
      <c r="BG2659" s="413"/>
      <c r="BH2659" s="413"/>
      <c r="BI2659" s="413"/>
      <c r="BJ2659" s="413"/>
      <c r="BK2659" s="413"/>
      <c r="BL2659" s="414"/>
      <c r="BM2659" s="414"/>
      <c r="BN2659" s="414"/>
      <c r="BO2659" s="414"/>
      <c r="BP2659" s="414"/>
      <c r="BQ2659" s="414"/>
      <c r="BR2659" s="414"/>
      <c r="BS2659" s="414"/>
      <c r="BT2659" s="414"/>
      <c r="BU2659" s="414"/>
      <c r="BV2659" s="414"/>
      <c r="BW2659" s="414"/>
      <c r="BX2659" s="414"/>
      <c r="BY2659" s="414"/>
      <c r="BZ2659" s="414"/>
      <c r="CA2659" s="414"/>
    </row>
    <row r="2660" spans="59:79" s="415" customFormat="1" ht="21">
      <c r="BG2660" s="413"/>
      <c r="BH2660" s="413"/>
      <c r="BI2660" s="413"/>
      <c r="BJ2660" s="413"/>
      <c r="BK2660" s="413"/>
      <c r="BL2660" s="414"/>
      <c r="BM2660" s="414"/>
      <c r="BN2660" s="414"/>
      <c r="BO2660" s="414"/>
      <c r="BP2660" s="414"/>
      <c r="BQ2660" s="414"/>
      <c r="BR2660" s="414"/>
      <c r="BS2660" s="414"/>
      <c r="BT2660" s="414"/>
      <c r="BU2660" s="414"/>
      <c r="BV2660" s="414"/>
      <c r="BW2660" s="414"/>
      <c r="BX2660" s="414"/>
      <c r="BY2660" s="414"/>
      <c r="BZ2660" s="414"/>
      <c r="CA2660" s="414"/>
    </row>
    <row r="2661" spans="59:79" s="415" customFormat="1" ht="21">
      <c r="BG2661" s="413"/>
      <c r="BH2661" s="413"/>
      <c r="BI2661" s="413"/>
      <c r="BJ2661" s="413"/>
      <c r="BK2661" s="413"/>
      <c r="BL2661" s="414"/>
      <c r="BM2661" s="414"/>
      <c r="BN2661" s="414"/>
      <c r="BO2661" s="414"/>
      <c r="BP2661" s="414"/>
      <c r="BQ2661" s="414"/>
      <c r="BR2661" s="414"/>
      <c r="BS2661" s="414"/>
      <c r="BT2661" s="414"/>
      <c r="BU2661" s="414"/>
      <c r="BV2661" s="414"/>
      <c r="BW2661" s="414"/>
      <c r="BX2661" s="414"/>
      <c r="BY2661" s="414"/>
      <c r="BZ2661" s="414"/>
      <c r="CA2661" s="414"/>
    </row>
    <row r="2662" spans="59:79" s="415" customFormat="1" ht="21">
      <c r="BG2662" s="413"/>
      <c r="BH2662" s="413"/>
      <c r="BI2662" s="413"/>
      <c r="BJ2662" s="413"/>
      <c r="BK2662" s="413"/>
      <c r="BL2662" s="414"/>
      <c r="BM2662" s="414"/>
      <c r="BN2662" s="414"/>
      <c r="BO2662" s="414"/>
      <c r="BP2662" s="414"/>
      <c r="BQ2662" s="414"/>
      <c r="BR2662" s="414"/>
      <c r="BS2662" s="414"/>
      <c r="BT2662" s="414"/>
      <c r="BU2662" s="414"/>
      <c r="BV2662" s="414"/>
      <c r="BW2662" s="414"/>
      <c r="BX2662" s="414"/>
      <c r="BY2662" s="414"/>
      <c r="BZ2662" s="414"/>
      <c r="CA2662" s="414"/>
    </row>
    <row r="2663" spans="59:79" s="415" customFormat="1" ht="21">
      <c r="BG2663" s="413"/>
      <c r="BH2663" s="413"/>
      <c r="BI2663" s="413"/>
      <c r="BJ2663" s="413"/>
      <c r="BK2663" s="413"/>
      <c r="BL2663" s="414"/>
      <c r="BM2663" s="414"/>
      <c r="BN2663" s="414"/>
      <c r="BO2663" s="414"/>
      <c r="BP2663" s="414"/>
      <c r="BQ2663" s="414"/>
      <c r="BR2663" s="414"/>
      <c r="BS2663" s="414"/>
      <c r="BT2663" s="414"/>
      <c r="BU2663" s="414"/>
      <c r="BV2663" s="414"/>
      <c r="BW2663" s="414"/>
      <c r="BX2663" s="414"/>
      <c r="BY2663" s="414"/>
      <c r="BZ2663" s="414"/>
      <c r="CA2663" s="414"/>
    </row>
    <row r="2664" spans="59:79" s="415" customFormat="1" ht="21">
      <c r="BG2664" s="413"/>
      <c r="BH2664" s="413"/>
      <c r="BI2664" s="413"/>
      <c r="BJ2664" s="413"/>
      <c r="BK2664" s="413"/>
      <c r="BL2664" s="414"/>
      <c r="BM2664" s="414"/>
      <c r="BN2664" s="414"/>
      <c r="BO2664" s="414"/>
      <c r="BP2664" s="414"/>
      <c r="BQ2664" s="414"/>
      <c r="BR2664" s="414"/>
      <c r="BS2664" s="414"/>
      <c r="BT2664" s="414"/>
      <c r="BU2664" s="414"/>
      <c r="BV2664" s="414"/>
      <c r="BW2664" s="414"/>
      <c r="BX2664" s="414"/>
      <c r="BY2664" s="414"/>
      <c r="BZ2664" s="414"/>
      <c r="CA2664" s="414"/>
    </row>
    <row r="2665" spans="59:79" s="415" customFormat="1" ht="15.6" customHeight="1">
      <c r="BG2665" s="413"/>
      <c r="BH2665" s="413"/>
      <c r="BI2665" s="413"/>
      <c r="BJ2665" s="413"/>
      <c r="BK2665" s="413"/>
      <c r="BL2665" s="414"/>
      <c r="BM2665" s="414"/>
      <c r="BN2665" s="414"/>
      <c r="BO2665" s="414"/>
      <c r="BP2665" s="414"/>
      <c r="BQ2665" s="414"/>
      <c r="BR2665" s="414"/>
      <c r="BS2665" s="414"/>
      <c r="BT2665" s="414"/>
      <c r="BU2665" s="414"/>
      <c r="BV2665" s="414"/>
      <c r="BW2665" s="414"/>
      <c r="BX2665" s="414"/>
      <c r="BY2665" s="414"/>
      <c r="BZ2665" s="414"/>
      <c r="CA2665" s="414"/>
    </row>
    <row r="2666" spans="59:79" s="415" customFormat="1" ht="21">
      <c r="BG2666" s="413"/>
      <c r="BH2666" s="413"/>
      <c r="BI2666" s="413"/>
      <c r="BJ2666" s="413"/>
      <c r="BK2666" s="413"/>
      <c r="BL2666" s="414"/>
      <c r="BM2666" s="414"/>
      <c r="BN2666" s="414"/>
      <c r="BO2666" s="414"/>
      <c r="BP2666" s="414"/>
      <c r="BQ2666" s="414"/>
      <c r="BR2666" s="414"/>
      <c r="BS2666" s="414"/>
      <c r="BT2666" s="414"/>
      <c r="BU2666" s="414"/>
      <c r="BV2666" s="414"/>
      <c r="BW2666" s="414"/>
      <c r="BX2666" s="414"/>
      <c r="BY2666" s="414"/>
      <c r="BZ2666" s="414"/>
      <c r="CA2666" s="414"/>
    </row>
    <row r="2667" spans="59:79" s="415" customFormat="1" ht="17.649999999999999" customHeight="1">
      <c r="BG2667" s="413"/>
      <c r="BH2667" s="413"/>
      <c r="BI2667" s="413"/>
      <c r="BJ2667" s="413"/>
      <c r="BK2667" s="413"/>
      <c r="BL2667" s="414"/>
      <c r="BM2667" s="414"/>
      <c r="BN2667" s="414"/>
      <c r="BO2667" s="414"/>
      <c r="BP2667" s="414"/>
      <c r="BQ2667" s="414"/>
      <c r="BR2667" s="414"/>
      <c r="BS2667" s="414"/>
      <c r="BT2667" s="414"/>
      <c r="BU2667" s="414"/>
      <c r="BV2667" s="414"/>
      <c r="BW2667" s="414"/>
      <c r="BX2667" s="414"/>
      <c r="BY2667" s="414"/>
      <c r="BZ2667" s="414"/>
      <c r="CA2667" s="414"/>
    </row>
    <row r="2668" spans="59:79" s="415" customFormat="1" ht="21">
      <c r="BG2668" s="413"/>
      <c r="BH2668" s="413"/>
      <c r="BI2668" s="413"/>
      <c r="BJ2668" s="413"/>
      <c r="BK2668" s="413"/>
      <c r="BL2668" s="414"/>
      <c r="BM2668" s="414"/>
      <c r="BN2668" s="414"/>
      <c r="BO2668" s="414"/>
      <c r="BP2668" s="414"/>
      <c r="BQ2668" s="414"/>
      <c r="BR2668" s="414"/>
      <c r="BS2668" s="414"/>
      <c r="BT2668" s="414"/>
      <c r="BU2668" s="414"/>
      <c r="BV2668" s="414"/>
      <c r="BW2668" s="414"/>
      <c r="BX2668" s="414"/>
      <c r="BY2668" s="414"/>
      <c r="BZ2668" s="414"/>
      <c r="CA2668" s="414"/>
    </row>
    <row r="2669" spans="59:79" s="415" customFormat="1" ht="21">
      <c r="BG2669" s="413"/>
      <c r="BH2669" s="413"/>
      <c r="BI2669" s="413"/>
      <c r="BJ2669" s="413"/>
      <c r="BK2669" s="413"/>
      <c r="BL2669" s="414"/>
      <c r="BM2669" s="414"/>
      <c r="BN2669" s="414"/>
      <c r="BO2669" s="414"/>
      <c r="BP2669" s="414"/>
      <c r="BQ2669" s="414"/>
      <c r="BR2669" s="414"/>
      <c r="BS2669" s="414"/>
      <c r="BT2669" s="414"/>
      <c r="BU2669" s="414"/>
      <c r="BV2669" s="414"/>
      <c r="BW2669" s="414"/>
      <c r="BX2669" s="414"/>
      <c r="BY2669" s="414"/>
      <c r="BZ2669" s="414"/>
      <c r="CA2669" s="414"/>
    </row>
    <row r="2670" spans="59:79" s="415" customFormat="1" ht="17.649999999999999" customHeight="1">
      <c r="BG2670" s="413"/>
      <c r="BH2670" s="413"/>
      <c r="BI2670" s="413"/>
      <c r="BJ2670" s="413"/>
      <c r="BK2670" s="413"/>
      <c r="BL2670" s="414"/>
      <c r="BM2670" s="414"/>
      <c r="BN2670" s="414"/>
      <c r="BO2670" s="414"/>
      <c r="BP2670" s="414"/>
      <c r="BQ2670" s="414"/>
      <c r="BR2670" s="414"/>
      <c r="BS2670" s="414"/>
      <c r="BT2670" s="414"/>
      <c r="BU2670" s="414"/>
      <c r="BV2670" s="414"/>
      <c r="BW2670" s="414"/>
      <c r="BX2670" s="414"/>
      <c r="BY2670" s="414"/>
      <c r="BZ2670" s="414"/>
      <c r="CA2670" s="414"/>
    </row>
    <row r="2671" spans="59:79" s="415" customFormat="1" ht="21">
      <c r="BG2671" s="413"/>
      <c r="BH2671" s="413"/>
      <c r="BI2671" s="413"/>
      <c r="BJ2671" s="413"/>
      <c r="BK2671" s="413"/>
      <c r="BL2671" s="414"/>
      <c r="BM2671" s="414"/>
      <c r="BN2671" s="414"/>
      <c r="BO2671" s="414"/>
      <c r="BP2671" s="414"/>
      <c r="BQ2671" s="414"/>
      <c r="BR2671" s="414"/>
      <c r="BS2671" s="414"/>
      <c r="BT2671" s="414"/>
      <c r="BU2671" s="414"/>
      <c r="BV2671" s="414"/>
      <c r="BW2671" s="414"/>
      <c r="BX2671" s="414"/>
      <c r="BY2671" s="414"/>
      <c r="BZ2671" s="414"/>
      <c r="CA2671" s="414"/>
    </row>
    <row r="2672" spans="59:79" s="415" customFormat="1" ht="21">
      <c r="BG2672" s="413"/>
      <c r="BH2672" s="413"/>
      <c r="BI2672" s="413"/>
      <c r="BJ2672" s="413"/>
      <c r="BK2672" s="413"/>
      <c r="BL2672" s="414"/>
      <c r="BM2672" s="414"/>
      <c r="BN2672" s="414"/>
      <c r="BO2672" s="414"/>
      <c r="BP2672" s="414"/>
      <c r="BQ2672" s="414"/>
      <c r="BR2672" s="414"/>
      <c r="BS2672" s="414"/>
      <c r="BT2672" s="414"/>
      <c r="BU2672" s="414"/>
      <c r="BV2672" s="414"/>
      <c r="BW2672" s="414"/>
      <c r="BX2672" s="414"/>
      <c r="BY2672" s="414"/>
      <c r="BZ2672" s="414"/>
      <c r="CA2672" s="414"/>
    </row>
    <row r="2673" spans="59:79" s="415" customFormat="1" ht="17.649999999999999" customHeight="1">
      <c r="BG2673" s="413"/>
      <c r="BH2673" s="413"/>
      <c r="BI2673" s="413"/>
      <c r="BJ2673" s="413"/>
      <c r="BK2673" s="413"/>
      <c r="BL2673" s="414"/>
      <c r="BM2673" s="414"/>
      <c r="BN2673" s="414"/>
      <c r="BO2673" s="414"/>
      <c r="BP2673" s="414"/>
      <c r="BQ2673" s="414"/>
      <c r="BR2673" s="414"/>
      <c r="BS2673" s="414"/>
      <c r="BT2673" s="414"/>
      <c r="BU2673" s="414"/>
      <c r="BV2673" s="414"/>
      <c r="BW2673" s="414"/>
      <c r="BX2673" s="414"/>
      <c r="BY2673" s="414"/>
      <c r="BZ2673" s="414"/>
      <c r="CA2673" s="414"/>
    </row>
    <row r="2674" spans="59:79" s="415" customFormat="1" ht="21">
      <c r="BG2674" s="413"/>
      <c r="BH2674" s="413"/>
      <c r="BI2674" s="413"/>
      <c r="BJ2674" s="413"/>
      <c r="BK2674" s="413"/>
      <c r="BL2674" s="414"/>
      <c r="BM2674" s="414"/>
      <c r="BN2674" s="414"/>
      <c r="BO2674" s="414"/>
      <c r="BP2674" s="414"/>
      <c r="BQ2674" s="414"/>
      <c r="BR2674" s="414"/>
      <c r="BS2674" s="414"/>
      <c r="BT2674" s="414"/>
      <c r="BU2674" s="414"/>
      <c r="BV2674" s="414"/>
      <c r="BW2674" s="414"/>
      <c r="BX2674" s="414"/>
      <c r="BY2674" s="414"/>
      <c r="BZ2674" s="414"/>
      <c r="CA2674" s="414"/>
    </row>
    <row r="2675" spans="59:79" s="415" customFormat="1" ht="21">
      <c r="BG2675" s="413"/>
      <c r="BH2675" s="413"/>
      <c r="BI2675" s="413"/>
      <c r="BJ2675" s="413"/>
      <c r="BK2675" s="413"/>
      <c r="BL2675" s="414"/>
      <c r="BM2675" s="414"/>
      <c r="BN2675" s="414"/>
      <c r="BO2675" s="414"/>
      <c r="BP2675" s="414"/>
      <c r="BQ2675" s="414"/>
      <c r="BR2675" s="414"/>
      <c r="BS2675" s="414"/>
      <c r="BT2675" s="414"/>
      <c r="BU2675" s="414"/>
      <c r="BV2675" s="414"/>
      <c r="BW2675" s="414"/>
      <c r="BX2675" s="414"/>
      <c r="BY2675" s="414"/>
      <c r="BZ2675" s="414"/>
      <c r="CA2675" s="414"/>
    </row>
    <row r="2676" spans="59:79" s="415" customFormat="1" ht="17.649999999999999" customHeight="1">
      <c r="BG2676" s="413"/>
      <c r="BH2676" s="413"/>
      <c r="BI2676" s="413"/>
      <c r="BJ2676" s="413"/>
      <c r="BK2676" s="413"/>
      <c r="BL2676" s="414"/>
      <c r="BM2676" s="414"/>
      <c r="BN2676" s="414"/>
      <c r="BO2676" s="414"/>
      <c r="BP2676" s="414"/>
      <c r="BQ2676" s="414"/>
      <c r="BR2676" s="414"/>
      <c r="BS2676" s="414"/>
      <c r="BT2676" s="414"/>
      <c r="BU2676" s="414"/>
      <c r="BV2676" s="414"/>
      <c r="BW2676" s="414"/>
      <c r="BX2676" s="414"/>
      <c r="BY2676" s="414"/>
      <c r="BZ2676" s="414"/>
      <c r="CA2676" s="414"/>
    </row>
    <row r="2677" spans="59:79" s="415" customFormat="1" ht="21">
      <c r="BG2677" s="413"/>
      <c r="BH2677" s="413"/>
      <c r="BI2677" s="413"/>
      <c r="BJ2677" s="413"/>
      <c r="BK2677" s="413"/>
      <c r="BL2677" s="414"/>
      <c r="BM2677" s="414"/>
      <c r="BN2677" s="414"/>
      <c r="BO2677" s="414"/>
      <c r="BP2677" s="414"/>
      <c r="BQ2677" s="414"/>
      <c r="BR2677" s="414"/>
      <c r="BS2677" s="414"/>
      <c r="BT2677" s="414"/>
      <c r="BU2677" s="414"/>
      <c r="BV2677" s="414"/>
      <c r="BW2677" s="414"/>
      <c r="BX2677" s="414"/>
      <c r="BY2677" s="414"/>
      <c r="BZ2677" s="414"/>
      <c r="CA2677" s="414"/>
    </row>
    <row r="2678" spans="59:79" s="415" customFormat="1" ht="21">
      <c r="BG2678" s="413"/>
      <c r="BH2678" s="413"/>
      <c r="BI2678" s="413"/>
      <c r="BJ2678" s="413"/>
      <c r="BK2678" s="413"/>
      <c r="BL2678" s="414"/>
      <c r="BM2678" s="414"/>
      <c r="BN2678" s="414"/>
      <c r="BO2678" s="414"/>
      <c r="BP2678" s="414"/>
      <c r="BQ2678" s="414"/>
      <c r="BR2678" s="414"/>
      <c r="BS2678" s="414"/>
      <c r="BT2678" s="414"/>
      <c r="BU2678" s="414"/>
      <c r="BV2678" s="414"/>
      <c r="BW2678" s="414"/>
      <c r="BX2678" s="414"/>
      <c r="BY2678" s="414"/>
      <c r="BZ2678" s="414"/>
      <c r="CA2678" s="414"/>
    </row>
    <row r="2679" spans="59:79" s="415" customFormat="1" ht="21">
      <c r="BG2679" s="413"/>
      <c r="BH2679" s="413"/>
      <c r="BI2679" s="413"/>
      <c r="BJ2679" s="413"/>
      <c r="BK2679" s="413"/>
      <c r="BL2679" s="414"/>
      <c r="BM2679" s="414"/>
      <c r="BN2679" s="414"/>
      <c r="BO2679" s="414"/>
      <c r="BP2679" s="414"/>
      <c r="BQ2679" s="414"/>
      <c r="BR2679" s="414"/>
      <c r="BS2679" s="414"/>
      <c r="BT2679" s="414"/>
      <c r="BU2679" s="414"/>
      <c r="BV2679" s="414"/>
      <c r="BW2679" s="414"/>
      <c r="BX2679" s="414"/>
      <c r="BY2679" s="414"/>
      <c r="BZ2679" s="414"/>
      <c r="CA2679" s="414"/>
    </row>
    <row r="2680" spans="59:79" s="415" customFormat="1" ht="17.649999999999999" customHeight="1">
      <c r="BG2680" s="413"/>
      <c r="BH2680" s="413"/>
      <c r="BI2680" s="413"/>
      <c r="BJ2680" s="413"/>
      <c r="BK2680" s="413"/>
      <c r="BL2680" s="414"/>
      <c r="BM2680" s="414"/>
      <c r="BN2680" s="414"/>
      <c r="BO2680" s="414"/>
      <c r="BP2680" s="414"/>
      <c r="BQ2680" s="414"/>
      <c r="BR2680" s="414"/>
      <c r="BS2680" s="414"/>
      <c r="BT2680" s="414"/>
      <c r="BU2680" s="414"/>
      <c r="BV2680" s="414"/>
      <c r="BW2680" s="414"/>
      <c r="BX2680" s="414"/>
      <c r="BY2680" s="414"/>
      <c r="BZ2680" s="414"/>
      <c r="CA2680" s="414"/>
    </row>
    <row r="2681" spans="59:79" s="415" customFormat="1" ht="21">
      <c r="BG2681" s="413"/>
      <c r="BH2681" s="413"/>
      <c r="BI2681" s="413"/>
      <c r="BJ2681" s="413"/>
      <c r="BK2681" s="413"/>
      <c r="BL2681" s="414"/>
      <c r="BM2681" s="414"/>
      <c r="BN2681" s="414"/>
      <c r="BO2681" s="414"/>
      <c r="BP2681" s="414"/>
      <c r="BQ2681" s="414"/>
      <c r="BR2681" s="414"/>
      <c r="BS2681" s="414"/>
      <c r="BT2681" s="414"/>
      <c r="BU2681" s="414"/>
      <c r="BV2681" s="414"/>
      <c r="BW2681" s="414"/>
      <c r="BX2681" s="414"/>
      <c r="BY2681" s="414"/>
      <c r="BZ2681" s="414"/>
      <c r="CA2681" s="414"/>
    </row>
    <row r="2682" spans="59:79" s="415" customFormat="1" ht="21">
      <c r="BG2682" s="413"/>
      <c r="BH2682" s="413"/>
      <c r="BI2682" s="413"/>
      <c r="BJ2682" s="413"/>
      <c r="BK2682" s="413"/>
      <c r="BL2682" s="414"/>
      <c r="BM2682" s="414"/>
      <c r="BN2682" s="414"/>
      <c r="BO2682" s="414"/>
      <c r="BP2682" s="414"/>
      <c r="BQ2682" s="414"/>
      <c r="BR2682" s="414"/>
      <c r="BS2682" s="414"/>
      <c r="BT2682" s="414"/>
      <c r="BU2682" s="414"/>
      <c r="BV2682" s="414"/>
      <c r="BW2682" s="414"/>
      <c r="BX2682" s="414"/>
      <c r="BY2682" s="414"/>
      <c r="BZ2682" s="414"/>
      <c r="CA2682" s="414"/>
    </row>
  </sheetData>
  <mergeCells count="2543">
    <mergeCell ref="B951:D952"/>
    <mergeCell ref="E951:BF952"/>
    <mergeCell ref="BG951:BK952"/>
    <mergeCell ref="B1991:D1992"/>
    <mergeCell ref="E1991:BF1992"/>
    <mergeCell ref="BG1991:BK1992"/>
    <mergeCell ref="B2531:D2534"/>
    <mergeCell ref="E2531:BF2534"/>
    <mergeCell ref="BG2531:BK2534"/>
    <mergeCell ref="B2520:D2523"/>
    <mergeCell ref="E2520:BF2523"/>
    <mergeCell ref="BG2520:BK2523"/>
    <mergeCell ref="B2526:D2528"/>
    <mergeCell ref="E2526:BF2528"/>
    <mergeCell ref="BG2526:BK2528"/>
    <mergeCell ref="B2504:D2508"/>
    <mergeCell ref="E2504:BF2508"/>
    <mergeCell ref="BG2504:BK2508"/>
    <mergeCell ref="B2511:D2517"/>
    <mergeCell ref="E2511:BF2515"/>
    <mergeCell ref="BG2511:BK2517"/>
    <mergeCell ref="E2516:F2516"/>
    <mergeCell ref="G2516:BF2516"/>
    <mergeCell ref="E2432:F2432"/>
    <mergeCell ref="BG2452:BK2454"/>
    <mergeCell ref="B2455:D2456"/>
    <mergeCell ref="E2455:BF2456"/>
    <mergeCell ref="BG2455:BK2456"/>
    <mergeCell ref="B2457:D2464"/>
    <mergeCell ref="E2457:BF2460"/>
    <mergeCell ref="BG2457:BK2464"/>
    <mergeCell ref="E2461:BF2464"/>
    <mergeCell ref="E2450:F2450"/>
    <mergeCell ref="G2450:BF2450"/>
    <mergeCell ref="E2451:F2451"/>
    <mergeCell ref="BM2475:BW2475"/>
    <mergeCell ref="B2491:D2495"/>
    <mergeCell ref="E2491:BF2495"/>
    <mergeCell ref="BG2491:BK2495"/>
    <mergeCell ref="B2498:D2503"/>
    <mergeCell ref="E2498:BF2503"/>
    <mergeCell ref="BG2498:BK2503"/>
    <mergeCell ref="B2471:BK2471"/>
    <mergeCell ref="B2472:D2473"/>
    <mergeCell ref="E2472:BF2473"/>
    <mergeCell ref="BG2472:BK2473"/>
    <mergeCell ref="E2475:AE2476"/>
    <mergeCell ref="AF2475:AP2476"/>
    <mergeCell ref="AQ2475:BF2476"/>
    <mergeCell ref="B2465:BK2465"/>
    <mergeCell ref="B2466:D2467"/>
    <mergeCell ref="E2466:BF2467"/>
    <mergeCell ref="BG2466:BK2467"/>
    <mergeCell ref="B2468:BK2468"/>
    <mergeCell ref="B2469:D2470"/>
    <mergeCell ref="E2469:BF2470"/>
    <mergeCell ref="BG2469:BK2470"/>
    <mergeCell ref="G2451:BF2451"/>
    <mergeCell ref="B2452:D2454"/>
    <mergeCell ref="E2452:BF2454"/>
    <mergeCell ref="E2447:F2447"/>
    <mergeCell ref="G2447:BF2447"/>
    <mergeCell ref="G2448:BF2449"/>
    <mergeCell ref="B2440:D2451"/>
    <mergeCell ref="E2440:BF2441"/>
    <mergeCell ref="BG2440:BK2451"/>
    <mergeCell ref="G2442:BF2443"/>
    <mergeCell ref="E2444:F2444"/>
    <mergeCell ref="G2444:BF2444"/>
    <mergeCell ref="G2445:BF2446"/>
    <mergeCell ref="G2432:BF2432"/>
    <mergeCell ref="G2386:BF2387"/>
    <mergeCell ref="E2416:F2418"/>
    <mergeCell ref="B2388:D2390"/>
    <mergeCell ref="E2388:BF2390"/>
    <mergeCell ref="BG2388:BK2390"/>
    <mergeCell ref="E2408:AE2409"/>
    <mergeCell ref="AF2408:AP2409"/>
    <mergeCell ref="AQ2408:BF2409"/>
    <mergeCell ref="B2435:D2437"/>
    <mergeCell ref="E2435:BF2437"/>
    <mergeCell ref="BG2435:BK2437"/>
    <mergeCell ref="B2438:D2439"/>
    <mergeCell ref="E2438:BF2439"/>
    <mergeCell ref="BG2438:BK2439"/>
    <mergeCell ref="BG2424:BK2426"/>
    <mergeCell ref="B2433:D2434"/>
    <mergeCell ref="E2433:BF2434"/>
    <mergeCell ref="BG2433:BK2434"/>
    <mergeCell ref="G2419:BF2422"/>
    <mergeCell ref="E2423:F2423"/>
    <mergeCell ref="G2423:BF2423"/>
    <mergeCell ref="B2427:D2432"/>
    <mergeCell ref="E2427:BF2428"/>
    <mergeCell ref="BG2427:BK2432"/>
    <mergeCell ref="E2429:F2429"/>
    <mergeCell ref="BM2408:BW2408"/>
    <mergeCell ref="AN2369:BF2369"/>
    <mergeCell ref="B2370:D2371"/>
    <mergeCell ref="E2370:BF2371"/>
    <mergeCell ref="BG2370:BK2371"/>
    <mergeCell ref="B2401:D2403"/>
    <mergeCell ref="E2401:BF2403"/>
    <mergeCell ref="BG2401:BK2403"/>
    <mergeCell ref="B2404:D2406"/>
    <mergeCell ref="E2404:BF2406"/>
    <mergeCell ref="BG2404:BK2406"/>
    <mergeCell ref="BM2392:BW2392"/>
    <mergeCell ref="AN2411:BF2411"/>
    <mergeCell ref="B2412:BK2412"/>
    <mergeCell ref="G2429:BF2431"/>
    <mergeCell ref="B2399:D2400"/>
    <mergeCell ref="E2399:BF2400"/>
    <mergeCell ref="BG2399:BK2400"/>
    <mergeCell ref="E2392:AE2393"/>
    <mergeCell ref="AF2392:AP2393"/>
    <mergeCell ref="AQ2392:BF2393"/>
    <mergeCell ref="B2378:D2387"/>
    <mergeCell ref="E2378:BF2379"/>
    <mergeCell ref="BG2378:BK2387"/>
    <mergeCell ref="E2380:F2382"/>
    <mergeCell ref="G2380:BF2382"/>
    <mergeCell ref="E2383:F2385"/>
    <mergeCell ref="G2383:BF2385"/>
    <mergeCell ref="B2424:D2426"/>
    <mergeCell ref="E2424:BF2426"/>
    <mergeCell ref="E2419:F2422"/>
    <mergeCell ref="B2413:D2423"/>
    <mergeCell ref="E2413:BF2415"/>
    <mergeCell ref="BG2413:BK2423"/>
    <mergeCell ref="G2416:BF2418"/>
    <mergeCell ref="E2366:AE2367"/>
    <mergeCell ref="AF2366:AP2367"/>
    <mergeCell ref="AQ2366:BF2367"/>
    <mergeCell ref="B2357:D2358"/>
    <mergeCell ref="E2357:BF2358"/>
    <mergeCell ref="BG2357:BK2358"/>
    <mergeCell ref="B2359:D2361"/>
    <mergeCell ref="E2359:BF2361"/>
    <mergeCell ref="BG2359:BK2361"/>
    <mergeCell ref="B2374:D2377"/>
    <mergeCell ref="E2374:BF2377"/>
    <mergeCell ref="BG2374:BK2377"/>
    <mergeCell ref="B2372:D2373"/>
    <mergeCell ref="E2372:BF2373"/>
    <mergeCell ref="BG2372:BK2373"/>
    <mergeCell ref="BM2366:BW2366"/>
    <mergeCell ref="B2396:D2398"/>
    <mergeCell ref="E2396:BF2398"/>
    <mergeCell ref="BG2396:BK2398"/>
    <mergeCell ref="BM2344:BW2344"/>
    <mergeCell ref="B2348:D2351"/>
    <mergeCell ref="E2348:BF2351"/>
    <mergeCell ref="BG2348:BK2351"/>
    <mergeCell ref="E2336:AE2337"/>
    <mergeCell ref="AF2336:AP2337"/>
    <mergeCell ref="AQ2336:BF2337"/>
    <mergeCell ref="BM2336:BW2336"/>
    <mergeCell ref="B2340:D2342"/>
    <mergeCell ref="E2340:BF2342"/>
    <mergeCell ref="BG2340:BK2342"/>
    <mergeCell ref="B2352:D2354"/>
    <mergeCell ref="E2352:BF2354"/>
    <mergeCell ref="BG2352:BK2354"/>
    <mergeCell ref="B2362:D2364"/>
    <mergeCell ref="E2362:BF2364"/>
    <mergeCell ref="BG2362:BK2364"/>
    <mergeCell ref="E2386:F2387"/>
    <mergeCell ref="F2317:G2317"/>
    <mergeCell ref="H2317:BF2317"/>
    <mergeCell ref="BG2317:BK2317"/>
    <mergeCell ref="F2318:G2318"/>
    <mergeCell ref="E2304:F2307"/>
    <mergeCell ref="G2304:BF2307"/>
    <mergeCell ref="B2355:D2356"/>
    <mergeCell ref="E2355:BF2356"/>
    <mergeCell ref="BG2355:BK2356"/>
    <mergeCell ref="E2344:AE2345"/>
    <mergeCell ref="AF2344:AP2345"/>
    <mergeCell ref="AQ2344:BF2345"/>
    <mergeCell ref="B2310:D2312"/>
    <mergeCell ref="E2310:BF2312"/>
    <mergeCell ref="BG2310:BK2312"/>
    <mergeCell ref="B2308:D2309"/>
    <mergeCell ref="E2308:BF2309"/>
    <mergeCell ref="BG2308:BK2309"/>
    <mergeCell ref="H2318:BF2318"/>
    <mergeCell ref="BG2318:BK2318"/>
    <mergeCell ref="F2319:G2319"/>
    <mergeCell ref="H2319:BF2319"/>
    <mergeCell ref="BG2319:BK2319"/>
    <mergeCell ref="F2320:G2320"/>
    <mergeCell ref="H2320:BF2320"/>
    <mergeCell ref="E2293:AE2294"/>
    <mergeCell ref="AF2293:AP2294"/>
    <mergeCell ref="AQ2293:BF2294"/>
    <mergeCell ref="B2332:D2334"/>
    <mergeCell ref="E2332:BF2334"/>
    <mergeCell ref="BG2332:BK2334"/>
    <mergeCell ref="B2321:D2322"/>
    <mergeCell ref="E2321:BF2322"/>
    <mergeCell ref="BG2321:BK2322"/>
    <mergeCell ref="B2299:D2300"/>
    <mergeCell ref="E2299:BF2300"/>
    <mergeCell ref="BG2299:BK2300"/>
    <mergeCell ref="B2323:D2328"/>
    <mergeCell ref="E2323:BF2324"/>
    <mergeCell ref="BG2323:BK2328"/>
    <mergeCell ref="E2325:F2325"/>
    <mergeCell ref="G2325:BF2325"/>
    <mergeCell ref="G2326:BF2327"/>
    <mergeCell ref="E2326:F2327"/>
    <mergeCell ref="B2329:D2331"/>
    <mergeCell ref="E2329:BF2331"/>
    <mergeCell ref="BG2329:BK2331"/>
    <mergeCell ref="BG2320:BK2320"/>
    <mergeCell ref="B2313:D2320"/>
    <mergeCell ref="E2313:BF2315"/>
    <mergeCell ref="BG2313:BK2315"/>
    <mergeCell ref="F2316:G2316"/>
    <mergeCell ref="H2316:BF2316"/>
    <mergeCell ref="BG2316:BK2316"/>
    <mergeCell ref="BM2293:BW2293"/>
    <mergeCell ref="AN2296:BF2296"/>
    <mergeCell ref="B2301:D2307"/>
    <mergeCell ref="E2301:BK2302"/>
    <mergeCell ref="E2303:F2303"/>
    <mergeCell ref="G2303:BF2303"/>
    <mergeCell ref="BG2303:BK2303"/>
    <mergeCell ref="B2285:D2287"/>
    <mergeCell ref="E2285:BF2287"/>
    <mergeCell ref="BG2285:BK2287"/>
    <mergeCell ref="B2290:D2291"/>
    <mergeCell ref="E2290:BF2291"/>
    <mergeCell ref="BG2290:BK2291"/>
    <mergeCell ref="B2288:D2289"/>
    <mergeCell ref="E2288:BF2289"/>
    <mergeCell ref="BG2288:BK2289"/>
    <mergeCell ref="B2297:D2298"/>
    <mergeCell ref="E2297:BF2298"/>
    <mergeCell ref="BG2297:BK2298"/>
    <mergeCell ref="BG2304:BK2307"/>
    <mergeCell ref="B2279:D2281"/>
    <mergeCell ref="E2279:BF2281"/>
    <mergeCell ref="BG2279:BK2281"/>
    <mergeCell ref="B2282:D2284"/>
    <mergeCell ref="E2282:BF2284"/>
    <mergeCell ref="BG2282:BK2284"/>
    <mergeCell ref="E2273:AE2274"/>
    <mergeCell ref="AF2273:AP2274"/>
    <mergeCell ref="AQ2273:BF2274"/>
    <mergeCell ref="BM2273:BW2273"/>
    <mergeCell ref="AN2276:BF2276"/>
    <mergeCell ref="B2277:D2278"/>
    <mergeCell ref="E2277:BF2278"/>
    <mergeCell ref="BG2277:BK2278"/>
    <mergeCell ref="B2267:D2271"/>
    <mergeCell ref="E2267:BF2269"/>
    <mergeCell ref="BG2267:BK2271"/>
    <mergeCell ref="E2270:F2270"/>
    <mergeCell ref="G2270:BF2270"/>
    <mergeCell ref="E2271:F2271"/>
    <mergeCell ref="G2271:BF2271"/>
    <mergeCell ref="G2263:BF2264"/>
    <mergeCell ref="BG2263:BK2264"/>
    <mergeCell ref="B2265:BK2265"/>
    <mergeCell ref="B2266:D2266"/>
    <mergeCell ref="E2266:BF2266"/>
    <mergeCell ref="BG2266:BK2266"/>
    <mergeCell ref="B2256:BK2256"/>
    <mergeCell ref="B2257:D2264"/>
    <mergeCell ref="E2257:BK2258"/>
    <mergeCell ref="E2259:F2260"/>
    <mergeCell ref="G2259:BF2260"/>
    <mergeCell ref="BG2259:BK2260"/>
    <mergeCell ref="E2261:F2262"/>
    <mergeCell ref="G2261:BF2262"/>
    <mergeCell ref="BG2261:BK2262"/>
    <mergeCell ref="E2263:F2264"/>
    <mergeCell ref="B2250:D2252"/>
    <mergeCell ref="E2250:BF2252"/>
    <mergeCell ref="BG2250:BK2252"/>
    <mergeCell ref="B2253:BK2253"/>
    <mergeCell ref="B2254:D2255"/>
    <mergeCell ref="E2254:BF2255"/>
    <mergeCell ref="BG2254:BK2255"/>
    <mergeCell ref="B2244:D2249"/>
    <mergeCell ref="E2244:BK2245"/>
    <mergeCell ref="E2246:F2247"/>
    <mergeCell ref="G2246:BF2247"/>
    <mergeCell ref="BG2246:BK2247"/>
    <mergeCell ref="E2248:F2249"/>
    <mergeCell ref="G2248:BF2249"/>
    <mergeCell ref="BG2248:BK2249"/>
    <mergeCell ref="E2239:AE2240"/>
    <mergeCell ref="AF2239:AP2240"/>
    <mergeCell ref="AQ2239:BF2240"/>
    <mergeCell ref="BM2239:BW2239"/>
    <mergeCell ref="AN2242:BF2242"/>
    <mergeCell ref="B2243:BK2243"/>
    <mergeCell ref="B2233:BK2233"/>
    <mergeCell ref="B2234:D2235"/>
    <mergeCell ref="E2234:BF2235"/>
    <mergeCell ref="BG2234:BK2235"/>
    <mergeCell ref="B2236:D2237"/>
    <mergeCell ref="E2236:BF2237"/>
    <mergeCell ref="BG2236:BK2237"/>
    <mergeCell ref="B2227:D2230"/>
    <mergeCell ref="E2227:BF2230"/>
    <mergeCell ref="BG2227:BK2230"/>
    <mergeCell ref="B2231:D2232"/>
    <mergeCell ref="E2231:BF2232"/>
    <mergeCell ref="BG2231:BK2232"/>
    <mergeCell ref="BG2218:BK2220"/>
    <mergeCell ref="B2221:BK2221"/>
    <mergeCell ref="B2222:D2224"/>
    <mergeCell ref="E2222:BF2224"/>
    <mergeCell ref="BG2222:BK2224"/>
    <mergeCell ref="B2225:D2226"/>
    <mergeCell ref="E2225:BF2226"/>
    <mergeCell ref="BG2225:BK2226"/>
    <mergeCell ref="E2215:F2215"/>
    <mergeCell ref="G2215:BF2215"/>
    <mergeCell ref="E2216:F2216"/>
    <mergeCell ref="G2216:BF2216"/>
    <mergeCell ref="B2218:D2220"/>
    <mergeCell ref="E2218:BF2220"/>
    <mergeCell ref="BM2203:BW2203"/>
    <mergeCell ref="AN2206:BF2206"/>
    <mergeCell ref="B2207:BK2207"/>
    <mergeCell ref="B2208:D2217"/>
    <mergeCell ref="E2208:BF2212"/>
    <mergeCell ref="BG2208:BK2217"/>
    <mergeCell ref="E2213:F2213"/>
    <mergeCell ref="G2213:BF2213"/>
    <mergeCell ref="E2214:F2214"/>
    <mergeCell ref="G2214:BF2214"/>
    <mergeCell ref="B2198:BK2198"/>
    <mergeCell ref="B2199:D2201"/>
    <mergeCell ref="E2199:BF2201"/>
    <mergeCell ref="BG2199:BK2201"/>
    <mergeCell ref="E2203:AE2204"/>
    <mergeCell ref="AF2203:AP2204"/>
    <mergeCell ref="AQ2203:BF2204"/>
    <mergeCell ref="B2192:D2194"/>
    <mergeCell ref="E2192:BF2194"/>
    <mergeCell ref="BG2192:BK2194"/>
    <mergeCell ref="B2195:D2197"/>
    <mergeCell ref="E2195:BF2197"/>
    <mergeCell ref="BG2195:BK2197"/>
    <mergeCell ref="BM2185:BW2185"/>
    <mergeCell ref="AN2188:BF2188"/>
    <mergeCell ref="B2189:BK2189"/>
    <mergeCell ref="B2190:D2191"/>
    <mergeCell ref="E2190:BF2191"/>
    <mergeCell ref="BG2190:BK2191"/>
    <mergeCell ref="B2182:D2183"/>
    <mergeCell ref="E2182:BF2183"/>
    <mergeCell ref="BG2182:BK2183"/>
    <mergeCell ref="E2185:AE2186"/>
    <mergeCell ref="AF2185:AP2186"/>
    <mergeCell ref="AQ2185:BF2186"/>
    <mergeCell ref="G2176:BF2177"/>
    <mergeCell ref="B2180:D2181"/>
    <mergeCell ref="E2180:BF2181"/>
    <mergeCell ref="BG2180:BK2181"/>
    <mergeCell ref="BM2166:BW2166"/>
    <mergeCell ref="AN2169:BF2169"/>
    <mergeCell ref="B2170:D2179"/>
    <mergeCell ref="E2170:BF2171"/>
    <mergeCell ref="BG2170:BK2179"/>
    <mergeCell ref="G2172:BF2173"/>
    <mergeCell ref="G2174:BF2175"/>
    <mergeCell ref="B2162:D2164"/>
    <mergeCell ref="E2162:BF2164"/>
    <mergeCell ref="BG2162:BK2164"/>
    <mergeCell ref="E2166:AE2167"/>
    <mergeCell ref="AF2166:AP2167"/>
    <mergeCell ref="AQ2166:BF2167"/>
    <mergeCell ref="G2178:BF2179"/>
    <mergeCell ref="E2178:F2179"/>
    <mergeCell ref="E2172:F2173"/>
    <mergeCell ref="E2174:F2175"/>
    <mergeCell ref="E2176:F2177"/>
    <mergeCell ref="B2156:D2158"/>
    <mergeCell ref="E2156:BF2158"/>
    <mergeCell ref="BG2156:BK2158"/>
    <mergeCell ref="B2159:BK2159"/>
    <mergeCell ref="B2160:D2161"/>
    <mergeCell ref="E2160:BF2161"/>
    <mergeCell ref="BG2160:BK2161"/>
    <mergeCell ref="BM2148:BW2148"/>
    <mergeCell ref="AN2151:BF2151"/>
    <mergeCell ref="B2152:BK2152"/>
    <mergeCell ref="B2153:D2155"/>
    <mergeCell ref="E2153:BF2155"/>
    <mergeCell ref="BG2153:BK2155"/>
    <mergeCell ref="B2145:D2146"/>
    <mergeCell ref="E2145:BF2146"/>
    <mergeCell ref="BG2145:BK2146"/>
    <mergeCell ref="E2148:AE2149"/>
    <mergeCell ref="AF2148:AP2149"/>
    <mergeCell ref="AQ2148:BF2149"/>
    <mergeCell ref="B2139:D2142"/>
    <mergeCell ref="E2139:BF2142"/>
    <mergeCell ref="BG2139:BK2142"/>
    <mergeCell ref="B2143:D2144"/>
    <mergeCell ref="E2143:BF2144"/>
    <mergeCell ref="BG2143:BK2144"/>
    <mergeCell ref="E2132:AE2133"/>
    <mergeCell ref="AF2132:AP2133"/>
    <mergeCell ref="AQ2132:BF2133"/>
    <mergeCell ref="BM2132:BW2132"/>
    <mergeCell ref="AN2135:BF2135"/>
    <mergeCell ref="B2136:D2138"/>
    <mergeCell ref="E2136:BF2138"/>
    <mergeCell ref="BG2136:BK2138"/>
    <mergeCell ref="G2124:BF2125"/>
    <mergeCell ref="G2126:BF2127"/>
    <mergeCell ref="B2128:BK2128"/>
    <mergeCell ref="B2129:D2130"/>
    <mergeCell ref="E2129:BF2130"/>
    <mergeCell ref="BG2129:BK2130"/>
    <mergeCell ref="E2124:F2125"/>
    <mergeCell ref="E2126:F2127"/>
    <mergeCell ref="B2117:D2118"/>
    <mergeCell ref="E2117:BF2118"/>
    <mergeCell ref="BG2117:BK2118"/>
    <mergeCell ref="B2119:BK2119"/>
    <mergeCell ref="B2120:D2127"/>
    <mergeCell ref="E2120:BF2121"/>
    <mergeCell ref="BG2120:BK2127"/>
    <mergeCell ref="G2122:BF2123"/>
    <mergeCell ref="AN2105:BF2105"/>
    <mergeCell ref="B2106:BK2106"/>
    <mergeCell ref="B2107:D2111"/>
    <mergeCell ref="E2107:BF2111"/>
    <mergeCell ref="BG2107:BK2111"/>
    <mergeCell ref="B2112:D2116"/>
    <mergeCell ref="E2112:BF2116"/>
    <mergeCell ref="BG2112:BK2116"/>
    <mergeCell ref="E2122:F2123"/>
    <mergeCell ref="G2099:BF2100"/>
    <mergeCell ref="E2102:AE2103"/>
    <mergeCell ref="AF2102:AP2103"/>
    <mergeCell ref="AQ2102:BF2103"/>
    <mergeCell ref="BM2102:BW2102"/>
    <mergeCell ref="B2093:D2094"/>
    <mergeCell ref="E2093:BF2094"/>
    <mergeCell ref="BG2093:BK2094"/>
    <mergeCell ref="B2095:BK2095"/>
    <mergeCell ref="B2096:D2100"/>
    <mergeCell ref="E2096:BF2097"/>
    <mergeCell ref="BG2096:BK2100"/>
    <mergeCell ref="B2087:D2089"/>
    <mergeCell ref="E2087:BF2089"/>
    <mergeCell ref="BG2087:BK2089"/>
    <mergeCell ref="B2090:D2092"/>
    <mergeCell ref="E2090:BF2092"/>
    <mergeCell ref="BG2090:BK2092"/>
    <mergeCell ref="G2098:BF2098"/>
    <mergeCell ref="E2098:F2098"/>
    <mergeCell ref="E2099:F2100"/>
    <mergeCell ref="B2070:D2072"/>
    <mergeCell ref="E2070:BF2072"/>
    <mergeCell ref="BG2070:BK2072"/>
    <mergeCell ref="B2082:D2083"/>
    <mergeCell ref="E2082:BF2083"/>
    <mergeCell ref="BG2082:BK2083"/>
    <mergeCell ref="B2084:D2086"/>
    <mergeCell ref="E2084:BF2086"/>
    <mergeCell ref="BG2084:BK2086"/>
    <mergeCell ref="BM2074:BW2074"/>
    <mergeCell ref="AN2077:BF2077"/>
    <mergeCell ref="B2078:BK2078"/>
    <mergeCell ref="B2079:D2081"/>
    <mergeCell ref="E2079:BF2081"/>
    <mergeCell ref="BG2079:BK2081"/>
    <mergeCell ref="B2065:D2066"/>
    <mergeCell ref="E2065:BF2066"/>
    <mergeCell ref="BG2065:BK2066"/>
    <mergeCell ref="E2074:AE2075"/>
    <mergeCell ref="AF2074:AP2075"/>
    <mergeCell ref="AQ2074:BF2075"/>
    <mergeCell ref="B2057:D2058"/>
    <mergeCell ref="E2057:BF2058"/>
    <mergeCell ref="BG2057:BK2058"/>
    <mergeCell ref="B2059:D2060"/>
    <mergeCell ref="E2059:BF2060"/>
    <mergeCell ref="BG2059:BK2060"/>
    <mergeCell ref="B2067:D2069"/>
    <mergeCell ref="E2067:BF2069"/>
    <mergeCell ref="BG2067:BK2069"/>
    <mergeCell ref="E2049:AE2050"/>
    <mergeCell ref="AF2049:AP2050"/>
    <mergeCell ref="AQ2049:BF2050"/>
    <mergeCell ref="BM2049:BW2049"/>
    <mergeCell ref="B2053:D2056"/>
    <mergeCell ref="E2053:BF2056"/>
    <mergeCell ref="BG2053:BK2056"/>
    <mergeCell ref="B2061:D2064"/>
    <mergeCell ref="E2061:BF2064"/>
    <mergeCell ref="BG2061:BK2064"/>
    <mergeCell ref="B2040:BK2040"/>
    <mergeCell ref="B2041:D2043"/>
    <mergeCell ref="E2041:BF2043"/>
    <mergeCell ref="BG2041:BK2043"/>
    <mergeCell ref="B2044:BK2044"/>
    <mergeCell ref="B2045:D2047"/>
    <mergeCell ref="E2045:BF2047"/>
    <mergeCell ref="BG2045:BK2047"/>
    <mergeCell ref="B2035:D2037"/>
    <mergeCell ref="E2035:BF2037"/>
    <mergeCell ref="BG2035:BK2037"/>
    <mergeCell ref="B2038:D2039"/>
    <mergeCell ref="E2038:BF2039"/>
    <mergeCell ref="BG2038:BK2039"/>
    <mergeCell ref="B2029:D2031"/>
    <mergeCell ref="E2029:BF2031"/>
    <mergeCell ref="BG2029:BK2031"/>
    <mergeCell ref="B2032:D2034"/>
    <mergeCell ref="E2032:BF2034"/>
    <mergeCell ref="BG2032:BK2034"/>
    <mergeCell ref="B2024:D2026"/>
    <mergeCell ref="E2024:BF2026"/>
    <mergeCell ref="BG2024:BK2026"/>
    <mergeCell ref="B2027:D2028"/>
    <mergeCell ref="E2027:BF2028"/>
    <mergeCell ref="BG2027:BK2028"/>
    <mergeCell ref="B2019:D2020"/>
    <mergeCell ref="E2019:BF2020"/>
    <mergeCell ref="BG2019:BK2020"/>
    <mergeCell ref="B2021:D2023"/>
    <mergeCell ref="E2021:BF2023"/>
    <mergeCell ref="BG2021:BK2023"/>
    <mergeCell ref="BM2011:BW2011"/>
    <mergeCell ref="AN2014:BF2014"/>
    <mergeCell ref="B2015:BK2015"/>
    <mergeCell ref="B2016:D2018"/>
    <mergeCell ref="E2016:BF2018"/>
    <mergeCell ref="BG2016:BK2018"/>
    <mergeCell ref="B2007:D2009"/>
    <mergeCell ref="E2007:BF2009"/>
    <mergeCell ref="BG2007:BK2009"/>
    <mergeCell ref="E2011:AE2012"/>
    <mergeCell ref="AF2011:AP2012"/>
    <mergeCell ref="AQ2011:BF2012"/>
    <mergeCell ref="B2001:D2002"/>
    <mergeCell ref="E2001:BF2002"/>
    <mergeCell ref="BG2001:BK2002"/>
    <mergeCell ref="B2003:BK2003"/>
    <mergeCell ref="B2004:D2006"/>
    <mergeCell ref="E2004:BF2006"/>
    <mergeCell ref="BG2004:BK2006"/>
    <mergeCell ref="B1993:D1997"/>
    <mergeCell ref="E1993:BF1997"/>
    <mergeCell ref="BG1993:BK1997"/>
    <mergeCell ref="B1998:D2000"/>
    <mergeCell ref="E1998:BF2000"/>
    <mergeCell ref="BG1998:BK2000"/>
    <mergeCell ref="E1982:AE1983"/>
    <mergeCell ref="AF1982:AP1983"/>
    <mergeCell ref="AQ1982:BF1983"/>
    <mergeCell ref="BM1982:BW1982"/>
    <mergeCell ref="B1986:BK1986"/>
    <mergeCell ref="B1987:D1990"/>
    <mergeCell ref="E1987:BF1990"/>
    <mergeCell ref="BG1987:BK1990"/>
    <mergeCell ref="B1974:D1976"/>
    <mergeCell ref="E1974:BF1976"/>
    <mergeCell ref="BG1974:BK1976"/>
    <mergeCell ref="B1977:D1980"/>
    <mergeCell ref="E1977:BF1980"/>
    <mergeCell ref="BG1977:BK1980"/>
    <mergeCell ref="B1967:D1970"/>
    <mergeCell ref="E1967:BF1970"/>
    <mergeCell ref="BG1967:BK1970"/>
    <mergeCell ref="B1971:D1973"/>
    <mergeCell ref="E1971:BF1973"/>
    <mergeCell ref="BG1971:BK1973"/>
    <mergeCell ref="E1960:AE1961"/>
    <mergeCell ref="AF1960:AP1961"/>
    <mergeCell ref="AQ1960:BF1961"/>
    <mergeCell ref="BM1960:BW1960"/>
    <mergeCell ref="AN1963:BF1963"/>
    <mergeCell ref="B1964:D1966"/>
    <mergeCell ref="E1964:BF1966"/>
    <mergeCell ref="BG1964:BK1966"/>
    <mergeCell ref="B1956:D1958"/>
    <mergeCell ref="E1956:BF1958"/>
    <mergeCell ref="BG1956:BK1958"/>
    <mergeCell ref="B1949:D1952"/>
    <mergeCell ref="E1949:BF1952"/>
    <mergeCell ref="BG1949:BK1952"/>
    <mergeCell ref="B1953:D1955"/>
    <mergeCell ref="E1953:BF1955"/>
    <mergeCell ref="BG1953:BK1955"/>
    <mergeCell ref="E1941:AE1942"/>
    <mergeCell ref="AF1941:AP1942"/>
    <mergeCell ref="AQ1941:BF1942"/>
    <mergeCell ref="BM1941:BW1941"/>
    <mergeCell ref="B1945:D1948"/>
    <mergeCell ref="E1945:BF1948"/>
    <mergeCell ref="BG1945:BK1948"/>
    <mergeCell ref="B1934:D1937"/>
    <mergeCell ref="E1934:BF1937"/>
    <mergeCell ref="BG1934:BK1937"/>
    <mergeCell ref="B1938:D1939"/>
    <mergeCell ref="E1938:BF1939"/>
    <mergeCell ref="BG1938:BK1939"/>
    <mergeCell ref="B1927:D1928"/>
    <mergeCell ref="E1927:BF1928"/>
    <mergeCell ref="BG1927:BK1928"/>
    <mergeCell ref="B1929:BK1929"/>
    <mergeCell ref="B1930:D1933"/>
    <mergeCell ref="E1930:BF1933"/>
    <mergeCell ref="BG1930:BK1933"/>
    <mergeCell ref="B1923:D1924"/>
    <mergeCell ref="E1923:BF1924"/>
    <mergeCell ref="BG1923:BK1924"/>
    <mergeCell ref="B1925:D1926"/>
    <mergeCell ref="E1925:BF1926"/>
    <mergeCell ref="BG1925:BK1926"/>
    <mergeCell ref="B1907:D1909"/>
    <mergeCell ref="E1907:BF1909"/>
    <mergeCell ref="BG1907:BK1909"/>
    <mergeCell ref="B1913:D1915"/>
    <mergeCell ref="E1913:BF1915"/>
    <mergeCell ref="BG1913:BK1915"/>
    <mergeCell ref="B1902:D1904"/>
    <mergeCell ref="E1902:BF1904"/>
    <mergeCell ref="BG1902:BK1904"/>
    <mergeCell ref="B1905:D1906"/>
    <mergeCell ref="E1905:BF1906"/>
    <mergeCell ref="BG1905:BK1906"/>
    <mergeCell ref="F1899:G1899"/>
    <mergeCell ref="H1899:BF1899"/>
    <mergeCell ref="BG1899:BK1899"/>
    <mergeCell ref="B1900:D1901"/>
    <mergeCell ref="E1900:BF1901"/>
    <mergeCell ref="BG1900:BK1901"/>
    <mergeCell ref="F1897:G1897"/>
    <mergeCell ref="H1897:BF1897"/>
    <mergeCell ref="BG1897:BK1897"/>
    <mergeCell ref="F1898:G1898"/>
    <mergeCell ref="H1898:BF1898"/>
    <mergeCell ref="BG1898:BK1898"/>
    <mergeCell ref="H1894:BF1894"/>
    <mergeCell ref="BG1894:BK1894"/>
    <mergeCell ref="F1895:G1895"/>
    <mergeCell ref="H1895:BF1895"/>
    <mergeCell ref="BG1895:BK1895"/>
    <mergeCell ref="F1896:G1896"/>
    <mergeCell ref="H1896:BF1896"/>
    <mergeCell ref="BG1896:BK1896"/>
    <mergeCell ref="B1889:D1899"/>
    <mergeCell ref="E1889:BF1891"/>
    <mergeCell ref="BG1889:BK1891"/>
    <mergeCell ref="F1892:G1892"/>
    <mergeCell ref="H1892:BF1892"/>
    <mergeCell ref="BG1892:BK1892"/>
    <mergeCell ref="F1893:G1893"/>
    <mergeCell ref="H1893:BF1893"/>
    <mergeCell ref="BG1893:BK1893"/>
    <mergeCell ref="F1894:G1894"/>
    <mergeCell ref="B1883:D1885"/>
    <mergeCell ref="E1883:BF1885"/>
    <mergeCell ref="BG1883:BK1885"/>
    <mergeCell ref="B1886:D1888"/>
    <mergeCell ref="E1886:BF1888"/>
    <mergeCell ref="BG1886:BK1888"/>
    <mergeCell ref="E1878:AE1879"/>
    <mergeCell ref="AF1878:AP1879"/>
    <mergeCell ref="AQ1878:BF1879"/>
    <mergeCell ref="BM1878:BW1878"/>
    <mergeCell ref="AN1881:BF1881"/>
    <mergeCell ref="B1882:BK1882"/>
    <mergeCell ref="B1873:D1874"/>
    <mergeCell ref="E1873:BF1874"/>
    <mergeCell ref="BG1873:BK1874"/>
    <mergeCell ref="B1875:D1876"/>
    <mergeCell ref="E1875:BF1876"/>
    <mergeCell ref="BG1875:BK1876"/>
    <mergeCell ref="B1867:D1868"/>
    <mergeCell ref="E1867:BF1868"/>
    <mergeCell ref="BG1867:BK1868"/>
    <mergeCell ref="B1869:D1870"/>
    <mergeCell ref="E1869:BF1870"/>
    <mergeCell ref="BG1869:BK1870"/>
    <mergeCell ref="B1859:D1862"/>
    <mergeCell ref="E1859:BF1862"/>
    <mergeCell ref="BG1859:BK1862"/>
    <mergeCell ref="B1863:D1866"/>
    <mergeCell ref="E1863:BF1866"/>
    <mergeCell ref="BG1863:BK1866"/>
    <mergeCell ref="B1853:D1856"/>
    <mergeCell ref="E1853:BF1856"/>
    <mergeCell ref="BG1853:BK1856"/>
    <mergeCell ref="B1857:D1858"/>
    <mergeCell ref="E1857:BF1858"/>
    <mergeCell ref="BG1857:BK1858"/>
    <mergeCell ref="G1847:BF1847"/>
    <mergeCell ref="E1849:AE1850"/>
    <mergeCell ref="AF1849:AP1850"/>
    <mergeCell ref="AQ1849:BF1850"/>
    <mergeCell ref="BM1849:BW1849"/>
    <mergeCell ref="AN1852:BF1852"/>
    <mergeCell ref="E1839:AE1840"/>
    <mergeCell ref="AF1839:AP1840"/>
    <mergeCell ref="AQ1839:BF1840"/>
    <mergeCell ref="BM1839:BW1839"/>
    <mergeCell ref="B1843:D1847"/>
    <mergeCell ref="E1843:BF1845"/>
    <mergeCell ref="BG1843:BK1847"/>
    <mergeCell ref="E1846:F1846"/>
    <mergeCell ref="G1846:BF1846"/>
    <mergeCell ref="E1847:F1847"/>
    <mergeCell ref="B1831:D1832"/>
    <mergeCell ref="E1831:BF1832"/>
    <mergeCell ref="BG1831:BK1832"/>
    <mergeCell ref="B1833:D1837"/>
    <mergeCell ref="E1833:BF1835"/>
    <mergeCell ref="BG1833:BK1837"/>
    <mergeCell ref="E1836:F1836"/>
    <mergeCell ref="G1836:BF1836"/>
    <mergeCell ref="E1837:F1837"/>
    <mergeCell ref="G1837:BF1837"/>
    <mergeCell ref="B1827:D1828"/>
    <mergeCell ref="E1827:BF1828"/>
    <mergeCell ref="BG1827:BK1828"/>
    <mergeCell ref="B1829:D1830"/>
    <mergeCell ref="E1829:BF1830"/>
    <mergeCell ref="BG1829:BK1830"/>
    <mergeCell ref="BM1816:BW1816"/>
    <mergeCell ref="AN1819:BF1819"/>
    <mergeCell ref="B1820:D1823"/>
    <mergeCell ref="E1820:BF1823"/>
    <mergeCell ref="BG1820:BK1823"/>
    <mergeCell ref="B1824:D1826"/>
    <mergeCell ref="E1824:BF1826"/>
    <mergeCell ref="BG1824:BK1826"/>
    <mergeCell ref="B1812:BK1812"/>
    <mergeCell ref="B1813:D1814"/>
    <mergeCell ref="E1813:BF1814"/>
    <mergeCell ref="BG1813:BK1814"/>
    <mergeCell ref="E1816:AE1817"/>
    <mergeCell ref="AF1816:AP1817"/>
    <mergeCell ref="AQ1816:BF1817"/>
    <mergeCell ref="B1804:D1806"/>
    <mergeCell ref="E1804:BF1806"/>
    <mergeCell ref="BG1804:BK1806"/>
    <mergeCell ref="B1801:D1803"/>
    <mergeCell ref="E1801:BF1803"/>
    <mergeCell ref="BG1801:BK1803"/>
    <mergeCell ref="B1797:D1800"/>
    <mergeCell ref="E1797:BF1800"/>
    <mergeCell ref="BG1797:BK1800"/>
    <mergeCell ref="B1791:D1792"/>
    <mergeCell ref="E1791:BF1792"/>
    <mergeCell ref="BG1791:BK1792"/>
    <mergeCell ref="B1793:D1796"/>
    <mergeCell ref="E1793:BF1796"/>
    <mergeCell ref="BG1793:BK1796"/>
    <mergeCell ref="B1807:D1811"/>
    <mergeCell ref="E1807:BF1809"/>
    <mergeCell ref="BG1807:BK1811"/>
    <mergeCell ref="E1810:F1810"/>
    <mergeCell ref="G1810:BF1810"/>
    <mergeCell ref="E1811:F1811"/>
    <mergeCell ref="G1811:BF1811"/>
    <mergeCell ref="B1786:D1787"/>
    <mergeCell ref="E1786:BF1787"/>
    <mergeCell ref="BG1786:BK1787"/>
    <mergeCell ref="B1788:D1790"/>
    <mergeCell ref="E1788:BF1790"/>
    <mergeCell ref="BG1788:BK1790"/>
    <mergeCell ref="E1778:AE1779"/>
    <mergeCell ref="AF1778:AP1779"/>
    <mergeCell ref="AQ1778:BF1779"/>
    <mergeCell ref="BM1778:BW1778"/>
    <mergeCell ref="B1782:BK1782"/>
    <mergeCell ref="B1783:D1785"/>
    <mergeCell ref="E1783:BF1785"/>
    <mergeCell ref="BG1783:BK1785"/>
    <mergeCell ref="B1772:D1774"/>
    <mergeCell ref="E1772:BF1774"/>
    <mergeCell ref="BG1772:BK1774"/>
    <mergeCell ref="B1775:D1776"/>
    <mergeCell ref="E1775:BF1776"/>
    <mergeCell ref="BG1775:BK1776"/>
    <mergeCell ref="B1767:D1768"/>
    <mergeCell ref="E1767:BF1768"/>
    <mergeCell ref="BG1767:BK1768"/>
    <mergeCell ref="B1769:BK1769"/>
    <mergeCell ref="B1770:D1771"/>
    <mergeCell ref="E1770:BF1771"/>
    <mergeCell ref="BG1770:BK1771"/>
    <mergeCell ref="B1762:D1766"/>
    <mergeCell ref="E1762:BF1764"/>
    <mergeCell ref="BG1762:BK1766"/>
    <mergeCell ref="E1765:F1765"/>
    <mergeCell ref="G1765:BF1765"/>
    <mergeCell ref="E1766:F1766"/>
    <mergeCell ref="G1766:BF1766"/>
    <mergeCell ref="B1757:D1758"/>
    <mergeCell ref="E1757:BF1758"/>
    <mergeCell ref="BG1757:BK1758"/>
    <mergeCell ref="B1759:D1761"/>
    <mergeCell ref="E1759:BF1761"/>
    <mergeCell ref="BG1759:BK1761"/>
    <mergeCell ref="B1753:D1754"/>
    <mergeCell ref="E1753:BF1754"/>
    <mergeCell ref="BG1753:BK1754"/>
    <mergeCell ref="B1755:D1756"/>
    <mergeCell ref="E1755:BF1756"/>
    <mergeCell ref="BG1755:BK1756"/>
    <mergeCell ref="B1747:D1748"/>
    <mergeCell ref="E1747:BF1748"/>
    <mergeCell ref="BG1747:BK1748"/>
    <mergeCell ref="B1749:D1750"/>
    <mergeCell ref="E1749:BF1750"/>
    <mergeCell ref="BG1749:BK1750"/>
    <mergeCell ref="BM1735:BW1735"/>
    <mergeCell ref="B1739:BK1739"/>
    <mergeCell ref="B1740:D1742"/>
    <mergeCell ref="E1740:BF1742"/>
    <mergeCell ref="BG1740:BK1742"/>
    <mergeCell ref="B1743:D1746"/>
    <mergeCell ref="E1743:BF1746"/>
    <mergeCell ref="BG1743:BK1746"/>
    <mergeCell ref="B1751:D1752"/>
    <mergeCell ref="E1751:BF1752"/>
    <mergeCell ref="BG1751:BK1752"/>
    <mergeCell ref="B1732:D1733"/>
    <mergeCell ref="E1732:BF1733"/>
    <mergeCell ref="BG1732:BK1733"/>
    <mergeCell ref="E1735:AE1736"/>
    <mergeCell ref="AF1735:AP1736"/>
    <mergeCell ref="AQ1735:BF1736"/>
    <mergeCell ref="B1727:D1731"/>
    <mergeCell ref="E1727:BF1729"/>
    <mergeCell ref="BG1727:BK1731"/>
    <mergeCell ref="E1730:F1730"/>
    <mergeCell ref="G1730:BF1730"/>
    <mergeCell ref="E1731:F1731"/>
    <mergeCell ref="G1731:BF1731"/>
    <mergeCell ref="B1723:D1724"/>
    <mergeCell ref="E1723:BF1724"/>
    <mergeCell ref="BG1723:BK1724"/>
    <mergeCell ref="B1725:D1726"/>
    <mergeCell ref="E1725:BF1726"/>
    <mergeCell ref="BG1725:BK1726"/>
    <mergeCell ref="B1714:D1715"/>
    <mergeCell ref="E1714:BF1715"/>
    <mergeCell ref="BG1714:BK1715"/>
    <mergeCell ref="B1719:D1722"/>
    <mergeCell ref="E1719:BF1722"/>
    <mergeCell ref="BG1719:BK1722"/>
    <mergeCell ref="BM1704:BW1704"/>
    <mergeCell ref="B1708:D1710"/>
    <mergeCell ref="E1708:BF1710"/>
    <mergeCell ref="BG1708:BK1710"/>
    <mergeCell ref="B1711:D1713"/>
    <mergeCell ref="E1711:BF1713"/>
    <mergeCell ref="BG1711:BK1713"/>
    <mergeCell ref="B1701:D1702"/>
    <mergeCell ref="E1701:BF1702"/>
    <mergeCell ref="BG1701:BK1702"/>
    <mergeCell ref="E1704:AE1705"/>
    <mergeCell ref="AF1704:AP1705"/>
    <mergeCell ref="AQ1704:BF1705"/>
    <mergeCell ref="B1716:D1718"/>
    <mergeCell ref="E1716:BF1718"/>
    <mergeCell ref="BG1716:BK1718"/>
    <mergeCell ref="B1696:D1700"/>
    <mergeCell ref="E1696:BF1698"/>
    <mergeCell ref="BG1696:BK1700"/>
    <mergeCell ref="E1699:F1699"/>
    <mergeCell ref="G1699:BF1699"/>
    <mergeCell ref="E1700:F1700"/>
    <mergeCell ref="G1700:BF1700"/>
    <mergeCell ref="B1691:D1693"/>
    <mergeCell ref="E1691:BF1693"/>
    <mergeCell ref="BG1691:BK1693"/>
    <mergeCell ref="B1694:D1695"/>
    <mergeCell ref="E1694:BF1695"/>
    <mergeCell ref="BG1694:BK1695"/>
    <mergeCell ref="BM1676:BW1676"/>
    <mergeCell ref="AN1679:BF1679"/>
    <mergeCell ref="B1686:D1690"/>
    <mergeCell ref="E1686:BF1690"/>
    <mergeCell ref="BG1686:BK1690"/>
    <mergeCell ref="B1680:D1685"/>
    <mergeCell ref="E1680:BF1683"/>
    <mergeCell ref="BG1680:BK1685"/>
    <mergeCell ref="E1684:F1684"/>
    <mergeCell ref="G1684:BF1684"/>
    <mergeCell ref="E1685:F1685"/>
    <mergeCell ref="G1685:BF1685"/>
    <mergeCell ref="F1672:G1674"/>
    <mergeCell ref="H1672:BF1674"/>
    <mergeCell ref="BG1672:BK1674"/>
    <mergeCell ref="E1676:AE1677"/>
    <mergeCell ref="AF1676:AP1677"/>
    <mergeCell ref="AQ1676:BF1677"/>
    <mergeCell ref="B1665:BK1665"/>
    <mergeCell ref="B1666:D1674"/>
    <mergeCell ref="E1666:BF1668"/>
    <mergeCell ref="BG1666:BK1668"/>
    <mergeCell ref="F1671:G1671"/>
    <mergeCell ref="H1671:BF1671"/>
    <mergeCell ref="BG1671:BK1671"/>
    <mergeCell ref="B1661:D1662"/>
    <mergeCell ref="E1661:BF1662"/>
    <mergeCell ref="BG1661:BK1662"/>
    <mergeCell ref="B1663:D1664"/>
    <mergeCell ref="E1663:BF1664"/>
    <mergeCell ref="BG1663:BK1664"/>
    <mergeCell ref="H1669:BF1670"/>
    <mergeCell ref="F1669:G1670"/>
    <mergeCell ref="BG1669:BK1670"/>
    <mergeCell ref="BM1647:BW1647"/>
    <mergeCell ref="B1651:BK1651"/>
    <mergeCell ref="B1652:D1660"/>
    <mergeCell ref="E1652:BF1654"/>
    <mergeCell ref="BG1652:BK1660"/>
    <mergeCell ref="E1655:F1655"/>
    <mergeCell ref="G1655:BF1656"/>
    <mergeCell ref="E1658:F1658"/>
    <mergeCell ref="G1658:BF1659"/>
    <mergeCell ref="B1643:D1645"/>
    <mergeCell ref="E1643:BF1645"/>
    <mergeCell ref="BG1643:BK1645"/>
    <mergeCell ref="E1647:AE1648"/>
    <mergeCell ref="AF1647:AP1648"/>
    <mergeCell ref="AQ1647:BF1648"/>
    <mergeCell ref="B1638:D1640"/>
    <mergeCell ref="E1638:BF1640"/>
    <mergeCell ref="BG1638:BK1640"/>
    <mergeCell ref="B1641:D1642"/>
    <mergeCell ref="E1641:BF1642"/>
    <mergeCell ref="BG1641:BK1642"/>
    <mergeCell ref="BM1629:BW1629"/>
    <mergeCell ref="B1633:D1635"/>
    <mergeCell ref="E1633:BF1635"/>
    <mergeCell ref="BG1633:BK1635"/>
    <mergeCell ref="B1636:D1637"/>
    <mergeCell ref="E1636:BF1637"/>
    <mergeCell ref="BG1636:BK1637"/>
    <mergeCell ref="B1625:D1627"/>
    <mergeCell ref="E1625:BF1627"/>
    <mergeCell ref="BG1625:BK1627"/>
    <mergeCell ref="E1629:AE1630"/>
    <mergeCell ref="AF1629:AP1630"/>
    <mergeCell ref="AQ1629:BF1630"/>
    <mergeCell ref="B1621:D1622"/>
    <mergeCell ref="E1621:BF1622"/>
    <mergeCell ref="BG1621:BK1622"/>
    <mergeCell ref="B1623:D1624"/>
    <mergeCell ref="E1623:BF1624"/>
    <mergeCell ref="BG1623:BK1624"/>
    <mergeCell ref="B1615:D1620"/>
    <mergeCell ref="E1615:BF1616"/>
    <mergeCell ref="BG1615:BK1620"/>
    <mergeCell ref="E1617:F1617"/>
    <mergeCell ref="G1617:BF1617"/>
    <mergeCell ref="E1618:F1618"/>
    <mergeCell ref="G1618:BF1618"/>
    <mergeCell ref="E1619:F1619"/>
    <mergeCell ref="G1619:BF1619"/>
    <mergeCell ref="B1611:D1612"/>
    <mergeCell ref="E1611:BF1612"/>
    <mergeCell ref="BG1611:BK1612"/>
    <mergeCell ref="B1613:D1614"/>
    <mergeCell ref="E1613:BF1614"/>
    <mergeCell ref="BG1613:BK1614"/>
    <mergeCell ref="B1606:D1607"/>
    <mergeCell ref="E1606:BF1607"/>
    <mergeCell ref="BG1606:BK1607"/>
    <mergeCell ref="B1608:D1610"/>
    <mergeCell ref="E1608:BF1610"/>
    <mergeCell ref="BG1608:BK1610"/>
    <mergeCell ref="E1597:AE1598"/>
    <mergeCell ref="AF1597:AP1598"/>
    <mergeCell ref="AQ1597:BF1598"/>
    <mergeCell ref="BM1597:BW1597"/>
    <mergeCell ref="B1601:D1605"/>
    <mergeCell ref="E1601:BF1605"/>
    <mergeCell ref="BG1601:BK1605"/>
    <mergeCell ref="B1592:D1593"/>
    <mergeCell ref="E1592:BF1593"/>
    <mergeCell ref="BG1592:BK1593"/>
    <mergeCell ref="B1594:D1595"/>
    <mergeCell ref="E1594:BF1595"/>
    <mergeCell ref="BG1594:BK1595"/>
    <mergeCell ref="E1587:F1587"/>
    <mergeCell ref="E1589:F1589"/>
    <mergeCell ref="G1589:BF1589"/>
    <mergeCell ref="E1590:F1590"/>
    <mergeCell ref="G1590:BF1590"/>
    <mergeCell ref="E1579:F1579"/>
    <mergeCell ref="G1579:BF1579"/>
    <mergeCell ref="B1581:D1583"/>
    <mergeCell ref="E1581:BF1583"/>
    <mergeCell ref="BG1581:BK1583"/>
    <mergeCell ref="B1584:D1591"/>
    <mergeCell ref="E1584:BF1585"/>
    <mergeCell ref="BG1584:BK1591"/>
    <mergeCell ref="E1586:F1586"/>
    <mergeCell ref="G1586:BF1586"/>
    <mergeCell ref="B1573:D1574"/>
    <mergeCell ref="E1573:BF1574"/>
    <mergeCell ref="BG1573:BK1574"/>
    <mergeCell ref="B1575:D1580"/>
    <mergeCell ref="E1575:BF1576"/>
    <mergeCell ref="BG1575:BK1580"/>
    <mergeCell ref="E1577:F1577"/>
    <mergeCell ref="G1577:BF1577"/>
    <mergeCell ref="E1578:F1578"/>
    <mergeCell ref="G1578:BF1578"/>
    <mergeCell ref="B1567:D1570"/>
    <mergeCell ref="E1567:BF1570"/>
    <mergeCell ref="BG1567:BK1570"/>
    <mergeCell ref="B1571:D1572"/>
    <mergeCell ref="E1571:BF1572"/>
    <mergeCell ref="BG1571:BK1572"/>
    <mergeCell ref="BM1555:BW1555"/>
    <mergeCell ref="B1559:D1566"/>
    <mergeCell ref="E1559:BF1562"/>
    <mergeCell ref="BG1559:BK1566"/>
    <mergeCell ref="E1563:F1563"/>
    <mergeCell ref="G1563:BF1565"/>
    <mergeCell ref="B1552:D1553"/>
    <mergeCell ref="E1552:BF1553"/>
    <mergeCell ref="BG1552:BK1553"/>
    <mergeCell ref="E1555:AE1556"/>
    <mergeCell ref="AF1555:AP1556"/>
    <mergeCell ref="AQ1555:BF1556"/>
    <mergeCell ref="B1547:D1549"/>
    <mergeCell ref="E1547:BF1549"/>
    <mergeCell ref="BG1547:BK1549"/>
    <mergeCell ref="B1550:D1551"/>
    <mergeCell ref="E1550:BF1551"/>
    <mergeCell ref="BG1550:BK1551"/>
    <mergeCell ref="B1541:D1546"/>
    <mergeCell ref="E1541:BF1542"/>
    <mergeCell ref="BG1541:BK1546"/>
    <mergeCell ref="E1543:F1543"/>
    <mergeCell ref="G1543:BF1543"/>
    <mergeCell ref="E1544:F1544"/>
    <mergeCell ref="G1544:BF1544"/>
    <mergeCell ref="E1545:F1545"/>
    <mergeCell ref="G1545:BF1545"/>
    <mergeCell ref="B1537:D1538"/>
    <mergeCell ref="E1537:BF1538"/>
    <mergeCell ref="BG1537:BK1538"/>
    <mergeCell ref="B1539:D1540"/>
    <mergeCell ref="E1539:BF1540"/>
    <mergeCell ref="BG1539:BK1540"/>
    <mergeCell ref="E1526:AE1527"/>
    <mergeCell ref="AF1526:AP1527"/>
    <mergeCell ref="AQ1526:BF1527"/>
    <mergeCell ref="BM1526:BW1526"/>
    <mergeCell ref="B1530:D1536"/>
    <mergeCell ref="E1530:BF1532"/>
    <mergeCell ref="BG1530:BK1536"/>
    <mergeCell ref="E1533:F1533"/>
    <mergeCell ref="G1533:BF1535"/>
    <mergeCell ref="B1519:D1522"/>
    <mergeCell ref="E1519:BF1522"/>
    <mergeCell ref="BG1519:BK1522"/>
    <mergeCell ref="B1523:D1524"/>
    <mergeCell ref="E1523:BF1524"/>
    <mergeCell ref="BG1523:BK1524"/>
    <mergeCell ref="B1514:D1516"/>
    <mergeCell ref="E1514:BF1516"/>
    <mergeCell ref="BG1514:BK1516"/>
    <mergeCell ref="B1517:D1518"/>
    <mergeCell ref="E1517:BF1518"/>
    <mergeCell ref="BG1517:BK1518"/>
    <mergeCell ref="B1508:D1513"/>
    <mergeCell ref="E1508:BF1509"/>
    <mergeCell ref="BG1508:BK1513"/>
    <mergeCell ref="E1510:F1510"/>
    <mergeCell ref="G1510:BF1510"/>
    <mergeCell ref="E1511:F1511"/>
    <mergeCell ref="G1511:BF1511"/>
    <mergeCell ref="E1512:F1512"/>
    <mergeCell ref="G1512:BF1512"/>
    <mergeCell ref="B1503:D1505"/>
    <mergeCell ref="E1503:BF1505"/>
    <mergeCell ref="BG1503:BK1505"/>
    <mergeCell ref="B1506:D1507"/>
    <mergeCell ref="E1506:BF1507"/>
    <mergeCell ref="BG1506:BK1507"/>
    <mergeCell ref="BM1492:BW1492"/>
    <mergeCell ref="B1496:D1502"/>
    <mergeCell ref="E1496:BF1498"/>
    <mergeCell ref="BG1496:BK1502"/>
    <mergeCell ref="E1499:F1499"/>
    <mergeCell ref="G1499:BF1501"/>
    <mergeCell ref="B1489:D1490"/>
    <mergeCell ref="E1489:BF1490"/>
    <mergeCell ref="BG1489:BK1490"/>
    <mergeCell ref="E1492:AE1493"/>
    <mergeCell ref="AF1492:AP1493"/>
    <mergeCell ref="AQ1492:BF1493"/>
    <mergeCell ref="B1484:D1488"/>
    <mergeCell ref="E1484:BF1486"/>
    <mergeCell ref="BG1484:BK1488"/>
    <mergeCell ref="E1487:F1487"/>
    <mergeCell ref="G1487:BF1487"/>
    <mergeCell ref="E1488:F1488"/>
    <mergeCell ref="G1488:BF1488"/>
    <mergeCell ref="B1478:D1481"/>
    <mergeCell ref="E1478:BF1481"/>
    <mergeCell ref="BG1478:BK1481"/>
    <mergeCell ref="B1482:D1483"/>
    <mergeCell ref="E1482:BF1483"/>
    <mergeCell ref="BG1482:BK1483"/>
    <mergeCell ref="E1470:AE1471"/>
    <mergeCell ref="AF1470:AP1471"/>
    <mergeCell ref="AQ1470:BF1471"/>
    <mergeCell ref="BM1470:BW1470"/>
    <mergeCell ref="B1474:D1477"/>
    <mergeCell ref="E1474:BF1477"/>
    <mergeCell ref="BG1474:BK1477"/>
    <mergeCell ref="B1465:D1466"/>
    <mergeCell ref="E1465:BF1466"/>
    <mergeCell ref="BG1465:BK1466"/>
    <mergeCell ref="B1467:D1468"/>
    <mergeCell ref="E1467:BF1468"/>
    <mergeCell ref="BG1467:BK1468"/>
    <mergeCell ref="B1459:D1462"/>
    <mergeCell ref="E1459:BF1462"/>
    <mergeCell ref="BG1459:BK1462"/>
    <mergeCell ref="B1463:D1464"/>
    <mergeCell ref="E1463:BF1464"/>
    <mergeCell ref="BG1463:BK1464"/>
    <mergeCell ref="E1452:AE1453"/>
    <mergeCell ref="AF1452:AP1453"/>
    <mergeCell ref="AQ1452:BF1453"/>
    <mergeCell ref="BM1452:BW1452"/>
    <mergeCell ref="B1456:D1458"/>
    <mergeCell ref="E1456:BF1458"/>
    <mergeCell ref="BG1456:BK1458"/>
    <mergeCell ref="B1444:D1448"/>
    <mergeCell ref="E1444:BF1446"/>
    <mergeCell ref="BG1444:BK1448"/>
    <mergeCell ref="E1447:F1447"/>
    <mergeCell ref="G1447:BF1447"/>
    <mergeCell ref="B1449:D1450"/>
    <mergeCell ref="E1449:BF1450"/>
    <mergeCell ref="BG1449:BK1450"/>
    <mergeCell ref="BM1435:BW1435"/>
    <mergeCell ref="B1439:D1440"/>
    <mergeCell ref="E1439:BF1440"/>
    <mergeCell ref="BG1439:BK1440"/>
    <mergeCell ref="B1441:D1443"/>
    <mergeCell ref="E1441:BF1443"/>
    <mergeCell ref="BG1441:BK1443"/>
    <mergeCell ref="E1429:F1429"/>
    <mergeCell ref="G1429:BF1430"/>
    <mergeCell ref="B1432:D1433"/>
    <mergeCell ref="E1432:BF1433"/>
    <mergeCell ref="BG1432:BK1433"/>
    <mergeCell ref="E1435:AE1436"/>
    <mergeCell ref="AF1435:AP1436"/>
    <mergeCell ref="AQ1435:BF1436"/>
    <mergeCell ref="B1422:D1423"/>
    <mergeCell ref="E1422:BF1423"/>
    <mergeCell ref="BG1422:BK1423"/>
    <mergeCell ref="B1424:D1431"/>
    <mergeCell ref="E1424:BF1425"/>
    <mergeCell ref="BG1424:BK1431"/>
    <mergeCell ref="E1426:F1426"/>
    <mergeCell ref="G1426:BF1426"/>
    <mergeCell ref="E1427:F1427"/>
    <mergeCell ref="G1427:BF1427"/>
    <mergeCell ref="B1416:D1417"/>
    <mergeCell ref="E1416:BF1417"/>
    <mergeCell ref="BG1416:BK1417"/>
    <mergeCell ref="B1418:D1421"/>
    <mergeCell ref="E1418:BF1419"/>
    <mergeCell ref="BG1418:BK1421"/>
    <mergeCell ref="E1420:F1420"/>
    <mergeCell ref="G1420:BF1420"/>
    <mergeCell ref="B1412:D1413"/>
    <mergeCell ref="E1412:BF1413"/>
    <mergeCell ref="BG1412:BK1413"/>
    <mergeCell ref="B1414:D1415"/>
    <mergeCell ref="E1414:BF1415"/>
    <mergeCell ref="BG1414:BK1415"/>
    <mergeCell ref="BG1403:BK1407"/>
    <mergeCell ref="E1406:F1406"/>
    <mergeCell ref="G1406:BF1406"/>
    <mergeCell ref="B1408:D1411"/>
    <mergeCell ref="E1408:BF1409"/>
    <mergeCell ref="BG1408:BK1411"/>
    <mergeCell ref="E1410:F1411"/>
    <mergeCell ref="G1410:BF1411"/>
    <mergeCell ref="E1400:F1400"/>
    <mergeCell ref="G1400:BF1400"/>
    <mergeCell ref="E1401:F1401"/>
    <mergeCell ref="G1401:BF1401"/>
    <mergeCell ref="B1403:D1407"/>
    <mergeCell ref="E1403:BF1405"/>
    <mergeCell ref="B1390:D1393"/>
    <mergeCell ref="E1390:BF1393"/>
    <mergeCell ref="BG1390:BK1393"/>
    <mergeCell ref="B1394:D1402"/>
    <mergeCell ref="E1394:BF1396"/>
    <mergeCell ref="BG1394:BK1402"/>
    <mergeCell ref="E1397:F1397"/>
    <mergeCell ref="G1397:BF1397"/>
    <mergeCell ref="E1398:F1398"/>
    <mergeCell ref="G1398:BF1399"/>
    <mergeCell ref="B1386:D1387"/>
    <mergeCell ref="E1386:BF1387"/>
    <mergeCell ref="BG1386:BK1387"/>
    <mergeCell ref="B1388:D1389"/>
    <mergeCell ref="E1388:BF1389"/>
    <mergeCell ref="BG1388:BK1389"/>
    <mergeCell ref="E1379:AE1380"/>
    <mergeCell ref="AF1379:AP1380"/>
    <mergeCell ref="AQ1379:BF1380"/>
    <mergeCell ref="BM1379:BW1379"/>
    <mergeCell ref="B1383:D1385"/>
    <mergeCell ref="E1383:BF1385"/>
    <mergeCell ref="BG1383:BK1385"/>
    <mergeCell ref="E1371:F1371"/>
    <mergeCell ref="G1371:BF1372"/>
    <mergeCell ref="B1374:D1375"/>
    <mergeCell ref="E1374:BF1375"/>
    <mergeCell ref="BG1374:BK1375"/>
    <mergeCell ref="B1376:D1377"/>
    <mergeCell ref="E1376:BF1377"/>
    <mergeCell ref="BG1376:BK1377"/>
    <mergeCell ref="B1363:D1364"/>
    <mergeCell ref="E1363:BF1364"/>
    <mergeCell ref="BG1363:BK1364"/>
    <mergeCell ref="B1365:D1373"/>
    <mergeCell ref="E1365:BF1367"/>
    <mergeCell ref="BG1365:BK1373"/>
    <mergeCell ref="E1368:F1368"/>
    <mergeCell ref="G1368:BF1368"/>
    <mergeCell ref="E1369:F1369"/>
    <mergeCell ref="G1369:BF1369"/>
    <mergeCell ref="B1357:D1358"/>
    <mergeCell ref="E1357:BF1358"/>
    <mergeCell ref="BG1357:BK1358"/>
    <mergeCell ref="B1359:D1362"/>
    <mergeCell ref="E1359:BF1360"/>
    <mergeCell ref="BG1359:BK1362"/>
    <mergeCell ref="E1361:F1361"/>
    <mergeCell ref="G1361:BF1361"/>
    <mergeCell ref="B1353:D1354"/>
    <mergeCell ref="E1353:BF1354"/>
    <mergeCell ref="BG1353:BK1354"/>
    <mergeCell ref="B1355:D1356"/>
    <mergeCell ref="E1355:BF1356"/>
    <mergeCell ref="BG1355:BK1356"/>
    <mergeCell ref="BM1344:BW1344"/>
    <mergeCell ref="B1348:D1352"/>
    <mergeCell ref="E1348:BF1350"/>
    <mergeCell ref="BG1348:BK1352"/>
    <mergeCell ref="E1351:F1351"/>
    <mergeCell ref="G1351:BF1351"/>
    <mergeCell ref="B1340:D1342"/>
    <mergeCell ref="E1340:BF1342"/>
    <mergeCell ref="BG1340:BK1342"/>
    <mergeCell ref="E1344:AE1345"/>
    <mergeCell ref="AF1344:AP1345"/>
    <mergeCell ref="AQ1344:BF1345"/>
    <mergeCell ref="B1334:D1336"/>
    <mergeCell ref="E1334:BF1336"/>
    <mergeCell ref="BG1334:BK1336"/>
    <mergeCell ref="B1337:BK1337"/>
    <mergeCell ref="B1338:D1339"/>
    <mergeCell ref="E1338:BF1339"/>
    <mergeCell ref="BG1338:BK1339"/>
    <mergeCell ref="B1328:D1333"/>
    <mergeCell ref="E1328:BF1329"/>
    <mergeCell ref="BG1328:BK1333"/>
    <mergeCell ref="G1330:BF1331"/>
    <mergeCell ref="G1333:BF1333"/>
    <mergeCell ref="E1330:F1331"/>
    <mergeCell ref="E1333:F1333"/>
    <mergeCell ref="E1323:AE1324"/>
    <mergeCell ref="AF1323:AP1324"/>
    <mergeCell ref="AQ1323:BF1324"/>
    <mergeCell ref="BM1323:BW1323"/>
    <mergeCell ref="AN1326:BF1326"/>
    <mergeCell ref="B1327:BK1327"/>
    <mergeCell ref="B1316:D1319"/>
    <mergeCell ref="E1316:BF1319"/>
    <mergeCell ref="BG1316:BK1319"/>
    <mergeCell ref="B1320:D1321"/>
    <mergeCell ref="E1320:BF1321"/>
    <mergeCell ref="BG1320:BK1321"/>
    <mergeCell ref="B1312:D1313"/>
    <mergeCell ref="E1312:BF1313"/>
    <mergeCell ref="BG1312:BK1313"/>
    <mergeCell ref="B1314:D1315"/>
    <mergeCell ref="E1314:BF1315"/>
    <mergeCell ref="BG1314:BK1315"/>
    <mergeCell ref="E1306:AE1307"/>
    <mergeCell ref="AF1306:AP1307"/>
    <mergeCell ref="AQ1306:BF1307"/>
    <mergeCell ref="BM1306:BW1306"/>
    <mergeCell ref="AN1309:BF1309"/>
    <mergeCell ref="B1310:D1311"/>
    <mergeCell ref="E1310:BF1311"/>
    <mergeCell ref="BG1310:BK1311"/>
    <mergeCell ref="BM1296:BW1296"/>
    <mergeCell ref="AS1299:BK1299"/>
    <mergeCell ref="B1300:D1301"/>
    <mergeCell ref="E1300:BF1301"/>
    <mergeCell ref="BG1300:BK1301"/>
    <mergeCell ref="B1302:D1304"/>
    <mergeCell ref="E1302:BF1304"/>
    <mergeCell ref="BG1302:BK1304"/>
    <mergeCell ref="B1293:D1294"/>
    <mergeCell ref="E1293:BF1294"/>
    <mergeCell ref="BG1293:BK1294"/>
    <mergeCell ref="E1296:AE1297"/>
    <mergeCell ref="AF1296:AP1297"/>
    <mergeCell ref="AQ1296:BF1297"/>
    <mergeCell ref="BM1284:BW1284"/>
    <mergeCell ref="AN1287:BF1287"/>
    <mergeCell ref="E1248:AE1249"/>
    <mergeCell ref="AF1248:AP1249"/>
    <mergeCell ref="AQ1248:BF1249"/>
    <mergeCell ref="B1288:D1290"/>
    <mergeCell ref="E1288:BF1290"/>
    <mergeCell ref="BG1288:BK1290"/>
    <mergeCell ref="B1291:D1292"/>
    <mergeCell ref="E1291:BF1292"/>
    <mergeCell ref="BG1291:BK1292"/>
    <mergeCell ref="B1281:D1282"/>
    <mergeCell ref="E1281:BF1282"/>
    <mergeCell ref="BG1281:BK1282"/>
    <mergeCell ref="E1284:AE1285"/>
    <mergeCell ref="AF1284:AP1285"/>
    <mergeCell ref="AQ1284:BF1285"/>
    <mergeCell ref="B1274:D1277"/>
    <mergeCell ref="E1274:BF1277"/>
    <mergeCell ref="BG1274:BK1277"/>
    <mergeCell ref="B1278:BK1278"/>
    <mergeCell ref="B1279:D1280"/>
    <mergeCell ref="E1279:BF1280"/>
    <mergeCell ref="BG1279:BK1280"/>
    <mergeCell ref="AN1264:BF1264"/>
    <mergeCell ref="B1265:BK1265"/>
    <mergeCell ref="B1220:D1223"/>
    <mergeCell ref="E1220:BF1223"/>
    <mergeCell ref="BG1220:BK1223"/>
    <mergeCell ref="B1224:D1225"/>
    <mergeCell ref="E1224:BF1225"/>
    <mergeCell ref="BG1224:BK1225"/>
    <mergeCell ref="B1266:D1268"/>
    <mergeCell ref="E1266:BF1268"/>
    <mergeCell ref="BG1266:BK1268"/>
    <mergeCell ref="B1269:D1273"/>
    <mergeCell ref="E1269:BF1273"/>
    <mergeCell ref="BG1269:BK1273"/>
    <mergeCell ref="BM1248:BW1248"/>
    <mergeCell ref="AN1251:BF1251"/>
    <mergeCell ref="B1252:D1259"/>
    <mergeCell ref="E1252:BF1259"/>
    <mergeCell ref="BG1252:BK1259"/>
    <mergeCell ref="E1261:AE1262"/>
    <mergeCell ref="AF1261:AP1262"/>
    <mergeCell ref="AQ1261:BF1262"/>
    <mergeCell ref="BM1261:BW1261"/>
    <mergeCell ref="B1244:D1246"/>
    <mergeCell ref="E1244:BF1246"/>
    <mergeCell ref="BG1244:BK1246"/>
    <mergeCell ref="B1216:D1219"/>
    <mergeCell ref="E1216:BF1219"/>
    <mergeCell ref="BG1216:BK1219"/>
    <mergeCell ref="B1205:D1209"/>
    <mergeCell ref="E1205:BF1209"/>
    <mergeCell ref="BG1205:BK1209"/>
    <mergeCell ref="B1213:D1215"/>
    <mergeCell ref="E1213:BF1215"/>
    <mergeCell ref="BG1213:BK1215"/>
    <mergeCell ref="B1241:D1243"/>
    <mergeCell ref="E1241:BF1243"/>
    <mergeCell ref="BG1241:BK1243"/>
    <mergeCell ref="E1195:AE1196"/>
    <mergeCell ref="AF1195:AP1196"/>
    <mergeCell ref="AQ1195:BF1196"/>
    <mergeCell ref="BM1195:BW1195"/>
    <mergeCell ref="AN1198:BF1198"/>
    <mergeCell ref="B1199:D1204"/>
    <mergeCell ref="E1199:BF1204"/>
    <mergeCell ref="BG1199:BK1204"/>
    <mergeCell ref="B1229:D1231"/>
    <mergeCell ref="E1229:BF1231"/>
    <mergeCell ref="BG1229:BK1231"/>
    <mergeCell ref="B1234:D1237"/>
    <mergeCell ref="E1234:BF1237"/>
    <mergeCell ref="BG1234:BK1237"/>
    <mergeCell ref="B1226:D1228"/>
    <mergeCell ref="E1226:BF1228"/>
    <mergeCell ref="BG1226:BK1228"/>
    <mergeCell ref="B1210:D1212"/>
    <mergeCell ref="E1210:BF1212"/>
    <mergeCell ref="BG1210:BK1212"/>
    <mergeCell ref="B1188:D1190"/>
    <mergeCell ref="E1188:BF1190"/>
    <mergeCell ref="BG1188:BK1190"/>
    <mergeCell ref="B1191:D1193"/>
    <mergeCell ref="E1191:BF1193"/>
    <mergeCell ref="BG1191:BK1193"/>
    <mergeCell ref="B1182:D1183"/>
    <mergeCell ref="E1182:BF1183"/>
    <mergeCell ref="BG1182:BK1183"/>
    <mergeCell ref="B1184:D1187"/>
    <mergeCell ref="E1184:BF1187"/>
    <mergeCell ref="BG1184:BK1187"/>
    <mergeCell ref="B1176:D1178"/>
    <mergeCell ref="E1176:BF1178"/>
    <mergeCell ref="BG1176:BK1178"/>
    <mergeCell ref="B1179:BK1179"/>
    <mergeCell ref="B1180:D1181"/>
    <mergeCell ref="E1180:BF1181"/>
    <mergeCell ref="BG1180:BK1181"/>
    <mergeCell ref="B1171:BK1171"/>
    <mergeCell ref="B1172:D1173"/>
    <mergeCell ref="E1172:BF1173"/>
    <mergeCell ref="BG1172:BK1173"/>
    <mergeCell ref="B1174:D1175"/>
    <mergeCell ref="E1174:BF1175"/>
    <mergeCell ref="BG1174:BK1175"/>
    <mergeCell ref="B1166:D1167"/>
    <mergeCell ref="E1166:BF1167"/>
    <mergeCell ref="BG1166:BK1167"/>
    <mergeCell ref="B1168:D1170"/>
    <mergeCell ref="E1168:BF1170"/>
    <mergeCell ref="BG1168:BK1170"/>
    <mergeCell ref="B1160:D1162"/>
    <mergeCell ref="E1160:BF1162"/>
    <mergeCell ref="BG1160:BK1162"/>
    <mergeCell ref="B1163:D1165"/>
    <mergeCell ref="E1163:BF1165"/>
    <mergeCell ref="BG1163:BK1165"/>
    <mergeCell ref="BM1149:BW1149"/>
    <mergeCell ref="AN1152:BF1152"/>
    <mergeCell ref="B1153:BK1153"/>
    <mergeCell ref="B1154:D1159"/>
    <mergeCell ref="E1154:BF1159"/>
    <mergeCell ref="BG1154:BK1159"/>
    <mergeCell ref="B1144:D1147"/>
    <mergeCell ref="E1144:BF1147"/>
    <mergeCell ref="BG1144:BK1147"/>
    <mergeCell ref="E1149:AE1150"/>
    <mergeCell ref="AF1149:AP1150"/>
    <mergeCell ref="AQ1149:BF1150"/>
    <mergeCell ref="B1135:BK1135"/>
    <mergeCell ref="B1136:D1140"/>
    <mergeCell ref="E1136:BF1140"/>
    <mergeCell ref="BG1136:BK1140"/>
    <mergeCell ref="B1141:D1143"/>
    <mergeCell ref="E1141:BF1143"/>
    <mergeCell ref="BG1141:BK1143"/>
    <mergeCell ref="B1128:D1130"/>
    <mergeCell ref="E1128:BF1130"/>
    <mergeCell ref="BG1128:BK1130"/>
    <mergeCell ref="B1131:D1134"/>
    <mergeCell ref="E1131:BF1134"/>
    <mergeCell ref="BG1131:BK1134"/>
    <mergeCell ref="E1118:AE1119"/>
    <mergeCell ref="AF1118:AP1119"/>
    <mergeCell ref="AQ1118:BF1119"/>
    <mergeCell ref="BM1118:BW1118"/>
    <mergeCell ref="B1122:BK1122"/>
    <mergeCell ref="B1123:D1127"/>
    <mergeCell ref="E1123:BF1127"/>
    <mergeCell ref="BG1123:BK1127"/>
    <mergeCell ref="B1112:D1114"/>
    <mergeCell ref="E1112:BF1114"/>
    <mergeCell ref="BG1112:BK1114"/>
    <mergeCell ref="B1115:D1116"/>
    <mergeCell ref="E1115:BF1116"/>
    <mergeCell ref="BG1115:BK1116"/>
    <mergeCell ref="BM1101:BW1101"/>
    <mergeCell ref="AN1104:BF1104"/>
    <mergeCell ref="B1105:D1106"/>
    <mergeCell ref="E1105:BF1106"/>
    <mergeCell ref="BG1105:BK1106"/>
    <mergeCell ref="B1107:D1111"/>
    <mergeCell ref="E1107:BF1109"/>
    <mergeCell ref="BG1107:BK1111"/>
    <mergeCell ref="E1110:F1110"/>
    <mergeCell ref="G1110:BF1110"/>
    <mergeCell ref="E1095:F1095"/>
    <mergeCell ref="G1095:BF1095"/>
    <mergeCell ref="B1097:D1099"/>
    <mergeCell ref="E1097:BF1099"/>
    <mergeCell ref="BG1097:BK1099"/>
    <mergeCell ref="E1101:AE1102"/>
    <mergeCell ref="AF1101:AP1102"/>
    <mergeCell ref="AQ1101:BF1102"/>
    <mergeCell ref="B1087:BK1087"/>
    <mergeCell ref="B1088:D1096"/>
    <mergeCell ref="E1088:BF1090"/>
    <mergeCell ref="BG1088:BK1096"/>
    <mergeCell ref="E1091:F1092"/>
    <mergeCell ref="G1091:BF1092"/>
    <mergeCell ref="E1093:F1093"/>
    <mergeCell ref="G1093:BF1093"/>
    <mergeCell ref="E1094:F1094"/>
    <mergeCell ref="G1094:BF1094"/>
    <mergeCell ref="G1082:H1082"/>
    <mergeCell ref="I1082:BF1082"/>
    <mergeCell ref="G1083:BF1083"/>
    <mergeCell ref="B1084:D1086"/>
    <mergeCell ref="E1084:BF1086"/>
    <mergeCell ref="BG1084:BK1086"/>
    <mergeCell ref="G1072:BF1077"/>
    <mergeCell ref="G1078:H1078"/>
    <mergeCell ref="I1078:BF1079"/>
    <mergeCell ref="G1080:H1080"/>
    <mergeCell ref="I1080:BF1080"/>
    <mergeCell ref="G1081:H1081"/>
    <mergeCell ref="I1081:BF1081"/>
    <mergeCell ref="E1072:F1082"/>
    <mergeCell ref="BM1063:CC1063"/>
    <mergeCell ref="B1064:D1083"/>
    <mergeCell ref="E1064:BF1066"/>
    <mergeCell ref="BG1064:BK1083"/>
    <mergeCell ref="G1067:BF1068"/>
    <mergeCell ref="G1069:BF1071"/>
    <mergeCell ref="BM1071:CC1071"/>
    <mergeCell ref="B1057:D1063"/>
    <mergeCell ref="E1057:BF1059"/>
    <mergeCell ref="BG1057:BK1063"/>
    <mergeCell ref="E1060:F1060"/>
    <mergeCell ref="G1060:BF1061"/>
    <mergeCell ref="G1062:BF1063"/>
    <mergeCell ref="E1067:F1068"/>
    <mergeCell ref="E1069:F1071"/>
    <mergeCell ref="E1049:AE1050"/>
    <mergeCell ref="AF1049:AP1050"/>
    <mergeCell ref="AQ1049:BF1050"/>
    <mergeCell ref="BM1049:BW1049"/>
    <mergeCell ref="B1053:BK1053"/>
    <mergeCell ref="B1054:D1056"/>
    <mergeCell ref="E1054:BF1056"/>
    <mergeCell ref="BG1054:BK1056"/>
    <mergeCell ref="B1042:D1047"/>
    <mergeCell ref="E1042:BF1045"/>
    <mergeCell ref="BG1042:BK1047"/>
    <mergeCell ref="E1046:F1046"/>
    <mergeCell ref="G1046:BF1046"/>
    <mergeCell ref="E1047:F1047"/>
    <mergeCell ref="G1047:BF1047"/>
    <mergeCell ref="B1034:D1037"/>
    <mergeCell ref="E1034:BF1037"/>
    <mergeCell ref="BG1034:BK1037"/>
    <mergeCell ref="B1038:D1041"/>
    <mergeCell ref="E1038:BF1041"/>
    <mergeCell ref="BG1038:BK1041"/>
    <mergeCell ref="B1025:BK1025"/>
    <mergeCell ref="B1026:D1029"/>
    <mergeCell ref="E1026:BF1029"/>
    <mergeCell ref="BG1026:BK1029"/>
    <mergeCell ref="B1030:D1033"/>
    <mergeCell ref="E1030:BF1033"/>
    <mergeCell ref="BG1030:BK1033"/>
    <mergeCell ref="B1015:D1018"/>
    <mergeCell ref="E1015:BF1018"/>
    <mergeCell ref="BG1015:BK1018"/>
    <mergeCell ref="B1019:D1024"/>
    <mergeCell ref="E1019:BF1022"/>
    <mergeCell ref="BG1019:BK1024"/>
    <mergeCell ref="E1023:F1023"/>
    <mergeCell ref="G1023:BF1023"/>
    <mergeCell ref="E1024:F1024"/>
    <mergeCell ref="G1024:BF1024"/>
    <mergeCell ref="B1006:D1009"/>
    <mergeCell ref="E1006:BF1009"/>
    <mergeCell ref="BG1006:BK1009"/>
    <mergeCell ref="B1010:D1014"/>
    <mergeCell ref="E1010:BF1014"/>
    <mergeCell ref="BG1010:BK1014"/>
    <mergeCell ref="E998:AE999"/>
    <mergeCell ref="AF998:AP999"/>
    <mergeCell ref="AQ998:BF999"/>
    <mergeCell ref="BM998:BW998"/>
    <mergeCell ref="B1002:BK1002"/>
    <mergeCell ref="B1003:D1005"/>
    <mergeCell ref="E1003:BF1005"/>
    <mergeCell ref="BG1003:BK1005"/>
    <mergeCell ref="BU1004:CM1005"/>
    <mergeCell ref="B992:D996"/>
    <mergeCell ref="E992:BF994"/>
    <mergeCell ref="BG992:BK996"/>
    <mergeCell ref="E995:F995"/>
    <mergeCell ref="G995:BF995"/>
    <mergeCell ref="E996:F996"/>
    <mergeCell ref="G996:BF996"/>
    <mergeCell ref="BM981:CC981"/>
    <mergeCell ref="G982:BF986"/>
    <mergeCell ref="G987:BF987"/>
    <mergeCell ref="G988:BF988"/>
    <mergeCell ref="G989:BF989"/>
    <mergeCell ref="B975:D991"/>
    <mergeCell ref="E975:BF976"/>
    <mergeCell ref="BG975:BK991"/>
    <mergeCell ref="G977:BF978"/>
    <mergeCell ref="G979:BF981"/>
    <mergeCell ref="G990:BF990"/>
    <mergeCell ref="G991:BF991"/>
    <mergeCell ref="G968:BF970"/>
    <mergeCell ref="B971:D974"/>
    <mergeCell ref="E971:BF974"/>
    <mergeCell ref="BG971:BK974"/>
    <mergeCell ref="E965:F967"/>
    <mergeCell ref="E968:F970"/>
    <mergeCell ref="E977:F978"/>
    <mergeCell ref="E979:F981"/>
    <mergeCell ref="E982:F990"/>
    <mergeCell ref="A956:BK957"/>
    <mergeCell ref="AN959:BF959"/>
    <mergeCell ref="BG959:BK959"/>
    <mergeCell ref="B960:D970"/>
    <mergeCell ref="E960:BF962"/>
    <mergeCell ref="BG960:BK970"/>
    <mergeCell ref="G963:BF964"/>
    <mergeCell ref="G965:BF967"/>
    <mergeCell ref="E938:BF938"/>
    <mergeCell ref="B946:D947"/>
    <mergeCell ref="E946:BF947"/>
    <mergeCell ref="BG946:BK947"/>
    <mergeCell ref="B948:D950"/>
    <mergeCell ref="E948:BF950"/>
    <mergeCell ref="BG948:BK950"/>
    <mergeCell ref="E963:F964"/>
    <mergeCell ref="G934:BF934"/>
    <mergeCell ref="E935:F935"/>
    <mergeCell ref="G935:BF935"/>
    <mergeCell ref="E936:F936"/>
    <mergeCell ref="G936:BF936"/>
    <mergeCell ref="E937:F937"/>
    <mergeCell ref="G937:BF937"/>
    <mergeCell ref="B929:D938"/>
    <mergeCell ref="E929:BF930"/>
    <mergeCell ref="BG929:BK938"/>
    <mergeCell ref="E931:F931"/>
    <mergeCell ref="G931:BF931"/>
    <mergeCell ref="E932:F932"/>
    <mergeCell ref="G932:BF932"/>
    <mergeCell ref="E933:F933"/>
    <mergeCell ref="G933:BF933"/>
    <mergeCell ref="E934:F934"/>
    <mergeCell ref="B941:D945"/>
    <mergeCell ref="E941:BF942"/>
    <mergeCell ref="BG941:BK945"/>
    <mergeCell ref="E944:F944"/>
    <mergeCell ref="G944:BF944"/>
    <mergeCell ref="E943:F943"/>
    <mergeCell ref="G943:BF943"/>
    <mergeCell ref="B923:D924"/>
    <mergeCell ref="E923:BF924"/>
    <mergeCell ref="BG923:BK924"/>
    <mergeCell ref="B927:D928"/>
    <mergeCell ref="E927:BF928"/>
    <mergeCell ref="BG927:BK928"/>
    <mergeCell ref="B910:D911"/>
    <mergeCell ref="E910:BF911"/>
    <mergeCell ref="BG910:BK911"/>
    <mergeCell ref="A913:BK914"/>
    <mergeCell ref="B915:D920"/>
    <mergeCell ref="E915:BF917"/>
    <mergeCell ref="BG915:BK920"/>
    <mergeCell ref="E918:F918"/>
    <mergeCell ref="G918:BF919"/>
    <mergeCell ref="B905:D906"/>
    <mergeCell ref="E905:BF906"/>
    <mergeCell ref="BG905:BK906"/>
    <mergeCell ref="B907:D909"/>
    <mergeCell ref="E907:BF909"/>
    <mergeCell ref="BG907:BK909"/>
    <mergeCell ref="B898:D899"/>
    <mergeCell ref="E898:BF899"/>
    <mergeCell ref="BG898:BK899"/>
    <mergeCell ref="B902:D904"/>
    <mergeCell ref="E902:BF904"/>
    <mergeCell ref="BG902:BK904"/>
    <mergeCell ref="B891:D892"/>
    <mergeCell ref="E891:BF892"/>
    <mergeCell ref="BG891:BK892"/>
    <mergeCell ref="B893:BK893"/>
    <mergeCell ref="B894:D897"/>
    <mergeCell ref="E894:BF895"/>
    <mergeCell ref="BG894:BK897"/>
    <mergeCell ref="E896:F896"/>
    <mergeCell ref="G896:BF896"/>
    <mergeCell ref="B886:D888"/>
    <mergeCell ref="E886:BF888"/>
    <mergeCell ref="BG886:BK888"/>
    <mergeCell ref="B889:D890"/>
    <mergeCell ref="E889:BF890"/>
    <mergeCell ref="BG889:BK890"/>
    <mergeCell ref="B880:BK880"/>
    <mergeCell ref="B881:D882"/>
    <mergeCell ref="E881:BF882"/>
    <mergeCell ref="BG881:BK882"/>
    <mergeCell ref="B883:D885"/>
    <mergeCell ref="E883:BF885"/>
    <mergeCell ref="BG883:BK885"/>
    <mergeCell ref="B875:D876"/>
    <mergeCell ref="E875:BF876"/>
    <mergeCell ref="BG875:BK876"/>
    <mergeCell ref="B877:D879"/>
    <mergeCell ref="E877:BF879"/>
    <mergeCell ref="BG877:BK879"/>
    <mergeCell ref="B864:D869"/>
    <mergeCell ref="E864:BF866"/>
    <mergeCell ref="BG864:BK869"/>
    <mergeCell ref="E867:F867"/>
    <mergeCell ref="G867:BF868"/>
    <mergeCell ref="B872:D874"/>
    <mergeCell ref="E872:BF874"/>
    <mergeCell ref="BG872:BK874"/>
    <mergeCell ref="B855:D858"/>
    <mergeCell ref="E855:BF858"/>
    <mergeCell ref="BG855:BK858"/>
    <mergeCell ref="B861:D863"/>
    <mergeCell ref="E861:BF863"/>
    <mergeCell ref="BG861:BK863"/>
    <mergeCell ref="B849:D851"/>
    <mergeCell ref="E849:BF851"/>
    <mergeCell ref="BG849:BK851"/>
    <mergeCell ref="B852:D854"/>
    <mergeCell ref="E852:BF854"/>
    <mergeCell ref="BG852:BK854"/>
    <mergeCell ref="B844:D846"/>
    <mergeCell ref="E844:BF846"/>
    <mergeCell ref="BG844:BK846"/>
    <mergeCell ref="B847:D848"/>
    <mergeCell ref="E847:BF848"/>
    <mergeCell ref="BG847:BK848"/>
    <mergeCell ref="B835:D837"/>
    <mergeCell ref="E835:BF837"/>
    <mergeCell ref="BG835:BK837"/>
    <mergeCell ref="B838:BK838"/>
    <mergeCell ref="B839:D841"/>
    <mergeCell ref="E839:BF841"/>
    <mergeCell ref="BG839:BK841"/>
    <mergeCell ref="B827:D828"/>
    <mergeCell ref="E827:BF828"/>
    <mergeCell ref="BG827:BK828"/>
    <mergeCell ref="B831:BK831"/>
    <mergeCell ref="B832:D834"/>
    <mergeCell ref="E832:BF834"/>
    <mergeCell ref="BG832:BK834"/>
    <mergeCell ref="B817:BK817"/>
    <mergeCell ref="B818:D820"/>
    <mergeCell ref="E818:BF820"/>
    <mergeCell ref="BG818:BK820"/>
    <mergeCell ref="B821:BK821"/>
    <mergeCell ref="B822:D824"/>
    <mergeCell ref="E822:BF824"/>
    <mergeCell ref="BG822:BK824"/>
    <mergeCell ref="B812:D813"/>
    <mergeCell ref="E812:BF813"/>
    <mergeCell ref="BG812:BK813"/>
    <mergeCell ref="B814:D816"/>
    <mergeCell ref="E814:BF816"/>
    <mergeCell ref="BG814:BK816"/>
    <mergeCell ref="B804:D807"/>
    <mergeCell ref="E804:BF807"/>
    <mergeCell ref="BG804:BK807"/>
    <mergeCell ref="B808:D809"/>
    <mergeCell ref="E808:BF809"/>
    <mergeCell ref="BG808:BK809"/>
    <mergeCell ref="B792:D801"/>
    <mergeCell ref="E792:BF793"/>
    <mergeCell ref="BG792:BK801"/>
    <mergeCell ref="G795:H796"/>
    <mergeCell ref="I795:AY796"/>
    <mergeCell ref="G797:H798"/>
    <mergeCell ref="I797:AY798"/>
    <mergeCell ref="E800:F800"/>
    <mergeCell ref="G800:BF800"/>
    <mergeCell ref="B786:D788"/>
    <mergeCell ref="E786:BF788"/>
    <mergeCell ref="BG786:BK788"/>
    <mergeCell ref="B789:D791"/>
    <mergeCell ref="E789:BF791"/>
    <mergeCell ref="BG789:BK791"/>
    <mergeCell ref="B782:D783"/>
    <mergeCell ref="E782:BF783"/>
    <mergeCell ref="BG782:BK783"/>
    <mergeCell ref="B784:D785"/>
    <mergeCell ref="E784:BF785"/>
    <mergeCell ref="BG784:BK785"/>
    <mergeCell ref="F777:G779"/>
    <mergeCell ref="H777:BF779"/>
    <mergeCell ref="BG777:BK779"/>
    <mergeCell ref="B780:D781"/>
    <mergeCell ref="E780:BF781"/>
    <mergeCell ref="BG780:BK781"/>
    <mergeCell ref="G769:BF769"/>
    <mergeCell ref="B771:D779"/>
    <mergeCell ref="E771:BF773"/>
    <mergeCell ref="BG771:BK773"/>
    <mergeCell ref="F774:G775"/>
    <mergeCell ref="H774:BF775"/>
    <mergeCell ref="BG774:BK775"/>
    <mergeCell ref="F776:G776"/>
    <mergeCell ref="H776:BF776"/>
    <mergeCell ref="BG776:BK776"/>
    <mergeCell ref="B759:D770"/>
    <mergeCell ref="E759:BF760"/>
    <mergeCell ref="BG759:BK770"/>
    <mergeCell ref="G762:H763"/>
    <mergeCell ref="I762:AY763"/>
    <mergeCell ref="G764:H765"/>
    <mergeCell ref="I764:AY765"/>
    <mergeCell ref="G766:H767"/>
    <mergeCell ref="I766:AY767"/>
    <mergeCell ref="E769:F769"/>
    <mergeCell ref="B752:D753"/>
    <mergeCell ref="E752:BF753"/>
    <mergeCell ref="BG752:BK753"/>
    <mergeCell ref="B754:BK754"/>
    <mergeCell ref="B755:D756"/>
    <mergeCell ref="E755:BF756"/>
    <mergeCell ref="BG755:BK756"/>
    <mergeCell ref="B747:D748"/>
    <mergeCell ref="E747:BF748"/>
    <mergeCell ref="BG747:BK748"/>
    <mergeCell ref="B749:D751"/>
    <mergeCell ref="E749:BF751"/>
    <mergeCell ref="BG749:BK751"/>
    <mergeCell ref="B740:D742"/>
    <mergeCell ref="E740:BF742"/>
    <mergeCell ref="BG740:BK742"/>
    <mergeCell ref="B743:D746"/>
    <mergeCell ref="E743:BF746"/>
    <mergeCell ref="BG743:BK746"/>
    <mergeCell ref="B733:D735"/>
    <mergeCell ref="E733:BF735"/>
    <mergeCell ref="BG733:BK735"/>
    <mergeCell ref="B736:D737"/>
    <mergeCell ref="E736:BF737"/>
    <mergeCell ref="BG736:BK737"/>
    <mergeCell ref="B723:D724"/>
    <mergeCell ref="E723:BF724"/>
    <mergeCell ref="BG723:BK724"/>
    <mergeCell ref="B727:D730"/>
    <mergeCell ref="E727:BF730"/>
    <mergeCell ref="BG727:BK730"/>
    <mergeCell ref="B716:D719"/>
    <mergeCell ref="E716:BF719"/>
    <mergeCell ref="BG716:BK719"/>
    <mergeCell ref="B720:D722"/>
    <mergeCell ref="E720:BF722"/>
    <mergeCell ref="BG720:BK722"/>
    <mergeCell ref="B706:D709"/>
    <mergeCell ref="E706:BF709"/>
    <mergeCell ref="BG706:BK709"/>
    <mergeCell ref="B710:D713"/>
    <mergeCell ref="E710:BF713"/>
    <mergeCell ref="BG710:BK713"/>
    <mergeCell ref="B700:D703"/>
    <mergeCell ref="E700:BF701"/>
    <mergeCell ref="BG700:BK703"/>
    <mergeCell ref="E702:F703"/>
    <mergeCell ref="G702:BF703"/>
    <mergeCell ref="B704:D705"/>
    <mergeCell ref="E704:BF705"/>
    <mergeCell ref="BG704:BK705"/>
    <mergeCell ref="B694:D695"/>
    <mergeCell ref="E694:BF695"/>
    <mergeCell ref="BG694:BK695"/>
    <mergeCell ref="B698:D699"/>
    <mergeCell ref="E698:BF699"/>
    <mergeCell ref="BG698:BK699"/>
    <mergeCell ref="BG675:BK675"/>
    <mergeCell ref="F676:G677"/>
    <mergeCell ref="H676:BF677"/>
    <mergeCell ref="BG676:BK677"/>
    <mergeCell ref="F690:G690"/>
    <mergeCell ref="H690:BF690"/>
    <mergeCell ref="BG690:BK690"/>
    <mergeCell ref="B691:D693"/>
    <mergeCell ref="E691:BF693"/>
    <mergeCell ref="BG691:BK693"/>
    <mergeCell ref="H687:BF687"/>
    <mergeCell ref="BG687:BK687"/>
    <mergeCell ref="F688:G688"/>
    <mergeCell ref="H688:BF688"/>
    <mergeCell ref="BG688:BK688"/>
    <mergeCell ref="F689:G689"/>
    <mergeCell ref="H689:BF689"/>
    <mergeCell ref="BG689:BK689"/>
    <mergeCell ref="B682:D690"/>
    <mergeCell ref="E682:BF684"/>
    <mergeCell ref="BG682:BK684"/>
    <mergeCell ref="F685:G685"/>
    <mergeCell ref="H685:BF685"/>
    <mergeCell ref="BG685:BK685"/>
    <mergeCell ref="F686:G686"/>
    <mergeCell ref="H686:BF686"/>
    <mergeCell ref="BG686:BK686"/>
    <mergeCell ref="F687:G687"/>
    <mergeCell ref="H672:BF672"/>
    <mergeCell ref="BG672:BK672"/>
    <mergeCell ref="F673:G673"/>
    <mergeCell ref="H673:BF673"/>
    <mergeCell ref="BG673:BK673"/>
    <mergeCell ref="F674:G674"/>
    <mergeCell ref="H674:BF674"/>
    <mergeCell ref="BG674:BK674"/>
    <mergeCell ref="B667:D681"/>
    <mergeCell ref="E667:BF669"/>
    <mergeCell ref="BG667:BK669"/>
    <mergeCell ref="F670:G670"/>
    <mergeCell ref="H670:BE670"/>
    <mergeCell ref="BG670:BK670"/>
    <mergeCell ref="F671:G671"/>
    <mergeCell ref="H671:BF671"/>
    <mergeCell ref="BG671:BK671"/>
    <mergeCell ref="F672:G672"/>
    <mergeCell ref="F680:G680"/>
    <mergeCell ref="H680:BF680"/>
    <mergeCell ref="BG680:BK680"/>
    <mergeCell ref="F681:G681"/>
    <mergeCell ref="H681:BF681"/>
    <mergeCell ref="BG681:BK681"/>
    <mergeCell ref="F678:G678"/>
    <mergeCell ref="H678:BF678"/>
    <mergeCell ref="BG678:BK678"/>
    <mergeCell ref="F679:G679"/>
    <mergeCell ref="H679:BF679"/>
    <mergeCell ref="BG679:BK679"/>
    <mergeCell ref="F675:G675"/>
    <mergeCell ref="H675:BF675"/>
    <mergeCell ref="B660:D661"/>
    <mergeCell ref="E660:BF661"/>
    <mergeCell ref="BG660:BK661"/>
    <mergeCell ref="B662:D664"/>
    <mergeCell ref="E662:BF664"/>
    <mergeCell ref="BG662:BK664"/>
    <mergeCell ref="B653:D656"/>
    <mergeCell ref="E653:BF656"/>
    <mergeCell ref="BG653:BK656"/>
    <mergeCell ref="B657:D659"/>
    <mergeCell ref="E657:BF659"/>
    <mergeCell ref="BG657:BK659"/>
    <mergeCell ref="B645:D648"/>
    <mergeCell ref="E645:BF648"/>
    <mergeCell ref="BG645:BK648"/>
    <mergeCell ref="B649:D652"/>
    <mergeCell ref="E649:BF652"/>
    <mergeCell ref="BG649:BK652"/>
    <mergeCell ref="B637:D638"/>
    <mergeCell ref="E637:BF638"/>
    <mergeCell ref="BG637:BK638"/>
    <mergeCell ref="B642:D644"/>
    <mergeCell ref="E642:BF644"/>
    <mergeCell ref="BG642:BK644"/>
    <mergeCell ref="B627:BK627"/>
    <mergeCell ref="B628:D631"/>
    <mergeCell ref="E628:BF631"/>
    <mergeCell ref="BG628:BK631"/>
    <mergeCell ref="B634:D636"/>
    <mergeCell ref="E634:BF636"/>
    <mergeCell ref="BG634:BK636"/>
    <mergeCell ref="B619:BK619"/>
    <mergeCell ref="B620:D623"/>
    <mergeCell ref="E620:BF623"/>
    <mergeCell ref="BG620:BK623"/>
    <mergeCell ref="B624:D626"/>
    <mergeCell ref="E624:BF626"/>
    <mergeCell ref="BG624:BK626"/>
    <mergeCell ref="B641:BK641"/>
    <mergeCell ref="B610:D616"/>
    <mergeCell ref="E610:BF612"/>
    <mergeCell ref="BG610:BK616"/>
    <mergeCell ref="E613:F613"/>
    <mergeCell ref="G613:BF614"/>
    <mergeCell ref="E615:F615"/>
    <mergeCell ref="G615:BF615"/>
    <mergeCell ref="B598:D600"/>
    <mergeCell ref="E598:BF600"/>
    <mergeCell ref="BG598:BK600"/>
    <mergeCell ref="B603:D607"/>
    <mergeCell ref="E603:BF607"/>
    <mergeCell ref="BG603:BK607"/>
    <mergeCell ref="B589:BK589"/>
    <mergeCell ref="B590:D592"/>
    <mergeCell ref="E590:BF592"/>
    <mergeCell ref="BG590:BK592"/>
    <mergeCell ref="B593:D595"/>
    <mergeCell ref="E593:BF595"/>
    <mergeCell ref="BG593:BK595"/>
    <mergeCell ref="B580:BK580"/>
    <mergeCell ref="B581:D583"/>
    <mergeCell ref="E581:BF583"/>
    <mergeCell ref="BG581:BK583"/>
    <mergeCell ref="B584:D586"/>
    <mergeCell ref="E584:BF586"/>
    <mergeCell ref="BG584:BK586"/>
    <mergeCell ref="B571:D572"/>
    <mergeCell ref="E571:BF572"/>
    <mergeCell ref="BG571:BK572"/>
    <mergeCell ref="B575:D577"/>
    <mergeCell ref="E575:BF577"/>
    <mergeCell ref="BG575:BK577"/>
    <mergeCell ref="B563:BK563"/>
    <mergeCell ref="B564:D566"/>
    <mergeCell ref="E564:BF566"/>
    <mergeCell ref="BG564:BK566"/>
    <mergeCell ref="B567:D570"/>
    <mergeCell ref="E567:BF570"/>
    <mergeCell ref="BG567:BK570"/>
    <mergeCell ref="B556:D558"/>
    <mergeCell ref="E556:BF558"/>
    <mergeCell ref="BG556:BK558"/>
    <mergeCell ref="B559:D562"/>
    <mergeCell ref="E559:BF562"/>
    <mergeCell ref="BG559:BK562"/>
    <mergeCell ref="B543:D548"/>
    <mergeCell ref="E543:BF546"/>
    <mergeCell ref="BG543:BK548"/>
    <mergeCell ref="E547:F547"/>
    <mergeCell ref="G547:BF547"/>
    <mergeCell ref="B551:D553"/>
    <mergeCell ref="E551:BF553"/>
    <mergeCell ref="BG551:BK553"/>
    <mergeCell ref="B537:D538"/>
    <mergeCell ref="E537:BF538"/>
    <mergeCell ref="BG537:BK538"/>
    <mergeCell ref="B539:D542"/>
    <mergeCell ref="E539:BF542"/>
    <mergeCell ref="BG539:BK542"/>
    <mergeCell ref="B530:BK530"/>
    <mergeCell ref="B531:D532"/>
    <mergeCell ref="E531:BF532"/>
    <mergeCell ref="BG531:BK532"/>
    <mergeCell ref="B535:D536"/>
    <mergeCell ref="E535:BF536"/>
    <mergeCell ref="BG535:BK536"/>
    <mergeCell ref="B525:D526"/>
    <mergeCell ref="E525:BF526"/>
    <mergeCell ref="BG525:BK526"/>
    <mergeCell ref="B527:D529"/>
    <mergeCell ref="E527:BF529"/>
    <mergeCell ref="BG527:BK529"/>
    <mergeCell ref="B519:D521"/>
    <mergeCell ref="E519:BF521"/>
    <mergeCell ref="BG519:BK521"/>
    <mergeCell ref="B522:D524"/>
    <mergeCell ref="E522:BF524"/>
    <mergeCell ref="BG522:BK524"/>
    <mergeCell ref="B507:D511"/>
    <mergeCell ref="E507:BF511"/>
    <mergeCell ref="BG507:BK511"/>
    <mergeCell ref="B499:D502"/>
    <mergeCell ref="E499:BF502"/>
    <mergeCell ref="BG499:BK502"/>
    <mergeCell ref="B503:D506"/>
    <mergeCell ref="E503:BF506"/>
    <mergeCell ref="BG503:BK506"/>
    <mergeCell ref="B490:D492"/>
    <mergeCell ref="E490:BF492"/>
    <mergeCell ref="BG490:BK492"/>
    <mergeCell ref="B495:D498"/>
    <mergeCell ref="E495:BF498"/>
    <mergeCell ref="BG495:BK498"/>
    <mergeCell ref="E512:BF515"/>
    <mergeCell ref="E516:F517"/>
    <mergeCell ref="G516:BF517"/>
    <mergeCell ref="B512:D518"/>
    <mergeCell ref="BG512:BK518"/>
    <mergeCell ref="B484:D486"/>
    <mergeCell ref="E484:BF486"/>
    <mergeCell ref="BG484:BK486"/>
    <mergeCell ref="B487:D489"/>
    <mergeCell ref="E487:BF489"/>
    <mergeCell ref="BG487:BK489"/>
    <mergeCell ref="B478:D480"/>
    <mergeCell ref="E478:BF480"/>
    <mergeCell ref="BG478:BK480"/>
    <mergeCell ref="B481:D483"/>
    <mergeCell ref="E481:BF483"/>
    <mergeCell ref="BG481:BK483"/>
    <mergeCell ref="B470:D473"/>
    <mergeCell ref="E470:BF473"/>
    <mergeCell ref="BG470:BK473"/>
    <mergeCell ref="B474:D477"/>
    <mergeCell ref="E474:BF477"/>
    <mergeCell ref="BG474:BK477"/>
    <mergeCell ref="B464:BK464"/>
    <mergeCell ref="B465:D469"/>
    <mergeCell ref="E465:BF467"/>
    <mergeCell ref="BG465:BK469"/>
    <mergeCell ref="E468:F468"/>
    <mergeCell ref="G468:BF469"/>
    <mergeCell ref="B456:D459"/>
    <mergeCell ref="E456:BF459"/>
    <mergeCell ref="BG456:BK459"/>
    <mergeCell ref="B460:D463"/>
    <mergeCell ref="E460:BF461"/>
    <mergeCell ref="BG460:BK463"/>
    <mergeCell ref="E462:F462"/>
    <mergeCell ref="G462:BE463"/>
    <mergeCell ref="B449:D452"/>
    <mergeCell ref="E449:BF452"/>
    <mergeCell ref="BG449:BK452"/>
    <mergeCell ref="B453:D455"/>
    <mergeCell ref="E453:BF455"/>
    <mergeCell ref="BG453:BK455"/>
    <mergeCell ref="B442:D445"/>
    <mergeCell ref="E442:BF445"/>
    <mergeCell ref="BG442:BK445"/>
    <mergeCell ref="B446:D448"/>
    <mergeCell ref="E446:BF448"/>
    <mergeCell ref="BG446:BK448"/>
    <mergeCell ref="B433:D437"/>
    <mergeCell ref="E433:BF437"/>
    <mergeCell ref="BG433:BK437"/>
    <mergeCell ref="B438:D441"/>
    <mergeCell ref="E438:BF441"/>
    <mergeCell ref="BG438:BK441"/>
    <mergeCell ref="B425:D429"/>
    <mergeCell ref="E425:BF429"/>
    <mergeCell ref="BG425:BK429"/>
    <mergeCell ref="B430:D432"/>
    <mergeCell ref="E430:BF432"/>
    <mergeCell ref="BG430:BK432"/>
    <mergeCell ref="B417:BK417"/>
    <mergeCell ref="B418:D419"/>
    <mergeCell ref="E418:BF419"/>
    <mergeCell ref="BG418:BK419"/>
    <mergeCell ref="B420:D424"/>
    <mergeCell ref="E420:BF424"/>
    <mergeCell ref="BG420:BK424"/>
    <mergeCell ref="B407:D410"/>
    <mergeCell ref="E407:BF410"/>
    <mergeCell ref="BG407:BK410"/>
    <mergeCell ref="B411:D414"/>
    <mergeCell ref="E411:BF414"/>
    <mergeCell ref="BG411:BK414"/>
    <mergeCell ref="B400:D403"/>
    <mergeCell ref="E400:BF403"/>
    <mergeCell ref="BG400:BK403"/>
    <mergeCell ref="B404:D406"/>
    <mergeCell ref="E404:BF406"/>
    <mergeCell ref="BG404:BK406"/>
    <mergeCell ref="B397:D399"/>
    <mergeCell ref="E397:BF399"/>
    <mergeCell ref="BG397:BK399"/>
    <mergeCell ref="B387:D388"/>
    <mergeCell ref="E387:BF388"/>
    <mergeCell ref="BG387:BK388"/>
    <mergeCell ref="B389:BK389"/>
    <mergeCell ref="B390:D392"/>
    <mergeCell ref="E390:BF392"/>
    <mergeCell ref="BG390:BK392"/>
    <mergeCell ref="B382:D383"/>
    <mergeCell ref="E382:BF383"/>
    <mergeCell ref="BG382:BK383"/>
    <mergeCell ref="B384:D386"/>
    <mergeCell ref="E384:BF386"/>
    <mergeCell ref="BG384:BK386"/>
    <mergeCell ref="B393:D396"/>
    <mergeCell ref="E393:BF396"/>
    <mergeCell ref="BG393:BK396"/>
    <mergeCell ref="B377:D379"/>
    <mergeCell ref="E377:BF379"/>
    <mergeCell ref="BG377:BK379"/>
    <mergeCell ref="B380:D381"/>
    <mergeCell ref="E380:BF381"/>
    <mergeCell ref="BG380:BK381"/>
    <mergeCell ref="B371:D373"/>
    <mergeCell ref="E371:BF373"/>
    <mergeCell ref="BG371:BK373"/>
    <mergeCell ref="B374:D376"/>
    <mergeCell ref="E374:BF376"/>
    <mergeCell ref="BG374:BK376"/>
    <mergeCell ref="B364:D366"/>
    <mergeCell ref="E364:BF366"/>
    <mergeCell ref="BG364:BK366"/>
    <mergeCell ref="B367:D370"/>
    <mergeCell ref="E367:BF370"/>
    <mergeCell ref="BG367:BK370"/>
    <mergeCell ref="B356:D359"/>
    <mergeCell ref="E356:BF359"/>
    <mergeCell ref="BG356:BK359"/>
    <mergeCell ref="B360:D363"/>
    <mergeCell ref="E360:BF363"/>
    <mergeCell ref="BG360:BK363"/>
    <mergeCell ref="B347:D351"/>
    <mergeCell ref="E347:BF351"/>
    <mergeCell ref="BG347:BK351"/>
    <mergeCell ref="B352:D355"/>
    <mergeCell ref="E352:BF355"/>
    <mergeCell ref="BG352:BK355"/>
    <mergeCell ref="B340:D342"/>
    <mergeCell ref="E340:BF342"/>
    <mergeCell ref="BG340:BK342"/>
    <mergeCell ref="B343:D346"/>
    <mergeCell ref="E343:BF346"/>
    <mergeCell ref="BG343:BK346"/>
    <mergeCell ref="BG323:BK326"/>
    <mergeCell ref="B329:D332"/>
    <mergeCell ref="E329:BF332"/>
    <mergeCell ref="BG329:BK332"/>
    <mergeCell ref="B335:D339"/>
    <mergeCell ref="E335:BF339"/>
    <mergeCell ref="BG335:BK339"/>
    <mergeCell ref="E318:F318"/>
    <mergeCell ref="G318:BF318"/>
    <mergeCell ref="E319:F319"/>
    <mergeCell ref="G319:BF319"/>
    <mergeCell ref="G320:BF321"/>
    <mergeCell ref="B323:D326"/>
    <mergeCell ref="E323:BF326"/>
    <mergeCell ref="E315:F315"/>
    <mergeCell ref="G315:BF315"/>
    <mergeCell ref="E316:F316"/>
    <mergeCell ref="G316:BF316"/>
    <mergeCell ref="E317:F317"/>
    <mergeCell ref="G317:BF317"/>
    <mergeCell ref="B306:D309"/>
    <mergeCell ref="E306:BF309"/>
    <mergeCell ref="BG306:BK309"/>
    <mergeCell ref="B310:D322"/>
    <mergeCell ref="E310:BF312"/>
    <mergeCell ref="BG310:BK322"/>
    <mergeCell ref="E313:F313"/>
    <mergeCell ref="G313:BF313"/>
    <mergeCell ref="E314:F314"/>
    <mergeCell ref="G314:BF314"/>
    <mergeCell ref="B296:D298"/>
    <mergeCell ref="E296:BF298"/>
    <mergeCell ref="BG296:BK298"/>
    <mergeCell ref="B301:D305"/>
    <mergeCell ref="E301:BF305"/>
    <mergeCell ref="BG301:BK305"/>
    <mergeCell ref="B288:BK288"/>
    <mergeCell ref="B289:D291"/>
    <mergeCell ref="E289:BF291"/>
    <mergeCell ref="BG289:BK291"/>
    <mergeCell ref="B292:BK292"/>
    <mergeCell ref="B293:D295"/>
    <mergeCell ref="E293:BF295"/>
    <mergeCell ref="BG293:BK295"/>
    <mergeCell ref="B277:D282"/>
    <mergeCell ref="E277:BF282"/>
    <mergeCell ref="BG277:BK282"/>
    <mergeCell ref="B285:D287"/>
    <mergeCell ref="E285:BF287"/>
    <mergeCell ref="BG285:BK287"/>
    <mergeCell ref="B268:D274"/>
    <mergeCell ref="E268:BF274"/>
    <mergeCell ref="BG268:BK274"/>
    <mergeCell ref="B256:BK256"/>
    <mergeCell ref="B257:D260"/>
    <mergeCell ref="E257:BF260"/>
    <mergeCell ref="BG257:BK260"/>
    <mergeCell ref="B261:D265"/>
    <mergeCell ref="E261:BF265"/>
    <mergeCell ref="BG261:BK265"/>
    <mergeCell ref="B247:D251"/>
    <mergeCell ref="E247:BF251"/>
    <mergeCell ref="BG247:BK251"/>
    <mergeCell ref="B252:D255"/>
    <mergeCell ref="E252:BF255"/>
    <mergeCell ref="BG252:BK255"/>
    <mergeCell ref="B240:D242"/>
    <mergeCell ref="E240:BF242"/>
    <mergeCell ref="BG240:BK242"/>
    <mergeCell ref="B243:D246"/>
    <mergeCell ref="E243:BF246"/>
    <mergeCell ref="BG243:BK246"/>
    <mergeCell ref="B232:BK232"/>
    <mergeCell ref="B233:D235"/>
    <mergeCell ref="E233:BF235"/>
    <mergeCell ref="BG233:BK235"/>
    <mergeCell ref="B236:D239"/>
    <mergeCell ref="E236:BF239"/>
    <mergeCell ref="BG236:BK239"/>
    <mergeCell ref="B223:D226"/>
    <mergeCell ref="E223:BF226"/>
    <mergeCell ref="BG223:BK226"/>
    <mergeCell ref="B227:D229"/>
    <mergeCell ref="E227:BF229"/>
    <mergeCell ref="BG227:BK229"/>
    <mergeCell ref="B215:D217"/>
    <mergeCell ref="E215:BF217"/>
    <mergeCell ref="BG215:BK217"/>
    <mergeCell ref="B218:D220"/>
    <mergeCell ref="E218:BF220"/>
    <mergeCell ref="BG218:BK220"/>
    <mergeCell ref="B203:BK203"/>
    <mergeCell ref="B204:D207"/>
    <mergeCell ref="E204:BF207"/>
    <mergeCell ref="BG204:BK207"/>
    <mergeCell ref="B208:BK208"/>
    <mergeCell ref="B209:D212"/>
    <mergeCell ref="E209:BF212"/>
    <mergeCell ref="BG209:BK212"/>
    <mergeCell ref="BG192:BK192"/>
    <mergeCell ref="B193:D198"/>
    <mergeCell ref="E193:BF198"/>
    <mergeCell ref="BG193:BK198"/>
    <mergeCell ref="B201:D202"/>
    <mergeCell ref="E201:BF202"/>
    <mergeCell ref="BG201:BK202"/>
    <mergeCell ref="B176:D179"/>
    <mergeCell ref="E176:BF177"/>
    <mergeCell ref="BG176:BK179"/>
    <mergeCell ref="E178:F178"/>
    <mergeCell ref="G178:BF179"/>
    <mergeCell ref="A189:BK190"/>
    <mergeCell ref="B171:D175"/>
    <mergeCell ref="E171:BF172"/>
    <mergeCell ref="BG171:BK175"/>
    <mergeCell ref="E173:F173"/>
    <mergeCell ref="G173:BF173"/>
    <mergeCell ref="E174:F174"/>
    <mergeCell ref="G174:BF175"/>
    <mergeCell ref="B162:D168"/>
    <mergeCell ref="E162:BF165"/>
    <mergeCell ref="BG162:BK168"/>
    <mergeCell ref="E166:F166"/>
    <mergeCell ref="G166:BF168"/>
    <mergeCell ref="B152:D155"/>
    <mergeCell ref="E152:BF153"/>
    <mergeCell ref="BG152:BK155"/>
    <mergeCell ref="E154:F154"/>
    <mergeCell ref="G154:BF155"/>
    <mergeCell ref="B158:D161"/>
    <mergeCell ref="E158:BF159"/>
    <mergeCell ref="BG158:BK161"/>
    <mergeCell ref="E160:F160"/>
    <mergeCell ref="G160:BF161"/>
    <mergeCell ref="B142:D145"/>
    <mergeCell ref="E142:BF145"/>
    <mergeCell ref="BG142:BK145"/>
    <mergeCell ref="B148:D149"/>
    <mergeCell ref="E148:BF149"/>
    <mergeCell ref="BG148:BK149"/>
    <mergeCell ref="B134:D136"/>
    <mergeCell ref="E134:BF136"/>
    <mergeCell ref="BG134:BK136"/>
    <mergeCell ref="B137:D141"/>
    <mergeCell ref="E137:BF139"/>
    <mergeCell ref="BG137:BK141"/>
    <mergeCell ref="E140:F140"/>
    <mergeCell ref="G140:BF141"/>
    <mergeCell ref="B124:D133"/>
    <mergeCell ref="E124:BF126"/>
    <mergeCell ref="BG124:BK133"/>
    <mergeCell ref="E127:F127"/>
    <mergeCell ref="G127:BF129"/>
    <mergeCell ref="E130:F130"/>
    <mergeCell ref="G130:BF133"/>
    <mergeCell ref="B114:D120"/>
    <mergeCell ref="E114:BF120"/>
    <mergeCell ref="BG114:BK120"/>
    <mergeCell ref="B121:D123"/>
    <mergeCell ref="E121:BF123"/>
    <mergeCell ref="BG121:BK123"/>
    <mergeCell ref="B102:BK102"/>
    <mergeCell ref="B103:D105"/>
    <mergeCell ref="E103:BF105"/>
    <mergeCell ref="BG103:BK105"/>
    <mergeCell ref="B108:D113"/>
    <mergeCell ref="E108:BF110"/>
    <mergeCell ref="BG108:BK113"/>
    <mergeCell ref="E111:F111"/>
    <mergeCell ref="G111:BE113"/>
    <mergeCell ref="B95:D99"/>
    <mergeCell ref="E95:BF99"/>
    <mergeCell ref="BG95:BK99"/>
    <mergeCell ref="B100:D101"/>
    <mergeCell ref="E100:BF101"/>
    <mergeCell ref="BG100:BK101"/>
    <mergeCell ref="B87:D92"/>
    <mergeCell ref="E87:BF88"/>
    <mergeCell ref="BG87:BK92"/>
    <mergeCell ref="E89:F89"/>
    <mergeCell ref="G89:BF89"/>
    <mergeCell ref="E90:F90"/>
    <mergeCell ref="G90:BF92"/>
    <mergeCell ref="B80:BK80"/>
    <mergeCell ref="B81:D82"/>
    <mergeCell ref="E81:BF82"/>
    <mergeCell ref="BG81:BK82"/>
    <mergeCell ref="B85:D86"/>
    <mergeCell ref="E85:BF86"/>
    <mergeCell ref="BG85:BK86"/>
    <mergeCell ref="B72:D74"/>
    <mergeCell ref="E72:BF74"/>
    <mergeCell ref="BG72:BK74"/>
    <mergeCell ref="AU76:BK76"/>
    <mergeCell ref="B77:BK77"/>
    <mergeCell ref="B78:D79"/>
    <mergeCell ref="E78:BF79"/>
    <mergeCell ref="BG78:BK79"/>
    <mergeCell ref="A61:BK61"/>
    <mergeCell ref="A63:BK64"/>
    <mergeCell ref="BG66:BK66"/>
    <mergeCell ref="B67:D71"/>
    <mergeCell ref="E67:BF68"/>
    <mergeCell ref="BG67:BK71"/>
    <mergeCell ref="E69:F70"/>
    <mergeCell ref="G69:BF71"/>
    <mergeCell ref="F55:BI55"/>
    <mergeCell ref="F56:BI56"/>
    <mergeCell ref="F57:BI57"/>
    <mergeCell ref="F58:BI58"/>
    <mergeCell ref="C59:D59"/>
    <mergeCell ref="E59:BI59"/>
    <mergeCell ref="AG25:AN30"/>
    <mergeCell ref="AO25:AY26"/>
    <mergeCell ref="I29:S30"/>
    <mergeCell ref="T29:AA30"/>
    <mergeCell ref="AB29:AE30"/>
    <mergeCell ref="F49:BI49"/>
    <mergeCell ref="F50:BI50"/>
    <mergeCell ref="F51:BJ51"/>
    <mergeCell ref="F52:BI52"/>
    <mergeCell ref="F53:BI53"/>
    <mergeCell ref="F54:BI54"/>
    <mergeCell ref="F43:BI43"/>
    <mergeCell ref="F44:BI44"/>
    <mergeCell ref="F45:BI45"/>
    <mergeCell ref="F46:BI46"/>
    <mergeCell ref="F47:BI47"/>
    <mergeCell ref="F48:BI48"/>
    <mergeCell ref="A37:BK37"/>
    <mergeCell ref="C39:D39"/>
    <mergeCell ref="E39:BI39"/>
    <mergeCell ref="F40:BI40"/>
    <mergeCell ref="F41:BI41"/>
    <mergeCell ref="F42:BJ42"/>
    <mergeCell ref="AN10:AQ11"/>
    <mergeCell ref="AR10:AU11"/>
    <mergeCell ref="BD20:BE21"/>
    <mergeCell ref="BF20:BI21"/>
    <mergeCell ref="D22:N23"/>
    <mergeCell ref="O22:T23"/>
    <mergeCell ref="V22:Y23"/>
    <mergeCell ref="Z22:AK23"/>
    <mergeCell ref="AM22:AR23"/>
    <mergeCell ref="AT22:BI23"/>
    <mergeCell ref="AF20:AG21"/>
    <mergeCell ref="AH20:AK21"/>
    <mergeCell ref="AM20:AR21"/>
    <mergeCell ref="AT20:AW21"/>
    <mergeCell ref="AX20:AY21"/>
    <mergeCell ref="AZ20:BC21"/>
    <mergeCell ref="AZ29:BG30"/>
    <mergeCell ref="BH29:BK30"/>
    <mergeCell ref="P17:Q17"/>
    <mergeCell ref="R17:T17"/>
    <mergeCell ref="W17:AA17"/>
    <mergeCell ref="P18:BJ19"/>
    <mergeCell ref="D20:N21"/>
    <mergeCell ref="O20:T21"/>
    <mergeCell ref="V20:Y21"/>
    <mergeCell ref="Z20:AA21"/>
    <mergeCell ref="AB20:AE21"/>
    <mergeCell ref="AZ25:BG26"/>
    <mergeCell ref="BH25:BK26"/>
    <mergeCell ref="I27:S28"/>
    <mergeCell ref="T27:AA28"/>
    <mergeCell ref="AB27:AE28"/>
    <mergeCell ref="J2:BB2"/>
    <mergeCell ref="A4:BK4"/>
    <mergeCell ref="A6:O6"/>
    <mergeCell ref="B7:E8"/>
    <mergeCell ref="F7:H8"/>
    <mergeCell ref="I7:J8"/>
    <mergeCell ref="K7:M8"/>
    <mergeCell ref="N7:O8"/>
    <mergeCell ref="P7:R8"/>
    <mergeCell ref="S7:T8"/>
    <mergeCell ref="B1232:D1233"/>
    <mergeCell ref="E1232:BF1233"/>
    <mergeCell ref="BG1232:BK1233"/>
    <mergeCell ref="B1238:D1240"/>
    <mergeCell ref="E1238:BF1240"/>
    <mergeCell ref="BG1238:BK1240"/>
    <mergeCell ref="AO29:AY30"/>
    <mergeCell ref="AV10:AY11"/>
    <mergeCell ref="AZ10:BC11"/>
    <mergeCell ref="BD10:BF11"/>
    <mergeCell ref="D12:N13"/>
    <mergeCell ref="P12:BJ13"/>
    <mergeCell ref="D14:N16"/>
    <mergeCell ref="P14:BJ16"/>
    <mergeCell ref="Z7:BI8"/>
    <mergeCell ref="A10:C23"/>
    <mergeCell ref="D10:N11"/>
    <mergeCell ref="T10:W11"/>
    <mergeCell ref="X10:AA11"/>
    <mergeCell ref="AB10:AE11"/>
    <mergeCell ref="AF10:AI11"/>
    <mergeCell ref="AJ10:AM11"/>
    <mergeCell ref="E2445:F2446"/>
    <mergeCell ref="E2442:F2443"/>
    <mergeCell ref="E2448:F2449"/>
    <mergeCell ref="E1920:F1921"/>
    <mergeCell ref="G1587:BF1588"/>
    <mergeCell ref="E1062:F1063"/>
    <mergeCell ref="D17:N19"/>
    <mergeCell ref="B1871:D1872"/>
    <mergeCell ref="E1871:BF1872"/>
    <mergeCell ref="BG1871:BK1872"/>
    <mergeCell ref="B1910:D1912"/>
    <mergeCell ref="E1910:BF1912"/>
    <mergeCell ref="BG1910:BK1912"/>
    <mergeCell ref="B1916:D1922"/>
    <mergeCell ref="E1916:BF1917"/>
    <mergeCell ref="BG1916:BK1922"/>
    <mergeCell ref="E1918:F1918"/>
    <mergeCell ref="G1918:BF1918"/>
    <mergeCell ref="E1919:F1919"/>
    <mergeCell ref="G1919:BF1919"/>
    <mergeCell ref="G1920:BF1921"/>
    <mergeCell ref="A32:AF33"/>
    <mergeCell ref="AG32:AN33"/>
    <mergeCell ref="AO32:AY33"/>
    <mergeCell ref="A35:BK36"/>
    <mergeCell ref="AO27:AY28"/>
    <mergeCell ref="AZ27:BG28"/>
    <mergeCell ref="BH27:BK28"/>
    <mergeCell ref="A25:H30"/>
    <mergeCell ref="I25:S26"/>
    <mergeCell ref="T25:AA26"/>
    <mergeCell ref="AB25:AE26"/>
  </mergeCells>
  <phoneticPr fontId="2"/>
  <dataValidations count="5">
    <dataValidation type="list" allowBlank="1" showInputMessage="1" showErrorMessage="1" sqref="AG32:AN33" xr:uid="{56DAFE1D-BCEF-4D5B-8464-03A2E43B8BB3}">
      <formula1>"いる,いない"</formula1>
    </dataValidation>
    <dataValidation type="list" allowBlank="1" showInputMessage="1" showErrorMessage="1" sqref="BG685:BK690 BH670:BK675 BG670:BG676 BG678:BK681 BG774 BG776:BK776 BG777:BG778 BG2317:BK2320 BG1671:BK1671 BG1672:BG1673 BG1892 BG1899 BG1893:BK1898 BG2316 BG1669" xr:uid="{09332815-E099-4324-99B8-CCE2E628AD43}">
      <formula1>"○,×"</formula1>
    </dataValidation>
    <dataValidation type="list" allowBlank="1" showInputMessage="1" showErrorMessage="1" sqref="BG225:BK225" xr:uid="{E0927D10-5C87-496F-A55E-EAB8A3383CB8}">
      <formula1>"ある,ない,"</formula1>
    </dataValidation>
    <dataValidation type="list" allowBlank="1" showInputMessage="1" showErrorMessage="1" sqref="BG954:BK954" xr:uid="{D98C0503-3BE6-4394-88DB-AEEB1A2EA49F}">
      <formula1>#REF!</formula1>
    </dataValidation>
    <dataValidation type="list" allowBlank="1" showInputMessage="1" showErrorMessage="1" sqref="BG617:BK619 BG627:BK627 AF2475:AP2479 AF998:AP1000 AF1049:AP1051 AF1118:AP1120 AF2148:AP2150 AF1248:AP1250 AF1261:AP1263 AF1284:AP1286 AF1296:AP1298 AF1306:AP1308 AF1323:AP1325 AF1344:AP1346 AF1379:AP1381 AF1435:AP1437 AF1452:AP1454 AF1470:AP1472 AF1492:AP1494 AF1526:AP1528 AF1555:AP1557 AF1597:AP1599 AF1629:AP1631 AF1647:AP1649 AF1676:AP1678 AF1704:AP1706 AF1735:AP1737 AF1778:AP1780 AF1816:AP1818 AF1839:AP1841 AF1849:AP1851 AF1878:AP1880 AF1941:AP1943 AF1982:AP1984 AF2011:AP2013 AF2049:AP2051 AF2074:AP2076 AF2102:AP2104 AF2132:AP2134 AF1149:AP1151 AF2166:AP2168 AF2185:AP2187 AF2203:AP2205 AF2239:AP2241 AF2273:AP2275 AF2293:AP2295 AF2336:AP2338 AF2344:AP2346 AF2366:AP2368 AF1101:AP1102 AF1195:AP1197 BG641:BK641 AF1960:AP1962 AF2392:AP2410" xr:uid="{DB6E410B-50CF-4F52-B603-1B02D8ACAB51}">
      <formula1>"ある,ない"</formula1>
    </dataValidation>
  </dataValidations>
  <printOptions horizontalCentered="1"/>
  <pageMargins left="0.59055118110236227" right="0.39370078740157483" top="0.59055118110236227" bottom="0.47244094488188981" header="7.874015748031496E-2" footer="0.39370078740157483"/>
  <pageSetup paperSize="9" scale="84" fitToHeight="40" orientation="portrait" r:id="rId1"/>
  <headerFooter alignWithMargins="0">
    <oddHeader>&amp;R&amp;"ＭＳ Ｐゴシック,標準"&amp;9
令和７年度運営状&amp;K000000況点検書
（介護老人福祉施設・併設型（介護予防）短期入所生活介護）</oddHeader>
    <oddFooter>&amp;C&amp;P/&amp;N</oddFooter>
  </headerFooter>
  <rowBreaks count="33" manualBreakCount="33">
    <brk id="120" max="65" man="1"/>
    <brk id="188" max="65" man="1"/>
    <brk id="255" max="64" man="1"/>
    <brk id="322" max="64" man="1"/>
    <brk id="388" max="64" man="1"/>
    <brk id="459" max="64" man="1"/>
    <brk id="596" max="64" man="1"/>
    <brk id="725" max="64" man="1"/>
    <brk id="791" max="64" man="1"/>
    <brk id="859" max="64" man="1"/>
    <brk id="921" max="64" man="1"/>
    <brk id="955" max="64" man="1"/>
    <brk id="1024" max="64" man="1"/>
    <brk id="1103" max="64" man="1"/>
    <brk id="1151" max="64" man="1"/>
    <brk id="1197" max="64" man="1"/>
    <brk id="1263" max="64" man="1"/>
    <brk id="1325" max="64" man="1"/>
    <brk id="1381" max="64" man="1"/>
    <brk id="1454" max="64" man="1"/>
    <brk id="1599" max="64" man="1"/>
    <brk id="1649" max="64" man="1"/>
    <brk id="1706" max="64" man="1"/>
    <brk id="1780" max="64" man="1"/>
    <brk id="1841" max="64" man="1"/>
    <brk id="1880" max="64" man="1"/>
    <brk id="1943" max="64" man="1"/>
    <brk id="2013" max="64" man="1"/>
    <brk id="2076" max="64" man="1"/>
    <brk id="2134" max="64" man="1"/>
    <brk id="2205" max="64" man="1"/>
    <brk id="2275" max="64" man="1"/>
    <brk id="2338" max="6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27E134D-98D6-4431-AE80-E14732F98CCD}">
          <x14:formula1>
            <xm:f>"○,×,―"</xm:f>
          </x14:formula1>
          <xm:sqref>BG2491:BK2495 BG2498:BK2508 BG2520:BK2523 BG108:BG124 BG2348 BG1686:BG1691 LC1686:LG1695 BG2466:BK2467 WXO2267 BG1340:BG1341 BG839:BK841 BG941 BG875 BG889 BG891 BG886:BG887 BG872 BG864 BG759 BG727 BG698 BG700 BG704 BG706 BG657 BG653 BG645:BG646 BG642 BG662 BG660 BG598:BK600 BG634:BK638 BG649 BG740 BG747 BG755:BG756 BG792 BG789:BG790 BG827:BK828 BG861 BG855 BG844 BG847 BG849:BG850 BG852 BG818:BK820 BG535 BG539 BG537 BG543 BG67 BG148:BK149 BG171 BG81:BG87 BG152 BG158 BG176 BG142:BK145 BG215:BK220 BG103:BK105 BG223:BK224 BG226:BK229 BG301:BG311 BH301:BK309 BG329:BK332 BG335 BG340:BG341 BG682:BG683 BG667:BK669 BG430 BG360 BG347:BG348 BG352 BG356 BG364 BG453 BG456 BG460 BG446 BG442:BG444 BG425 BG449 BG438:BK441 BG433 BG343:BG344 BG367:BG368 BG293:BK298 BH81:BK86 BG78:BK79 BG95:BK101 BG201:BK202 BG390 BG1374:BK1375 BG268:BK274 BG277:BK282 BG285:BK287 BG289:BK291 BG465 BG822:BK824 BG812:BK816 BG832:BK837 BG877:BG878 BG894 BG898 BG749:BG750 BG743:BG745 BG736 BG397:BG398 BG400:BG402 BG551:BK553 BG927:BG929 BH927:BK928 BG418:BK424 BG1105:BG1107 LC1105:LC1107 UY1105:UY1107 AEU1105:AEU1107 AOQ1105:AOQ1107 AYM1105:AYM1107 BII1105:BII1107 BSE1105:BSE1107 CCA1105:CCA1107 CLW1105:CLW1107 CVS1105:CVS1107 DFO1105:DFO1107 DPK1105:DPK1107 DZG1105:DZG1107 EJC1105:EJC1107 ESY1105:ESY1107 FCU1105:FCU1107 FMQ1105:FMQ1107 FWM1105:FWM1107 GGI1105:GGI1107 GQE1105:GQE1107 HAA1105:HAA1107 HJW1105:HJW1107 HTS1105:HTS1107 IDO1105:IDO1107 INK1105:INK1107 IXG1105:IXG1107 JHC1105:JHC1107 JQY1105:JQY1107 KAU1105:KAU1107 KKQ1105:KKQ1107 KUM1105:KUM1107 LEI1105:LEI1107 LOE1105:LOE1107 LYA1105:LYA1107 MHW1105:MHW1107 MRS1105:MRS1107 NBO1105:NBO1107 NLK1105:NLK1107 NVG1105:NVG1107 OFC1105:OFC1107 OOY1105:OOY1107 OYU1105:OYU1107 PIQ1105:PIQ1107 PSM1105:PSM1107 QCI1105:QCI1107 QME1105:QME1107 QWA1105:QWA1107 RFW1105:RFW1107 RPS1105:RPS1107 RZO1105:RZO1107 SJK1105:SJK1107 STG1105:STG1107 TDC1105:TDC1107 TMY1105:TMY1107 TWU1105:TWU1107 UGQ1105:UGQ1107 UQM1105:UQM1107 VAI1105:VAI1107 VKE1105:VKE1107 VUA1105:VUA1107 WDW1105:WDW1107 WNS1105:WNS1107 WXO1105:WXO1107 BH1105:BK1106 LD1105:LG1106 UZ1105:VC1106 AEV1105:AEY1106 AOR1105:AOU1106 AYN1105:AYQ1106 BIJ1105:BIM1106 BSF1105:BSI1106 CCB1105:CCE1106 CLX1105:CMA1106 CVT1105:CVW1106 DFP1105:DFS1106 DPL1105:DPO1106 DZH1105:DZK1106 EJD1105:EJG1106 ESZ1105:ETC1106 FCV1105:FCY1106 FMR1105:FMU1106 FWN1105:FWQ1106 GGJ1105:GGM1106 GQF1105:GQI1106 HAB1105:HAE1106 HJX1105:HKA1106 HTT1105:HTW1106 IDP1105:IDS1106 INL1105:INO1106 IXH1105:IXK1106 JHD1105:JHG1106 JQZ1105:JRC1106 KAV1105:KAY1106 KKR1105:KKU1106 KUN1105:KUQ1106 LEJ1105:LEM1106 LOF1105:LOI1106 LYB1105:LYE1106 MHX1105:MIA1106 MRT1105:MRW1106 NBP1105:NBS1106 NLL1105:NLO1106 NVH1105:NVK1106 OFD1105:OFG1106 OOZ1105:OPC1106 OYV1105:OYY1106 PIR1105:PIU1106 PSN1105:PSQ1106 QCJ1105:QCM1106 QMF1105:QMI1106 QWB1105:QWE1106 RFX1105:RGA1106 RPT1105:RPW1106 RZP1105:RZS1106 SJL1105:SJO1106 STH1105:STK1106 TDD1105:TDG1106 TMZ1105:TNC1106 TWV1105:TWY1106 UGR1105:UGU1106 UQN1105:UQQ1106 VAJ1105:VAM1106 VKF1105:VKI1106 VUB1105:VUE1106 WDX1105:WEA1106 WNT1105:WNW1106 WXP1105:WXS1106 LC1300:LG1304 UY1300:VC1304 AEU1300:AEY1304 AOQ1300:AOU1304 AYM1300:AYQ1304 BII1300:BIM1304 BSE1300:BSI1304 CCA1300:CCE1304 CLW1300:CMA1304 CVS1300:CVW1304 DFO1300:DFS1304 DPK1300:DPO1304 DZG1300:DZK1304 EJC1300:EJG1304 ESY1300:ETC1304 FCU1300:FCY1304 FMQ1300:FMU1304 FWM1300:FWQ1304 GGI1300:GGM1304 GQE1300:GQI1304 HAA1300:HAE1304 HJW1300:HKA1304 HTS1300:HTW1304 IDO1300:IDS1304 INK1300:INO1304 IXG1300:IXK1304 JHC1300:JHG1304 JQY1300:JRC1304 KAU1300:KAY1304 KKQ1300:KKU1304 KUM1300:KUQ1304 LEI1300:LEM1304 LOE1300:LOI1304 LYA1300:LYE1304 MHW1300:MIA1304 MRS1300:MRW1304 NBO1300:NBS1304 NLK1300:NLO1304 NVG1300:NVK1304 OFC1300:OFG1304 OOY1300:OPC1304 OYU1300:OYY1304 PIQ1300:PIU1304 PSM1300:PSQ1304 QCI1300:QCM1304 QME1300:QMI1304 QWA1300:QWE1304 RFW1300:RGA1304 RPS1300:RPW1304 RZO1300:RZS1304 SJK1300:SJO1304 STG1300:STK1304 TDC1300:TDG1304 TMY1300:TNC1304 TWU1300:TWY1304 UGQ1300:UGU1304 UQM1300:UQQ1304 VAI1300:VAM1304 VKE1300:VKI1304 VUA1300:VUE1304 WDW1300:WEA1304 WNS1300:WNW1304 WXO1300:WXS1304 BG1288:BK1294 BG1054:BG1055 LC1054:LC1055 UY1054:UY1055 AEU1054:AEU1055 AOQ1054:AOQ1055 AYM1054:AYM1055 BII1054:BII1055 BSE1054:BSE1055 CCA1054:CCA1055 CLW1054:CLW1055 CVS1054:CVS1055 DFO1054:DFO1055 DPK1054:DPK1055 DZG1054:DZG1055 EJC1054:EJC1055 ESY1054:ESY1055 FCU1054:FCU1055 FMQ1054:FMQ1055 FWM1054:FWM1055 GGI1054:GGI1055 GQE1054:GQE1055 HAA1054:HAA1055 HJW1054:HJW1055 HTS1054:HTS1055 IDO1054:IDO1055 INK1054:INK1055 IXG1054:IXG1055 JHC1054:JHC1055 JQY1054:JQY1055 KAU1054:KAU1055 KKQ1054:KKQ1055 KUM1054:KUM1055 LEI1054:LEI1055 LOE1054:LOE1055 LYA1054:LYA1055 MHW1054:MHW1055 MRS1054:MRS1055 NBO1054:NBO1055 NLK1054:NLK1055 NVG1054:NVG1055 OFC1054:OFC1055 OOY1054:OOY1055 OYU1054:OYU1055 PIQ1054:PIQ1055 PSM1054:PSM1055 QCI1054:QCI1055 QME1054:QME1055 QWA1054:QWA1055 RFW1054:RFW1055 RPS1054:RPS1055 RZO1054:RZO1055 SJK1054:SJK1055 STG1054:STG1055 TDC1054:TDC1055 TMY1054:TMY1055 TWU1054:TWU1055 UGQ1054:UGQ1055 UQM1054:UQM1055 VAI1054:VAI1055 VKE1054:VKE1055 VUA1054:VUA1055 WDW1054:WDW1055 WNS1054:WNS1055 WXO1054:WXO1055 BG1019 LC1019 UY1019 AEU1019 AOQ1019 AYM1019 BII1019 BSE1019 CCA1019 CLW1019 CVS1019 DFO1019 DPK1019 DZG1019 EJC1019 ESY1019 FCU1019 FMQ1019 FWM1019 GGI1019 GQE1019 HAA1019 HJW1019 HTS1019 IDO1019 INK1019 IXG1019 JHC1019 JQY1019 KAU1019 KKQ1019 KUM1019 LEI1019 LOE1019 LYA1019 MHW1019 MRS1019 NBO1019 NLK1019 NVG1019 OFC1019 OOY1019 OYU1019 PIQ1019 PSM1019 QCI1019 QME1019 QWA1019 RFW1019 RPS1019 RZO1019 SJK1019 STG1019 TDC1019 TMY1019 TWU1019 UGQ1019 UQM1019 VAI1019 VKE1019 VUA1019 WDW1019 WNS1019 WXO1019 BG1793:BG1794 LC1793:LC1794 UY1793:UY1794 AEU1793:AEU1794 AOQ1793:AOQ1794 AYM1793:AYM1794 BII1793:BII1794 BSE1793:BSE1794 CCA1793:CCA1794 CLW1793:CLW1794 CVS1793:CVS1794 DFO1793:DFO1794 DPK1793:DPK1794 DZG1793:DZG1794 EJC1793:EJC1794 ESY1793:ESY1794 FCU1793:FCU1794 FMQ1793:FMQ1794 FWM1793:FWM1794 GGI1793:GGI1794 GQE1793:GQE1794 HAA1793:HAA1794 HJW1793:HJW1794 HTS1793:HTS1794 IDO1793:IDO1794 INK1793:INK1794 IXG1793:IXG1794 JHC1793:JHC1794 JQY1793:JQY1794 KAU1793:KAU1794 KKQ1793:KKQ1794 KUM1793:KUM1794 LEI1793:LEI1794 LOE1793:LOE1794 LYA1793:LYA1794 MHW1793:MHW1794 MRS1793:MRS1794 NBO1793:NBO1794 NLK1793:NLK1794 NVG1793:NVG1794 OFC1793:OFC1794 OOY1793:OOY1794 OYU1793:OYU1794 PIQ1793:PIQ1794 PSM1793:PSM1794 QCI1793:QCI1794 QME1793:QME1794 QWA1793:QWA1794 RFW1793:RFW1794 RPS1793:RPS1794 RZO1793:RZO1794 SJK1793:SJK1794 STG1793:STG1794 TDC1793:TDC1794 TMY1793:TMY1794 TWU1793:TWU1794 UGQ1793:UGQ1794 UQM1793:UQM1794 VAI1793:VAI1794 VKE1793:VKE1794 VUA1793:VUA1794 WDW1793:WDW1794 WNS1793:WNS1794 WXO1793:WXO1794 BG1199:BG1202 BG2004 LC2004 UY2004 AEU2004 AOQ2004 AYM2004 BII2004 BSE2004 CCA2004 CLW2004 CVS2004 DFO2004 DPK2004 DZG2004 EJC2004 ESY2004 FCU2004 FMQ2004 FWM2004 GGI2004 GQE2004 HAA2004 HJW2004 HTS2004 IDO2004 INK2004 IXG2004 JHC2004 JQY2004 KAU2004 KKQ2004 KUM2004 LEI2004 LOE2004 LYA2004 MHW2004 MRS2004 NBO2004 NLK2004 NVG2004 OFC2004 OOY2004 OYU2004 PIQ2004 PSM2004 QCI2004 QME2004 QWA2004 RFW2004 RPS2004 RZO2004 SJK2004 STG2004 TDC2004 TMY2004 TWU2004 UGQ2004 UQM2004 VAI2004 VKE2004 VUA2004 WDW2004 WNS2004 WXO2004 BG1833 LC1833 UY1833 AEU1833 AOQ1833 AYM1833 BII1833 BSE1833 CCA1833 CLW1833 CVS1833 DFO1833 DPK1833 DZG1833 EJC1833 ESY1833 FCU1833 FMQ1833 FWM1833 GGI1833 GQE1833 HAA1833 HJW1833 HTS1833 IDO1833 INK1833 IXG1833 JHC1833 JQY1833 KAU1833 KKQ1833 KUM1833 LEI1833 LOE1833 LYA1833 MHW1833 MRS1833 NBO1833 NLK1833 NVG1833 OFC1833 OOY1833 OYU1833 PIQ1833 PSM1833 QCI1833 QME1833 QWA1833 RFW1833 RPS1833 RZO1833 SJK1833 STG1833 TDC1833 TMY1833 TWU1833 UGQ1833 UQM1833 VAI1833 VKE1833 VUA1833 WDW1833 WNS1833 WXO1833 BG1783:BG1784 LC1783:LC1784 UY1783:UY1784 AEU1783:AEU1784 AOQ1783:AOQ1784 AYM1783:AYM1784 BII1783:BII1784 BSE1783:BSE1784 CCA1783:CCA1784 CLW1783:CLW1784 CVS1783:CVS1784 DFO1783:DFO1784 DPK1783:DPK1784 DZG1783:DZG1784 EJC1783:EJC1784 ESY1783:ESY1784 FCU1783:FCU1784 FMQ1783:FMQ1784 FWM1783:FWM1784 GGI1783:GGI1784 GQE1783:GQE1784 HAA1783:HAA1784 HJW1783:HJW1784 HTS1783:HTS1784 IDO1783:IDO1784 INK1783:INK1784 IXG1783:IXG1784 JHC1783:JHC1784 JQY1783:JQY1784 KAU1783:KAU1784 KKQ1783:KKQ1784 KUM1783:KUM1784 LEI1783:LEI1784 LOE1783:LOE1784 LYA1783:LYA1784 MHW1783:MHW1784 MRS1783:MRS1784 NBO1783:NBO1784 NLK1783:NLK1784 NVG1783:NVG1784 OFC1783:OFC1784 OOY1783:OOY1784 OYU1783:OYU1784 PIQ1783:PIQ1784 PSM1783:PSM1784 QCI1783:QCI1784 QME1783:QME1784 QWA1783:QWA1784 RFW1783:RFW1784 RPS1783:RPS1784 RZO1783:RZO1784 SJK1783:SJK1784 STG1783:STG1784 TDC1783:TDC1784 TMY1783:TMY1784 TWU1783:TWU1784 UGQ1783:UGQ1784 UQM1783:UQM1784 VAI1783:VAI1784 VKE1783:VKE1784 VUA1783:VUA1784 WDW1783:WDW1784 WNS1783:WNS1784 WXO1783:WXO1784 BG1788 LC1788 UY1788 AEU1788 AOQ1788 AYM1788 BII1788 BSE1788 CCA1788 CLW1788 CVS1788 DFO1788 DPK1788 DZG1788 EJC1788 ESY1788 FCU1788 FMQ1788 FWM1788 GGI1788 GQE1788 HAA1788 HJW1788 HTS1788 IDO1788 INK1788 IXG1788 JHC1788 JQY1788 KAU1788 KKQ1788 KUM1788 LEI1788 LOE1788 LYA1788 MHW1788 MRS1788 NBO1788 NLK1788 NVG1788 OFC1788 OOY1788 OYU1788 PIQ1788 PSM1788 QCI1788 QME1788 QWA1788 RFW1788 RPS1788 RZO1788 SJK1788 STG1788 TDC1788 TMY1788 TWU1788 UGQ1788 UQM1788 VAI1788 VKE1788 VUA1788 WDW1788 WNS1788 WXO1788 BG1791 LC1791 UY1791 AEU1791 AOQ1791 AYM1791 BII1791 BSE1791 CCA1791 CLW1791 CVS1791 DFO1791 DPK1791 DZG1791 EJC1791 ESY1791 FCU1791 FMQ1791 FWM1791 GGI1791 GQE1791 HAA1791 HJW1791 HTS1791 IDO1791 INK1791 IXG1791 JHC1791 JQY1791 KAU1791 KKQ1791 KUM1791 LEI1791 LOE1791 LYA1791 MHW1791 MRS1791 NBO1791 NLK1791 NVG1791 OFC1791 OOY1791 OYU1791 PIQ1791 PSM1791 QCI1791 QME1791 QWA1791 RFW1791 RPS1791 RZO1791 SJK1791 STG1791 TDC1791 TMY1791 TWU1791 UGQ1791 UQM1791 VAI1791 VKE1791 VUA1791 WDW1791 WNS1791 WXO1791 BG1813 LC1813 UY1813 AEU1813 AOQ1813 AYM1813 BII1813 BSE1813 CCA1813 CLW1813 CVS1813 DFO1813 DPK1813 DZG1813 EJC1813 ESY1813 FCU1813 FMQ1813 FWM1813 GGI1813 GQE1813 HAA1813 HJW1813 HTS1813 IDO1813 INK1813 IXG1813 JHC1813 JQY1813 KAU1813 KKQ1813 KUM1813 LEI1813 LOE1813 LYA1813 MHW1813 MRS1813 NBO1813 NLK1813 NVG1813 OFC1813 OOY1813 OYU1813 PIQ1813 PSM1813 QCI1813 QME1813 QWA1813 RFW1813 RPS1813 RZO1813 SJK1813 STG1813 TDC1813 TMY1813 TWU1813 UGQ1813 UQM1813 VAI1813 VKE1813 VUA1813 WDW1813 WNS1813 WXO1813 BG1759 LC1759 UY1759 AEU1759 AOQ1759 AYM1759 BII1759 BSE1759 CCA1759 CLW1759 CVS1759 DFO1759 DPK1759 DZG1759 EJC1759 ESY1759 FCU1759 FMQ1759 FWM1759 GGI1759 GQE1759 HAA1759 HJW1759 HTS1759 IDO1759 INK1759 IXG1759 JHC1759 JQY1759 KAU1759 KKQ1759 KUM1759 LEI1759 LOE1759 LYA1759 MHW1759 MRS1759 NBO1759 NLK1759 NVG1759 OFC1759 OOY1759 OYU1759 PIQ1759 PSM1759 QCI1759 QME1759 QWA1759 RFW1759 RPS1759 RZO1759 SJK1759 STG1759 TDC1759 TMY1759 TWU1759 UGQ1759 UQM1759 VAI1759 VKE1759 VUA1759 WDW1759 WNS1759 WXO1759 BG1747 LC1747 UY1747 AEU1747 AOQ1747 AYM1747 BII1747 BSE1747 CCA1747 CLW1747 CVS1747 DFO1747 DPK1747 DZG1747 EJC1747 ESY1747 FCU1747 FMQ1747 FWM1747 GGI1747 GQE1747 HAA1747 HJW1747 HTS1747 IDO1747 INK1747 IXG1747 JHC1747 JQY1747 KAU1747 KKQ1747 KUM1747 LEI1747 LOE1747 LYA1747 MHW1747 MRS1747 NBO1747 NLK1747 NVG1747 OFC1747 OOY1747 OYU1747 PIQ1747 PSM1747 QCI1747 QME1747 QWA1747 RFW1747 RPS1747 RZO1747 SJK1747 STG1747 TDC1747 TMY1747 TWU1747 UGQ1747 UQM1747 VAI1747 VKE1747 VUA1747 WDW1747 WNS1747 WXO1747 BG1743:BG1744 LC1743:LC1744 UY1743:UY1744 AEU1743:AEU1744 AOQ1743:AOQ1744 AYM1743:AYM1744 BII1743:BII1744 BSE1743:BSE1744 CCA1743:CCA1744 CLW1743:CLW1744 CVS1743:CVS1744 DFO1743:DFO1744 DPK1743:DPK1744 DZG1743:DZG1744 EJC1743:EJC1744 ESY1743:ESY1744 FCU1743:FCU1744 FMQ1743:FMQ1744 FWM1743:FWM1744 GGI1743:GGI1744 GQE1743:GQE1744 HAA1743:HAA1744 HJW1743:HJW1744 HTS1743:HTS1744 IDO1743:IDO1744 INK1743:INK1744 IXG1743:IXG1744 JHC1743:JHC1744 JQY1743:JQY1744 KAU1743:KAU1744 KKQ1743:KKQ1744 KUM1743:KUM1744 LEI1743:LEI1744 LOE1743:LOE1744 LYA1743:LYA1744 MHW1743:MHW1744 MRS1743:MRS1744 NBO1743:NBO1744 NLK1743:NLK1744 NVG1743:NVG1744 OFC1743:OFC1744 OOY1743:OOY1744 OYU1743:OYU1744 PIQ1743:PIQ1744 PSM1743:PSM1744 QCI1743:QCI1744 QME1743:QME1744 QWA1743:QWA1744 RFW1743:RFW1744 RPS1743:RPS1744 RZO1743:RZO1744 SJK1743:SJK1744 STG1743:STG1744 TDC1743:TDC1744 TMY1743:TMY1744 TWU1743:TWU1744 UGQ1743:UGQ1744 UQM1743:UQM1744 VAI1743:VAI1744 VKE1743:VKE1744 VUA1743:VUA1744 WDW1743:WDW1744 WNS1743:WNS1744 WXO1743:WXO1744 BG1740:BG1741 LC1740:LC1741 UY1740:UY1741 AEU1740:AEU1741 AOQ1740:AOQ1741 AYM1740:AYM1741 BII1740:BII1741 BSE1740:BSE1741 CCA1740:CCA1741 CLW1740:CLW1741 CVS1740:CVS1741 DFO1740:DFO1741 DPK1740:DPK1741 DZG1740:DZG1741 EJC1740:EJC1741 ESY1740:ESY1741 FCU1740:FCU1741 FMQ1740:FMQ1741 FWM1740:FWM1741 GGI1740:GGI1741 GQE1740:GQE1741 HAA1740:HAA1741 HJW1740:HJW1741 HTS1740:HTS1741 IDO1740:IDO1741 INK1740:INK1741 IXG1740:IXG1741 JHC1740:JHC1741 JQY1740:JQY1741 KAU1740:KAU1741 KKQ1740:KKQ1741 KUM1740:KUM1741 LEI1740:LEI1741 LOE1740:LOE1741 LYA1740:LYA1741 MHW1740:MHW1741 MRS1740:MRS1741 NBO1740:NBO1741 NLK1740:NLK1741 NVG1740:NVG1741 OFC1740:OFC1741 OOY1740:OOY1741 OYU1740:OYU1741 PIQ1740:PIQ1741 PSM1740:PSM1741 QCI1740:QCI1741 QME1740:QME1741 QWA1740:QWA1741 RFW1740:RFW1741 RPS1740:RPS1741 RZO1740:RZO1741 SJK1740:SJK1741 STG1740:STG1741 TDC1740:TDC1741 TMY1740:TMY1741 TWU1740:TWU1741 UGQ1740:UGQ1741 UQM1740:UQM1741 VAI1740:VAI1741 VKE1740:VKE1741 VUA1740:VUA1741 WDW1740:WDW1741 WNS1740:WNS1741 WXO1740:WXO1741 BG1755 LC1755 UY1755 AEU1755 AOQ1755 AYM1755 BII1755 BSE1755 CCA1755 CLW1755 CVS1755 DFO1755 DPK1755 DZG1755 EJC1755 ESY1755 FCU1755 FMQ1755 FWM1755 GGI1755 GQE1755 HAA1755 HJW1755 HTS1755 IDO1755 INK1755 IXG1755 JHC1755 JQY1755 KAU1755 KKQ1755 KUM1755 LEI1755 LOE1755 LYA1755 MHW1755 MRS1755 NBO1755 NLK1755 NVG1755 OFC1755 OOY1755 OYU1755 PIQ1755 PSM1755 QCI1755 QME1755 QWA1755 RFW1755 RPS1755 RZO1755 SJK1755 STG1755 TDC1755 TMY1755 TWU1755 UGQ1755 UQM1755 VAI1755 VKE1755 VUA1755 WDW1755 WNS1755 WXO1755 BG1727 LC1727 UY1727 AEU1727 AOQ1727 AYM1727 BII1727 BSE1727 CCA1727 CLW1727 CVS1727 DFO1727 DPK1727 DZG1727 EJC1727 ESY1727 FCU1727 FMQ1727 FWM1727 GGI1727 GQE1727 HAA1727 HJW1727 HTS1727 IDO1727 INK1727 IXG1727 JHC1727 JQY1727 KAU1727 KKQ1727 KUM1727 LEI1727 LOE1727 LYA1727 MHW1727 MRS1727 NBO1727 NLK1727 NVG1727 OFC1727 OOY1727 OYU1727 PIQ1727 PSM1727 QCI1727 QME1727 QWA1727 RFW1727 RPS1727 RZO1727 SJK1727 STG1727 TDC1727 TMY1727 TWU1727 UGQ1727 UQM1727 VAI1727 VKE1727 VUA1727 WDW1727 WNS1727 WXO1727 BG1708 LC1708 UY1708 AEU1708 AOQ1708 AYM1708 BII1708 BSE1708 CCA1708 CLW1708 CVS1708 DFO1708 DPK1708 DZG1708 EJC1708 ESY1708 FCU1708 FMQ1708 FWM1708 GGI1708 GQE1708 HAA1708 HJW1708 HTS1708 IDO1708 INK1708 IXG1708 JHC1708 JQY1708 KAU1708 KKQ1708 KUM1708 LEI1708 LOE1708 LYA1708 MHW1708 MRS1708 NBO1708 NLK1708 NVG1708 OFC1708 OOY1708 OYU1708 PIQ1708 PSM1708 QCI1708 QME1708 QWA1708 RFW1708 RPS1708 RZO1708 SJK1708 STG1708 TDC1708 TMY1708 TWU1708 UGQ1708 UQM1708 VAI1708 VKE1708 VUA1708 WDW1708 WNS1708 WXO1708 BG1714 LC1714 UY1714 AEU1714 AOQ1714 AYM1714 BII1714 BSE1714 CCA1714 CLW1714 CVS1714 DFO1714 DPK1714 DZG1714 EJC1714 ESY1714 FCU1714 FMQ1714 FWM1714 GGI1714 GQE1714 HAA1714 HJW1714 HTS1714 IDO1714 INK1714 IXG1714 JHC1714 JQY1714 KAU1714 KKQ1714 KUM1714 LEI1714 LOE1714 LYA1714 MHW1714 MRS1714 NBO1714 NLK1714 NVG1714 OFC1714 OOY1714 OYU1714 PIQ1714 PSM1714 QCI1714 QME1714 QWA1714 RFW1714 RPS1714 RZO1714 SJK1714 STG1714 TDC1714 TMY1714 TWU1714 UGQ1714 UQM1714 VAI1714 VKE1714 VUA1714 WDW1714 WNS1714 WXO1714 BG1723 LC1723 UY1723 AEU1723 AOQ1723 AYM1723 BII1723 BSE1723 CCA1723 CLW1723 CVS1723 DFO1723 DPK1723 DZG1723 EJC1723 ESY1723 FCU1723 FMQ1723 FWM1723 GGI1723 GQE1723 HAA1723 HJW1723 HTS1723 IDO1723 INK1723 IXG1723 JHC1723 JQY1723 KAU1723 KKQ1723 KUM1723 LEI1723 LOE1723 LYA1723 MHW1723 MRS1723 NBO1723 NLK1723 NVG1723 OFC1723 OOY1723 OYU1723 PIQ1723 PSM1723 QCI1723 QME1723 QWA1723 RFW1723 RPS1723 RZO1723 SJK1723 STG1723 TDC1723 TMY1723 TWU1723 UGQ1723 UQM1723 VAI1723 VKE1723 VUA1723 WDW1723 WNS1723 WXO1723 BG1725 LC1725 UY1725 AEU1725 AOQ1725 AYM1725 BII1725 BSE1725 CCA1725 CLW1725 CVS1725 DFO1725 DPK1725 DZG1725 EJC1725 ESY1725 FCU1725 FMQ1725 FWM1725 GGI1725 GQE1725 HAA1725 HJW1725 HTS1725 IDO1725 INK1725 IXG1725 JHC1725 JQY1725 KAU1725 KKQ1725 KUM1725 LEI1725 LOE1725 LYA1725 MHW1725 MRS1725 NBO1725 NLK1725 NVG1725 OFC1725 OOY1725 OYU1725 PIQ1725 PSM1725 QCI1725 QME1725 QWA1725 RFW1725 RPS1725 RZO1725 SJK1725 STG1725 TDC1725 TMY1725 TWU1725 UGQ1725 UQM1725 VAI1725 VKE1725 VUA1725 WDW1725 WNS1725 WXO1725 BG1719 LC1719 UY1719 AEU1719 AOQ1719 AYM1719 BII1719 BSE1719 CCA1719 CLW1719 CVS1719 DFO1719 DPK1719 DZG1719 EJC1719 ESY1719 FCU1719 FMQ1719 FWM1719 GGI1719 GQE1719 HAA1719 HJW1719 HTS1719 IDO1719 INK1719 IXG1719 JHC1719 JQY1719 KAU1719 KKQ1719 KUM1719 LEI1719 LOE1719 LYA1719 MHW1719 MRS1719 NBO1719 NLK1719 NVG1719 OFC1719 OOY1719 OYU1719 PIQ1719 PSM1719 QCI1719 QME1719 QWA1719 RFW1719 RPS1719 RZO1719 SJK1719 STG1719 TDC1719 TMY1719 TWU1719 UGQ1719 UQM1719 VAI1719 VKE1719 VUA1719 WDW1719 WNS1719 WXO1719 BG1711:BG1712 LC1711:LC1712 UY1711:UY1712 AEU1711:AEU1712 AOQ1711:AOQ1712 AYM1711:AYM1712 BII1711:BII1712 BSE1711:BSE1712 CCA1711:CCA1712 CLW1711:CLW1712 CVS1711:CVS1712 DFO1711:DFO1712 DPK1711:DPK1712 DZG1711:DZG1712 EJC1711:EJC1712 ESY1711:ESY1712 FCU1711:FCU1712 FMQ1711:FMQ1712 FWM1711:FWM1712 GGI1711:GGI1712 GQE1711:GQE1712 HAA1711:HAA1712 HJW1711:HJW1712 HTS1711:HTS1712 IDO1711:IDO1712 INK1711:INK1712 IXG1711:IXG1712 JHC1711:JHC1712 JQY1711:JQY1712 KAU1711:KAU1712 KKQ1711:KKQ1712 KUM1711:KUM1712 LEI1711:LEI1712 LOE1711:LOE1712 LYA1711:LYA1712 MHW1711:MHW1712 MRS1711:MRS1712 NBO1711:NBO1712 NLK1711:NLK1712 NVG1711:NVG1712 OFC1711:OFC1712 OOY1711:OOY1712 OYU1711:OYU1712 PIQ1711:PIQ1712 PSM1711:PSM1712 QCI1711:QCI1712 QME1711:QME1712 QWA1711:QWA1712 RFW1711:RFW1712 RPS1711:RPS1712 RZO1711:RZO1712 SJK1711:SJK1712 STG1711:STG1712 TDC1711:TDC1712 TMY1711:TMY1712 TWU1711:TWU1712 UGQ1711:UGQ1712 UQM1711:UQM1712 VAI1711:VAI1712 VKE1711:VKE1712 VUA1711:VUA1712 WDW1711:WDW1712 WNS1711:WNS1712 WXO1711:WXO1712 LC1592:LG1595 UY1592:VC1595 AEU1592:AEY1595 AOQ1592:AOU1595 AYM1592:AYQ1595 BII1592:BIM1595 BSE1592:BSI1595 CCA1592:CCE1595 CLW1592:CMA1595 CVS1592:CVW1595 DFO1592:DFS1595 DPK1592:DPO1595 DZG1592:DZK1595 EJC1592:EJG1595 ESY1592:ETC1595 FCU1592:FCY1595 FMQ1592:FMU1595 FWM1592:FWQ1595 GGI1592:GGM1595 GQE1592:GQI1595 HAA1592:HAE1595 HJW1592:HKA1595 HTS1592:HTW1595 IDO1592:IDS1595 INK1592:INO1595 IXG1592:IXK1595 JHC1592:JHG1595 JQY1592:JRC1595 KAU1592:KAY1595 KKQ1592:KKU1595 KUM1592:KUQ1595 LEI1592:LEM1595 LOE1592:LOI1595 LYA1592:LYE1595 MHW1592:MIA1595 MRS1592:MRW1595 NBO1592:NBS1595 NLK1592:NLO1595 NVG1592:NVK1595 OFC1592:OFG1595 OOY1592:OPC1595 OYU1592:OYY1595 PIQ1592:PIU1595 PSM1592:PSQ1595 QCI1592:QCM1595 QME1592:QMI1595 QWA1592:QWE1595 RFW1592:RGA1595 RPS1592:RPW1595 RZO1592:RZS1595 SJK1592:SJO1595 STG1592:STK1595 TDC1592:TDG1595 TMY1592:TNC1595 TWU1592:TWY1595 UGQ1592:UGU1595 UQM1592:UQQ1595 VAI1592:VAM1595 VKE1592:VKI1595 VUA1592:VUE1595 WDW1592:WEA1595 WNS1592:WNW1595 WXO1592:WXS1595 LC1547:LG1553 BG1508 LC1508 UY1508 AEU1508 AOQ1508 AYM1508 BII1508 BSE1508 CCA1508 CLW1508 CVS1508 DFO1508 DPK1508 DZG1508 EJC1508 ESY1508 FCU1508 FMQ1508 FWM1508 GGI1508 GQE1508 HAA1508 HJW1508 HTS1508 IDO1508 INK1508 IXG1508 JHC1508 JQY1508 KAU1508 KKQ1508 KUM1508 LEI1508 LOE1508 LYA1508 MHW1508 MRS1508 NBO1508 NLK1508 NVG1508 OFC1508 OOY1508 OYU1508 PIQ1508 PSM1508 QCI1508 QME1508 QWA1508 RFW1508 RPS1508 RZO1508 SJK1508 STG1508 TDC1508 TMY1508 TWU1508 UGQ1508 UQM1508 VAI1508 VKE1508 VUA1508 WDW1508 WNS1508 WXO1508 BG1584 LC1584 UY1584 AEU1584 AOQ1584 AYM1584 BII1584 BSE1584 CCA1584 CLW1584 CVS1584 DFO1584 DPK1584 DZG1584 EJC1584 ESY1584 FCU1584 FMQ1584 FWM1584 GGI1584 GQE1584 HAA1584 HJW1584 HTS1584 IDO1584 INK1584 IXG1584 JHC1584 JQY1584 KAU1584 KKQ1584 KUM1584 LEI1584 LOE1584 LYA1584 MHW1584 MRS1584 NBO1584 NLK1584 NVG1584 OFC1584 OOY1584 OYU1584 PIQ1584 PSM1584 QCI1584 QME1584 QWA1584 RFW1584 RPS1584 RZO1584 SJK1584 STG1584 TDC1584 TMY1584 TWU1584 UGQ1584 UQM1584 VAI1584 VKE1584 VUA1584 WDW1584 WNS1584 WXO1584 BG1575 LC1575 UY1575 AEU1575 AOQ1575 AYM1575 BII1575 BSE1575 CCA1575 CLW1575 CVS1575 DFO1575 DPK1575 DZG1575 EJC1575 ESY1575 FCU1575 FMQ1575 FWM1575 GGI1575 GQE1575 HAA1575 HJW1575 HTS1575 IDO1575 INK1575 IXG1575 JHC1575 JQY1575 KAU1575 KKQ1575 KUM1575 LEI1575 LOE1575 LYA1575 MHW1575 MRS1575 NBO1575 NLK1575 NVG1575 OFC1575 OOY1575 OYU1575 PIQ1575 PSM1575 QCI1575 QME1575 QWA1575 RFW1575 RPS1575 RZO1575 SJK1575 STG1575 TDC1575 TMY1575 TWU1575 UGQ1575 UQM1575 VAI1575 VKE1575 VUA1575 WDW1575 WNS1575 WXO1575 UY1547:VC1553 AEU1547:AEY1553 AOQ1547:AOU1553 AYM1547:AYQ1553 BII1547:BIM1553 BSE1547:BSI1553 CCA1547:CCE1553 CLW1547:CMA1553 CVS1547:CVW1553 DFO1547:DFS1553 DPK1547:DPO1553 DZG1547:DZK1553 EJC1547:EJG1553 ESY1547:ETC1553 FCU1547:FCY1553 FMQ1547:FMU1553 FWM1547:FWQ1553 GGI1547:GGM1553 GQE1547:GQI1553 HAA1547:HAE1553 HJW1547:HKA1553 HTS1547:HTW1553 IDO1547:IDS1553 INK1547:INO1553 IXG1547:IXK1553 JHC1547:JHG1553 JQY1547:JRC1553 KAU1547:KAY1553 KKQ1547:KKU1553 KUM1547:KUQ1553 LEI1547:LEM1553 LOE1547:LOI1553 LYA1547:LYE1553 MHW1547:MIA1553 MRS1547:MRW1553 NBO1547:NBS1553 NLK1547:NLO1553 NVG1547:NVK1553 OFC1547:OFG1553 OOY1547:OPC1553 OYU1547:OYY1553 PIQ1547:PIU1553 PSM1547:PSQ1553 QCI1547:QCM1553 QME1547:QMI1553 QWA1547:QWE1553 RFW1547:RGA1553 RPS1547:RPW1553 RZO1547:RZS1553 SJK1547:SJO1553 STG1547:STK1553 TDC1547:TDG1553 TMY1547:TNC1553 TWU1547:TWY1553 UGQ1547:UGU1553 UQM1547:UQQ1553 VAI1547:VAM1553 VKE1547:VKI1553 VUA1547:VUE1553 WDW1547:WEA1553 WNS1547:WNW1553 WXO1547:WXS1553 BG1547:BK1553 BG1696 LC1696 UY1696 AEU1696 AOQ1696 AYM1696 BII1696 BSE1696 CCA1696 CLW1696 CVS1696 DFO1696 DPK1696 DZG1696 EJC1696 ESY1696 FCU1696 FMQ1696 FWM1696 GGI1696 GQE1696 HAA1696 HJW1696 HTS1696 IDO1696 INK1696 IXG1696 JHC1696 JQY1696 KAU1696 KKQ1696 KUM1696 LEI1696 LOE1696 LYA1696 MHW1696 MRS1696 NBO1696 NLK1696 NVG1696 OFC1696 OOY1696 OYU1696 PIQ1696 PSM1696 QCI1696 QME1696 QWA1696 RFW1696 RPS1696 RZO1696 SJK1696 STG1696 TDC1696 TMY1696 TWU1696 UGQ1696 UQM1696 VAI1696 VKE1696 VUA1696 WDW1696 WNS1696 WXO1696 BG1757 LC1757 UY1757 AEU1757 AOQ1757 AYM1757 BII1757 BSE1757 CCA1757 CLW1757 CVS1757 DFO1757 DPK1757 DZG1757 EJC1757 ESY1757 FCU1757 FMQ1757 FWM1757 GGI1757 GQE1757 HAA1757 HJW1757 HTS1757 IDO1757 INK1757 IXG1757 JHC1757 JQY1757 KAU1757 KKQ1757 KUM1757 LEI1757 LOE1757 LYA1757 MHW1757 MRS1757 NBO1757 NLK1757 NVG1757 OFC1757 OOY1757 OYU1757 PIQ1757 PSM1757 QCI1757 QME1757 QWA1757 RFW1757 RPS1757 RZO1757 SJK1757 STG1757 TDC1757 TMY1757 TWU1757 UGQ1757 UQM1757 VAI1757 VKE1757 VUA1757 WDW1757 WNS1757 WXO1757 BG1753 LC1753 UY1753 AEU1753 AOQ1753 AYM1753 BII1753 BSE1753 CCA1753 CLW1753 CVS1753 DFO1753 DPK1753 DZG1753 EJC1753 ESY1753 FCU1753 FMQ1753 FWM1753 GGI1753 GQE1753 HAA1753 HJW1753 HTS1753 IDO1753 INK1753 IXG1753 JHC1753 JQY1753 KAU1753 KKQ1753 KUM1753 LEI1753 LOE1753 LYA1753 MHW1753 MRS1753 NBO1753 NLK1753 NVG1753 OFC1753 OOY1753 OYU1753 PIQ1753 PSM1753 QCI1753 QME1753 QWA1753 RFW1753 RPS1753 RZO1753 SJK1753 STG1753 TDC1753 TMY1753 TWU1753 UGQ1753 UQM1753 VAI1753 VKE1753 VUA1753 WDW1753 WNS1753 WXO1753 BG1749 LC1749 UY1749 AEU1749 AOQ1749 AYM1749 BII1749 BSE1749 CCA1749 CLW1749 CVS1749 DFO1749 DPK1749 DZG1749 EJC1749 ESY1749 FCU1749 FMQ1749 FWM1749 GGI1749 GQE1749 HAA1749 HJW1749 HTS1749 IDO1749 INK1749 IXG1749 JHC1749 JQY1749 KAU1749 KKQ1749 KUM1749 LEI1749 LOE1749 LYA1749 MHW1749 MRS1749 NBO1749 NLK1749 NVG1749 OFC1749 OOY1749 OYU1749 PIQ1749 PSM1749 QCI1749 QME1749 QWA1749 RFW1749 RPS1749 RZO1749 SJK1749 STG1749 TDC1749 TMY1749 TWU1749 UGQ1749 UQM1749 VAI1749 VKE1749 VUA1749 WDW1749 WNS1749 WXO1749 BG1762 LC1762 UY1762 AEU1762 AOQ1762 AYM1762 BII1762 BSE1762 CCA1762 CLW1762 CVS1762 DFO1762 DPK1762 DZG1762 EJC1762 ESY1762 FCU1762 FMQ1762 FWM1762 GGI1762 GQE1762 HAA1762 HJW1762 HTS1762 IDO1762 INK1762 IXG1762 JHC1762 JQY1762 KAU1762 KKQ1762 KUM1762 LEI1762 LOE1762 LYA1762 MHW1762 MRS1762 NBO1762 NLK1762 NVG1762 OFC1762 OOY1762 OYU1762 PIQ1762 PSM1762 QCI1762 QME1762 QWA1762 RFW1762 RPS1762 RZO1762 SJK1762 STG1762 TDC1762 TMY1762 TWU1762 UGQ1762 UQM1762 VAI1762 VKE1762 VUA1762 WDW1762 WNS1762 WXO1762 BG1775 LC1775 UY1775 AEU1775 AOQ1775 AYM1775 BII1775 BSE1775 CCA1775 CLW1775 CVS1775 DFO1775 DPK1775 DZG1775 EJC1775 ESY1775 FCU1775 FMQ1775 FWM1775 GGI1775 GQE1775 HAA1775 HJW1775 HTS1775 IDO1775 INK1775 IXG1775 JHC1775 JQY1775 KAU1775 KKQ1775 KUM1775 LEI1775 LOE1775 LYA1775 MHW1775 MRS1775 NBO1775 NLK1775 NVG1775 OFC1775 OOY1775 OYU1775 PIQ1775 PSM1775 QCI1775 QME1775 QWA1775 RFW1775 RPS1775 RZO1775 SJK1775 STG1775 TDC1775 TMY1775 TWU1775 UGQ1775 UQM1775 VAI1775 VKE1775 VUA1775 WDW1775 WNS1775 WXO1775 BG1827 LC1827 UY1827 AEU1827 AOQ1827 AYM1827 BII1827 BSE1827 CCA1827 CLW1827 CVS1827 DFO1827 DPK1827 DZG1827 EJC1827 ESY1827 FCU1827 FMQ1827 FWM1827 GGI1827 GQE1827 HAA1827 HJW1827 HTS1827 IDO1827 INK1827 IXG1827 JHC1827 JQY1827 KAU1827 KKQ1827 KUM1827 LEI1827 LOE1827 LYA1827 MHW1827 MRS1827 NBO1827 NLK1827 NVG1827 OFC1827 OOY1827 OYU1827 PIQ1827 PSM1827 QCI1827 QME1827 QWA1827 RFW1827 RPS1827 RZO1827 SJK1827 STG1827 TDC1827 TMY1827 TWU1827 UGQ1827 UQM1827 VAI1827 VKE1827 VUA1827 WDW1827 WNS1827 WXO1827 BG1829 LC1829 UY1829 AEU1829 AOQ1829 AYM1829 BII1829 BSE1829 CCA1829 CLW1829 CVS1829 DFO1829 DPK1829 DZG1829 EJC1829 ESY1829 FCU1829 FMQ1829 FWM1829 GGI1829 GQE1829 HAA1829 HJW1829 HTS1829 IDO1829 INK1829 IXG1829 JHC1829 JQY1829 KAU1829 KKQ1829 KUM1829 LEI1829 LOE1829 LYA1829 MHW1829 MRS1829 NBO1829 NLK1829 NVG1829 OFC1829 OOY1829 OYU1829 PIQ1829 PSM1829 QCI1829 QME1829 QWA1829 RFW1829 RPS1829 RZO1829 SJK1829 STG1829 TDC1829 TMY1829 TWU1829 UGQ1829 UQM1829 VAI1829 VKE1829 VUA1829 WDW1829 WNS1829 WXO1829 BG1820 LC1820 UY1820 AEU1820 AOQ1820 AYM1820 BII1820 BSE1820 CCA1820 CLW1820 CVS1820 DFO1820 DPK1820 DZG1820 EJC1820 ESY1820 FCU1820 FMQ1820 FWM1820 GGI1820 GQE1820 HAA1820 HJW1820 HTS1820 IDO1820 INK1820 IXG1820 JHC1820 JQY1820 KAU1820 KKQ1820 KUM1820 LEI1820 LOE1820 LYA1820 MHW1820 MRS1820 NBO1820 NLK1820 NVG1820 OFC1820 OOY1820 OYU1820 PIQ1820 PSM1820 QCI1820 QME1820 QWA1820 RFW1820 RPS1820 RZO1820 SJK1820 STG1820 TDC1820 TMY1820 TWU1820 UGQ1820 UQM1820 VAI1820 VKE1820 VUA1820 WDW1820 WNS1820 WXO1820 BG1945 LC1945 UY1945 AEU1945 AOQ1945 AYM1945 BII1945 BSE1945 CCA1945 CLW1945 CVS1945 DFO1945 DPK1945 DZG1945 EJC1945 ESY1945 FCU1945 FMQ1945 FWM1945 GGI1945 GQE1945 HAA1945 HJW1945 HTS1945 IDO1945 INK1945 IXG1945 JHC1945 JQY1945 KAU1945 KKQ1945 KUM1945 LEI1945 LOE1945 LYA1945 MHW1945 MRS1945 NBO1945 NLK1945 NVG1945 OFC1945 OOY1945 OYU1945 PIQ1945 PSM1945 QCI1945 QME1945 QWA1945 RFW1945 RPS1945 RZO1945 SJK1945 STG1945 TDC1945 TMY1945 TWU1945 UGQ1945 UQM1945 VAI1945 VKE1945 VUA1945 WDW1945 WNS1945 WXO1945 BG1439:BG1444 LC1439:LC1444 UY1439:UY1444 AEU1439:AEU1444 AOQ1439:AOQ1444 AYM1439:AYM1444 BII1439:BII1444 BSE1439:BSE1444 CCA1439:CCA1444 CLW1439:CLW1444 CVS1439:CVS1444 DFO1439:DFO1444 DPK1439:DPK1444 DZG1439:DZG1444 EJC1439:EJC1444 ESY1439:ESY1444 FCU1439:FCU1444 FMQ1439:FMQ1444 FWM1439:FWM1444 GGI1439:GGI1444 GQE1439:GQE1444 HAA1439:HAA1444 HJW1439:HJW1444 HTS1439:HTS1444 IDO1439:IDO1444 INK1439:INK1444 IXG1439:IXG1444 JHC1439:JHC1444 JQY1439:JQY1444 KAU1439:KAU1444 KKQ1439:KKQ1444 KUM1439:KUM1444 LEI1439:LEI1444 LOE1439:LOE1444 LYA1439:LYA1444 MHW1439:MHW1444 MRS1439:MRS1444 NBO1439:NBO1444 NLK1439:NLK1444 NVG1439:NVG1444 OFC1439:OFC1444 OOY1439:OOY1444 OYU1439:OYU1444 PIQ1439:PIQ1444 PSM1439:PSM1444 QCI1439:QCI1444 QME1439:QME1444 QWA1439:QWA1444 RFW1439:RFW1444 RPS1439:RPS1444 RZO1439:RZO1444 SJK1439:SJK1444 STG1439:STG1444 TDC1439:TDC1444 TMY1439:TMY1444 TWU1439:TWU1444 UGQ1439:UGQ1444 UQM1439:UQM1444 VAI1439:VAI1444 VKE1439:VKE1444 VUA1439:VUA1444 WDW1439:WDW1444 WNS1439:WNS1444 WXO1439:WXO1444 BH1439:BK1443 LD1439:LG1443 UZ1439:VC1443 AEV1439:AEY1443 AOR1439:AOU1443 AYN1439:AYQ1443 BIJ1439:BIM1443 BSF1439:BSI1443 CCB1439:CCE1443 CLX1439:CMA1443 CVT1439:CVW1443 DFP1439:DFS1443 DPL1439:DPO1443 DZH1439:DZK1443 EJD1439:EJG1443 ESZ1439:ETC1443 FCV1439:FCY1443 FMR1439:FMU1443 FWN1439:FWQ1443 GGJ1439:GGM1443 GQF1439:GQI1443 HAB1439:HAE1443 HJX1439:HKA1443 HTT1439:HTW1443 IDP1439:IDS1443 INL1439:INO1443 IXH1439:IXK1443 JHD1439:JHG1443 JQZ1439:JRC1443 KAV1439:KAY1443 KKR1439:KKU1443 KUN1439:KUQ1443 LEJ1439:LEM1443 LOF1439:LOI1443 LYB1439:LYE1443 MHX1439:MIA1443 MRT1439:MRW1443 NBP1439:NBS1443 NLL1439:NLO1443 NVH1439:NVK1443 OFD1439:OFG1443 OOZ1439:OPC1443 OYV1439:OYY1443 PIR1439:PIU1443 PSN1439:PSQ1443 QCJ1439:QCM1443 QMF1439:QMI1443 QWB1439:QWE1443 RFX1439:RGA1443 RPT1439:RPW1443 RZP1439:RZS1443 SJL1439:SJO1443 STH1439:STK1443 TDD1439:TDG1443 TMZ1439:TNC1443 TWV1439:TWY1443 UGR1439:UGU1443 UQN1439:UQQ1443 VAJ1439:VAM1443 VKF1439:VKI1443 VUB1439:VUE1443 WDX1439:WEA1443 WNT1439:WNW1443 WXP1439:WXS1443 BG1310 LC1310 UY1310 AEU1310 AOQ1310 AYM1310 BII1310 BSE1310 CCA1310 CLW1310 CVS1310 DFO1310 DPK1310 DZG1310 EJC1310 ESY1310 FCU1310 FMQ1310 FWM1310 GGI1310 GQE1310 HAA1310 HJW1310 HTS1310 IDO1310 INK1310 IXG1310 JHC1310 JQY1310 KAU1310 KKQ1310 KUM1310 LEI1310 LOE1310 LYA1310 MHW1310 MRS1310 NBO1310 NLK1310 NVG1310 OFC1310 OOY1310 OYU1310 PIQ1310 PSM1310 QCI1310 QME1310 QWA1310 RFW1310 RPS1310 RZO1310 SJK1310 STG1310 TDC1310 TMY1310 TWU1310 UGQ1310 UQM1310 VAI1310 VKE1310 VUA1310 WDW1310 WNS1310 WXO1310 LC1320:LG1321 UY1320:VC1321 AEU1320:AEY1321 AOQ1320:AOU1321 AYM1320:AYQ1321 BII1320:BIM1321 BSE1320:BSI1321 CCA1320:CCE1321 CLW1320:CMA1321 CVS1320:CVW1321 DFO1320:DFS1321 DPK1320:DPO1321 DZG1320:DZK1321 EJC1320:EJG1321 ESY1320:ETC1321 FCU1320:FCY1321 FMQ1320:FMU1321 FWM1320:FWQ1321 GGI1320:GGM1321 GQE1320:GQI1321 HAA1320:HAE1321 HJW1320:HKA1321 HTS1320:HTW1321 IDO1320:IDS1321 INK1320:INO1321 IXG1320:IXK1321 JHC1320:JHG1321 JQY1320:JRC1321 KAU1320:KAY1321 KKQ1320:KKU1321 KUM1320:KUQ1321 LEI1320:LEM1321 LOE1320:LOI1321 LYA1320:LYE1321 MHW1320:MIA1321 MRS1320:MRW1321 NBO1320:NBS1321 NLK1320:NLO1321 NVG1320:NVK1321 OFC1320:OFG1321 OOY1320:OPC1321 OYU1320:OYY1321 PIQ1320:PIU1321 PSM1320:PSQ1321 QCI1320:QCM1321 QME1320:QMI1321 QWA1320:QWE1321 RFW1320:RGA1321 RPS1320:RPW1321 RZO1320:RZS1321 SJK1320:SJO1321 STG1320:STK1321 TDC1320:TDG1321 TMY1320:TNC1321 TWU1320:TWY1321 UGQ1320:UGU1321 UQM1320:UQQ1321 VAI1320:VAM1321 VKE1320:VKI1321 VUA1320:VUE1321 WDW1320:WEA1321 WNS1320:WNW1321 WXO1320:WXS1321 BG1300:BK1304 BG1334:BG1335 LC1334:LC1335 UY1334:UY1335 AEU1334:AEU1335 AOQ1334:AOQ1335 AYM1334:AYM1335 BII1334:BII1335 BSE1334:BSE1335 CCA1334:CCA1335 CLW1334:CLW1335 CVS1334:CVS1335 DFO1334:DFO1335 DPK1334:DPK1335 DZG1334:DZG1335 EJC1334:EJC1335 ESY1334:ESY1335 FCU1334:FCU1335 FMQ1334:FMQ1335 FWM1334:FWM1335 GGI1334:GGI1335 GQE1334:GQE1335 HAA1334:HAA1335 HJW1334:HJW1335 HTS1334:HTS1335 IDO1334:IDO1335 INK1334:INK1335 IXG1334:IXG1335 JHC1334:JHC1335 JQY1334:JQY1335 KAU1334:KAU1335 KKQ1334:KKQ1335 KUM1334:KUM1335 LEI1334:LEI1335 LOE1334:LOE1335 LYA1334:LYA1335 MHW1334:MHW1335 MRS1334:MRS1335 NBO1334:NBO1335 NLK1334:NLK1335 NVG1334:NVG1335 OFC1334:OFC1335 OOY1334:OOY1335 OYU1334:OYU1335 PIQ1334:PIQ1335 PSM1334:PSM1335 QCI1334:QCI1335 QME1334:QME1335 QWA1334:QWA1335 RFW1334:RFW1335 RPS1334:RPS1335 RZO1334:RZO1335 SJK1334:SJK1335 STG1334:STG1335 TDC1334:TDC1335 TMY1334:TMY1335 TWU1334:TWU1335 UGQ1334:UGQ1335 UQM1334:UQM1335 VAI1334:VAI1335 VKE1334:VKE1335 VUA1334:VUA1335 WDW1334:WDW1335 WNS1334:WNS1335 WXO1334:WXO1335 BG1328 LC1328 UY1328 AEU1328 AOQ1328 AYM1328 BII1328 BSE1328 CCA1328 CLW1328 CVS1328 DFO1328 DPK1328 DZG1328 EJC1328 ESY1328 FCU1328 FMQ1328 FWM1328 GGI1328 GQE1328 HAA1328 HJW1328 HTS1328 IDO1328 INK1328 IXG1328 JHC1328 JQY1328 KAU1328 KKQ1328 KUM1328 LEI1328 LOE1328 LYA1328 MHW1328 MRS1328 NBO1328 NLK1328 NVG1328 OFC1328 OOY1328 OYU1328 PIQ1328 PSM1328 QCI1328 QME1328 QWA1328 RFW1328 RPS1328 RZO1328 SJK1328 STG1328 TDC1328 TMY1328 TWU1328 UGQ1328 UQM1328 VAI1328 VKE1328 VUA1328 WDW1328 WNS1328 WXO1328 BG1363 LC1363 UY1363 AEU1363 AOQ1363 AYM1363 BII1363 BSE1363 CCA1363 CLW1363 CVS1363 DFO1363 DPK1363 DZG1363 EJC1363 ESY1363 FCU1363 FMQ1363 FWM1363 GGI1363 GQE1363 HAA1363 HJW1363 HTS1363 IDO1363 INK1363 IXG1363 JHC1363 JQY1363 KAU1363 KKQ1363 KUM1363 LEI1363 LOE1363 LYA1363 MHW1363 MRS1363 NBO1363 NLK1363 NVG1363 OFC1363 OOY1363 OYU1363 PIQ1363 PSM1363 QCI1363 QME1363 QWA1363 RFW1363 RPS1363 RZO1363 SJK1363 STG1363 TDC1363 TMY1363 TWU1363 UGQ1363 UQM1363 VAI1363 VKE1363 VUA1363 WDW1363 WNS1363 WXO1363 BG1496 LC1496 UY1496 AEU1496 AOQ1496 AYM1496 BII1496 BSE1496 CCA1496 CLW1496 CVS1496 DFO1496 DPK1496 DZG1496 EJC1496 ESY1496 FCU1496 FMQ1496 FWM1496 GGI1496 GQE1496 HAA1496 HJW1496 HTS1496 IDO1496 INK1496 IXG1496 JHC1496 JQY1496 KAU1496 KKQ1496 KUM1496 LEI1496 LOE1496 LYA1496 MHW1496 MRS1496 NBO1496 NLK1496 NVG1496 OFC1496 OOY1496 OYU1496 PIQ1496 PSM1496 QCI1496 QME1496 QWA1496 RFW1496 RPS1496 RZO1496 SJK1496 STG1496 TDC1496 TMY1496 TWU1496 UGQ1496 UQM1496 VAI1496 VKE1496 VUA1496 WDW1496 WNS1496 WXO1496 LC1514:LG1524 UY1514:VC1524 AEU1514:AEY1524 AOQ1514:AOU1524 AYM1514:AYQ1524 BII1514:BIM1524 BSE1514:BSI1524 CCA1514:CCE1524 CLW1514:CMA1524 CVS1514:CVW1524 DFO1514:DFS1524 DPK1514:DPO1524 DZG1514:DZK1524 EJC1514:EJG1524 ESY1514:ETC1524 FCU1514:FCY1524 FMQ1514:FMU1524 FWM1514:FWQ1524 GGI1514:GGM1524 GQE1514:GQI1524 HAA1514:HAE1524 HJW1514:HKA1524 HTS1514:HTW1524 IDO1514:IDS1524 INK1514:INO1524 IXG1514:IXK1524 JHC1514:JHG1524 JQY1514:JRC1524 KAU1514:KAY1524 KKQ1514:KKU1524 KUM1514:KUQ1524 LEI1514:LEM1524 LOE1514:LOI1524 LYA1514:LYE1524 MHW1514:MIA1524 MRS1514:MRW1524 NBO1514:NBS1524 NLK1514:NLO1524 NVG1514:NVK1524 OFC1514:OFG1524 OOY1514:OPC1524 OYU1514:OYY1524 PIQ1514:PIU1524 PSM1514:PSQ1524 QCI1514:QCM1524 QME1514:QMI1524 QWA1514:QWE1524 RFW1514:RGA1524 RPS1514:RPW1524 RZO1514:RZS1524 SJK1514:SJO1524 STG1514:STK1524 TDC1514:TDG1524 TMY1514:TNC1524 TWU1514:TWY1524 UGQ1514:UGU1524 UQM1514:UQQ1524 VAI1514:VAM1524 VKE1514:VKI1524 VUA1514:VUE1524 WDW1514:WEA1524 WNS1514:WNW1524 WXO1514:WXS1524 BG1530 LC1530 UY1530 AEU1530 AOQ1530 AYM1530 BII1530 BSE1530 CCA1530 CLW1530 CVS1530 DFO1530 DPK1530 DZG1530 EJC1530 ESY1530 FCU1530 FMQ1530 FWM1530 GGI1530 GQE1530 HAA1530 HJW1530 HTS1530 IDO1530 INK1530 IXG1530 JHC1530 JQY1530 KAU1530 KKQ1530 KUM1530 LEI1530 LOE1530 LYA1530 MHW1530 MRS1530 NBO1530 NLK1530 NVG1530 OFC1530 OOY1530 OYU1530 PIQ1530 PSM1530 QCI1530 QME1530 QWA1530 RFW1530 RPS1530 RZO1530 SJK1530 STG1530 TDC1530 TMY1530 TWU1530 UGQ1530 UQM1530 VAI1530 VKE1530 VUA1530 WDW1530 WNS1530 WXO1530 BH134:BK136 LC1112:LG1116 UY1112:VC1116 AEU1112:AEY1116 AOQ1112:AOU1116 AYM1112:AYQ1116 BII1112:BIM1116 BSE1112:BSI1116 CCA1112:CCE1116 CLW1112:CMA1116 CVS1112:CVW1116 DFO1112:DFS1116 DPK1112:DPO1116 DZG1112:DZK1116 EJC1112:EJG1116 ESY1112:ETC1116 FCU1112:FCY1116 FMQ1112:FMU1116 FWM1112:FWQ1116 GGI1112:GGM1116 GQE1112:GQI1116 HAA1112:HAE1116 HJW1112:HKA1116 HTS1112:HTW1116 IDO1112:IDS1116 INK1112:INO1116 IXG1112:IXK1116 JHC1112:JHG1116 JQY1112:JRC1116 KAU1112:KAY1116 KKQ1112:KKU1116 KUM1112:KUQ1116 LEI1112:LEM1116 LOE1112:LOI1116 LYA1112:LYE1116 MHW1112:MIA1116 MRS1112:MRW1116 NBO1112:NBS1116 NLK1112:NLO1116 NVG1112:NVK1116 OFC1112:OFG1116 OOY1112:OPC1116 OYU1112:OYY1116 PIQ1112:PIU1116 PSM1112:PSQ1116 QCI1112:QCM1116 QME1112:QMI1116 QWA1112:QWE1116 RFW1112:RGA1116 RPS1112:RPW1116 RZO1112:RZS1116 SJK1112:SJO1116 STG1112:STK1116 TDC1112:TDG1116 TMY1112:TNC1116 TWU1112:TWY1116 UGQ1112:UGU1116 UQM1112:UQQ1116 VAI1112:VAM1116 VKE1112:VKI1116 VUA1112:VUE1116 WDW1112:WEA1116 WNS1112:WNW1116 WXO1112:WXS1116 BG371:BK376 BG1252:BG1258 BG1883 LC1883 UY1883 AEU1883 AOQ1883 AYM1883 BII1883 BSE1883 CCA1883 CLW1883 CVS1883 DFO1883 DPK1883 DZG1883 EJC1883 ESY1883 FCU1883 FMQ1883 FWM1883 GGI1883 GQE1883 HAA1883 HJW1883 HTS1883 IDO1883 INK1883 IXG1883 JHC1883 JQY1883 KAU1883 KKQ1883 KUM1883 LEI1883 LOE1883 LYA1883 MHW1883 MRS1883 NBO1883 NLK1883 NVG1883 OFC1883 OOY1883 OYU1883 PIQ1883 PSM1883 QCI1883 QME1883 QWA1883 RFW1883 RPS1883 RZO1883 SJK1883 STG1883 TDC1883 TMY1883 TWU1883 UGQ1883 UQM1883 VAI1883 VKE1883 VUA1883 WDW1883 WNS1883 WXO1883 BG1987 LC1987 UY1987 AEU1987 AOQ1987 AYM1987 BII1987 BSE1987 CCA1987 CLW1987 CVS1987 DFO1987 DPK1987 DZG1987 EJC1987 ESY1987 FCU1987 FMQ1987 FWM1987 GGI1987 GQE1987 HAA1987 HJW1987 HTS1987 IDO1987 INK1987 IXG1987 JHC1987 JQY1987 KAU1987 KKQ1987 KUM1987 LEI1987 LOE1987 LYA1987 MHW1987 MRS1987 NBO1987 NLK1987 NVG1987 OFC1987 OOY1987 OYU1987 PIQ1987 PSM1987 QCI1987 QME1987 QWA1987 RFW1987 RPS1987 RZO1987 SJK1987 STG1987 TDC1987 TMY1987 TWU1987 UGQ1987 UQM1987 VAI1987 VKE1987 VUA1987 WDW1987 WNS1987 WXO1987 BG1359 LC1359 UY1359 AEU1359 AOQ1359 AYM1359 BII1359 BSE1359 CCA1359 CLW1359 CVS1359 DFO1359 DPK1359 DZG1359 EJC1359 ESY1359 FCU1359 FMQ1359 FWM1359 GGI1359 GQE1359 HAA1359 HJW1359 HTS1359 IDO1359 INK1359 IXG1359 JHC1359 JQY1359 KAU1359 KKQ1359 KUM1359 LEI1359 LOE1359 LYA1359 MHW1359 MRS1359 NBO1359 NLK1359 NVG1359 OFC1359 OOY1359 OYU1359 PIQ1359 PSM1359 QCI1359 QME1359 QWA1359 RFW1359 RPS1359 RZO1359 SJK1359 STG1359 TDC1359 TMY1359 TWU1359 UGQ1359 UQM1359 VAI1359 VKE1359 VUA1359 WDW1359 WNS1359 WXO1359 LH1361:LH1362 VD1361:VD1362 AEZ1361:AEZ1362 AOV1361:AOV1362 AYR1361:AYR1362 BIN1361:BIN1362 BSJ1361:BSJ1362 CCF1361:CCF1362 CMB1361:CMB1362 CVX1361:CVX1362 DFT1361:DFT1362 DPP1361:DPP1362 DZL1361:DZL1362 EJH1361:EJH1362 ETD1361:ETD1362 FCZ1361:FCZ1362 FMV1361:FMV1362 FWR1361:FWR1362 GGN1361:GGN1362 GQJ1361:GQJ1362 HAF1361:HAF1362 HKB1361:HKB1362 HTX1361:HTX1362 IDT1361:IDT1362 INP1361:INP1362 IXL1361:IXL1362 JHH1361:JHH1362 JRD1361:JRD1362 KAZ1361:KAZ1362 KKV1361:KKV1362 KUR1361:KUR1362 LEN1361:LEN1362 LOJ1361:LOJ1362 LYF1361:LYF1362 MIB1361:MIB1362 MRX1361:MRX1362 NBT1361:NBT1362 NLP1361:NLP1362 NVL1361:NVL1362 OFH1361:OFH1362 OPD1361:OPD1362 OYZ1361:OYZ1362 PIV1361:PIV1362 PSR1361:PSR1362 QCN1361:QCN1362 QMJ1361:QMJ1362 QWF1361:QWF1362 RGB1361:RGB1362 RPX1361:RPX1362 RZT1361:RZT1362 SJP1361:SJP1362 STL1361:STL1362 TDH1361:TDH1362 TND1361:TND1362 TWZ1361:TWZ1362 UGV1361:UGV1362 UQR1361:UQR1362 VAN1361:VAN1362 VKJ1361:VKJ1362 VUF1361:VUF1362 WEB1361:WEB1362 WNX1361:WNX1362 WXT1361:WXT1362 BG1432 LC1432 UY1432 AEU1432 AOQ1432 AYM1432 BII1432 BSE1432 CCA1432 CLW1432 CVS1432 DFO1432 DPK1432 DZG1432 EJC1432 ESY1432 FCU1432 FMQ1432 FWM1432 GGI1432 GQE1432 HAA1432 HJW1432 HTS1432 IDO1432 INK1432 IXG1432 JHC1432 JQY1432 KAU1432 KKQ1432 KUM1432 LEI1432 LOE1432 LYA1432 MHW1432 MRS1432 NBO1432 NLK1432 NVG1432 OFC1432 OOY1432 OYU1432 PIQ1432 PSM1432 QCI1432 QME1432 QWA1432 RFW1432 RPS1432 RZO1432 SJK1432 STG1432 TDC1432 TMY1432 TWU1432 UGQ1432 UQM1432 VAI1432 VKE1432 VUA1432 WDW1432 WNS1432 WXO1432 LC1353:LG1358 UY1353:VC1358 AEU1353:AEY1358 AOQ1353:AOU1358 AYM1353:AYQ1358 BII1353:BIM1358 BSE1353:BSI1358 CCA1353:CCE1358 CLW1353:CMA1358 CVS1353:CVW1358 DFO1353:DFS1358 DPK1353:DPO1358 DZG1353:DZK1358 EJC1353:EJG1358 ESY1353:ETC1358 FCU1353:FCY1358 FMQ1353:FMU1358 FWM1353:FWQ1358 GGI1353:GGM1358 GQE1353:GQI1358 HAA1353:HAE1358 HJW1353:HKA1358 HTS1353:HTW1358 IDO1353:IDS1358 INK1353:INO1358 IXG1353:IXK1358 JHC1353:JHG1358 JQY1353:JRC1358 KAU1353:KAY1358 KKQ1353:KKU1358 KUM1353:KUQ1358 LEI1353:LEM1358 LOE1353:LOI1358 LYA1353:LYE1358 MHW1353:MIA1358 MRS1353:MRW1358 NBO1353:NBS1358 NLK1353:NLO1358 NVG1353:NVK1358 OFC1353:OFG1358 OOY1353:OPC1358 OYU1353:OYY1358 PIQ1353:PIU1358 PSM1353:PSQ1358 QCI1353:QCM1358 QME1353:QMI1358 QWA1353:QWE1358 RFW1353:RGA1358 RPS1353:RPW1358 RZO1353:RZS1358 SJK1353:SJO1358 STG1353:STK1358 TDC1353:TDG1358 TMY1353:TNC1358 TWU1353:TWY1358 UGQ1353:UGU1358 UQM1353:UQQ1358 VAI1353:VAM1358 VKE1353:VKI1358 VUA1353:VUE1358 WDW1353:WEA1358 WNS1353:WNW1358 WXO1353:WXS1358 LC1567:LG1574 UY1567:VC1574 AEU1567:AEY1574 AOQ1567:AOU1574 AYM1567:AYQ1574 BII1567:BIM1574 BSE1567:BSI1574 CCA1567:CCE1574 CLW1567:CMA1574 CVS1567:CVW1574 DFO1567:DFS1574 DPK1567:DPO1574 DZG1567:DZK1574 EJC1567:EJG1574 ESY1567:ETC1574 FCU1567:FCY1574 FMQ1567:FMU1574 FWM1567:FWQ1574 GGI1567:GGM1574 GQE1567:GQI1574 HAA1567:HAE1574 HJW1567:HKA1574 HTS1567:HTW1574 IDO1567:IDS1574 INK1567:INO1574 IXG1567:IXK1574 JHC1567:JHG1574 JQY1567:JRC1574 KAU1567:KAY1574 KKQ1567:KKU1574 KUM1567:KUQ1574 LEI1567:LEM1574 LOE1567:LOI1574 LYA1567:LYE1574 MHW1567:MIA1574 MRS1567:MRW1574 NBO1567:NBS1574 NLK1567:NLO1574 NVG1567:NVK1574 OFC1567:OFG1574 OOY1567:OPC1574 OYU1567:OYY1574 PIQ1567:PIU1574 PSM1567:PSQ1574 QCI1567:QCM1574 QME1567:QMI1574 QWA1567:QWE1574 RFW1567:RGA1574 RPS1567:RPW1574 RZO1567:RZS1574 SJK1567:SJO1574 STG1567:STK1574 TDC1567:TDG1574 TMY1567:TNC1574 TWU1567:TWY1574 UGQ1567:UGU1574 UQM1567:UQQ1574 VAI1567:VAM1574 VKE1567:VKI1574 VUA1567:VUE1574 WDW1567:WEA1574 WNS1567:WNW1574 WXO1567:WXS1574 WXO1541 BG1088:BG1089 LC1088:LC1089 UY1088:UY1089 AEU1088:AEU1089 AOQ1088:AOQ1089 AYM1088:AYM1089 BII1088:BII1089 BSE1088:BSE1089 CCA1088:CCA1089 CLW1088:CLW1089 CVS1088:CVS1089 DFO1088:DFO1089 DPK1088:DPK1089 DZG1088:DZG1089 EJC1088:EJC1089 ESY1088:ESY1089 FCU1088:FCU1089 FMQ1088:FMQ1089 FWM1088:FWM1089 GGI1088:GGI1089 GQE1088:GQE1089 HAA1088:HAA1089 HJW1088:HJW1089 HTS1088:HTS1089 IDO1088:IDO1089 INK1088:INK1089 IXG1088:IXG1089 JHC1088:JHC1089 JQY1088:JQY1089 KAU1088:KAU1089 KKQ1088:KKQ1089 KUM1088:KUM1089 LEI1088:LEI1089 LOE1088:LOE1089 LYA1088:LYA1089 MHW1088:MHW1089 MRS1088:MRS1089 NBO1088:NBO1089 NLK1088:NLK1089 NVG1088:NVG1089 OFC1088:OFC1089 OOY1088:OOY1089 OYU1088:OYU1089 PIQ1088:PIQ1089 PSM1088:PSM1089 QCI1088:QCI1089 QME1088:QME1089 QWA1088:QWA1089 RFW1088:RFW1089 RPS1088:RPS1089 RZO1088:RZO1089 SJK1088:SJK1089 STG1088:STG1089 TDC1088:TDC1089 TMY1088:TMY1089 TWU1088:TWU1089 UGQ1088:UGQ1089 UQM1088:UQM1089 VAI1088:VAI1089 VKE1088:VKE1089 VUA1088:VUA1089 WDW1088:WDW1089 WNS1088:WNS1089 WXO1088:WXO1089 BG1097 LC1097 UY1097 AEU1097 AOQ1097 AYM1097 BII1097 BSE1097 CCA1097 CLW1097 CVS1097 DFO1097 DPK1097 DZG1097 EJC1097 ESY1097 FCU1097 FMQ1097 FWM1097 GGI1097 GQE1097 HAA1097 HJW1097 HTS1097 IDO1097 INK1097 IXG1097 JHC1097 JQY1097 KAU1097 KKQ1097 KUM1097 LEI1097 LOE1097 LYA1097 MHW1097 MRS1097 NBO1097 NLK1097 NVG1097 OFC1097 OOY1097 OYU1097 PIQ1097 PSM1097 QCI1097 QME1097 QWA1097 RFW1097 RPS1097 RZO1097 SJK1097 STG1097 TDC1097 TMY1097 TWU1097 UGQ1097 UQM1097 VAI1097 VKE1097 VUA1097 WDW1097 WNS1097 WXO1097 BG1123 LC1123 UY1123 AEU1123 AOQ1123 AYM1123 BII1123 BSE1123 CCA1123 CLW1123 CVS1123 DFO1123 DPK1123 DZG1123 EJC1123 ESY1123 FCU1123 FMQ1123 FWM1123 GGI1123 GQE1123 HAA1123 HJW1123 HTS1123 IDO1123 INK1123 IXG1123 JHC1123 JQY1123 KAU1123 KKQ1123 KUM1123 LEI1123 LOE1123 LYA1123 MHW1123 MRS1123 NBO1123 NLK1123 NVG1123 OFC1123 OOY1123 OYU1123 PIQ1123 PSM1123 QCI1123 QME1123 QWA1123 RFW1123 RPS1123 RZO1123 SJK1123 STG1123 TDC1123 TMY1123 TWU1123 UGQ1123 UQM1123 VAI1123 VKE1123 VUA1123 WDW1123 WNS1123 WXO1123 BG1128 LC1128 UY1128 AEU1128 AOQ1128 AYM1128 BII1128 BSE1128 CCA1128 CLW1128 CVS1128 DFO1128 DPK1128 DZG1128 EJC1128 ESY1128 FCU1128 FMQ1128 FWM1128 GGI1128 GQE1128 HAA1128 HJW1128 HTS1128 IDO1128 INK1128 IXG1128 JHC1128 JQY1128 KAU1128 KKQ1128 KUM1128 LEI1128 LOE1128 LYA1128 MHW1128 MRS1128 NBO1128 NLK1128 NVG1128 OFC1128 OOY1128 OYU1128 PIQ1128 PSM1128 QCI1128 QME1128 QWA1128 RFW1128 RPS1128 RZO1128 SJK1128 STG1128 TDC1128 TMY1128 TWU1128 UGQ1128 UQM1128 VAI1128 VKE1128 VUA1128 WDW1128 WNS1128 WXO1128 BG1154:BG1157 LC1154:LC1157 UY1154:UY1157 AEU1154:AEU1157 AOQ1154:AOQ1157 AYM1154:AYM1157 BII1154:BII1157 BSE1154:BSE1157 CCA1154:CCA1157 CLW1154:CLW1157 CVS1154:CVS1157 DFO1154:DFO1157 DPK1154:DPK1157 DZG1154:DZG1157 EJC1154:EJC1157 ESY1154:ESY1157 FCU1154:FCU1157 FMQ1154:FMQ1157 FWM1154:FWM1157 GGI1154:GGI1157 GQE1154:GQE1157 HAA1154:HAA1157 HJW1154:HJW1157 HTS1154:HTS1157 IDO1154:IDO1157 INK1154:INK1157 IXG1154:IXG1157 JHC1154:JHC1157 JQY1154:JQY1157 KAU1154:KAU1157 KKQ1154:KKQ1157 KUM1154:KUM1157 LEI1154:LEI1157 LOE1154:LOE1157 LYA1154:LYA1157 MHW1154:MHW1157 MRS1154:MRS1157 NBO1154:NBO1157 NLK1154:NLK1157 NVG1154:NVG1157 OFC1154:OFC1157 OOY1154:OOY1157 OYU1154:OYU1157 PIQ1154:PIQ1157 PSM1154:PSM1157 QCI1154:QCI1157 QME1154:QME1157 QWA1154:QWA1157 RFW1154:RFW1157 RPS1154:RPS1157 RZO1154:RZO1157 SJK1154:SJK1157 STG1154:STG1157 TDC1154:TDC1157 TMY1154:TMY1157 TWU1154:TWU1157 UGQ1154:UGQ1157 UQM1154:UQM1157 VAI1154:VAI1157 VKE1154:VKE1157 VUA1154:VUA1157 WDW1154:WDW1157 WNS1154:WNS1157 WXO1154:WXO1157 LC1338 UY1338 AEU1338 AOQ1338 AYM1338 BII1338 BSE1338 CCA1338 CLW1338 CVS1338 DFO1338 DPK1338 DZG1338 EJC1338 ESY1338 FCU1338 FMQ1338 FWM1338 GGI1338 GQE1338 HAA1338 HJW1338 HTS1338 IDO1338 INK1338 IXG1338 JHC1338 JQY1338 KAU1338 KKQ1338 KUM1338 LEI1338 LOE1338 LYA1338 MHW1338 MRS1338 NBO1338 NLK1338 NVG1338 OFC1338 OOY1338 OYU1338 PIQ1338 PSM1338 QCI1338 QME1338 QWA1338 RFW1338 RPS1338 RZO1338 SJK1338 STG1338 TDC1338 TMY1338 TWU1338 UGQ1338 UQM1338 VAI1338 VKE1338 VUA1338 WDW1338 WNS1338 WXO1338 LC1340:LC1341 UY1340:UY1341 AEU1340:AEU1341 AOQ1340:AOQ1341 AYM1340:AYM1341 BII1340:BII1341 BSE1340:BSE1341 CCA1340:CCA1341 CLW1340:CLW1341 CVS1340:CVS1341 DFO1340:DFO1341 DPK1340:DPK1341 DZG1340:DZG1341 EJC1340:EJC1341 ESY1340:ESY1341 FCU1340:FCU1341 FMQ1340:FMQ1341 FWM1340:FWM1341 GGI1340:GGI1341 GQE1340:GQE1341 HAA1340:HAA1341 HJW1340:HJW1341 HTS1340:HTS1341 IDO1340:IDO1341 INK1340:INK1341 IXG1340:IXG1341 JHC1340:JHC1341 JQY1340:JQY1341 KAU1340:KAU1341 KKQ1340:KKQ1341 KUM1340:KUM1341 LEI1340:LEI1341 LOE1340:LOE1341 LYA1340:LYA1341 MHW1340:MHW1341 MRS1340:MRS1341 NBO1340:NBO1341 NLK1340:NLK1341 NVG1340:NVG1341 OFC1340:OFC1341 OOY1340:OOY1341 OYU1340:OYU1341 PIQ1340:PIQ1341 PSM1340:PSM1341 QCI1340:QCI1341 QME1340:QME1341 QWA1340:QWA1341 RFW1340:RFW1341 RPS1340:RPS1341 RZO1340:RZO1341 SJK1340:SJK1341 STG1340:STG1341 TDC1340:TDC1341 TMY1340:TMY1341 TWU1340:TWU1341 UGQ1340:UGQ1341 UQM1340:UQM1341 VAI1340:VAI1341 VKE1340:VKE1341 VUA1340:VUA1341 WDW1340:WDW1341 WNS1340:WNS1341 WXO1340:WXO1341 WXO1406:WXT1406 LC1403:LC1404 UY1403:UY1404 AEU1403:AEU1404 AOQ1403:AOQ1404 AYM1403:AYM1404 BII1403:BII1404 BSE1403:BSE1404 CCA1403:CCA1404 CLW1403:CLW1404 CVS1403:CVS1404 DFO1403:DFO1404 DPK1403:DPK1404 DZG1403:DZG1404 EJC1403:EJC1404 ESY1403:ESY1404 FCU1403:FCU1404 FMQ1403:FMQ1404 FWM1403:FWM1404 GGI1403:GGI1404 GQE1403:GQE1404 HAA1403:HAA1404 HJW1403:HJW1404 HTS1403:HTS1404 IDO1403:IDO1404 INK1403:INK1404 IXG1403:IXG1404 JHC1403:JHC1404 JQY1403:JQY1404 KAU1403:KAU1404 KKQ1403:KKQ1404 KUM1403:KUM1404 LEI1403:LEI1404 LOE1403:LOE1404 LYA1403:LYA1404 MHW1403:MHW1404 MRS1403:MRS1404 NBO1403:NBO1404 NLK1403:NLK1404 NVG1403:NVG1404 OFC1403:OFC1404 OOY1403:OOY1404 OYU1403:OYU1404 PIQ1403:PIQ1404 PSM1403:PSM1404 QCI1403:QCI1404 QME1403:QME1404 QWA1403:QWA1404 RFW1403:RFW1404 RPS1403:RPS1404 RZO1403:RZO1404 SJK1403:SJK1404 STG1403:STG1404 TDC1403:TDC1404 TMY1403:TMY1404 TWU1403:TWU1404 UGQ1403:UGQ1404 UQM1403:UQM1404 VAI1403:VAI1404 VKE1403:VKE1404 VUA1403:VUA1404 WDW1403:WDW1404 WNS1403:WNS1404 WXO1403:WXO1404 BG1394:BG1395 LC1394:LC1395 UY1394:UY1395 AEU1394:AEU1395 AOQ1394:AOQ1395 AYM1394:AYM1395 BII1394:BII1395 BSE1394:BSE1395 CCA1394:CCA1395 CLW1394:CLW1395 CVS1394:CVS1395 DFO1394:DFO1395 DPK1394:DPK1395 DZG1394:DZG1395 EJC1394:EJC1395 ESY1394:ESY1395 FCU1394:FCU1395 FMQ1394:FMQ1395 FWM1394:FWM1395 GGI1394:GGI1395 GQE1394:GQE1395 HAA1394:HAA1395 HJW1394:HJW1395 HTS1394:HTS1395 IDO1394:IDO1395 INK1394:INK1395 IXG1394:IXG1395 JHC1394:JHC1395 JQY1394:JQY1395 KAU1394:KAU1395 KKQ1394:KKQ1395 KUM1394:KUM1395 LEI1394:LEI1395 LOE1394:LOE1395 LYA1394:LYA1395 MHW1394:MHW1395 MRS1394:MRS1395 NBO1394:NBO1395 NLK1394:NLK1395 NVG1394:NVG1395 OFC1394:OFC1395 OOY1394:OOY1395 OYU1394:OYU1395 PIQ1394:PIQ1395 PSM1394:PSM1395 QCI1394:QCI1395 QME1394:QME1395 QWA1394:QWA1395 RFW1394:RFW1395 RPS1394:RPS1395 RZO1394:RZO1395 SJK1394:SJK1395 STG1394:STG1395 TDC1394:TDC1395 TMY1394:TMY1395 TWU1394:TWU1395 UGQ1394:UGQ1395 UQM1394:UQM1395 VAI1394:VAI1395 VKE1394:VKE1395 VUA1394:VUA1395 WDW1394:WDW1395 WNS1394:WNS1395 WXO1394:WXO1395 LH1420:LH1421 VD1420:VD1421 AEZ1420:AEZ1421 AOV1420:AOV1421 AYR1420:AYR1421 BIN1420:BIN1421 BSJ1420:BSJ1421 CCF1420:CCF1421 CMB1420:CMB1421 CVX1420:CVX1421 DFT1420:DFT1421 DPP1420:DPP1421 DZL1420:DZL1421 EJH1420:EJH1421 ETD1420:ETD1421 FCZ1420:FCZ1421 FMV1420:FMV1421 FWR1420:FWR1421 GGN1420:GGN1421 GQJ1420:GQJ1421 HAF1420:HAF1421 HKB1420:HKB1421 HTX1420:HTX1421 IDT1420:IDT1421 INP1420:INP1421 IXL1420:IXL1421 JHH1420:JHH1421 JRD1420:JRD1421 KAZ1420:KAZ1421 KKV1420:KKV1421 KUR1420:KUR1421 LEN1420:LEN1421 LOJ1420:LOJ1421 LYF1420:LYF1421 MIB1420:MIB1421 MRX1420:MRX1421 NBT1420:NBT1421 NLP1420:NLP1421 NVL1420:NVL1421 OFH1420:OFH1421 OPD1420:OPD1421 OYZ1420:OYZ1421 PIV1420:PIV1421 PSR1420:PSR1421 QCN1420:QCN1421 QMJ1420:QMJ1421 QWF1420:QWF1421 RGB1420:RGB1421 RPX1420:RPX1421 RZT1420:RZT1421 SJP1420:SJP1421 STL1420:STL1421 TDH1420:TDH1421 TND1420:TND1421 TWZ1420:TWZ1421 UGV1420:UGV1421 UQR1420:UQR1421 VAN1420:VAN1421 VKJ1420:VKJ1421 VUF1420:VUF1421 WEB1420:WEB1421 WNX1420:WNX1421 WXT1420:WXT1421 BG1422 LC1422 UY1422 AEU1422 AOQ1422 AYM1422 BII1422 BSE1422 CCA1422 CLW1422 CVS1422 DFO1422 DPK1422 DZG1422 EJC1422 ESY1422 FCU1422 FMQ1422 FWM1422 GGI1422 GQE1422 HAA1422 HJW1422 HTS1422 IDO1422 INK1422 IXG1422 JHC1422 JQY1422 KAU1422 KKQ1422 KUM1422 LEI1422 LOE1422 LYA1422 MHW1422 MRS1422 NBO1422 NLK1422 NVG1422 OFC1422 OOY1422 OYU1422 PIQ1422 PSM1422 QCI1422 QME1422 QWA1422 RFW1422 RPS1422 RZO1422 SJK1422 STG1422 TDC1422 TMY1422 TWU1422 UGQ1422 UQM1422 VAI1422 VKE1422 VUA1422 WDW1422 WNS1422 WXO1422 BG1418 LC1418 UY1418 AEU1418 AOQ1418 AYM1418 BII1418 BSE1418 CCA1418 CLW1418 CVS1418 DFO1418 DPK1418 DZG1418 EJC1418 ESY1418 FCU1418 FMQ1418 FWM1418 GGI1418 GQE1418 HAA1418 HJW1418 HTS1418 IDO1418 INK1418 IXG1418 JHC1418 JQY1418 KAU1418 KKQ1418 KUM1418 LEI1418 LOE1418 LYA1418 MHW1418 MRS1418 NBO1418 NLK1418 NVG1418 OFC1418 OOY1418 OYU1418 PIQ1418 PSM1418 QCI1418 QME1418 QWA1418 RFW1418 RPS1418 RZO1418 SJK1418 STG1418 TDC1418 TMY1418 TWU1418 UGQ1418 UQM1418 VAI1418 VKE1418 VUA1418 WDW1418 WNS1418 WXO1418 LC1412:LG1417 UY1412:VC1417 AEU1412:AEY1417 AOQ1412:AOU1417 AYM1412:AYQ1417 BII1412:BIM1417 BSE1412:BSI1417 CCA1412:CCE1417 CLW1412:CMA1417 CVS1412:CVW1417 DFO1412:DFS1417 DPK1412:DPO1417 DZG1412:DZK1417 EJC1412:EJG1417 ESY1412:ETC1417 FCU1412:FCY1417 FMQ1412:FMU1417 FWM1412:FWQ1417 GGI1412:GGM1417 GQE1412:GQI1417 HAA1412:HAE1417 HJW1412:HKA1417 HTS1412:HTW1417 IDO1412:IDS1417 INK1412:INO1417 IXG1412:IXK1417 JHC1412:JHG1417 JQY1412:JRC1417 KAU1412:KAY1417 KKQ1412:KKU1417 KUM1412:KUQ1417 LEI1412:LEM1417 LOE1412:LOI1417 LYA1412:LYE1417 MHW1412:MIA1417 MRS1412:MRW1417 NBO1412:NBS1417 NLK1412:NLO1417 NVG1412:NVK1417 OFC1412:OFG1417 OOY1412:OPC1417 OYU1412:OYY1417 PIQ1412:PIU1417 PSM1412:PSQ1417 QCI1412:QCM1417 QME1412:QMI1417 QWA1412:QWE1417 RFW1412:RGA1417 RPS1412:RPW1417 RZO1412:RZS1417 SJK1412:SJO1417 STG1412:STK1417 TDC1412:TDG1417 TMY1412:TNC1417 TWU1412:TWY1417 UGQ1412:UGU1417 UQM1412:UQQ1417 VAI1412:VAM1417 VKE1412:VKI1417 VUA1412:VUE1417 WDW1412:WEA1417 WNS1412:WNW1417 WXO1412:WXS1417 BG1353:BK1358 BG1403 BG1376 LC1376 UY1376 AEU1376 AOQ1376 AYM1376 BII1376 BSE1376 CCA1376 CLW1376 CVS1376 DFO1376 DPK1376 DZG1376 EJC1376 ESY1376 FCU1376 FMQ1376 FWM1376 GGI1376 GQE1376 HAA1376 HJW1376 HTS1376 IDO1376 INK1376 IXG1376 JHC1376 JQY1376 KAU1376 KKQ1376 KUM1376 LEI1376 LOE1376 LYA1376 MHW1376 MRS1376 NBO1376 NLK1376 NVG1376 OFC1376 OOY1376 OYU1376 PIQ1376 PSM1376 QCI1376 QME1376 QWA1376 RFW1376 RPS1376 RZO1376 SJK1376 STG1376 TDC1376 TMY1376 TWU1376 UGQ1376 UQM1376 VAI1376 VKE1376 VUA1376 WDW1376 WNS1376 WXO1376 BG1786 LC1786 UY1786 AEU1786 AOQ1786 AYM1786 BII1786 BSE1786 CCA1786 CLW1786 CVS1786 DFO1786 DPK1786 DZG1786 EJC1786 ESY1786 FCU1786 FMQ1786 FWM1786 GGI1786 GQE1786 HAA1786 HJW1786 HTS1786 IDO1786 INK1786 IXG1786 JHC1786 JQY1786 KAU1786 KKQ1786 KUM1786 LEI1786 LOE1786 LYA1786 MHW1786 MRS1786 NBO1786 NLK1786 NVG1786 OFC1786 OOY1786 OYU1786 PIQ1786 PSM1786 QCI1786 QME1786 QWA1786 RFW1786 RPS1786 RZO1786 SJK1786 STG1786 TDC1786 TMY1786 TWU1786 UGQ1786 UQM1786 VAI1786 VKE1786 VUA1786 WDW1786 WNS1786 WXO1786 BG1801 LC1801 UY1801 AEU1801 AOQ1801 AYM1801 BII1801 BSE1801 CCA1801 CLW1801 CVS1801 DFO1801 DPK1801 DZG1801 EJC1801 ESY1801 FCU1801 FMQ1801 FWM1801 GGI1801 GQE1801 HAA1801 HJW1801 HTS1801 IDO1801 INK1801 IXG1801 JHC1801 JQY1801 KAU1801 KKQ1801 KUM1801 LEI1801 LOE1801 LYA1801 MHW1801 MRS1801 NBO1801 NLK1801 NVG1801 OFC1801 OOY1801 OYU1801 PIQ1801 PSM1801 QCI1801 QME1801 QWA1801 RFW1801 RPS1801 RZO1801 SJK1801 STG1801 TDC1801 TMY1801 TWU1801 UGQ1801 UQM1801 VAI1801 VKE1801 VUA1801 WDW1801 WNS1801 WXO1801 BG1873 LC1873 UY1873 AEU1873 AOQ1873 AYM1873 BII1873 BSE1873 CCA1873 CLW1873 CVS1873 DFO1873 DPK1873 DZG1873 EJC1873 ESY1873 FCU1873 FMQ1873 FWM1873 GGI1873 GQE1873 HAA1873 HJW1873 HTS1873 IDO1873 INK1873 IXG1873 JHC1873 JQY1873 KAU1873 KKQ1873 KUM1873 LEI1873 LOE1873 LYA1873 MHW1873 MRS1873 NBO1873 NLK1873 NVG1873 OFC1873 OOY1873 OYU1873 PIQ1873 PSM1873 QCI1873 QME1873 QWA1873 RFW1873 RPS1873 RZO1873 SJK1873 STG1873 TDC1873 TMY1873 TWU1873 UGQ1873 UQM1873 VAI1873 VKE1873 VUA1873 WDW1873 WNS1873 WXO1873 BG1831 LC1831 UY1831 AEU1831 AOQ1831 AYM1831 BII1831 BSE1831 CCA1831 CLW1831 CVS1831 DFO1831 DPK1831 DZG1831 EJC1831 ESY1831 FCU1831 FMQ1831 FWM1831 GGI1831 GQE1831 HAA1831 HJW1831 HTS1831 IDO1831 INK1831 IXG1831 JHC1831 JQY1831 KAU1831 KKQ1831 KUM1831 LEI1831 LOE1831 LYA1831 MHW1831 MRS1831 NBO1831 NLK1831 NVG1831 OFC1831 OOY1831 OYU1831 PIQ1831 PSM1831 QCI1831 QME1831 QWA1831 RFW1831 RPS1831 RZO1831 SJK1831 STG1831 TDC1831 TMY1831 TWU1831 UGQ1831 UQM1831 VAI1831 VKE1831 VUA1831 WDW1831 WNS1831 WXO1831 BG1867 LC1867 UY1867 AEU1867 AOQ1867 AYM1867 BII1867 BSE1867 CCA1867 CLW1867 CVS1867 DFO1867 DPK1867 DZG1867 EJC1867 ESY1867 FCU1867 FMQ1867 FWM1867 GGI1867 GQE1867 HAA1867 HJW1867 HTS1867 IDO1867 INK1867 IXG1867 JHC1867 JQY1867 KAU1867 KKQ1867 KUM1867 LEI1867 LOE1867 LYA1867 MHW1867 MRS1867 NBO1867 NLK1867 NVG1867 OFC1867 OOY1867 OYU1867 PIQ1867 PSM1867 QCI1867 QME1867 QWA1867 RFW1867 RPS1867 RZO1867 SJK1867 STG1867 TDC1867 TMY1867 TWU1867 UGQ1867 UQM1867 VAI1867 VKE1867 VUA1867 WDW1867 WNS1867 WXO1867 BG1853:BG1854 LC1853:LC1854 UY1853:UY1854 AEU1853:AEU1854 AOQ1853:AOQ1854 AYM1853:AYM1854 BII1853:BII1854 BSE1853:BSE1854 CCA1853:CCA1854 CLW1853:CLW1854 CVS1853:CVS1854 DFO1853:DFO1854 DPK1853:DPK1854 DZG1853:DZG1854 EJC1853:EJC1854 ESY1853:ESY1854 FCU1853:FCU1854 FMQ1853:FMQ1854 FWM1853:FWM1854 GGI1853:GGI1854 GQE1853:GQE1854 HAA1853:HAA1854 HJW1853:HJW1854 HTS1853:HTS1854 IDO1853:IDO1854 INK1853:INK1854 IXG1853:IXG1854 JHC1853:JHC1854 JQY1853:JQY1854 KAU1853:KAU1854 KKQ1853:KKQ1854 KUM1853:KUM1854 LEI1853:LEI1854 LOE1853:LOE1854 LYA1853:LYA1854 MHW1853:MHW1854 MRS1853:MRS1854 NBO1853:NBO1854 NLK1853:NLK1854 NVG1853:NVG1854 OFC1853:OFC1854 OOY1853:OOY1854 OYU1853:OYU1854 PIQ1853:PIQ1854 PSM1853:PSM1854 QCI1853:QCI1854 QME1853:QME1854 QWA1853:QWA1854 RFW1853:RFW1854 RPS1853:RPS1854 RZO1853:RZO1854 SJK1853:SJK1854 STG1853:STG1854 TDC1853:TDC1854 TMY1853:TMY1854 TWU1853:TWU1854 UGQ1853:UGQ1854 UQM1853:UQM1854 VAI1853:VAI1854 VKE1853:VKE1854 VUA1853:VUA1854 WDW1853:WDW1854 WNS1853:WNS1854 WXO1853:WXO1854 BG1875 LC1875 UY1875 AEU1875 AOQ1875 AYM1875 BII1875 BSE1875 CCA1875 CLW1875 CVS1875 DFO1875 DPK1875 DZG1875 EJC1875 ESY1875 FCU1875 FMQ1875 FWM1875 GGI1875 GQE1875 HAA1875 HJW1875 HTS1875 IDO1875 INK1875 IXG1875 JHC1875 JQY1875 KAU1875 KKQ1875 KUM1875 LEI1875 LOE1875 LYA1875 MHW1875 MRS1875 NBO1875 NLK1875 NVG1875 OFC1875 OOY1875 OYU1875 PIQ1875 PSM1875 QCI1875 QME1875 QWA1875 RFW1875 RPS1875 RZO1875 SJK1875 STG1875 TDC1875 TMY1875 TWU1875 UGQ1875 UQM1875 VAI1875 VKE1875 VUA1875 WDW1875 WNS1875 WXO1875 BG1930:BG1931 LC1930:LC1931 UY1930:UY1931 AEU1930:AEU1931 AOQ1930:AOQ1931 AYM1930:AYM1931 BII1930:BII1931 BSE1930:BSE1931 CCA1930:CCA1931 CLW1930:CLW1931 CVS1930:CVS1931 DFO1930:DFO1931 DPK1930:DPK1931 DZG1930:DZG1931 EJC1930:EJC1931 ESY1930:ESY1931 FCU1930:FCU1931 FMQ1930:FMQ1931 FWM1930:FWM1931 GGI1930:GGI1931 GQE1930:GQE1931 HAA1930:HAA1931 HJW1930:HJW1931 HTS1930:HTS1931 IDO1930:IDO1931 INK1930:INK1931 IXG1930:IXG1931 JHC1930:JHC1931 JQY1930:JQY1931 KAU1930:KAU1931 KKQ1930:KKQ1931 KUM1930:KUM1931 LEI1930:LEI1931 LOE1930:LOE1931 LYA1930:LYA1931 MHW1930:MHW1931 MRS1930:MRS1931 NBO1930:NBO1931 NLK1930:NLK1931 NVG1930:NVG1931 OFC1930:OFC1931 OOY1930:OOY1931 OYU1930:OYU1931 PIQ1930:PIQ1931 PSM1930:PSM1931 QCI1930:QCI1931 QME1930:QME1931 QWA1930:QWA1931 RFW1930:RFW1931 RPS1930:RPS1931 RZO1930:RZO1931 SJK1930:SJK1931 STG1930:STG1931 TDC1930:TDC1931 TMY1930:TMY1931 TWU1930:TWU1931 UGQ1930:UGQ1931 UQM1930:UQM1931 VAI1930:VAI1931 VKE1930:VKE1931 VUA1930:VUA1931 WDW1930:WDW1931 WNS1930:WNS1931 WXO1930:WXO1931 LC1938:LG1939 UY1938:VC1939 AEU1938:AEY1939 AOQ1938:AOU1939 AYM1938:AYQ1939 BII1938:BIM1939 BSE1938:BSI1939 CCA1938:CCE1939 CLW1938:CMA1939 CVS1938:CVW1939 DFO1938:DFS1939 DPK1938:DPO1939 DZG1938:DZK1939 EJC1938:EJG1939 ESY1938:ETC1939 FCU1938:FCY1939 FMQ1938:FMU1939 FWM1938:FWQ1939 GGI1938:GGM1939 GQE1938:GQI1939 HAA1938:HAE1939 HJW1938:HKA1939 HTS1938:HTW1939 IDO1938:IDS1939 INK1938:INO1939 IXG1938:IXK1939 JHC1938:JHG1939 JQY1938:JRC1939 KAU1938:KAY1939 KKQ1938:KKU1939 KUM1938:KUQ1939 LEI1938:LEM1939 LOE1938:LOI1939 LYA1938:LYE1939 MHW1938:MIA1939 MRS1938:MRW1939 NBO1938:NBS1939 NLK1938:NLO1939 NVG1938:NVK1939 OFC1938:OFG1939 OOY1938:OPC1939 OYU1938:OYY1939 PIQ1938:PIU1939 PSM1938:PSQ1939 QCI1938:QCM1939 QME1938:QMI1939 QWA1938:QWE1939 RFW1938:RGA1939 RPS1938:RPW1939 RZO1938:RZS1939 SJK1938:SJO1939 STG1938:STK1939 TDC1938:TDG1939 TMY1938:TNC1939 TWU1938:TWY1939 UGQ1938:UGU1939 UQM1938:UQQ1939 VAI1938:VAM1939 VKE1938:VKI1939 VUA1938:VUE1939 WDW1938:WEA1939 WNS1938:WNW1939 WXO1938:WXS1939 BG2019:BK2039 BG2112:BG2114 BG2107:BG2110 WXO2117 WNS2117 WDW2117 VUA2117 VKE2117 VAI2117 UQM2117 UGQ2117 TWU2117 TMY2117 TDC2117 STG2117 SJK2117 RZO2117 RPS2117 RFW2117 QWA2117 QME2117 QCI2117 PSM2117 PIQ2117 OYU2117 OOY2117 OFC2117 NVG2117 NLK2117 NBO2117 MRS2117 MHW2117 LYA2117 LOE2117 LEI2117 KUM2117 KKQ2117 KAU2117 JQY2117 JHC2117 IXG2117 INK2117 IDO2117 HTS2117 HJW2117 HAA2117 GQE2117 GGI2117 FWM2117 FMQ2117 FCU2117 ESY2117 EJC2117 DZG2117 DPK2117 DFO2117 CVS2117 CLW2117 CCA2117 BSE2117 BII2117 AYM2117 AOQ2117 AEU2117 UY2117 LC2117 BG2117 BG2129 WDW2120:WEA2121 BH108:BK123 BG134:BG137 LC1252:LG1259 UY1252:VC1259 AEU1252:AEY1259 AOQ1252:AOU1259 AYM1252:AYQ1259 BII1252:BIM1259 BSE1252:BSI1259 CCA1252:CCE1259 CLW1252:CMA1259 CVS1252:CVW1259 DFO1252:DFS1259 DPK1252:DPO1259 DZG1252:DZK1259 EJC1252:EJG1259 ESY1252:ETC1259 FCU1252:FCY1259 FMQ1252:FMU1259 FWM1252:FWQ1259 GGI1252:GGM1259 GQE1252:GQI1259 HAA1252:HAE1259 HJW1252:HKA1259 HTS1252:HTW1259 IDO1252:IDS1259 INK1252:INO1259 IXG1252:IXK1259 JHC1252:JHG1259 JQY1252:JRC1259 KAU1252:KAY1259 KKQ1252:KKU1259 KUM1252:KUQ1259 LEI1252:LEM1259 LOE1252:LOI1259 LYA1252:LYE1259 MHW1252:MIA1259 MRS1252:MRW1259 NBO1252:NBS1259 NLK1252:NLO1259 NVG1252:NVK1259 OFC1252:OFG1259 OOY1252:OPC1259 OYU1252:OYY1259 PIQ1252:PIU1259 PSM1252:PSQ1259 QCI1252:QCM1259 QME1252:QMI1259 QWA1252:QWE1259 RFW1252:RGA1259 RPS1252:RPW1259 RZO1252:RZS1259 SJK1252:SJO1259 STG1252:STK1259 TDC1252:TDG1259 TMY1252:TNC1259 TWU1252:TWY1259 UGQ1252:UGU1259 UQM1252:UQQ1259 VAI1252:VAM1259 VKE1252:VKI1259 VUA1252:VUE1259 WDW1252:WEA1259 WXO1252:WXS1259 AEU1042 AOQ1042 AYM1042 BII1042 BSE1042 CCA1042 CLW1042 CVS1042 DFO1042 DPK1042 DZG1042 EJC1042 ESY1042 FCU1042 FMQ1042 FWM1042 GGI1042 GQE1042 HAA1042 HJW1042 HTS1042 IDO1042 INK1042 IXG1042 JHC1042 JQY1042 KAU1042 KKQ1042 KUM1042 LEI1042 LOE1042 LYA1042 MHW1042 MRS1042 NBO1042 NLK1042 NVG1042 OFC1042 OOY1042 OYU1042 PIQ1042 PSM1042 QCI1042 QME1042 QWA1042 RFW1042 RPS1042 RZO1042 SJK1042 STG1042 TDC1042 TMY1042 TWU1042 UGQ1042 UQM1042 VAI1042 VKE1042 VUA1042 WDW1042 WNS1042 WXO1042 LC1042 UY1042 BG93:BK93 BG590:BK595 WXO1365 LC1371:LH1372 UY1371:VD1372 AEU1371:AEZ1372 AOQ1371:AOV1372 AYM1371:AYR1372 BII1371:BIN1372 BSE1371:BSJ1372 CCA1371:CCF1372 CLW1371:CMB1372 CVS1371:CVX1372 DFO1371:DFT1372 DPK1371:DPP1372 DZG1371:DZL1372 EJC1371:EJH1372 ESY1371:ETD1372 FCU1371:FCZ1372 FMQ1371:FMV1372 FWM1371:FWR1372 GGI1371:GGN1372 GQE1371:GQJ1372 HAA1371:HAF1372 HJW1371:HKB1372 HTS1371:HTX1372 IDO1371:IDT1372 INK1371:INP1372 IXG1371:IXL1372 JHC1371:JHH1372 JQY1371:JRD1372 KAU1371:KAZ1372 KKQ1371:KKV1372 KUM1371:KUR1372 LEI1371:LEN1372 LOE1371:LOJ1372 LYA1371:LYF1372 MHW1371:MIB1372 MRS1371:MRX1372 NBO1371:NBT1372 NLK1371:NLP1372 NVG1371:NVL1372 OFC1371:OFH1372 OOY1371:OPD1372 OYU1371:OYZ1372 PIQ1371:PIV1372 PSM1371:PSR1372 QCI1371:QCN1372 QME1371:QMJ1372 QWA1371:QWF1372 RFW1371:RGB1372 RPS1371:RPX1372 RZO1371:RZT1372 SJK1371:SJP1372 STG1371:STL1372 TDC1371:TDH1372 TMY1371:TND1372 TWU1371:TWZ1372 UGQ1371:UGV1372 UQM1371:UQR1372 VAI1371:VAN1372 VKE1371:VKJ1372 VUA1371:VUF1372 WDW1371:WEB1372 WNS1371:WNX1372 WXO1371:WXT1372 BG1365 LC1365 UY1365 AEU1365 AOQ1365 AYM1365 BII1365 BSE1365 CCA1365 CLW1365 CVS1365 DFO1365 DPK1365 DZG1365 EJC1365 ESY1365 FCU1365 FMQ1365 FWM1365 GGI1365 GQE1365 HAA1365 HJW1365 HTS1365 IDO1365 INK1365 IXG1365 JHC1365 JQY1365 KAU1365 KKQ1365 KUM1365 LEI1365 LOE1365 LYA1365 MHW1365 MRS1365 NBO1365 NLK1365 NVG1365 OFC1365 OOY1365 OYU1365 PIQ1365 PSM1365 QCI1365 QME1365 QWA1365 RFW1365 RPS1365 RZO1365 SJK1365 STG1365 TDC1365 TMY1365 TWU1365 UGQ1365 UQM1365 VAI1365 VKE1365 VUA1365 WDW1365 WNS1365 WXO1374:WXS1375 WNS1374:WNW1375 WDW1374:WEA1375 VUA1374:VUE1375 VKE1374:VKI1375 VAI1374:VAM1375 UQM1374:UQQ1375 UGQ1374:UGU1375 TWU1374:TWY1375 TMY1374:TNC1375 TDC1374:TDG1375 STG1374:STK1375 SJK1374:SJO1375 RZO1374:RZS1375 RPS1374:RPW1375 RFW1374:RGA1375 QWA1374:QWE1375 QME1374:QMI1375 QCI1374:QCM1375 PSM1374:PSQ1375 PIQ1374:PIU1375 OYU1374:OYY1375 OOY1374:OPC1375 OFC1374:OFG1375 NVG1374:NVK1375 NLK1374:NLO1375 NBO1374:NBS1375 MRS1374:MRW1375 MHW1374:MIA1375 LYA1374:LYE1375 LOE1374:LOI1375 LEI1374:LEM1375 KUM1374:KUQ1375 KKQ1374:KKU1375 KAU1374:KAY1375 JQY1374:JRC1375 JHC1374:JHG1375 IXG1374:IXK1375 INK1374:INO1375 IDO1374:IDS1375 HTS1374:HTW1375 HJW1374:HKA1375 HAA1374:HAE1375 GQE1374:GQI1375 GGI1374:GGM1375 FWM1374:FWQ1375 FMQ1374:FMU1375 FCU1374:FCY1375 ESY1374:ETC1375 EJC1374:EJG1375 DZG1374:DZK1375 DPK1374:DPO1375 DFO1374:DFS1375 CVS1374:CVW1375 CLW1374:CMA1375 CCA1374:CCE1375 BSE1374:BSI1375 BII1374:BIM1375 AYM1374:AYQ1375 AOQ1374:AOU1375 AEU1374:AEY1375 UY1374:VC1375 LC1374:LG1375 BG733 BG1338 WDW1136:WEA1147 VUA1136:VUE1147 VKE1136:VKI1147 VAI1136:VAM1147 UQM1136:UQQ1147 UGQ1136:UGU1147 TWU1136:TWY1147 TMY1136:TNC1147 TDC1136:TDG1147 STG1136:STK1147 SJK1136:SJO1147 RZO1136:RZS1147 RPS1136:RPW1147 RFW1136:RGA1147 QWA1136:QWE1147 QME1136:QMI1147 QCI1136:QCM1147 PSM1136:PSQ1147 PIQ1136:PIU1147 OYU1136:OYY1147 OOY1136:OPC1147 OFC1136:OFG1147 NVG1136:NVK1147 NLK1136:NLO1147 NBO1136:NBS1147 MRS1136:MRW1147 MHW1136:MIA1147 LYA1136:LYE1147 LOE1136:LOI1147 LEI1136:LEM1147 KUM1136:KUQ1147 KKQ1136:KKU1147 KAU1136:KAY1147 JQY1136:JRC1147 JHC1136:JHG1147 IXG1136:IXK1147 INK1136:INO1147 IDO1136:IDS1147 HTS1136:HTW1147 HJW1136:HKA1147 HAA1136:HAE1147 GQE1136:GQI1147 GGI1136:GGM1147 FWM1136:FWQ1147 FMQ1136:FMU1147 FCU1136:FCY1147 ESY1136:ETC1147 EJC1136:EJG1147 DZG1136:DZK1147 DPK1136:DPO1147 DFO1136:DFS1147 CVS1136:CVW1147 CLW1136:CMA1147 CCA1136:CCE1147 BSE1136:BSI1147 BII1136:BIM1147 AYM1136:AYQ1147 AOQ1136:AOU1147 AEU1136:AEY1147 UY1136:VC1147 LC1136:LG1147 BG1136:BK1147 WXO1136:WXS1147 BG2267 LC2267 UY2267 AEU2267 AOQ2267 AYM2267 BII2267 BSE2267 CCA2267 CLW2267 CVS2267 DFO2267 DPK2267 DZG2267 EJC2267 ESY2267 FCU2267 FMQ2267 FWM2267 GGI2267 GQE2267 HAA2267 HJW2267 HTS2267 IDO2267 INK2267 IXG2267 JHC2267 JQY2267 KAU2267 KKQ2267 KUM2267 LEI2267 LOE2267 LYA2267 MHW2267 MRS2267 NBO2267 NLK2267 NVG2267 OFC2267 OOY2267 OYU2267 PIQ2267 PSM2267 QCI2267 QME2267 QWA2267 RFW2267 RPS2267 RZO2267 SJK2267 STG2267 TDC2267 TMY2267 TWU2267 UGQ2267 UQM2267 VAI2267 VKE2267 VUA2267 WDW2267 WNS2267 BG2266:BK2266 WXO1537:WXS1540 WNS1537:WNW1540 WDW1537:WEA1540 VUA1537:VUE1540 VKE1537:VKI1540 VAI1537:VAM1540 UQM1537:UQQ1540 UGQ1537:UGU1540 TWU1537:TWY1540 TMY1537:TNC1540 TDC1537:TDG1540 STG1537:STK1540 SJK1537:SJO1540 RZO1537:RZS1540 RPS1537:RPW1540 RFW1537:RGA1540 QWA1537:QWE1540 QME1537:QMI1540 QCI1537:QCM1540 PSM1537:PSQ1540 PIQ1537:PIU1540 OYU1537:OYY1540 OOY1537:OPC1540 OFC1537:OFG1540 NVG1537:NVK1540 NLK1537:NLO1540 NBO1537:NBS1540 MRS1537:MRW1540 MHW1537:MIA1540 LYA1537:LYE1540 LOE1537:LOI1540 LEI1537:LEM1540 KUM1537:KUQ1540 KKQ1537:KKU1540 KAU1537:KAY1540 JQY1537:JRC1540 JHC1537:JHG1540 IXG1537:IXK1540 INK1537:INO1540 IDO1537:IDS1540 HTS1537:HTW1540 HJW1537:HKA1540 HAA1537:HAE1540 GQE1537:GQI1540 GGI1537:GGM1540 FWM1537:FWQ1540 FMQ1537:FMU1540 FCU1537:FCY1540 ESY1537:ETC1540 EJC1537:EJG1540 DZG1537:DZK1540 DPK1537:DPO1540 DFO1537:DFS1540 CVS1537:CVW1540 CLW1537:CMA1540 CCA1537:CCE1540 BSE1537:BSI1540 BII1537:BIM1540 AYM1537:AYQ1540 AOQ1537:AOU1540 AEU1537:AEY1540 UY1537:VC1540 LC1537:LG1540 BG1537:BK1540 BG1514:BK1524 BG1541 LC1541 UY1541 AEU1541 AOQ1541 AYM1541 BII1541 BSE1541 CCA1541 CLW1541 CVS1541 DFO1541 DPK1541 DZG1541 EJC1541 ESY1541 FCU1541 FMQ1541 FWM1541 GGI1541 GQE1541 HAA1541 HJW1541 HTS1541 IDO1541 INK1541 IXG1541 JHC1541 JQY1541 KAU1541 KKQ1541 KUM1541 LEI1541 LOE1541 LYA1541 MHW1541 MRS1541 NBO1541 NLK1541 NVG1541 OFC1541 OOY1541 OYU1541 PIQ1541 PSM1541 QCI1541 QME1541 QWA1541 RFW1541 RPS1541 RZO1541 SJK1541 STG1541 TDC1541 TMY1541 TWU1541 UGQ1541 UQM1541 VAI1541 VKE1541 VUA1541 WDW1541 WNS1541 WXO1559:WXS1562 WNS1559:WNW1562 WDW1559:WEA1562 VUA1559:VUE1562 VKE1559:VKI1562 VAI1559:VAM1562 UQM1559:UQQ1562 UGQ1559:UGU1562 TWU1559:TWY1562 TMY1559:TNC1562 TDC1559:TDG1562 STG1559:STK1562 SJK1559:SJO1562 RZO1559:RZS1562 RPS1559:RPW1562 RFW1559:RGA1562 QWA1559:QWE1562 QME1559:QMI1562 QCI1559:QCM1562 PSM1559:PSQ1562 PIQ1559:PIU1562 OYU1559:OYY1562 OOY1559:OPC1562 OFC1559:OFG1562 NVG1559:NVK1562 NLK1559:NLO1562 NBO1559:NBS1562 MRS1559:MRW1562 MHW1559:MIA1562 LYA1559:LYE1562 LOE1559:LOI1562 LEI1559:LEM1562 KUM1559:KUQ1562 KKQ1559:KKU1562 KAU1559:KAY1562 JQY1559:JRC1562 JHC1559:JHG1562 IXG1559:IXK1562 INK1559:INO1562 IDO1559:IDS1562 HTS1559:HTW1562 HJW1559:HKA1562 HAA1559:HAE1562 GQE1559:GQI1562 GGI1559:GGM1562 FWM1559:FWQ1562 FMQ1559:FMU1562 FCU1559:FCY1562 ESY1559:ETC1562 EJC1559:EJG1562 DZG1559:DZK1562 DPK1559:DPO1562 DFO1559:DFS1562 CVS1559:CVW1562 CLW1559:CMA1562 CCA1559:CCE1562 BSE1559:BSI1562 BII1559:BIM1562 AYM1559:AYQ1562 AOQ1559:AOU1562 AEU1559:AEY1562 UY1559:VC1562 LC1559:LG1562 BG1567:BK1574 BG1559 BG1824:BG1825 LC1824:LC1825 UY1824:UY1825 AEU1824:AEU1825 AOQ1824:AOQ1825 AYM1824:AYM1825 BII1824:BII1825 BSE1824:BSE1825 CCA1824:CCA1825 CLW1824:CLW1825 CVS1824:CVS1825 DFO1824:DFO1825 DPK1824:DPK1825 DZG1824:DZG1825 EJC1824:EJC1825 ESY1824:ESY1825 FCU1824:FCU1825 FMQ1824:FMQ1825 FWM1824:FWM1825 GGI1824:GGI1825 GQE1824:GQE1825 HAA1824:HAA1825 HJW1824:HJW1825 HTS1824:HTS1825 IDO1824:IDO1825 INK1824:INK1825 IXG1824:IXG1825 JHC1824:JHC1825 JQY1824:JQY1825 KAU1824:KAU1825 KKQ1824:KKQ1825 KUM1824:KUM1825 LEI1824:LEI1825 LOE1824:LOE1825 LYA1824:LYA1825 MHW1824:MHW1825 MRS1824:MRS1825 NBO1824:NBO1825 NLK1824:NLK1825 NVG1824:NVG1825 OFC1824:OFC1825 OOY1824:OOY1825 OYU1824:OYU1825 PIQ1824:PIQ1825 PSM1824:PSM1825 QCI1824:QCI1825 QME1824:QME1825 QWA1824:QWA1825 RFW1824:RFW1825 RPS1824:RPS1825 RZO1824:RZO1825 SJK1824:SJK1825 STG1824:STG1825 TDC1824:TDC1825 TMY1824:TMY1825 TWU1824:TWU1825 UGQ1824:UGQ1825 UQM1824:UQM1825 VAI1824:VAI1825 VKE1824:VKE1825 VUA1824:VUA1825 WDW1824:WDW1825 WNS1824:WNS1825 WXO1824:WXO1825 BG323:BK326 BG603:BK607 BG881 WNS1424:WNS1425 BG2440 WXO1348:WXS1350 WNS1348:WNW1350 WDW1348:WEA1350 VUA1348:VUE1350 VKE1348:VKI1350 VAI1348:VAM1350 UQM1348:UQQ1350 UGQ1348:UGU1350 TWU1348:TWY1350 TMY1348:TNC1350 TDC1348:TDG1350 STG1348:STK1350 SJK1348:SJO1350 RZO1348:RZS1350 RPS1348:RPW1350 RFW1348:RGA1350 QWA1348:QWE1350 QME1348:QMI1350 QCI1348:QCM1350 PSM1348:PSQ1350 PIQ1348:PIU1350 OYU1348:OYY1350 OOY1348:OPC1350 OFC1348:OFG1350 NVG1348:NVK1350 NLK1348:NLO1350 NBO1348:NBS1350 MRS1348:MRW1350 MHW1348:MIA1350 LYA1348:LYE1350 LOE1348:LOI1350 LEI1348:LEM1350 KUM1348:KUQ1350 KKQ1348:KKU1350 KAU1348:KAY1350 JQY1348:JRC1350 JHC1348:JHG1350 IXG1348:IXK1350 INK1348:INO1350 IDO1348:IDS1350 HTS1348:HTW1350 HJW1348:HKA1350 HAA1348:HAE1350 GQE1348:GQI1350 GGI1348:GGM1350 FWM1348:FWQ1350 FMQ1348:FMU1350 FCU1348:FCY1350 ESY1348:ETC1350 EJC1348:EJG1350 DZG1348:DZK1350 DPK1348:DPO1350 DFO1348:DFS1350 CVS1348:CVW1350 CLW1348:CMA1350 CCA1348:CCE1350 BSE1348:BSI1350 BII1348:BIM1350 AYM1348:AYQ1350 AOQ1348:AOU1350 AEU1348:AEY1350 UY1348:VC1350 LC1348:LG1350 BG1348 WXO1408:WXS1410 WNS1408:WNW1410 WDW1408:WEA1410 VUA1408:VUE1410 VKE1408:VKI1410 VAI1408:VAM1410 UQM1408:UQQ1410 UGQ1408:UGU1410 TWU1408:TWY1410 TMY1408:TNC1410 TDC1408:TDG1410 STG1408:STK1410 SJK1408:SJO1410 RZO1408:RZS1410 RPS1408:RPW1410 RFW1408:RGA1410 QWA1408:QWE1410 QME1408:QMI1410 QCI1408:QCM1410 PSM1408:PSQ1410 PIQ1408:PIU1410 OYU1408:OYY1410 OOY1408:OPC1410 OFC1408:OFG1410 NVG1408:NVK1410 NLK1408:NLO1410 NBO1408:NBS1410 MRS1408:MRW1410 MHW1408:MIA1410 LYA1408:LYE1410 LOE1408:LOI1410 LEI1408:LEM1410 KUM1408:KUQ1410 KKQ1408:KKU1410 KAU1408:KAY1410 JQY1408:JRC1410 JHC1408:JHG1410 IXG1408:IXK1410 INK1408:INO1410 IDO1408:IDS1410 HTS1408:HTW1410 HJW1408:HKA1410 HAA1408:HAE1410 GQE1408:GQI1410 GGI1408:GGM1410 FWM1408:FWQ1410 FMQ1408:FMU1410 FCU1408:FCY1410 ESY1408:ETC1410 EJC1408:EJG1410 DZG1408:DZK1410 DPK1408:DPO1410 DFO1408:DFS1410 CVS1408:CVW1410 CLW1408:CMA1410 CCA1408:CCE1410 BSE1408:BSI1410 BII1408:BIM1410 AYM1408:AYQ1410 AOQ1408:AOU1410 AEU1408:AEY1410 UY1408:VC1410 LC1408:LG1410 WNX1411 BG1412:BK1417 WXT1411 LH1411 VD1411 AEZ1411 AOV1411 AYR1411 BIN1411 BSJ1411 CCF1411 CMB1411 CVX1411 DFT1411 DPP1411 DZL1411 EJH1411 ETD1411 FCZ1411 FMV1411 FWR1411 GGN1411 GQJ1411 HAF1411 HKB1411 HTX1411 IDT1411 INP1411 IXL1411 JHH1411 JRD1411 KAZ1411 KKV1411 KUR1411 LEN1411 LOJ1411 LYF1411 MIB1411 MRX1411 NBT1411 NLP1411 NVL1411 OFH1411 OPD1411 OYZ1411 PIV1411 PSR1411 QCN1411 QMJ1411 QWF1411 RGB1411 RPX1411 RZT1411 SJP1411 STL1411 TDH1411 TND1411 TWZ1411 UGV1411 UQR1411 VAN1411 VKJ1411 VUF1411 WEB1411 BG1408 LC1406:LH1406 UY1406:VD1406 AEU1406:AEZ1406 AOQ1406:AOV1406 AYM1406:AYR1406 BII1406:BIN1406 BSE1406:BSJ1406 CCA1406:CCF1406 CLW1406:CMB1406 CVS1406:CVX1406 DFO1406:DFT1406 DPK1406:DPP1406 DZG1406:DZL1406 EJC1406:EJH1406 ESY1406:ETD1406 FCU1406:FCZ1406 FMQ1406:FMV1406 FWM1406:FWR1406 GGI1406:GGN1406 GQE1406:GQJ1406 HAA1406:HAF1406 HJW1406:HKB1406 HTS1406:HTX1406 IDO1406:IDT1406 INK1406:INP1406 IXG1406:IXL1406 JHC1406:JHH1406 JQY1406:JRD1406 KAU1406:KAZ1406 KKQ1406:KKV1406 KUM1406:KUR1406 LEI1406:LEN1406 LOE1406:LOJ1406 LYA1406:LYF1406 MHW1406:MIB1406 MRS1406:MRX1406 NBO1406:NBT1406 NLK1406:NLP1406 NVG1406:NVL1406 OFC1406:OFH1406 OOY1406:OPD1406 OYU1406:OYZ1406 PIQ1406:PIV1406 PSM1406:PSR1406 QCI1406:QCN1406 QME1406:QMJ1406 QWA1406:QWF1406 RFW1406:RGB1406 RPS1406:RPX1406 RZO1406:RZT1406 SJK1406:SJP1406 STG1406:STL1406 TDC1406:TDH1406 TMY1406:TND1406 TWU1406:TWZ1406 UGQ1406:UGV1406 UQM1406:UQR1406 VAI1406:VAN1406 VKE1406:VKJ1406 VUA1406:VUF1406 WDW1406:WEB1406 WNS1406:WNX1406 WXO1424:WXO1425 LC1429:LH1430 UY1429:VD1430 AEU1429:AEZ1430 AOQ1429:AOV1430 AYM1429:AYR1430 BII1429:BIN1430 BSE1429:BSJ1430 CCA1429:CCF1430 CLW1429:CMB1430 CVS1429:CVX1430 DFO1429:DFT1430 DPK1429:DPP1430 DZG1429:DZL1430 EJC1429:EJH1430 ESY1429:ETD1430 FCU1429:FCZ1430 FMQ1429:FMV1430 FWM1429:FWR1430 GGI1429:GGN1430 GQE1429:GQJ1430 HAA1429:HAF1430 HJW1429:HKB1430 HTS1429:HTX1430 IDO1429:IDT1430 INK1429:INP1430 IXG1429:IXL1430 JHC1429:JHH1430 JQY1429:JRD1430 KAU1429:KAZ1430 KKQ1429:KKV1430 KUM1429:KUR1430 LEI1429:LEN1430 LOE1429:LOJ1430 LYA1429:LYF1430 MHW1429:MIB1430 MRS1429:MRX1430 NBO1429:NBT1430 NLK1429:NLP1430 NVG1429:NVL1430 OFC1429:OFH1430 OOY1429:OPD1430 OYU1429:OYZ1430 PIQ1429:PIV1430 PSM1429:PSR1430 QCI1429:QCN1430 QME1429:QMJ1430 QWA1429:QWF1430 RFW1429:RGB1430 RPS1429:RPX1430 RZO1429:RZT1430 SJK1429:SJP1430 STG1429:STL1430 TDC1429:TDH1430 TMY1429:TND1430 TWU1429:TWZ1430 UGQ1429:UGV1430 UQM1429:UQR1430 VAI1429:VAN1430 VKE1429:VKJ1430 VUA1429:VUF1430 WDW1429:WEB1430 WNS1429:WNX1430 WXO1429:WXT1430 BG1424:BG1425 LC1424:LC1425 UY1424:UY1425 AEU1424:AEU1425 AOQ1424:AOQ1425 AYM1424:AYM1425 BII1424:BII1425 BSE1424:BSE1425 CCA1424:CCA1425 CLW1424:CLW1425 CVS1424:CVS1425 DFO1424:DFO1425 DPK1424:DPK1425 DZG1424:DZG1425 EJC1424:EJC1425 ESY1424:ESY1425 FCU1424:FCU1425 FMQ1424:FMQ1425 FWM1424:FWM1425 GGI1424:GGI1425 GQE1424:GQE1425 HAA1424:HAA1425 HJW1424:HJW1425 HTS1424:HTS1425 IDO1424:IDO1425 INK1424:INK1425 IXG1424:IXG1425 JHC1424:JHC1425 JQY1424:JQY1425 KAU1424:KAU1425 KKQ1424:KKQ1425 KUM1424:KUM1425 LEI1424:LEI1425 LOE1424:LOE1425 LYA1424:LYA1425 MHW1424:MHW1425 MRS1424:MRS1425 NBO1424:NBO1425 NLK1424:NLK1425 NVG1424:NVG1425 OFC1424:OFC1425 OOY1424:OOY1425 OYU1424:OYU1425 PIQ1424:PIQ1425 PSM1424:PSM1425 QCI1424:QCI1425 QME1424:QME1425 QWA1424:QWA1425 RFW1424:RFW1425 RPS1424:RPS1425 RZO1424:RZO1425 SJK1424:SJK1425 STG1424:STG1425 TDC1424:TDC1425 TMY1424:TMY1425 TWU1424:TWU1425 UGQ1424:UGQ1425 UQM1424:UQM1425 VAI1424:VAI1425 VKE1424:VKE1425 VUA1424:VUA1425 WDW1424:WDW1425 BG2511 BG204:BK207 BG209:BK212 BG233:BK255 BH377:BK381 BG384 BG377:BG382 BG495:BG503 BH495:BK502 BG581:BK586 BG575:BK577 BG72:BK74 BG710:BG712 BG716:BG718 BG720:BG721 BG723 BG883 BG905 BG902 BG907:BG908 BG910 LD991:LG991 UZ991:VC991 AEV991:AEY991 AOR991:AOU991 AYN991:AYQ991 BIJ991:BIM991 BSF991:BSI991 CCB991:CCE991 CLX991:CMA991 CVT991:CVW991 DFP991:DFS991 DPL991:DPO991 DZH991:DZK991 EJD991:EJG991 ESZ991:ETC991 FCV991:FCY991 FMR991:FMU991 FWN991:FWQ991 GGJ991:GGM991 GQF991:GQI991 HAB991:HAE991 HJX991:HKA991 HTT991:HTW991 IDP991:IDS991 INL991:INO991 IXH991:IXK991 JHD991:JHG991 JQZ991:JRC991 KAV991:KAY991 KKR991:KKU991 KUN991:KUQ991 LEJ991:LEM991 LOF991:LOI991 LYB991:LYE991 MHX991:MIA991 MRT991:MRW991 NBP991:NBS991 NLL991:NLO991 NVH991:NVK991 OFD991:OFG991 OOZ991:OPC991 OYV991:OYY991 PIR991:PIU991 PSN991:PSQ991 QCJ991:QCM991 QMF991:QMI991 QWB991:QWE991 RFX991:RGA991 RPT991:RPW991 RZP991:RZS991 SJL991:SJO991 STH991:STK991 TDD991:TDG991 TMZ991:TNC991 TWV991:TWY991 UGR991:UGU991 UQN991:UQQ991 VAJ991:VAM991 VKF991:VKI991 VUB991:VUE991 WDX991:WEA991 WNT991:WNW991 WXP991:WXS991 WXO991:WXO992 WNS991:WNS992 WDW991:WDW992 VUA991:VUA992 VKE991:VKE992 VAI991:VAI992 UQM991:UQM992 UGQ991:UGQ992 TWU991:TWU992 TMY991:TMY992 TDC991:TDC992 STG991:STG992 SJK991:SJK992 RZO991:RZO992 RPS991:RPS992 RFW991:RFW992 QWA991:QWA992 QME991:QME992 QCI991:QCI992 PSM991:PSM992 PIQ991:PIQ992 OYU991:OYU992 OOY991:OOY992 OFC991:OFC992 NVG991:NVG992 NLK991:NLK992 NBO991:NBO992 MRS991:MRS992 MHW991:MHW992 LYA991:LYA992 LOE991:LOE992 LEI991:LEI992 KUM991:KUM992 KKQ991:KKQ992 KAU991:KAU992 JQY991:JQY992 JHC991:JHC992 IXG991:IXG992 INK991:INK992 IDO991:IDO992 HTS991:HTS992 HJW991:HJW992 HAA991:HAA992 GQE991:GQE992 GGI991:GGI992 FWM991:FWM992 FMQ991:FMQ992 FCU991:FCU992 ESY991:ESY992 EJC991:EJC992 DZG991:DZG992 DPK991:DPK992 DFO991:DFO992 CVS991:CVS992 CLW991:CLW992 CCA991:CCA992 BSE991:BSE992 BII991:BII992 AYM991:AYM992 AOQ991:AOQ992 AEU991:AEU992 UY991:UY992 LC991:LC992 BG1042 BG1131:BK1134 LC1131:LG1134 UY1131:VC1134 AEU1131:AEY1134 AOQ1131:AOU1134 AYM1131:AYQ1134 BII1131:BIM1134 BSE1131:BSI1134 CCA1131:CCE1134 CLW1131:CMA1134 CVS1131:CVW1134 DFO1131:DFS1134 DPK1131:DPO1134 DZG1131:DZK1134 EJC1131:EJG1134 ESY1131:ETC1134 FCU1131:FCY1134 FMQ1131:FMU1134 FWM1131:FWQ1134 GGI1131:GGM1134 GQE1131:GQI1134 HAA1131:HAE1134 HJW1131:HKA1134 HTS1131:HTW1134 IDO1131:IDS1134 INK1131:INO1134 IXG1131:IXK1134 JHC1131:JHG1134 JQY1131:JRC1134 KAU1131:KAY1134 KKQ1131:KKU1134 KUM1131:KUQ1134 LEI1131:LEM1134 LOE1131:LOI1134 LYA1131:LYE1134 MHW1131:MIA1134 MRS1131:MRW1134 NBO1131:NBS1134 NLK1131:NLO1134 NVG1131:NVK1134 OFC1131:OFG1134 OOY1131:OPC1134 OYU1131:OYY1134 PIQ1131:PIU1134 PSM1131:PSQ1134 QCI1131:QCM1134 QME1131:QMI1134 QWA1131:QWE1134 RFW1131:RGA1134 RPS1131:RPW1134 RZO1131:RZS1134 SJK1131:SJO1134 STG1131:STK1134 TDC1131:TDG1134 TMY1131:TNC1134 TWU1131:TWY1134 UGQ1131:UGU1134 UQM1131:UQQ1134 VAI1131:VAM1134 VKE1131:VKI1134 VUA1131:VUE1134 WDW1131:WEA1134 WNS1131:WNW1134 WXO1131:WXS1134 BG1112:BK1116 BG1180:BK1193 BG1279:BK1282 LC1279:LG1282 UY1279:VC1282 AEU1279:AEY1282 AOQ1279:AOU1282 AYM1279:AYQ1282 BII1279:BIM1282 BSE1279:BSI1282 CCA1279:CCE1282 CLW1279:CMA1282 CVS1279:CVW1282 DFO1279:DFS1282 DPK1279:DPO1282 DZG1279:DZK1282 EJC1279:EJG1282 ESY1279:ETC1282 FCU1279:FCY1282 FMQ1279:FMU1282 FWM1279:FWQ1282 GGI1279:GGM1282 GQE1279:GQI1282 HAA1279:HAE1282 HJW1279:HKA1282 HTS1279:HTW1282 IDO1279:IDS1282 INK1279:INO1282 IXG1279:IXK1282 JHC1279:JHG1282 JQY1279:JRC1282 KAU1279:KAY1282 KKQ1279:KKU1282 KUM1279:KUQ1282 LEI1279:LEM1282 LOE1279:LOI1282 LYA1279:LYE1282 MHW1279:MIA1282 MRS1279:MRW1282 NBO1279:NBS1282 NLK1279:NLO1282 NVG1279:NVK1282 OFC1279:OFG1282 OOY1279:OPC1282 OYU1279:OYY1282 PIQ1279:PIU1282 PSM1279:PSQ1282 QCI1279:QCM1282 QME1279:QMI1282 QWA1279:QWE1282 RFW1279:RGA1282 RPS1279:RPW1282 RZO1279:RZS1282 SJK1279:SJO1282 STG1279:STK1282 TDC1279:TDG1282 TMY1279:TNC1282 TWU1279:TWY1282 UGQ1279:UGU1282 UQM1279:UQQ1282 VAI1279:VAM1282 VKE1279:VKI1282 VUA1279:VUE1282 WDW1279:WEA1282 WNS1279:WNW1282 WNS1252:WNW1259 LC1288:LG1294 UY1288:VC1294 AEU1288:AEY1294 AOQ1288:AOU1294 AYM1288:AYQ1294 BII1288:BIM1294 BSE1288:BSI1294 CCA1288:CCE1294 CLW1288:CMA1294 CVS1288:CVW1294 DFO1288:DFS1294 DPK1288:DPO1294 DZG1288:DZK1294 EJC1288:EJG1294 ESY1288:ETC1294 FCU1288:FCY1294 FMQ1288:FMU1294 FWM1288:FWQ1294 GGI1288:GGM1294 GQE1288:GQI1294 HAA1288:HAE1294 HJW1288:HKA1294 HTS1288:HTW1294 IDO1288:IDS1294 INK1288:INO1294 IXG1288:IXK1294 JHC1288:JHG1294 JQY1288:JRC1294 KAU1288:KAY1294 KKQ1288:KKU1294 KUM1288:KUQ1294 LEI1288:LEM1294 LOE1288:LOI1294 LYA1288:LYE1294 MHW1288:MIA1294 MRS1288:MRW1294 NBO1288:NBS1294 NLK1288:NLO1294 NVG1288:NVK1294 OFC1288:OFG1294 OOY1288:OPC1294 OYU1288:OYY1294 PIQ1288:PIU1294 PSM1288:PSQ1294 QCI1288:QCM1294 QME1288:QMI1294 QWA1288:QWE1294 RFW1288:RGA1294 RPS1288:RPW1294 RZO1288:RZS1294 SJK1288:SJO1294 STG1288:STK1294 TDC1288:TDG1294 TMY1288:TNC1294 TWU1288:TWY1294 UGQ1288:UGU1294 UQM1288:UQQ1294 VAI1288:VAM1294 VKE1288:VKI1294 VUA1288:VUE1294 WDW1288:WEA1294 WNS1288:WNW1294 WXO1288:WXS1294 WXO1279:WXS1282 LC1312:LG1313 UY1312:VC1313 AEU1312:AEY1313 AOQ1312:AOU1313 AYM1312:AYQ1313 BII1312:BIM1313 BSE1312:BSI1313 CCA1312:CCE1313 CLW1312:CMA1313 CVS1312:CVW1313 DFO1312:DFS1313 DPK1312:DPO1313 DZG1312:DZK1313 EJC1312:EJG1313 ESY1312:ETC1313 FCU1312:FCY1313 FMQ1312:FMU1313 FWM1312:FWQ1313 GGI1312:GGM1313 GQE1312:GQI1313 HAA1312:HAE1313 HJW1312:HKA1313 HTS1312:HTW1313 IDO1312:IDS1313 INK1312:INO1313 IXG1312:IXK1313 JHC1312:JHG1313 JQY1312:JRC1313 KAU1312:KAY1313 KKQ1312:KKU1313 KUM1312:KUQ1313 LEI1312:LEM1313 LOE1312:LOI1313 LYA1312:LYE1313 MHW1312:MIA1313 MRS1312:MRW1313 NBO1312:NBS1313 NLK1312:NLO1313 NVG1312:NVK1313 OFC1312:OFG1313 OOY1312:OPC1313 OYU1312:OYY1313 PIQ1312:PIU1313 PSM1312:PSQ1313 QCI1312:QCM1313 QME1312:QMI1313 QWA1312:QWE1313 RFW1312:RGA1313 RPS1312:RPW1313 RZO1312:RZS1313 SJK1312:SJO1313 STG1312:STK1313 TDC1312:TDG1313 TMY1312:TNC1313 TWU1312:TWY1313 UGQ1312:UGU1313 UQM1312:UQQ1313 VAI1312:VAM1313 VKE1312:VKI1313 VUA1312:VUE1313 WDW1312:WEA1313 WNS1312:WNW1313 WXO1312:WXS1313 WNS1136:WNW1147 WXO1770 BG1770 LC1770 UY1770 AEU1770 AOQ1770 AYM1770 BII1770 BSE1770 CCA1770 CLW1770 CVS1770 DFO1770 DPK1770 DZG1770 EJC1770 ESY1770 FCU1770 FMQ1770 FWM1770 GGI1770 GQE1770 HAA1770 HJW1770 HTS1770 IDO1770 INK1770 IXG1770 JHC1770 JQY1770 KAU1770 KKQ1770 KUM1770 LEI1770 LOE1770 LYA1770 MHW1770 MRS1770 NBO1770 NLK1770 NVG1770 OFC1770 OOY1770 OYU1770 PIQ1770 PSM1770 QCI1770 QME1770 QWA1770 RFW1770 RPS1770 RZO1770 SJK1770 STG1770 TDC1770 TMY1770 TWU1770 UGQ1770 UQM1770 VAI1770 VKE1770 VUA1770 WDW1770 WNS1770 WXO1772:WXO1773 BG1772:BG1773 LC1772:LC1773 UY1772:UY1773 AEU1772:AEU1773 AOQ1772:AOQ1773 AYM1772:AYM1773 BII1772:BII1773 BSE1772:BSE1773 CCA1772:CCA1773 CLW1772:CLW1773 CVS1772:CVS1773 DFO1772:DFO1773 DPK1772:DPK1773 DZG1772:DZG1773 EJC1772:EJC1773 ESY1772:ESY1773 FCU1772:FCU1773 FMQ1772:FMQ1773 FWM1772:FWM1773 GGI1772:GGI1773 GQE1772:GQE1773 HAA1772:HAA1773 HJW1772:HJW1773 HTS1772:HTS1773 IDO1772:IDO1773 INK1772:INK1773 IXG1772:IXG1773 JHC1772:JHC1773 JQY1772:JQY1773 KAU1772:KAU1773 KKQ1772:KKQ1773 KUM1772:KUM1773 LEI1772:LEI1773 LOE1772:LOE1773 LYA1772:LYA1773 MHW1772:MHW1773 MRS1772:MRS1773 NBO1772:NBO1773 NLK1772:NLK1773 NVG1772:NVG1773 OFC1772:OFC1773 OOY1772:OOY1773 OYU1772:OYU1773 PIQ1772:PIQ1773 PSM1772:PSM1773 QCI1772:QCI1773 QME1772:QME1773 QWA1772:QWA1773 RFW1772:RFW1773 RPS1772:RPS1773 RZO1772:RZO1773 SJK1772:SJK1773 STG1772:STG1773 TDC1772:TDC1773 TMY1772:TMY1773 TWU1772:TWU1773 UGQ1772:UGQ1773 UQM1772:UQM1773 VAI1772:VAI1773 VKE1772:VKE1773 VUA1772:VUA1773 WDW1772:WDW1773 WNS1772:WNS1773 WXO1797:WXO1799 BG1797:BG1799 LC1797:LC1799 UY1797:UY1799 AEU1797:AEU1799 AOQ1797:AOQ1799 AYM1797:AYM1799 BII1797:BII1799 BSE1797:BSE1799 CCA1797:CCA1799 CLW1797:CLW1799 CVS1797:CVS1799 DFO1797:DFO1799 DPK1797:DPK1799 DZG1797:DZG1799 EJC1797:EJC1799 ESY1797:ESY1799 FCU1797:FCU1799 FMQ1797:FMQ1799 FWM1797:FWM1799 GGI1797:GGI1799 GQE1797:GQE1799 HAA1797:HAA1799 HJW1797:HJW1799 HTS1797:HTS1799 IDO1797:IDO1799 INK1797:INK1799 IXG1797:IXG1799 JHC1797:JHC1799 JQY1797:JQY1799 KAU1797:KAU1799 KKQ1797:KKQ1799 KUM1797:KUM1799 LEI1797:LEI1799 LOE1797:LOE1799 LYA1797:LYA1799 MHW1797:MHW1799 MRS1797:MRS1799 NBO1797:NBO1799 NLK1797:NLK1799 NVG1797:NVG1799 OFC1797:OFC1799 OOY1797:OOY1799 OYU1797:OYU1799 PIQ1797:PIQ1799 PSM1797:PSM1799 QCI1797:QCI1799 QME1797:QME1799 QWA1797:QWA1799 RFW1797:RFW1799 RPS1797:RPS1799 RZO1797:RZO1799 SJK1797:SJK1799 STG1797:STG1799 TDC1797:TDC1799 TMY1797:TMY1799 TWU1797:TWU1799 UGQ1797:UGQ1799 UQM1797:UQM1799 VAI1797:VAI1799 VKE1797:VKE1799 VUA1797:VUA1799 WDW1797:WDW1799 WNS1797:WNS1799 LH1820:LH1832 VD1820:VD1832 AEZ1820:AEZ1832 AOV1820:AOV1832 AYR1820:AYR1832 BIN1820:BIN1832 BSJ1820:BSJ1832 CCF1820:CCF1832 CMB1820:CMB1832 CVX1820:CVX1832 DFT1820:DFT1832 DPP1820:DPP1832 DZL1820:DZL1832 EJH1820:EJH1832 ETD1820:ETD1832 FCZ1820:FCZ1832 FMV1820:FMV1832 FWR1820:FWR1832 GGN1820:GGN1832 GQJ1820:GQJ1832 HAF1820:HAF1832 HKB1820:HKB1832 HTX1820:HTX1832 IDT1820:IDT1832 INP1820:INP1832 IXL1820:IXL1832 JHH1820:JHH1832 JRD1820:JRD1832 KAZ1820:KAZ1832 KKV1820:KKV1832 KUR1820:KUR1832 LEN1820:LEN1832 LOJ1820:LOJ1832 LYF1820:LYF1832 MIB1820:MIB1832 MRX1820:MRX1832 NBT1820:NBT1832 NLP1820:NLP1832 NVL1820:NVL1832 OFH1820:OFH1832 OPD1820:OPD1832 OYZ1820:OYZ1832 PIV1820:PIV1832 PSR1820:PSR1832 QCN1820:QCN1832 QMJ1820:QMJ1832 QWF1820:QWF1832 RGB1820:RGB1832 RPX1820:RPX1832 RZT1820:RZT1832 SJP1820:SJP1832 STL1820:STL1832 TDH1820:TDH1832 TND1820:TND1832 TWZ1820:TWZ1832 UGV1820:UGV1832 UQR1820:UQR1832 VAN1820:VAN1832 VKJ1820:VKJ1832 VUF1820:VUF1832 WEB1820:WEB1832 WNX1820:WNX1832 WXT1820:WXT1832 WXO1869 BG1938:BK1939 BG1889:BG1890 BG2120 WNS2120:WNW2121 WXO2120:WXS2121 LC2120:LG2121 UY2120:VC2121 AEU2120:AEY2121 AOQ2120:AOU2121 AYM2120:AYQ2121 BII2120:BIM2121 BSE2120:BSI2121 CCA2120:CCE2121 CLW2120:CMA2121 CVS2120:CVW2121 DFO2120:DFS2121 DPK2120:DPO2121 DZG2120:DZK2121 EJC2120:EJG2121 ESY2120:ETC2121 FCU2120:FCY2121 FMQ2120:FMU2121 FWM2120:FWQ2121 GGI2120:GGM2121 GQE2120:GQI2121 HAA2120:HAE2121 HJW2120:HKA2121 HTS2120:HTW2121 IDO2120:IDS2121 INK2120:INO2121 IXG2120:IXK2121 JHC2120:JHG2121 JQY2120:JRC2121 KAU2120:KAY2121 KKQ2120:KKU2121 KUM2120:KUQ2121 LEI2120:LEM2121 LOE2120:LOI2121 LYA2120:LYE2121 MHW2120:MIA2121 MRS2120:MRW2121 NBO2120:NBS2121 NLK2120:NLO2121 NVG2120:NVK2121 OFC2120:OFG2121 OOY2120:OPC2121 OYU2120:OYY2121 PIQ2120:PIU2121 PSM2120:PSQ2121 QCI2120:QCM2121 QME2120:QMI2121 QWA2120:QWE2121 RFW2120:RGA2121 RPS2120:RPW2121 RZO2120:RZS2121 SJK2120:SJO2121 STG2120:STK2121 TDC2120:TDG2121 TMY2120:TNC2121 TWU2120:TWY2121 UGQ2120:UGU2121 UQM2120:UQQ2121 VAI2120:VAM2121 VKE2120:VKI2121 VUA2120:VUE2121 WXT2041:WXT2043 AEU2153:AEY2158 UY2153:VC2158 LC2153:LG2158 BG2153:BK2158 WXO2153:WXS2158 WNS2153:WNW2158 WDW2153:WEA2158 VUA2153:VUE2158 VKE2153:VKI2158 VAI2153:VAM2158 UQM2153:UQQ2158 UGQ2153:UGU2158 TWU2153:TWY2158 TMY2153:TNC2158 TDC2153:TDG2158 STG2153:STK2158 SJK2153:SJO2158 RZO2153:RZS2158 RPS2153:RPW2158 RFW2153:RGA2158 QWA2153:QWE2158 QME2153:QMI2158 QCI2153:QCM2158 PSM2153:PSQ2158 PIQ2153:PIU2158 OYU2153:OYY2158 OOY2153:OPC2158 OFC2153:OFG2158 NVG2153:NVK2158 NLK2153:NLO2158 NBO2153:NBS2158 MRS2153:MRW2158 MHW2153:MIA2158 LYA2153:LYE2158 LOE2153:LOI2158 LEI2153:LEM2158 KUM2153:KUQ2158 KKQ2153:KKU2158 KAU2153:KAY2158 JQY2153:JRC2158 JHC2153:JHG2158 IXG2153:IXK2158 INK2153:INO2158 IDO2153:IDS2158 HTS2153:HTW2158 HJW2153:HKA2158 HAA2153:HAE2158 GQE2153:GQI2158 GGI2153:GGM2158 FWM2153:FWQ2158 FMQ2153:FMU2158 FCU2153:FCY2158 ESY2153:ETC2158 EJC2153:EJG2158 DZG2153:DZK2158 DPK2153:DPO2158 DFO2153:DFS2158 CVS2153:CVW2158 CLW2153:CMA2158 CCA2153:CCE2158 BSE2153:BSI2158 BII2153:BIM2158 AYM2153:AYQ2158 AOQ2153:AOU2158 BG2170 CCA2180:CCE2183 CLW2180:CMA2183 CVS2180:CVW2183 DFO2180:DFS2183 DPK2180:DPO2183 DZG2180:DZK2183 EJC2180:EJG2183 ESY2180:ETC2183 FCU2180:FCY2183 FMQ2180:FMU2183 FWM2180:FWQ2183 GGI2180:GGM2183 GQE2180:GQI2183 HAA2180:HAE2183 HJW2180:HKA2183 HTS2180:HTW2183 IDO2180:IDS2183 INK2180:INO2183 IXG2180:IXK2183 JHC2180:JHG2183 JQY2180:JRC2183 KAU2180:KAY2183 KKQ2180:KKU2183 KUM2180:KUQ2183 LEI2180:LEM2183 LOE2180:LOI2183 LYA2180:LYE2183 MHW2180:MIA2183 MRS2180:MRW2183 NBO2180:NBS2183 NLK2180:NLO2183 NVG2180:NVK2183 OFC2180:OFG2183 OOY2180:OPC2183 OYU2180:OYY2183 PIQ2180:PIU2183 PSM2180:PSQ2183 QCI2180:QCM2183 QME2180:QMI2183 QWA2180:QWE2183 RFW2180:RGA2183 RPS2180:RPW2183 RZO2180:RZS2183 SJK2180:SJO2183 STG2180:STK2183 TDC2180:TDG2183 TMY2180:TNC2183 TWU2180:TWY2183 UGQ2180:UGU2183 UQM2180:UQQ2183 VAI2180:VAM2183 VKE2180:VKI2183 VUA2180:VUE2183 WDW2180:WEA2183 WNS2180:WNW2183 WXO2180:WXS2183 BG2180:BK2183 LC2180:LG2183 UY2180:VC2183 AEU2180:AEY2183 AOQ2180:AOU2183 AYM2180:AYQ2183 BII2180:BIM2183 BG2246:BK2252 BG2259:BK2264 BG610:BK616 BG628 BG620 BG624:BK626 BG771:BG772 BG780 BG782 BG784 BG786:BG787 BG804:BK809 WXO1084:WXO1085 LC1180:LG1190 UY1180:VC1190 AEU1180:AEY1190 AOQ1180:AOU1190 AYM1180:AYQ1190 BII1180:BIM1190 BSE1180:BSI1190 CCA1180:CCE1190 CLW1180:CMA1190 CVS1180:CVW1190 DFO1180:DFS1190 DPK1180:DPO1190 DZG1180:DZK1190 EJC1180:EJG1190 ESY1180:ETC1190 FCU1180:FCY1190 FMQ1180:FMU1190 FWM1180:FWQ1190 GGI1180:GGM1190 GQE1180:GQI1190 HAA1180:HAE1190 HJW1180:HKA1190 HTS1180:HTW1190 IDO1180:IDS1190 INK1180:INO1190 IXG1180:IXK1190 JHC1180:JHG1190 JQY1180:JRC1190 KAU1180:KAY1190 KKQ1180:KKU1190 KUM1180:KUQ1190 LEI1180:LEM1190 LOE1180:LOI1190 LYA1180:LYE1190 MHW1180:MIA1190 MRS1180:MRW1190 NBO1180:NBS1190 NLK1180:NLO1190 NVG1180:NVK1190 OFC1180:OFG1190 OOY1180:OPC1190 OYU1180:OYY1190 PIQ1180:PIU1190 PSM1180:PSQ1190 QCI1180:QCM1190 QME1180:QMI1190 QWA1180:QWE1190 RFW1180:RGA1190 RPS1180:RPW1190 RZO1180:RZS1190 SJK1180:SJO1190 STG1180:STK1190 TDC1180:TDG1190 TMY1180:TNC1190 TWU1180:TWY1190 UGQ1180:UGU1190 UQM1180:UQQ1190 VAI1180:VAM1190 VKE1180:VKI1190 VUA1180:VUE1190 WDW1180:WEA1190 WNS1180:WNW1190 WXO1180:WXS1190 WXO1701:WXS1702 BG1320:BK1321 UY1633:VC1645 BG1601:BK1614 LC1601:LG1614 UY1601:VC1614 AEU1601:AEY1614 AOQ1601:AOU1614 AYM1601:AYQ1614 BII1601:BIM1614 BSE1601:BSI1614 CCA1601:CCE1614 CLW1601:CMA1614 CVS1601:CVW1614 DFO1601:DFS1614 DPK1601:DPO1614 DZG1601:DZK1614 EJC1601:EJG1614 ESY1601:ETC1614 FCU1601:FCY1614 FMQ1601:FMU1614 FWM1601:FWQ1614 GGI1601:GGM1614 GQE1601:GQI1614 HAA1601:HAE1614 HJW1601:HKA1614 HTS1601:HTW1614 IDO1601:IDS1614 INK1601:INO1614 IXG1601:IXK1614 JHC1601:JHG1614 JQY1601:JRC1614 KAU1601:KAY1614 KKQ1601:KKU1614 KUM1601:KUQ1614 LEI1601:LEM1614 LOE1601:LOI1614 LYA1601:LYE1614 MHW1601:MIA1614 MRS1601:MRW1614 NBO1601:NBS1614 NLK1601:NLO1614 NVG1601:NVK1614 OFC1601:OFG1614 OOY1601:OPC1614 OYU1601:OYY1614 PIQ1601:PIU1614 PSM1601:PSQ1614 QCI1601:QCM1614 QME1601:QMI1614 QWA1601:QWE1614 RFW1601:RGA1614 RPS1601:RPW1614 RZO1601:RZS1614 SJK1601:SJO1614 STG1601:STK1614 TDC1601:TDG1614 TMY1601:TNC1614 TWU1601:TWY1614 UGQ1601:UGU1614 UQM1601:UQQ1614 VAI1601:VAM1614 VKE1601:VKI1614 VUA1601:VUE1614 WDW1601:WEA1614 WNS1601:WNW1614 WXO1601:WXS1614 BG1615 LC1615 UY1615 AEU1615 AOQ1615 AYM1615 BII1615 BSE1615 CCA1615 CLW1615 CVS1615 DFO1615 DPK1615 DZG1615 EJC1615 ESY1615 FCU1615 FMQ1615 FWM1615 GGI1615 GQE1615 HAA1615 HJW1615 HTS1615 IDO1615 INK1615 IXG1615 JHC1615 JQY1615 KAU1615 KKQ1615 KUM1615 LEI1615 LOE1615 LYA1615 MHW1615 MRS1615 NBO1615 NLK1615 NVG1615 OFC1615 OOY1615 OYU1615 PIQ1615 PSM1615 QCI1615 QME1615 QWA1615 RFW1615 RPS1615 RZO1615 SJK1615 STG1615 TDC1615 TMY1615 TWU1615 UGQ1615 UQM1615 VAI1615 VKE1615 VUA1615 WDW1615 WNS1615 WXO1615 BG1592:BK1595 AEU1633:AEY1645 AOQ1633:AOU1645 AYM1633:AYQ1645 BII1633:BIM1645 BSE1633:BSI1645 CCA1633:CCE1645 CLW1633:CMA1645 CVS1633:CVW1645 DFO1633:DFS1645 DPK1633:DPO1645 DZG1633:DZK1645 EJC1633:EJG1645 ESY1633:ETC1645 FCU1633:FCY1645 FMQ1633:FMU1645 FWM1633:FWQ1645 GGI1633:GGM1645 GQE1633:GQI1645 HAA1633:HAE1645 HJW1633:HKA1645 HTS1633:HTW1645 IDO1633:IDS1645 INK1633:INO1645 IXG1633:IXK1645 JHC1633:JHG1645 JQY1633:JRC1645 KAU1633:KAY1645 KKQ1633:KKU1645 KUM1633:KUQ1645 LEI1633:LEM1645 LOE1633:LOI1645 LYA1633:LYE1645 MHW1633:MIA1645 MRS1633:MRW1645 NBO1633:NBS1645 NLK1633:NLO1645 NVG1633:NVK1645 OFC1633:OFG1645 OOY1633:OPC1645 OYU1633:OYY1645 PIQ1633:PIU1645 PSM1633:PSQ1645 QCI1633:QCM1645 QME1633:QMI1645 QWA1633:QWE1645 RFW1633:RGA1645 RPS1633:RPW1645 RZO1633:RZS1645 SJK1633:SJO1645 STG1633:STK1645 TDC1633:TDG1645 TMY1633:TNC1645 TWU1633:TWY1645 UGQ1633:UGU1645 UQM1633:UQQ1645 VAI1633:VAM1645 VKE1633:VKI1645 VUA1633:VUE1645 WDW1633:WEA1645 WNS1633:WNW1645 WXO1633:WXS1645 BG1633:BK1645 LC1633:LG1645 BG1663 LC1663 UY1663 AEU1663 AOQ1663 AYM1663 BII1663 BSE1663 CCA1663 CLW1663 CVS1663 DFO1663 DPK1663 DZG1663 EJC1663 ESY1663 FCU1663 FMQ1663 FWM1663 GGI1663 GQE1663 HAA1663 HJW1663 HTS1663 IDO1663 INK1663 IXG1663 JHC1663 JQY1663 KAU1663 KKQ1663 KUM1663 LEI1663 LOE1663 LYA1663 MHW1663 MRS1663 NBO1663 NLK1663 NVG1663 OFC1663 OOY1663 OYU1663 PIQ1663 PSM1663 QCI1663 QME1663 QWA1663 RFW1663 RPS1663 RZO1663 SJK1663 STG1663 TDC1663 TMY1663 TWU1663 UGQ1663 UQM1663 VAI1663 VKE1663 VUA1663 WDW1663 WNS1663 WXO1663 BG1652:BG1653 LC1652:LC1653 UY1652:UY1653 AEU1652:AEU1653 AOQ1652:AOQ1653 AYM1652:AYM1653 BII1652:BII1653 BSE1652:BSE1653 CCA1652:CCA1653 CLW1652:CLW1653 CVS1652:CVS1653 DFO1652:DFO1653 DPK1652:DPK1653 DZG1652:DZG1653 EJC1652:EJC1653 ESY1652:ESY1653 FCU1652:FCU1653 FMQ1652:FMQ1653 FWM1652:FWM1653 GGI1652:GGI1653 GQE1652:GQE1653 HAA1652:HAA1653 HJW1652:HJW1653 HTS1652:HTS1653 IDO1652:IDO1653 INK1652:INK1653 IXG1652:IXG1653 JHC1652:JHC1653 JQY1652:JQY1653 KAU1652:KAU1653 KKQ1652:KKQ1653 KUM1652:KUM1653 LEI1652:LEI1653 LOE1652:LOE1653 LYA1652:LYA1653 MHW1652:MHW1653 MRS1652:MRS1653 NBO1652:NBO1653 NLK1652:NLK1653 NVG1652:NVG1653 OFC1652:OFC1653 OOY1652:OOY1653 OYU1652:OYU1653 PIQ1652:PIQ1653 PSM1652:PSM1653 QCI1652:QCI1653 QME1652:QME1653 QWA1652:QWA1653 RFW1652:RFW1653 RPS1652:RPS1653 RZO1652:RZO1653 SJK1652:SJK1653 STG1652:STG1653 TDC1652:TDC1653 TMY1652:TMY1653 TWU1652:TWU1653 UGQ1652:UGQ1653 UQM1652:UQM1653 VAI1652:VAI1653 VKE1652:VKE1653 VUA1652:VUA1653 WDW1652:WDW1653 WNS1652:WNS1653 WXO1652:WXO1653 BG1661 LC1661 UY1661 AEU1661 AOQ1661 AYM1661 BII1661 BSE1661 CCA1661 CLW1661 CVS1661 DFO1661 DPK1661 DZG1661 EJC1661 ESY1661 FCU1661 FMQ1661 FWM1661 GGI1661 GQE1661 HAA1661 HJW1661 HTS1661 IDO1661 INK1661 IXG1661 JHC1661 JQY1661 KAU1661 KKQ1661 KUM1661 LEI1661 LOE1661 LYA1661 MHW1661 MRS1661 NBO1661 NLK1661 NVG1661 OFC1661 OOY1661 OYU1661 PIQ1661 PSM1661 QCI1661 QME1661 QWA1661 RFW1661 RPS1661 RZO1661 SJK1661 STG1661 TDC1661 TMY1661 TWU1661 UGQ1661 UQM1661 VAI1661 VKE1661 VUA1661 WDW1661 WNS1661 WXO1661 BG1666:BG1667 BG1863:BG1865 WXO1863:WXO1865 WNS1863:WNS1865 WDW1863:WDW1865 VUA1863:VUA1865 VKE1863:VKE1865 VAI1863:VAI1865 UQM1863:UQM1865 UGQ1863:UGQ1865 TWU1863:TWU1865 TMY1863:TMY1865 TDC1863:TDC1865 STG1863:STG1865 SJK1863:SJK1865 RZO1863:RZO1865 RPS1863:RPS1865 RFW1863:RFW1865 QWA1863:QWA1865 QME1863:QME1865 QCI1863:QCI1865 PSM1863:PSM1865 PIQ1863:PIQ1865 OYU1863:OYU1865 OOY1863:OOY1865 OFC1863:OFC1865 NVG1863:NVG1865 NLK1863:NLK1865 NBO1863:NBO1865 MRS1863:MRS1865 MHW1863:MHW1865 LYA1863:LYA1865 LOE1863:LOE1865 LEI1863:LEI1865 KUM1863:KUM1865 KKQ1863:KKQ1865 KAU1863:KAU1865 JQY1863:JQY1865 JHC1863:JHC1865 IXG1863:IXG1865 INK1863:INK1865 IDO1863:IDO1865 HTS1863:HTS1865 HJW1863:HJW1865 HAA1863:HAA1865 GQE1863:GQE1865 GGI1863:GGI1865 FWM1863:FWM1865 FMQ1863:FMQ1865 FCU1863:FCU1865 ESY1863:ESY1865 EJC1863:EJC1865 DZG1863:DZG1865 DPK1863:DPK1865 DFO1863:DFO1865 CVS1863:CVS1865 CLW1863:CLW1865 CCA1863:CCA1865 BSE1863:BSE1865 BII1863:BII1865 AYM1863:AYM1865 AOQ1863:AOQ1865 AEU1863:AEU1865 UY1863:UY1865 LC1863:LC1865 WXO1857 BG1857 LC1857 UY1857 AEU1857 AOQ1857 AYM1857 BII1857 BSE1857 CCA1857 CLW1857 CVS1857 DFO1857 DPK1857 DZG1857 EJC1857 ESY1857 FCU1857 FMQ1857 FWM1857 GGI1857 GQE1857 HAA1857 HJW1857 HTS1857 IDO1857 INK1857 IXG1857 JHC1857 JQY1857 KAU1857 KKQ1857 KUM1857 LEI1857 LOE1857 LYA1857 MHW1857 MRS1857 NBO1857 NLK1857 NVG1857 OFC1857 OOY1857 OYU1857 PIQ1857 PSM1857 QCI1857 QME1857 QWA1857 RFW1857 RPS1857 RZO1857 SJK1857 STG1857 TDC1857 TMY1857 TWU1857 UGQ1857 UQM1857 VAI1857 VKE1857 VUA1857 WDW1857 WNS1857 BG1869 LC1869 UY1869 AEU1869 AOQ1869 AYM1869 BII1869 BSE1869 CCA1869 CLW1869 CVS1869 DFO1869 DPK1869 DZG1869 EJC1869 ESY1869 FCU1869 FMQ1869 FWM1869 GGI1869 GQE1869 HAA1869 HJW1869 HTS1869 IDO1869 INK1869 IXG1869 JHC1869 JQY1869 KAU1869 KKQ1869 KUM1869 LEI1869 LOE1869 LYA1869 MHW1869 MRS1869 NBO1869 NLK1869 NVG1869 OFC1869 OOY1869 OYU1869 PIQ1869 PSM1869 QCI1869 QME1869 QWA1869 RFW1869 RPS1869 RZO1869 SJK1869 STG1869 TDC1869 TMY1869 TWU1869 UGQ1869 UQM1869 VAI1869 VKE1869 VUA1869 WDW1869 WNS1869 WXO1886:WXS1888 WNS1886:WNW1888 WDW1886:WEA1888 VUA1886:VUE1888 VKE1886:VKI1888 VAI1886:VAM1888 UQM1886:UQQ1888 UGQ1886:UGU1888 TWU1886:TWY1888 TMY1886:TNC1888 TDC1886:TDG1888 STG1886:STK1888 SJK1886:SJO1888 RZO1886:RZS1888 RPS1886:RPW1888 RFW1886:RGA1888 QWA1886:QWE1888 QME1886:QMI1888 QCI1886:QCM1888 PSM1886:PSQ1888 PIQ1886:PIU1888 OYU1886:OYY1888 OOY1886:OPC1888 OFC1886:OFG1888 NVG1886:NVK1888 NLK1886:NLO1888 NBO1886:NBS1888 MRS1886:MRW1888 MHW1886:MIA1888 LYA1886:LYE1888 LOE1886:LOI1888 LEI1886:LEM1888 KUM1886:KUQ1888 KKQ1886:KKU1888 KAU1886:KAY1888 JQY1886:JRC1888 JHC1886:JHG1888 IXG1886:IXK1888 INK1886:INO1888 IDO1886:IDS1888 HTS1886:HTW1888 HJW1886:HKA1888 HAA1886:HAE1888 GQE1886:GQI1888 GGI1886:GGM1888 FWM1886:FWQ1888 FMQ1886:FMU1888 FCU1886:FCY1888 ESY1886:ETC1888 EJC1886:EJG1888 DZG1886:DZK1888 DPK1886:DPO1888 DFO1886:DFS1888 CVS1886:CVW1888 CLW1886:CMA1888 CCA1886:CCE1888 BSE1886:BSI1888 BII1886:BIM1888 AYM1886:AYQ1888 AOQ1886:AOU1888 AEU1886:AEY1888 UY1886:VC1888 LC1886:LG1888 BG1886:BK1888 WXO1949:WXS1958 LH2045:LH2047 BG2016 LC2016 UY2016 AEU2016 AOQ2016 AYM2016 BII2016 BSE2016 CCA2016 CLW2016 CVS2016 DFO2016 DPK2016 DZG2016 EJC2016 ESY2016 FCU2016 FMQ2016 FWM2016 GGI2016 GQE2016 HAA2016 HJW2016 HTS2016 IDO2016 INK2016 IXG2016 JHC2016 JQY2016 KAU2016 KKQ2016 KUM2016 LEI2016 LOE2016 LYA2016 MHW2016 MRS2016 NBO2016 NLK2016 NVG2016 OFC2016 OOY2016 OYU2016 PIQ2016 PSM2016 QCI2016 QME2016 QWA2016 RFW2016 RPS2016 RZO2016 SJK2016 STG2016 TDC2016 TMY2016 TWU2016 UGQ2016 UQM2016 VAI2016 VKE2016 VUA2016 WDW2016 WNS2016 WXO2016 BG2041 LC2041 UY2041 AEU2041 AOQ2041 AYM2041 BII2041 BSE2041 CCA2041 CLW2041 CVS2041 DFO2041 DPK2041 DZG2041 EJC2041 ESY2041 FCU2041 FMQ2041 FWM2041 GGI2041 GQE2041 HAA2041 HJW2041 HTS2041 IDO2041 INK2041 IXG2041 JHC2041 JQY2041 KAU2041 KKQ2041 KUM2041 LEI2041 LOE2041 LYA2041 MHW2041 MRS2041 NBO2041 NLK2041 NVG2041 OFC2041 OOY2041 OYU2041 PIQ2041 PSM2041 QCI2041 QME2041 QWA2041 RFW2041 RPS2041 RZO2041 SJK2041 STG2041 TDC2041 TMY2041 TWU2041 UGQ2041 UQM2041 VAI2041 VKE2041 VUA2041 WDW2041 WNS2041 WXO2041 BG2045:BG2046 LC2045:LC2046 UY2045:UY2046 AEU2045:AEU2046 AOQ2045:AOQ2046 AYM2045:AYM2046 BII2045:BII2046 BSE2045:BSE2046 CCA2045:CCA2046 CLW2045:CLW2046 CVS2045:CVS2046 DFO2045:DFO2046 DPK2045:DPK2046 DZG2045:DZG2046 EJC2045:EJC2046 ESY2045:ESY2046 FCU2045:FCU2046 FMQ2045:FMQ2046 FWM2045:FWM2046 GGI2045:GGI2046 GQE2045:GQE2046 HAA2045:HAA2046 HJW2045:HJW2046 HTS2045:HTS2046 IDO2045:IDO2046 INK2045:INK2046 IXG2045:IXG2046 JHC2045:JHC2046 JQY2045:JQY2046 KAU2045:KAU2046 KKQ2045:KKQ2046 KUM2045:KUM2046 LEI2045:LEI2046 LOE2045:LOE2046 LYA2045:LYA2046 MHW2045:MHW2046 MRS2045:MRS2046 NBO2045:NBO2046 NLK2045:NLK2046 NVG2045:NVG2046 OFC2045:OFC2046 OOY2045:OOY2046 OYU2045:OYU2046 PIQ2045:PIQ2046 PSM2045:PSM2046 QCI2045:QCI2046 QME2045:QME2046 QWA2045:QWA2046 RFW2045:RFW2046 RPS2045:RPS2046 RZO2045:RZO2046 SJK2045:SJK2046 STG2045:STG2046 TDC2045:TDC2046 TMY2045:TMY2046 TWU2045:TWU2046 UGQ2045:UGQ2046 UQM2045:UQM2046 VAI2045:VAI2046 VKE2045:VKE2046 VUA2045:VUA2046 WDW2045:WDW2046 WNS2045:WNS2046 WXO2045:WXO2046 WXT2045:WXT2047 WNX2045:WNX2047 WEB2045:WEB2047 VUF2045:VUF2047 VKJ2045:VKJ2047 VAN2045:VAN2047 UQR2045:UQR2047 UGV2045:UGV2047 TWZ2045:TWZ2047 TND2045:TND2047 TDH2045:TDH2047 STL2045:STL2047 SJP2045:SJP2047 RZT2045:RZT2047 RPX2045:RPX2047 RGB2045:RGB2047 QWF2045:QWF2047 QMJ2045:QMJ2047 QCN2045:QCN2047 PSR2045:PSR2047 PIV2045:PIV2047 OYZ2045:OYZ2047 OPD2045:OPD2047 OFH2045:OFH2047 NVL2045:NVL2047 NLP2045:NLP2047 NBT2045:NBT2047 MRX2045:MRX2047 MIB2045:MIB2047 LYF2045:LYF2047 LOJ2045:LOJ2047 LEN2045:LEN2047 KUR2045:KUR2047 KKV2045:KKV2047 KAZ2045:KAZ2047 JRD2045:JRD2047 JHH2045:JHH2047 IXL2045:IXL2047 INP2045:INP2047 IDT2045:IDT2047 HTX2045:HTX2047 HKB2045:HKB2047 HAF2045:HAF2047 GQJ2045:GQJ2047 GGN2045:GGN2047 FWR2045:FWR2047 FMV2045:FMV2047 FCZ2045:FCZ2047 ETD2045:ETD2047 EJH2045:EJH2047 DZL2045:DZL2047 DPP2045:DPP2047 DFT2045:DFT2047 CVX2045:CVX2047 CMB2045:CMB2047 CCF2045:CCF2047 BSJ2045:BSJ2047 BIN2045:BIN2047 AYR2045:AYR2047 AOV2045:AOV2047 AEZ2045:AEZ2047 VD2045:VD2047 LC2019:LG2039 UY2019:VC2039 AEU2019:AEY2039 AOQ2019:AOU2039 AYM2019:AYQ2039 BII2019:BIM2039 BSE2019:BSI2039 CCA2019:CCE2039 CLW2019:CMA2039 CVS2019:CVW2039 DFO2019:DFS2039 DPK2019:DPO2039 DZG2019:DZK2039 EJC2019:EJG2039 ESY2019:ETC2039 FCU2019:FCY2039 FMQ2019:FMU2039 FWM2019:FWQ2039 GGI2019:GGM2039 GQE2019:GQI2039 HAA2019:HAE2039 HJW2019:HKA2039 HTS2019:HTW2039 IDO2019:IDS2039 INK2019:INO2039 IXG2019:IXK2039 JHC2019:JHG2039 JQY2019:JRC2039 KAU2019:KAY2039 KKQ2019:KKU2039 KUM2019:KUQ2039 LEI2019:LEM2039 LOE2019:LOI2039 LYA2019:LYE2039 MHW2019:MIA2039 MRS2019:MRW2039 NBO2019:NBS2039 NLK2019:NLO2039 NVG2019:NVK2039 OFC2019:OFG2039 OOY2019:OPC2039 OYU2019:OYY2039 PIQ2019:PIU2039 PSM2019:PSQ2039 QCI2019:QCM2039 QME2019:QMI2039 QWA2019:QWE2039 RFW2019:RGA2039 RPS2019:RPW2039 RZO2019:RZS2039 SJK2019:SJO2039 STG2019:STK2039 TDC2019:TDG2039 TMY2019:TNC2039 TWU2019:TWY2039 UGQ2019:UGU2039 UQM2019:UQQ2039 VAI2019:VAM2039 VKE2019:VKI2039 VUA2019:VUE2039 WDW2019:WEA2039 WNS2019:WNW2039 WXO2019:WXS2039 WXO2079:WXO2085 WNS2079:WNS2085 WDW2079:WDW2085 VUA2079:VUA2085 VKE2079:VKE2085 VAI2079:VAI2085 UQM2079:UQM2085 UGQ2079:UGQ2085 TWU2079:TWU2085 TMY2079:TMY2085 TDC2079:TDC2085 STG2079:STG2085 SJK2079:SJK2085 RZO2079:RZO2085 RPS2079:RPS2085 RFW2079:RFW2085 QWA2079:QWA2085 QME2079:QME2085 QCI2079:QCI2085 PSM2079:PSM2085 PIQ2079:PIQ2085 OYU2079:OYU2085 OOY2079:OOY2085 OFC2079:OFC2085 NVG2079:NVG2085 NLK2079:NLK2085 NBO2079:NBO2085 MRS2079:MRS2085 MHW2079:MHW2085 LYA2079:LYA2085 LOE2079:LOE2085 LEI2079:LEI2085 KUM2079:KUM2085 KKQ2079:KKQ2085 KAU2079:KAU2085 JQY2079:JQY2085 JHC2079:JHC2085 IXG2079:IXG2085 INK2079:INK2085 IDO2079:IDO2085 HTS2079:HTS2085 HJW2079:HJW2085 HAA2079:HAA2085 GQE2079:GQE2085 GGI2079:GGI2085 FWM2079:FWM2085 FMQ2079:FMQ2085 FCU2079:FCU2085 ESY2079:ESY2085 EJC2079:EJC2085 DZG2079:DZG2085 DPK2079:DPK2085 DFO2079:DFO2085 CVS2079:CVS2085 CLW2079:CLW2085 CCA2079:CCA2085 BSE2079:BSE2085 BII2079:BII2085 AYM2079:AYM2085 AOQ2079:AOQ2085 AEU2079:AEU2085 UY2079:UY2085 LC2079:LC2085 BG2079:BG2085 BH2079:BK2083 WXP2079:WXS2083 WNT2079:WNW2083 WDX2079:WEA2083 VUB2079:VUE2083 VKF2079:VKI2083 VAJ2079:VAM2083 UQN2079:UQQ2083 UGR2079:UGU2083 TWV2079:TWY2083 TMZ2079:TNC2083 TDD2079:TDG2083 STH2079:STK2083 SJL2079:SJO2083 RZP2079:RZS2083 RPT2079:RPW2083 RFX2079:RGA2083 QWB2079:QWE2083 QMF2079:QMI2083 QCJ2079:QCM2083 PSN2079:PSQ2083 PIR2079:PIU2083 OYV2079:OYY2083 OOZ2079:OPC2083 OFD2079:OFG2083 NVH2079:NVK2083 NLL2079:NLO2083 NBP2079:NBS2083 MRT2079:MRW2083 MHX2079:MIA2083 LYB2079:LYE2083 LOF2079:LOI2083 LEJ2079:LEM2083 KUN2079:KUQ2083 KKR2079:KKU2083 KAV2079:KAY2083 JQZ2079:JRC2083 JHD2079:JHG2083 IXH2079:IXK2083 INL2079:INO2083 IDP2079:IDS2083 HTT2079:HTW2083 HJX2079:HKA2083 HAB2079:HAE2083 GQF2079:GQI2083 GGJ2079:GGM2083 FWN2079:FWQ2083 FMR2079:FMU2083 FCV2079:FCY2083 ESZ2079:ETC2083 EJD2079:EJG2083 DZH2079:DZK2083 DPL2079:DPO2083 DFP2079:DFS2083 CVT2079:CVW2083 CLX2079:CMA2083 CCB2079:CCE2083 BSF2079:BSI2083 BIJ2079:BIM2083 AYN2079:AYQ2083 AOR2079:AOU2083 AEV2079:AEY2083 UZ2079:VC2083 LD2079:LG2083 BG2096 LC2096 UY2096 AEU2096 AOQ2096 AYM2096 BII2096 BSE2096 CCA2096 CLW2096 CVS2096 DFO2096 DPK2096 DZG2096 EJC2096 ESY2096 FCU2096 FMQ2096 FWM2096 GGI2096 GQE2096 HAA2096 HJW2096 HTS2096 IDO2096 INK2096 IXG2096 JHC2096 JQY2096 KAU2096 KKQ2096 KUM2096 LEI2096 LOE2096 LYA2096 MHW2096 MRS2096 NBO2096 NLK2096 NVG2096 OFC2096 OOY2096 OYU2096 PIQ2096 PSM2096 QCI2096 QME2096 QWA2096 RFW2096 RPS2096 RZO2096 SJK2096 STG2096 TDC2096 TMY2096 TWU2096 UGQ2096 UQM2096 VAI2096 VKE2096 VUA2096 WDW2096 WNS2096 WXO2096 UY2188:VC2188 LC2188:LG2188 BG2188:BK2188 WXO2188:WXS2188 WNS2188:WNW2188 WDW2188:WEA2188 VUA2188:VUE2188 VKE2188:VKI2188 VAI2188:VAM2188 UQM2188:UQQ2188 UGQ2188:UGU2188 TWU2188:TWY2188 TMY2188:TNC2188 TDC2188:TDG2188 STG2188:STK2188 SJK2188:SJO2188 RZO2188:RZS2188 RPS2188:RPW2188 RFW2188:RGA2188 QWA2188:QWE2188 QME2188:QMI2188 QCI2188:QCM2188 PSM2188:PSQ2188 PIQ2188:PIU2188 OYU2188:OYY2188 OOY2188:OPC2188 OFC2188:OFG2188 NVG2188:NVK2188 NLK2188:NLO2188 NBO2188:NBS2188 MRS2188:MRW2188 MHW2188:MIA2188 LYA2188:LYE2188 LOE2188:LOI2188 LEI2188:LEM2188 KUM2188:KUQ2188 KKQ2188:KKU2188 KAU2188:KAY2188 JQY2188:JRC2188 JHC2188:JHG2188 IXG2188:IXK2188 INK2188:INO2188 IDO2188:IDS2188 HTS2188:HTW2188 HJW2188:HKA2188 HAA2188:HAE2188 GQE2188:GQI2188 GGI2188:GGM2188 FWM2188:FWQ2188 FMQ2188:FMU2188 FCU2188:FCY2188 ESY2188:ETC2188 EJC2188:EJG2188 DZG2188:DZK2188 DPK2188:DPO2188 DFO2188:DFS2188 CVS2188:CVW2188 CLW2188:CMA2188 CCA2188:CCE2188 BSE2188:BSI2188 BII2188:BIM2188 AYM2188:AYQ2188 AOQ2188:AOU2188 AEU2188:AEY2188 AEU2190:AEY2197 UY2190:VC2197 LC2190:LG2197 BG2190:BK2197 WXO2190:WXS2197 WNS2190:WNW2197 WDW2190:WEA2197 VUA2190:VUE2197 VKE2190:VKI2197 VAI2190:VAM2197 UQM2190:UQQ2197 UGQ2190:UGU2197 TWU2190:TWY2197 TMY2190:TNC2197 TDC2190:TDG2197 STG2190:STK2197 SJK2190:SJO2197 RZO2190:RZS2197 RPS2190:RPW2197 RFW2190:RGA2197 QWA2190:QWE2197 QME2190:QMI2197 QCI2190:QCM2197 PSM2190:PSQ2197 PIQ2190:PIU2197 OYU2190:OYY2197 OOY2190:OPC2197 OFC2190:OFG2197 NVG2190:NVK2197 NLK2190:NLO2197 NBO2190:NBS2197 MRS2190:MRW2197 MHW2190:MIA2197 LYA2190:LYE2197 LOE2190:LOI2197 LEI2190:LEM2197 KUM2190:KUQ2197 KKQ2190:KKU2197 KAU2190:KAY2197 JQY2190:JRC2197 JHC2190:JHG2197 IXG2190:IXK2197 INK2190:INO2197 IDO2190:IDS2197 HTS2190:HTW2197 HJW2190:HKA2197 HAA2190:HAE2197 GQE2190:GQI2197 GGI2190:GGM2197 FWM2190:FWQ2197 FMQ2190:FMU2197 FCU2190:FCY2197 ESY2190:ETC2197 EJC2190:EJG2197 DZG2190:DZK2197 DPK2190:DPO2197 DFO2190:DFS2197 CVS2190:CVW2197 CLW2190:CMA2197 CCA2190:CCE2197 BSE2190:BSI2197 BII2190:BIM2197 AYM2190:AYQ2197 AOQ2190:AOU2197 BSE2180:BSI2183 AYM2208:AYQ2212 AOQ2208:AOU2212 AEU2208:AEY2212 UY2208:VC2212 LC2208:LG2212 WXO2208:WXS2212 WNS2208:WNW2212 WDW2208:WEA2212 VUA2208:VUE2212 VKE2208:VKI2212 VAI2208:VAM2212 UQM2208:UQQ2212 UGQ2208:UGU2212 TWU2208:TWY2212 TMY2208:TNC2212 TDC2208:TDG2212 STG2208:STK2212 SJK2208:SJO2212 RZO2208:RZS2212 RPS2208:RPW2212 RFW2208:RGA2212 QWA2208:QWE2212 QME2208:QMI2212 QCI2208:QCM2212 PSM2208:PSQ2212 PIQ2208:PIU2212 OYU2208:OYY2212 OOY2208:OPC2212 OFC2208:OFG2212 NVG2208:NVK2212 NLK2208:NLO2212 NBO2208:NBS2212 MRS2208:MRW2212 MHW2208:MIA2212 LYA2208:LYE2212 LOE2208:LOI2212 LEI2208:LEM2212 KUM2208:KUQ2212 KKQ2208:KKU2212 KAU2208:KAY2212 JQY2208:JRC2212 JHC2208:JHG2212 IXG2208:IXK2212 INK2208:INO2212 IDO2208:IDS2212 HTS2208:HTW2212 HJW2208:HKA2212 HAA2208:HAE2212 GQE2208:GQI2212 GGI2208:GGM2212 FWM2208:FWQ2212 FMQ2208:FMU2212 FCU2208:FCY2212 ESY2208:ETC2212 EJC2208:EJG2212 DZG2208:DZK2212 DPK2208:DPO2212 DFO2208:DFS2212 CVS2208:CVW2212 CLW2208:CMA2212 CCA2208:CCE2212 BSE2208:BSI2212 BII2208:BIM2212 BG2208:BG2211 AYM2222:AYQ2232 BII2222:BIM2232 BSE2222:BSI2232 CCA2222:CCE2232 CLW2222:CMA2232 CVS2222:CVW2232 DFO2222:DFS2232 DPK2222:DPO2232 DZG2222:DZK2232 EJC2222:EJG2232 ESY2222:ETC2232 FCU2222:FCY2232 FMQ2222:FMU2232 FWM2222:FWQ2232 GGI2222:GGM2232 GQE2222:GQI2232 HAA2222:HAE2232 HJW2222:HKA2232 HTS2222:HTW2232 IDO2222:IDS2232 INK2222:INO2232 IXG2222:IXK2232 JHC2222:JHG2232 JQY2222:JRC2232 KAU2222:KAY2232 KKQ2222:KKU2232 KUM2222:KUQ2232 LEI2222:LEM2232 LOE2222:LOI2232 LYA2222:LYE2232 MHW2222:MIA2232 MRS2222:MRW2232 NBO2222:NBS2232 NLK2222:NLO2232 NVG2222:NVK2232 OFC2222:OFG2232 OOY2222:OPC2232 OYU2222:OYY2232 PIQ2222:PIU2232 PSM2222:PSQ2232 QCI2222:QCM2232 QME2222:QMI2232 QWA2222:QWE2232 RFW2222:RGA2232 RPS2222:RPW2232 RZO2222:RZS2232 SJK2222:SJO2232 STG2222:STK2232 TDC2222:TDG2232 TMY2222:TNC2232 TWU2222:TWY2232 UGQ2222:UGU2232 UQM2222:UQQ2232 VAI2222:VAM2232 VKE2222:VKI2232 VUA2222:VUE2232 WDW2222:WEA2232 WNS2222:WNW2232 WXO2222:WXS2232 BG2222:BK2232 LC2222:LG2232 UY2222:VC2232 AEU2222:AEY2232 AOQ2222:AOU2232 BG556:BK562 BG923:BK924 BG1084:BG1085 LC1084:LC1085 UY1084:UY1085 AEU1084:AEU1085 AOQ1084:AOQ1085 AYM1084:AYM1085 BII1084:BII1085 BSE1084:BSE1085 CCA1084:CCA1085 CLW1084:CLW1085 CVS1084:CVS1085 DFO1084:DFO1085 DPK1084:DPK1085 DZG1084:DZG1085 EJC1084:EJC1085 ESY1084:ESY1085 FCU1084:FCU1085 FMQ1084:FMQ1085 FWM1084:FWM1085 GGI1084:GGI1085 GQE1084:GQE1085 HAA1084:HAA1085 HJW1084:HJW1085 HTS1084:HTS1085 IDO1084:IDO1085 INK1084:INK1085 IXG1084:IXG1085 JHC1084:JHC1085 JQY1084:JQY1085 KAU1084:KAU1085 KKQ1084:KKQ1085 KUM1084:KUM1085 LEI1084:LEI1085 LOE1084:LOE1085 LYA1084:LYA1085 MHW1084:MHW1085 MRS1084:MRS1085 NBO1084:NBO1085 NLK1084:NLK1085 NVG1084:NVG1085 OFC1084:OFC1085 OOY1084:OOY1085 OYU1084:OYU1085 PIQ1084:PIQ1085 PSM1084:PSM1085 QCI1084:QCI1085 QME1084:QME1085 QWA1084:QWA1085 RFW1084:RFW1085 RPS1084:RPS1085 RZO1084:RZO1085 SJK1084:SJK1085 STG1084:STG1085 TDC1084:TDC1085 TMY1084:TMY1085 TWU1084:TWU1085 UGQ1084:UGQ1085 UQM1084:UQM1085 VAI1084:VAI1085 VKE1084:VKE1085 VUA1084:VUA1085 WDW1084:WDW1085 WNS1084:WNS1085 WXO1172:WXS1178 WNS1172:WNW1178 WDW1172:WEA1178 VUA1172:VUE1178 VKE1172:VKI1178 VAI1172:VAM1178 UQM1172:UQQ1178 UGQ1172:UGU1178 TWU1172:TWY1178 TMY1172:TNC1178 TDC1172:TDG1178 STG1172:STK1178 SJK1172:SJO1178 RZO1172:RZS1178 RPS1172:RPW1178 RFW1172:RGA1178 QWA1172:QWE1178 QME1172:QMI1178 QCI1172:QCM1178 PSM1172:PSQ1178 PIQ1172:PIU1178 OYU1172:OYY1178 OOY1172:OPC1178 OFC1172:OFG1178 NVG1172:NVK1178 NLK1172:NLO1178 NBO1172:NBS1178 MRS1172:MRW1178 MHW1172:MIA1178 LYA1172:LYE1178 LOE1172:LOI1178 LEI1172:LEM1178 KUM1172:KUQ1178 KKQ1172:KKU1178 KAU1172:KAY1178 JQY1172:JRC1178 JHC1172:JHG1178 IXG1172:IXK1178 INK1172:INO1178 IDO1172:IDS1178 HTS1172:HTW1178 HJW1172:HKA1178 HAA1172:HAE1178 GQE1172:GQI1178 GGI1172:GGM1178 FWM1172:FWQ1178 FMQ1172:FMU1178 FCU1172:FCY1178 ESY1172:ETC1178 EJC1172:EJG1178 DZG1172:DZK1178 DPK1172:DPO1178 DFO1172:DFS1178 CVS1172:CVW1178 CLW1172:CMA1178 CCA1172:CCE1178 BSE1172:BSI1178 BII1172:BIM1178 AYM1172:AYQ1178 AOQ1172:AOU1178 AEU1172:AEY1178 UY1172:VC1178 LC1172:LG1178 BG1172:BK1178 BG2313:BG2314 BG2340:BK2342 BG2378 BG2254:BK2255 BG2469:BK2470 BG2413:BG2414 BG2370:BK2377 BG2452:BK2464 BG2526:BK2528 WNS1732:WNW1733 BG915:BK917 WXO1003:WXS1018 WNS1003:WNW1018 WDW1003:WEA1018 VUA1003:VUE1018 VKE1003:VKI1018 VAI1003:VAM1018 UQM1003:UQQ1018 UGQ1003:UGU1018 TWU1003:TWY1018 TMY1003:TNC1018 TDC1003:TDG1018 STG1003:STK1018 SJK1003:SJO1018 RZO1003:RZS1018 RPS1003:RPW1018 RFW1003:RGA1018 QWA1003:QWE1018 QME1003:QMI1018 QCI1003:QCM1018 PSM1003:PSQ1018 PIQ1003:PIU1018 OYU1003:OYY1018 OOY1003:OPC1018 OFC1003:OFG1018 NVG1003:NVK1018 NLK1003:NLO1018 NBO1003:NBS1018 MRS1003:MRW1018 MHW1003:MIA1018 LYA1003:LYE1018 LOE1003:LOI1018 LEI1003:LEM1018 KUM1003:KUQ1018 KKQ1003:KKU1018 KAU1003:KAY1018 JQY1003:JRC1018 JHC1003:JHG1018 IXG1003:IXK1018 INK1003:INO1018 IDO1003:IDS1018 HTS1003:HTW1018 HJW1003:HKA1018 HAA1003:HAE1018 GQE1003:GQI1018 GGI1003:GGM1018 FWM1003:FWQ1018 FMQ1003:FMU1018 FCU1003:FCY1018 ESY1003:ETC1018 EJC1003:EJG1018 DZG1003:DZK1018 DPK1003:DPO1018 DFO1003:DFS1018 CVS1003:CVW1018 CLW1003:CMA1018 CCA1003:CCE1018 BSE1003:BSI1018 BII1003:BIM1018 AYM1003:AYQ1018 AOQ1003:AOU1018 AEU1003:AEY1018 UY1003:VC1018 LC1003:LG1018 BG1003:BK1018 BG387:BK388 WXO1449:WXS1450 BG1449:BK1450 LC1449:LG1450 UY1449:VC1450 AEU1449:AEY1450 AOQ1449:AOU1450 AYM1449:AYQ1450 BII1449:BIM1450 BSE1449:BSI1450 CCA1449:CCE1450 CLW1449:CMA1450 CVS1449:CVW1450 DFO1449:DFS1450 DPK1449:DPO1450 DZG1449:DZK1450 EJC1449:EJG1450 ESY1449:ETC1450 FCU1449:FCY1450 FMQ1449:FMU1450 FWM1449:FWQ1450 GGI1449:GGM1450 GQE1449:GQI1450 HAA1449:HAE1450 HJW1449:HKA1450 HTS1449:HTW1450 IDO1449:IDS1450 INK1449:INO1450 IXG1449:IXK1450 JHC1449:JHG1450 JQY1449:JRC1450 KAU1449:KAY1450 KKQ1449:KKU1450 KUM1449:KUQ1450 LEI1449:LEM1450 LOE1449:LOI1450 LYA1449:LYE1450 MHW1449:MIA1450 MRS1449:MRW1450 NBO1449:NBS1450 NLK1449:NLO1450 NVG1449:NVK1450 OFC1449:OFG1450 OOY1449:OPC1450 OYU1449:OYY1450 PIQ1449:PIU1450 PSM1449:PSQ1450 QCI1449:QCM1450 QME1449:QMI1450 QWA1449:QWE1450 RFW1449:RGA1450 RPS1449:RPW1450 RZO1449:RZS1450 SJK1449:SJO1450 STG1449:STK1450 TDC1449:TDG1450 TMY1449:TNC1450 TWU1449:TWY1450 UGQ1449:UGU1450 UQM1449:UQQ1450 VAI1449:VAM1450 VKE1449:VKI1450 VUA1449:VUE1450 WDW1449:WEA1450 WNS1449:WNW1450 WXO2007:WXS2009 WNS2007:WNW2009 WDW2007:WEA2009 VUA2007:VUE2009 VKE2007:VKI2009 VAI2007:VAM2009 UQM2007:UQQ2009 UGQ2007:UGU2009 TWU2007:TWY2009 TMY2007:TNC2009 TDC2007:TDG2009 STG2007:STK2009 SJK2007:SJO2009 RZO2007:RZS2009 RPS2007:RPW2009 RFW2007:RGA2009 QWA2007:QWE2009 QME2007:QMI2009 QCI2007:QCM2009 PSM2007:PSQ2009 PIQ2007:PIU2009 OYU2007:OYY2009 OOY2007:OPC2009 OFC2007:OFG2009 NVG2007:NVK2009 NLK2007:NLO2009 NBO2007:NBS2009 MRS2007:MRW2009 MHW2007:MIA2009 LYA2007:LYE2009 LOE2007:LOI2009 LEI2007:LEM2009 KUM2007:KUQ2009 KKQ2007:KKU2009 KAU2007:KAY2009 JQY2007:JRC2009 JHC2007:JHG2009 IXG2007:IXK2009 INK2007:INO2009 IDO2007:IDS2009 HTS2007:HTW2009 HJW2007:HKA2009 HAA2007:HAE2009 GQE2007:GQI2009 GGI2007:GGM2009 FWM2007:FWQ2009 FMQ2007:FMU2009 FCU2007:FCY2009 ESY2007:ETC2009 EJC2007:EJG2009 DZG2007:DZK2009 DPK2007:DPO2009 DFO2007:DFS2009 CVS2007:CVW2009 CLW2007:CMA2009 CCA2007:CCE2009 BSE2007:BSI2009 BII2007:BIM2009 AYM2007:AYQ2009 AOQ2007:AOU2009 AEU2007:AEY2009 UY2007:VC2009 LC2007:LG2009 BG2007:BK2009 AEU2129:AEY2130 AOQ2129:AOU2130 AYM2129:AYQ2130 BII2129:BIM2130 BSE2129:BSI2130 CCA2129:CCE2130 CLW2129:CMA2130 CVS2129:CVW2130 DFO2129:DFS2130 DPK2129:DPO2130 DZG2129:DZK2130 EJC2129:EJG2130 ESY2129:ETC2130 FCU2129:FCY2130 FMQ2129:FMU2130 FWM2129:FWQ2130 GGI2129:GGM2130 GQE2129:GQI2130 HAA2129:HAE2130 HJW2129:HKA2130 HTS2129:HTW2130 IDO2129:IDS2130 INK2129:INO2130 IXG2129:IXK2130 JHC2129:JHG2130 JQY2129:JRC2130 KAU2129:KAY2130 KKQ2129:KKU2130 KUM2129:KUQ2130 LEI2129:LEM2130 LOE2129:LOI2130 LYA2129:LYE2130 MHW2129:MIA2130 MRS2129:MRW2130 NBO2129:NBS2130 NLK2129:NLO2130 NVG2129:NVK2130 OFC2129:OFG2130 OOY2129:OPC2130 OYU2129:OYY2130 PIQ2129:PIU2130 PSM2129:PSQ2130 QCI2129:QCM2130 QME2129:QMI2130 QWA2129:QWE2130 RFW2129:RGA2130 RPS2129:RPW2130 RZO2129:RZS2130 SJK2129:SJO2130 STG2129:STK2130 TDC2129:TDG2130 TMY2129:TNC2130 TWU2129:TWY2130 UGQ2129:UGU2130 UQM2129:UQQ2130 VAI2129:VAM2130 VKE2129:VKI2130 VUA2129:VUE2130 WDW2129:WEA2130 WNS2129:WNW2130 WXO2129:WXS2130 LC2129:LG2130 UY2129:VC2130 BII2160:BIM2164 BSE2160:BSI2164 CCA2160:CCE2164 CLW2160:CMA2164 CVS2160:CVW2164 DFO2160:DFS2164 DPK2160:DPO2164 DZG2160:DZK2164 EJC2160:EJG2164 ESY2160:ETC2164 FCU2160:FCY2164 FMQ2160:FMU2164 FWM2160:FWQ2164 GGI2160:GGM2164 GQE2160:GQI2164 HAA2160:HAE2164 HJW2160:HKA2164 HTS2160:HTW2164 IDO2160:IDS2164 INK2160:INO2164 IXG2160:IXK2164 JHC2160:JHG2164 JQY2160:JRC2164 KAU2160:KAY2164 KKQ2160:KKU2164 KUM2160:KUQ2164 LEI2160:LEM2164 LOE2160:LOI2164 LYA2160:LYE2164 MHW2160:MIA2164 MRS2160:MRW2164 NBO2160:NBS2164 NLK2160:NLO2164 NVG2160:NVK2164 OFC2160:OFG2164 OOY2160:OPC2164 OYU2160:OYY2164 PIQ2160:PIU2164 PSM2160:PSQ2164 QCI2160:QCM2164 QME2160:QMI2164 QWA2160:QWE2164 RFW2160:RGA2164 RPS2160:RPW2164 RZO2160:RZS2164 SJK2160:SJO2164 STG2160:STK2164 TDC2160:TDG2164 TMY2160:TNC2164 TWU2160:TWY2164 UGQ2160:UGU2164 UQM2160:UQQ2164 VAI2160:VAM2164 VKE2160:VKI2164 VUA2160:VUE2164 WDW2160:WEA2164 WNS2160:WNW2164 WXO2160:WXS2164 BG2160:BK2164 LC2160:LG2164 UY2160:VC2164 AEU2160:AEY2164 AOQ2160:AOU2164 AYM2160:AYQ2164 BSE2199:BSI2201 CCA2199:CCE2201 CLW2199:CMA2201 CVS2199:CVW2201 DFO2199:DFS2201 DPK2199:DPO2201 DZG2199:DZK2201 EJC2199:EJG2201 ESY2199:ETC2201 FCU2199:FCY2201 FMQ2199:FMU2201 FWM2199:FWQ2201 GGI2199:GGM2201 GQE2199:GQI2201 HAA2199:HAE2201 HJW2199:HKA2201 HTS2199:HTW2201 IDO2199:IDS2201 INK2199:INO2201 IXG2199:IXK2201 JHC2199:JHG2201 JQY2199:JRC2201 KAU2199:KAY2201 KKQ2199:KKU2201 KUM2199:KUQ2201 LEI2199:LEM2201 LOE2199:LOI2201 LYA2199:LYE2201 MHW2199:MIA2201 MRS2199:MRW2201 NBO2199:NBS2201 NLK2199:NLO2201 NVG2199:NVK2201 OFC2199:OFG2201 OOY2199:OPC2201 OYU2199:OYY2201 PIQ2199:PIU2201 PSM2199:PSQ2201 QCI2199:QCM2201 QME2199:QMI2201 QWA2199:QWE2201 RFW2199:RGA2201 RPS2199:RPW2201 RZO2199:RZS2201 SJK2199:SJO2201 STG2199:STK2201 TDC2199:TDG2201 TMY2199:TNC2201 TWU2199:TWY2201 UGQ2199:UGU2201 UQM2199:UQQ2201 VAI2199:VAM2201 VKE2199:VKI2201 VUA2199:VUE2201 WDW2199:WEA2201 WNS2199:WNW2201 WXO2199:WXS2201 BG2199:BK2201 LC2199:LG2201 UY2199:VC2201 AEU2199:AEY2201 AOQ2199:AOU2201 AYM2199:AYQ2201 BII2199:BIM2201 BII2234:BIM2237 AYM2234:AYQ2237 AOQ2234:AOU2237 AEU2234:AEY2237 UY2234:VC2237 LC2234:LG2237 BG2234:BK2237 WXO2234:WXS2237 WNS2234:WNW2237 WDW2234:WEA2237 VUA2234:VUE2237 VKE2234:VKI2237 VAI2234:VAM2237 UQM2234:UQQ2237 UGQ2234:UGU2237 TWU2234:TWY2237 TMY2234:TNC2237 TDC2234:TDG2237 STG2234:STK2237 SJK2234:SJO2237 RZO2234:RZS2237 RPS2234:RPW2237 RFW2234:RGA2237 QWA2234:QWE2237 QME2234:QMI2237 QCI2234:QCM2237 PSM2234:PSQ2237 PIQ2234:PIU2237 OYU2234:OYY2237 OOY2234:OPC2237 OFC2234:OFG2237 NVG2234:NVK2237 NLK2234:NLO2237 NBO2234:NBS2237 MRS2234:MRW2237 MHW2234:MIA2237 LYA2234:LYE2237 LOE2234:LOI2237 LEI2234:LEM2237 KUM2234:KUQ2237 KKQ2234:KKU2237 KAU2234:KAY2237 JQY2234:JRC2237 JHC2234:JHG2237 IXG2234:IXK2237 INK2234:INO2237 IDO2234:IDS2237 HTS2234:HTW2237 HJW2234:HKA2237 HAA2234:HAE2237 GQE2234:GQI2237 GGI2234:GGM2237 FWM2234:FWQ2237 FMQ2234:FMU2237 FCU2234:FCY2237 ESY2234:ETC2237 EJC2234:EJG2237 DZG2234:DZK2237 DPK2234:DPO2237 DFO2234:DFS2237 CVS2234:CVW2237 CLW2234:CMA2237 CCA2234:CCE2237 BSE2234:BSI2237 BG2472:BK2473 BG162 WNX1351:WNX1352 WEB1351:WEB1352 VUF1351:VUF1352 VKJ1351:VKJ1352 VAN1351:VAN1352 UQR1351:UQR1352 UGV1351:UGV1352 TWZ1351:TWZ1352 TND1351:TND1352 TDH1351:TDH1352 STL1351:STL1352 SJP1351:SJP1352 RZT1351:RZT1352 RPX1351:RPX1352 RGB1351:RGB1352 QWF1351:QWF1352 QMJ1351:QMJ1352 QCN1351:QCN1352 PSR1351:PSR1352 PIV1351:PIV1352 OYZ1351:OYZ1352 OPD1351:OPD1352 OFH1351:OFH1352 NVL1351:NVL1352 NLP1351:NLP1352 NBT1351:NBT1352 MRX1351:MRX1352 MIB1351:MIB1352 LYF1351:LYF1352 LOJ1351:LOJ1352 LEN1351:LEN1352 KUR1351:KUR1352 KKV1351:KKV1352 KAZ1351:KAZ1352 JRD1351:JRD1352 JHH1351:JHH1352 IXL1351:IXL1352 INP1351:INP1352 IDT1351:IDT1352 HTX1351:HTX1352 HKB1351:HKB1352 HAF1351:HAF1352 GQJ1351:GQJ1352 GGN1351:GGN1352 FWR1351:FWR1352 FMV1351:FMV1352 FCZ1351:FCZ1352 ETD1351:ETD1352 EJH1351:EJH1352 DZL1351:DZL1352 DPP1351:DPP1352 DFT1351:DFT1352 CVX1351:CVX1352 CMB1351:CMB1352 CCF1351:CCF1352 BSJ1351:BSJ1352 BIN1351:BIN1352 AYR1351:AYR1352 AOV1351:AOV1352 AEZ1351:AEZ1352 VD1351:VD1352 LH1351:LH1352 WXT1351:WXT1352 BG1843 LC1843 UY1843 AEU1843 AOQ1843 AYM1843 BII1843 BSE1843 CCA1843 CLW1843 CVS1843 DFO1843 DPK1843 DZG1843 EJC1843 ESY1843 FCU1843 FMQ1843 FWM1843 GGI1843 GQE1843 HAA1843 HJW1843 HTS1843 IDO1843 INK1843 IXG1843 JHC1843 JQY1843 KAU1843 KKQ1843 KUM1843 LEI1843 LOE1843 LYA1843 MHW1843 MRS1843 NBO1843 NLK1843 NVG1843 OFC1843 OOY1843 OYU1843 PIQ1843 PSM1843 QCI1843 QME1843 QWA1843 RFW1843 RPS1843 RZO1843 SJK1843 STG1843 TDC1843 TMY1843 TWU1843 UGQ1843 UQM1843 VAI1843 VKE1843 VUA1843 WDW1843 WNS1843 WXO1843 BG2218:BK2220 BG1701:BK1702 LC1701:LG1702 UY1701:VC1702 AEU1701:AEY1702 AOQ1701:AOU1702 AYM1701:AYQ1702 BII1701:BIM1702 BSE1701:BSI1702 CCA1701:CCE1702 CLW1701:CMA1702 CVS1701:CVW1702 DFO1701:DFS1702 DPK1701:DPO1702 DZG1701:DZK1702 EJC1701:EJG1702 ESY1701:ETC1702 FCU1701:FCY1702 FMQ1701:FMU1702 FWM1701:FWQ1702 GGI1701:GGM1702 GQE1701:GQI1702 HAA1701:HAE1702 HJW1701:HKA1702 HTS1701:HTW1702 IDO1701:IDS1702 INK1701:INO1702 IXG1701:IXK1702 JHC1701:JHG1702 JQY1701:JRC1702 KAU1701:KAY1702 KKQ1701:KKU1702 KUM1701:KUQ1702 LEI1701:LEM1702 LOE1701:LOI1702 LYA1701:LYE1702 MHW1701:MIA1702 MRS1701:MRW1702 NBO1701:NBS1702 NLK1701:NLO1702 NVG1701:NVK1702 OFC1701:OFG1702 OOY1701:OPC1702 OYU1701:OYY1702 PIQ1701:PIU1702 PSM1701:PSQ1702 QCI1701:QCM1702 QME1701:QMI1702 QWA1701:QWE1702 RFW1701:RGA1702 RPS1701:RPW1702 RZO1701:RZS1702 SJK1701:SJO1702 STG1701:STK1702 TDC1701:TDG1702 TMY1701:TNC1702 TWU1701:TWY1702 UGQ1701:UGU1702 UQM1701:UQQ1702 VAI1701:VAM1702 VKE1701:VKI1702 VUA1701:VUE1702 WDW1701:WEA1702 WNS1701:WNW1702 BG470:BK492 BG564:BK572 LC1026:LG1041 BG1026:BK1041 WXO1026:WXS1041 WNS1026:WNW1041 WDW1026:WEA1041 VUA1026:VUE1041 VKE1026:VKI1041 VAI1026:VAM1041 UQM1026:UQQ1041 UGQ1026:UGU1041 TWU1026:TWY1041 TMY1026:TNC1041 TDC1026:TDG1041 STG1026:STK1041 SJK1026:SJO1041 RZO1026:RZS1041 RPS1026:RPW1041 RFW1026:RGA1041 QWA1026:QWE1041 QME1026:QMI1041 QCI1026:QCM1041 PSM1026:PSQ1041 PIQ1026:PIU1041 OYU1026:OYY1041 OOY1026:OPC1041 OFC1026:OFG1041 NVG1026:NVK1041 NLK1026:NLO1041 NBO1026:NBS1041 MRS1026:MRW1041 MHW1026:MIA1041 LYA1026:LYE1041 LOE1026:LOI1041 LEI1026:LEM1041 KUM1026:KUQ1041 KKQ1026:KKU1041 KAU1026:KAY1041 JQY1026:JRC1041 JHC1026:JHG1041 IXG1026:IXK1041 INK1026:INO1041 IDO1026:IDS1041 HTS1026:HTW1041 HJW1026:HKA1041 HAA1026:HAE1041 GQE1026:GQI1041 GGI1026:GGM1041 FWM1026:FWQ1041 FMQ1026:FMU1041 FCU1026:FCY1041 ESY1026:ETC1041 EJC1026:EJG1041 DZG1026:DZK1041 DPK1026:DPO1041 DFO1026:DFS1041 CVS1026:CVW1041 CLW1026:CMA1041 CCA1026:CCE1041 BSE1026:BSI1041 BII1026:BIM1041 AYM1026:AYQ1041 AOQ1026:AOU1041 AEU1026:AEY1041 UY1026:VC1041 BG1621:BK1627 WXO1621:WXS1627 WNS1621:WNW1627 WDW1621:WEA1627 VUA1621:VUE1627 VKE1621:VKI1627 VAI1621:VAM1627 UQM1621:UQQ1627 UGQ1621:UGU1627 TWU1621:TWY1627 TMY1621:TNC1627 TDC1621:TDG1627 STG1621:STK1627 SJK1621:SJO1627 RZO1621:RZS1627 RPS1621:RPW1627 RFW1621:RGA1627 QWA1621:QWE1627 QME1621:QMI1627 QCI1621:QCM1627 PSM1621:PSQ1627 PIQ1621:PIU1627 OYU1621:OYY1627 OOY1621:OPC1627 OFC1621:OFG1627 NVG1621:NVK1627 NLK1621:NLO1627 NBO1621:NBS1627 MRS1621:MRW1627 MHW1621:MIA1627 LYA1621:LYE1627 LOE1621:LOI1627 LEI1621:LEM1627 KUM1621:KUQ1627 KKQ1621:KKU1627 KAU1621:KAY1627 JQY1621:JRC1627 JHC1621:JHG1627 IXG1621:IXK1627 INK1621:INO1627 IDO1621:IDS1627 HTS1621:HTW1627 HJW1621:HKA1627 HAA1621:HAE1627 GQE1621:GQI1627 GGI1621:GGM1627 FWM1621:FWQ1627 FMQ1621:FMU1627 FCU1621:FCY1627 ESY1621:ETC1627 EJC1621:EJG1627 DZG1621:DZK1627 DPK1621:DPO1627 DFO1621:DFS1627 CVS1621:CVW1627 CLW1621:CMA1627 CCA1621:CCE1627 BSE1621:BSI1627 BII1621:BIM1627 AYM1621:AYQ1627 AOQ1621:AOU1627 AEU1621:AEY1627 UY1621:VC1627 LC1621:LG1627 BG691:BK695 WXO1732:WXS1733 BG1732:BK1733 LC1732:LG1733 UY1732:VC1733 AEU1732:AEY1733 AOQ1732:AOU1733 AYM1732:AYQ1733 BII1732:BIM1733 BSE1732:BSI1733 CCA1732:CCE1733 CLW1732:CMA1733 CVS1732:CVW1733 DFO1732:DFS1733 DPK1732:DPO1733 DZG1732:DZK1733 EJC1732:EJG1733 ESY1732:ETC1733 FCU1732:FCY1733 FMQ1732:FMU1733 FWM1732:FWQ1733 GGI1732:GGM1733 GQE1732:GQI1733 HAA1732:HAE1733 HJW1732:HKA1733 HTS1732:HTW1733 IDO1732:IDS1733 INK1732:INO1733 IXG1732:IXK1733 JHC1732:JHG1733 JQY1732:JRC1733 KAU1732:KAY1733 KKQ1732:KKU1733 KUM1732:KUQ1733 LEI1732:LEM1733 LOE1732:LOI1733 LYA1732:LYE1733 MHW1732:MIA1733 MRS1732:MRW1733 NBO1732:NBS1733 NLK1732:NLO1733 NVG1732:NVK1733 OFC1732:OFG1733 OOY1732:OPC1733 OYU1732:OYY1733 PIQ1732:PIU1733 PSM1732:PSQ1733 QCI1732:QCM1733 QME1732:QMI1733 QWA1732:QWE1733 RFW1732:RGA1733 RPS1732:RPW1733 RZO1732:RZS1733 SJK1732:SJO1733 STG1732:STK1733 TDC1732:TDG1733 TMY1732:TNC1733 TWU1732:TWY1733 UGQ1732:UGU1733 UQM1732:UQQ1733 VAI1732:VAM1733 VKE1732:VKI1733 VUA1732:VUE1733 WDW1732:WEA1733 WNS1767:WNW1768 WXO1767:WXS1768 BG1767:BK1768 LC1767:LG1768 UY1767:VC1768 AEU1767:AEY1768 AOQ1767:AOU1768 AYM1767:AYQ1768 BII1767:BIM1768 BSE1767:BSI1768 CCA1767:CCE1768 CLW1767:CMA1768 CVS1767:CVW1768 DFO1767:DFS1768 DPK1767:DPO1768 DZG1767:DZK1768 EJC1767:EJG1768 ESY1767:ETC1768 FCU1767:FCY1768 FMQ1767:FMU1768 FWM1767:FWQ1768 GGI1767:GGM1768 GQE1767:GQI1768 HAA1767:HAE1768 HJW1767:HKA1768 HTS1767:HTW1768 IDO1767:IDS1768 INK1767:INO1768 IXG1767:IXK1768 JHC1767:JHG1768 JQY1767:JRC1768 KAU1767:KAY1768 KKQ1767:KKU1768 KUM1767:KUQ1768 LEI1767:LEM1768 LOE1767:LOI1768 LYA1767:LYE1768 MHW1767:MIA1768 MRS1767:MRW1768 NBO1767:NBS1768 NLK1767:NLO1768 NVG1767:NVK1768 OFC1767:OFG1768 OOY1767:OPC1768 OYU1767:OYY1768 PIQ1767:PIU1768 PSM1767:PSQ1768 QCI1767:QCM1768 QME1767:QMI1768 QWA1767:QWE1768 RFW1767:RGA1768 RPS1767:RPW1768 RZO1767:RZS1768 SJK1767:SJO1768 STG1767:STK1768 TDC1767:TDG1768 TMY1767:TNC1768 TWU1767:TWY1768 UGQ1767:UGU1768 UQM1767:UQQ1768 VAI1767:VAM1768 VKE1767:VKI1768 VUA1767:VUE1768 WDW1767:WEA1768 BG393:BG395 WXO1503:WXS1507 WNS1503:WNW1507 WDW1503:WEA1507 VUA1503:VUE1507 VKE1503:VKI1507 VAI1503:VAM1507 UQM1503:UQQ1507 UGQ1503:UGU1507 TWU1503:TWY1507 TMY1503:TNC1507 TDC1503:TDG1507 STG1503:STK1507 SJK1503:SJO1507 RZO1503:RZS1507 RPS1503:RPW1507 RFW1503:RGA1507 QWA1503:QWE1507 QME1503:QMI1507 QCI1503:QCM1507 PSM1503:PSQ1507 PIQ1503:PIU1507 OYU1503:OYY1507 OOY1503:OPC1507 OFC1503:OFG1507 NVG1503:NVK1507 NLK1503:NLO1507 NBO1503:NBS1507 MRS1503:MRW1507 MHW1503:MIA1507 LYA1503:LYE1507 LOE1503:LOI1507 LEI1503:LEM1507 KUM1503:KUQ1507 KKQ1503:KKU1507 KAU1503:KAY1507 JQY1503:JRC1507 JHC1503:JHG1507 IXG1503:IXK1507 INK1503:INO1507 IDO1503:IDS1507 HTS1503:HTW1507 HJW1503:HKA1507 HAA1503:HAE1507 GQE1503:GQI1507 GGI1503:GGM1507 FWM1503:FWQ1507 FMQ1503:FMU1507 FCU1503:FCY1507 ESY1503:ETC1507 EJC1503:EJG1507 DZG1503:DZK1507 DPK1503:DPO1507 DFO1503:DFS1507 CVS1503:CVW1507 CLW1503:CMA1507 CCA1503:CCE1507 BSE1503:BSI1507 BII1503:BIM1507 AYM1503:AYQ1507 AOQ1503:AOU1507 AEU1503:AEY1507 UY1503:VC1507 LC1503:LG1507 BG1503:BK1507 BG2531:BK2534 BG2277:BK2291 WXO2087:WXS2094 WNS2087:WNW2094 WDW2087:WEA2094 VUA2087:VUE2094 VKE2087:VKI2094 VAI2087:VAM2094 UQM2087:UQQ2094 UGQ2087:UGU2094 TWU2087:TWY2094 TMY2087:TNC2094 TDC2087:TDG2094 STG2087:STK2094 SJK2087:SJO2094 RZO2087:RZS2094 RPS2087:RPW2094 RFW2087:RGA2094 QWA2087:QWE2094 QME2087:QMI2094 QCI2087:QCM2094 PSM2087:PSQ2094 PIQ2087:PIU2094 OYU2087:OYY2094 OOY2087:OPC2094 OFC2087:OFG2094 NVG2087:NVK2094 NLK2087:NLO2094 NBO2087:NBS2094 MRS2087:MRW2094 MHW2087:MIA2094 LYA2087:LYE2094 LOE2087:LOI2094 LEI2087:LEM2094 KUM2087:KUQ2094 KKQ2087:KKU2094 KAU2087:KAY2094 JQY2087:JRC2094 JHC2087:JHG2094 IXG2087:IXK2094 INK2087:INO2094 IDO2087:IDS2094 HTS2087:HTW2094 HJW2087:HKA2094 HAA2087:HAE2094 GQE2087:GQI2094 GGI2087:GGM2094 FWM2087:FWQ2094 FMQ2087:FMU2094 FCU2087:FCY2094 ESY2087:ETC2094 EJC2087:EJG2094 DZG2087:DZK2094 DPK2087:DPO2094 DFO2087:DFS2094 CVS2087:CVW2094 CLW2087:CMA2094 CCA2087:CCE2094 BSE2087:BSI2094 BII2087:BIM2094 AYM2087:AYQ2094 AOQ2087:AOU2094 AEU2087:AEY2094 UY2087:VC2094 LC2087:LG2094 BG2087:BK2094 WXO1871 WXO1751 WNS1473:WNW1490 WDW1473:WEA1490 VUA1473:VUE1490 VKE1473:VKI1490 VAI1473:VAM1490 UQM1473:UQQ1490 UGQ1473:UGU1490 TWU1473:TWY1490 TMY1473:TNC1490 TDC1473:TDG1490 STG1473:STK1490 SJK1473:SJO1490 RZO1473:RZS1490 RPS1473:RPW1490 RFW1473:RGA1490 QWA1473:QWE1490 QME1473:QMI1490 QCI1473:QCM1490 PSM1473:PSQ1490 PIQ1473:PIU1490 OYU1473:OYY1490 OOY1473:OPC1490 OFC1473:OFG1490 NVG1473:NVK1490 NLK1473:NLO1490 NBO1473:NBS1490 MRS1473:MRW1490 MHW1473:MIA1490 LYA1473:LYE1490 LOE1473:LOI1490 LEI1473:LEM1490 KUM1473:KUQ1490 KKQ1473:KKU1490 KAU1473:KAY1490 JQY1473:JRC1490 JHC1473:JHG1490 IXG1473:IXK1490 INK1473:INO1490 IDO1473:IDS1490 HTS1473:HTW1490 HJW1473:HKA1490 HAA1473:HAE1490 GQE1473:GQI1490 GGI1473:GGM1490 FWM1473:FWQ1490 FMQ1473:FMU1490 FCU1473:FCY1490 ESY1473:ETC1490 EJC1473:EJG1490 DZG1473:DZK1490 DPK1473:DPO1490 DFO1473:DFS1490 CVS1473:CVW1490 CLW1473:CMA1490 CCA1473:CCE1490 BSE1473:BSI1490 BII1473:BIM1490 AYM1473:AYQ1490 AOQ1473:AOU1490 AEU1473:AEY1490 UY1473:VC1490 LC1473:LG1490 BG1473:BK1490 WXO1473:WXS1490 WXP1314:WXS1315 WNT1314:WNW1315 WDX1314:WEA1315 VUB1314:VUE1315 VKF1314:VKI1315 VAJ1314:VAM1315 UQN1314:UQQ1315 UGR1314:UGU1315 TWV1314:TWY1315 TMZ1314:TNC1315 TDD1314:TDG1315 STH1314:STK1315 SJL1314:SJO1315 RZP1314:RZS1315 RPT1314:RPW1315 RFX1314:RGA1315 QWB1314:QWE1315 QMF1314:QMI1315 QCJ1314:QCM1315 PSN1314:PSQ1315 PIR1314:PIU1315 OYV1314:OYY1315 OOZ1314:OPC1315 OFD1314:OFG1315 NVH1314:NVK1315 NLL1314:NLO1315 NBP1314:NBS1315 MRT1314:MRW1315 MHX1314:MIA1315 LYB1314:LYE1315 LOF1314:LOI1315 LEJ1314:LEM1315 KUN1314:KUQ1315 KKR1314:KKU1315 KAV1314:KAY1315 JQZ1314:JRC1315 JHD1314:JHG1315 IXH1314:IXK1315 INL1314:INO1315 IDP1314:IDS1315 HTT1314:HTW1315 HJX1314:HKA1315 HAB1314:HAE1315 GQF1314:GQI1315 GGJ1314:GGM1315 FWN1314:FWQ1315 FMR1314:FMU1315 FCV1314:FCY1315 ESZ1314:ETC1315 EJD1314:EJG1315 DZH1314:DZK1315 DPL1314:DPO1315 DFP1314:DFS1315 CVT1314:CVW1315 CLX1314:CMA1315 CCB1314:CCE1315 BSF1314:BSI1315 BIJ1314:BIM1315 AYN1314:AYQ1315 AOR1314:AOU1315 AEV1314:AEY1315 UZ1314:VC1315 LD1314:LG1315 WXO1314:WXO1317 WNS1314:WNS1317 WDW1314:WDW1317 VUA1314:VUA1317 VKE1314:VKE1317 VAI1314:VAI1317 UQM1314:UQM1317 UGQ1314:UGQ1317 TWU1314:TWU1317 TMY1314:TMY1317 TDC1314:TDC1317 STG1314:STG1317 SJK1314:SJK1317 RZO1314:RZO1317 RPS1314:RPS1317 RFW1314:RFW1317 QWA1314:QWA1317 QME1314:QME1317 QCI1314:QCI1317 PSM1314:PSM1317 PIQ1314:PIQ1317 OYU1314:OYU1317 OOY1314:OOY1317 OFC1314:OFC1317 NVG1314:NVG1317 NLK1314:NLK1317 NBO1314:NBO1317 MRS1314:MRS1317 MHW1314:MHW1317 LYA1314:LYA1317 LOE1314:LOE1317 LEI1314:LEI1317 KUM1314:KUM1317 KKQ1314:KKQ1317 KAU1314:KAU1317 JQY1314:JQY1317 JHC1314:JHC1317 IXG1314:IXG1317 INK1314:INK1317 IDO1314:IDO1317 HTS1314:HTS1317 HJW1314:HJW1317 HAA1314:HAA1317 GQE1314:GQE1317 GGI1314:GGI1317 FWM1314:FWM1317 FMQ1314:FMQ1317 FCU1314:FCU1317 ESY1314:ESY1317 EJC1314:EJC1317 DZG1314:DZG1317 DPK1314:DPK1317 DFO1314:DFO1317 CVS1314:CVS1317 CLW1314:CLW1317 CCA1314:CCA1317 BSE1314:BSE1317 BII1314:BII1317 AYM1314:AYM1317 AOQ1314:AOQ1317 AEU1314:AEU1317 UY1314:UY1317 LC1314:LC1317 BH1312:BK1315 BG1312:BG1317 WDW1160:WEA1170 WXO1160:WXS1170 WNS1160:WNW1170 VUA1160:VUE1170 VKE1160:VKI1170 VAI1160:VAM1170 UQM1160:UQQ1170 UGQ1160:UGU1170 TWU1160:TWY1170 TMY1160:TNC1170 TDC1160:TDG1170 STG1160:STK1170 SJK1160:SJO1170 RZO1160:RZS1170 RPS1160:RPW1170 RFW1160:RGA1170 QWA1160:QWE1170 QME1160:QMI1170 QCI1160:QCM1170 PSM1160:PSQ1170 PIQ1160:PIU1170 OYU1160:OYY1170 OOY1160:OPC1170 OFC1160:OFG1170 NVG1160:NVK1170 NLK1160:NLO1170 NBO1160:NBS1170 MRS1160:MRW1170 MHW1160:MIA1170 LYA1160:LYE1170 LOE1160:LOI1170 LEI1160:LEM1170 KUM1160:KUQ1170 KKQ1160:KKU1170 KAU1160:KAY1170 JQY1160:JRC1170 JHC1160:JHG1170 IXG1160:IXK1170 INK1160:INO1170 IDO1160:IDS1170 HTS1160:HTW1170 HJW1160:HKA1170 HAA1160:HAE1170 GQE1160:GQI1170 GGI1160:GGM1170 FWM1160:FWQ1170 FMQ1160:FMU1170 FCU1160:FCY1170 ESY1160:ETC1170 EJC1160:EJG1170 DZG1160:DZK1170 DPK1160:DPO1170 DFO1160:DFS1170 CVS1160:CVW1170 CLW1160:CMA1170 CCA1160:CCE1170 BSE1160:BSI1170 BII1160:BIM1170 AYM1160:AYQ1170 AOQ1160:AOU1170 AEU1160:AEY1170 UY1160:VC1170 LC1160:LG1170 BG1160:BK1170 BG1057:BK1083 WXO1057:WXS1083 WNS1057:WNW1083 WDW1057:WEA1083 VUA1057:VUE1083 VKE1057:VKI1083 VAI1057:VAM1083 UQM1057:UQQ1083 UGQ1057:UGU1083 TWU1057:TWY1083 TMY1057:TNC1083 TDC1057:TDG1083 STG1057:STK1083 SJK1057:SJO1083 RZO1057:RZS1083 RPS1057:RPW1083 RFW1057:RGA1083 QWA1057:QWE1083 QME1057:QMI1083 QCI1057:QCM1083 PSM1057:PSQ1083 PIQ1057:PIU1083 OYU1057:OYY1083 OOY1057:OPC1083 OFC1057:OFG1083 NVG1057:NVK1083 NLK1057:NLO1083 NBO1057:NBS1083 MRS1057:MRW1083 MHW1057:MIA1083 LYA1057:LYE1083 LOE1057:LOI1083 LEI1057:LEM1083 KUM1057:KUQ1083 KKQ1057:KKU1083 KAU1057:KAY1083 JQY1057:JRC1083 JHC1057:JHG1083 IXG1057:IXK1083 INK1057:INO1083 IDO1057:IDS1083 HTS1057:HTW1083 HJW1057:HKA1083 HAA1057:HAE1083 GQE1057:GQI1083 GGI1057:GGM1083 FWM1057:FWQ1083 FMQ1057:FMU1083 FCU1057:FCY1083 ESY1057:ETC1083 EJC1057:EJG1083 DZG1057:DZK1083 DPK1057:DPO1083 DFO1057:DFS1083 CVS1057:CVW1083 CLW1057:CMA1083 CCA1057:CCE1083 BSE1057:BSI1083 BII1057:BIM1083 AYM1057:AYQ1083 AOQ1057:AOU1083 AEU1057:AEY1083 UY1057:VC1083 LC1057:LG1083 WNS1266:WNW1277 WXO1266:WXS1277 BG1266:BK1277 LC1266:LG1277 UY1266:VC1277 AEU1266:AEY1277 AOQ1266:AOU1277 AYM1266:AYQ1277 BII1266:BIM1277 BSE1266:BSI1277 CCA1266:CCE1277 CLW1266:CMA1277 CVS1266:CVW1277 DFO1266:DFS1277 DPK1266:DPO1277 DZG1266:DZK1277 EJC1266:EJG1277 ESY1266:ETC1277 FCU1266:FCY1277 FMQ1266:FMU1277 FWM1266:FWQ1277 GGI1266:GGM1277 GQE1266:GQI1277 HAA1266:HAE1277 HJW1266:HKA1277 HTS1266:HTW1277 IDO1266:IDS1277 INK1266:INO1277 IXG1266:IXK1277 JHC1266:JHG1277 JQY1266:JRC1277 KAU1266:KAY1277 KKQ1266:KKU1277 KUM1266:KUQ1277 LEI1266:LEM1277 LOE1266:LOI1277 LYA1266:LYE1277 MHW1266:MIA1277 MRS1266:MRW1277 NBO1266:NBS1277 NLK1266:NLO1277 NVG1266:NVK1277 OFC1266:OFG1277 OOY1266:OPC1277 OYU1266:OYY1277 PIQ1266:PIU1277 PSM1266:PSQ1277 QCI1266:QCM1277 QME1266:QMI1277 QWA1266:QWE1277 RFW1266:RGA1277 RPS1266:RPW1277 RZO1266:RZS1277 SJK1266:SJO1277 STG1266:STK1277 TDC1266:TDG1277 TMY1266:TNC1277 TWU1266:TWY1277 UGQ1266:UGU1277 UQM1266:UQQ1277 VAI1266:VAM1277 VKE1266:VKI1277 VUA1266:VUE1277 WDW1266:WEA1277 WXO1383:WXS1393 WNS1383:WNW1393 WDW1383:WEA1393 VUA1383:VUE1393 VKE1383:VKI1393 VAI1383:VAM1393 UQM1383:UQQ1393 UGQ1383:UGU1393 TWU1383:TWY1393 TMY1383:TNC1393 TDC1383:TDG1393 STG1383:STK1393 SJK1383:SJO1393 RZO1383:RZS1393 RPS1383:RPW1393 RFW1383:RGA1393 QWA1383:QWE1393 QME1383:QMI1393 QCI1383:QCM1393 PSM1383:PSQ1393 PIQ1383:PIU1393 OYU1383:OYY1393 OOY1383:OPC1393 OFC1383:OFG1393 NVG1383:NVK1393 NLK1383:NLO1393 NBO1383:NBS1393 MRS1383:MRW1393 MHW1383:MIA1393 LYA1383:LYE1393 LOE1383:LOI1393 LEI1383:LEM1393 KUM1383:KUQ1393 KKQ1383:KKU1393 KAU1383:KAY1393 JQY1383:JRC1393 JHC1383:JHG1393 IXG1383:IXK1393 INK1383:INO1393 IDO1383:IDS1393 HTS1383:HTW1393 HJW1383:HKA1393 HAA1383:HAE1393 GQE1383:GQI1393 GGI1383:GGM1393 FWM1383:FWQ1393 FMQ1383:FMU1393 FCU1383:FCY1393 ESY1383:ETC1393 EJC1383:EJG1393 DZG1383:DZK1393 DPK1383:DPO1393 DFO1383:DFS1393 CVS1383:CVW1393 CLW1383:CMA1393 CCA1383:CCE1393 BSE1383:BSI1393 BII1383:BIM1393 AYM1383:AYQ1393 AOQ1383:AOU1393 AEU1383:AEY1393 UY1383:VC1393 LC1383:LG1393 BG1383:BK1393 BG1581:BK1583 LC1581:LG1583 UY1581:VC1583 AEU1581:AEY1583 AOQ1581:AOU1583 AYM1581:AYQ1583 BII1581:BIM1583 BSE1581:BSI1583 CCA1581:CCE1583 CLW1581:CMA1583 CVS1581:CVW1583 DFO1581:DFS1583 DPK1581:DPO1583 DZG1581:DZK1583 EJC1581:EJG1583 ESY1581:ETC1583 FCU1581:FCY1583 FMQ1581:FMU1583 FWM1581:FWQ1583 GGI1581:GGM1583 GQE1581:GQI1583 HAA1581:HAE1583 HJW1581:HKA1583 HTS1581:HTW1583 IDO1581:IDS1583 INK1581:INO1583 IXG1581:IXK1583 JHC1581:JHG1583 JQY1581:JRC1583 KAU1581:KAY1583 KKQ1581:KKU1583 KUM1581:KUQ1583 LEI1581:LEM1583 LOE1581:LOI1583 LYA1581:LYE1583 MHW1581:MIA1583 MRS1581:MRW1583 NBO1581:NBS1583 NLK1581:NLO1583 NVG1581:NVK1583 OFC1581:OFG1583 OOY1581:OPC1583 OYU1581:OYY1583 PIQ1581:PIU1583 PSM1581:PSQ1583 QCI1581:QCM1583 QME1581:QMI1583 QWA1581:QWE1583 RFW1581:RGA1583 RPS1581:RPW1583 RZO1581:RZS1583 SJK1581:SJO1583 STG1581:STK1583 TDC1581:TDG1583 TMY1581:TNC1583 TWU1581:TWY1583 UGQ1581:UGU1583 UQM1581:UQQ1583 VAI1581:VAM1583 VKE1581:VKI1583 VUA1581:VUE1583 WDW1581:WEA1583 WNS1581:WNW1583 WXO1581:WXS1583 BG1716 LC1716 UY1716 AEU1716 AOQ1716 AYM1716 BII1716 BSE1716 CCA1716 CLW1716 CVS1716 DFO1716 DPK1716 DZG1716 EJC1716 ESY1716 FCU1716 FMQ1716 FWM1716 GGI1716 GQE1716 HAA1716 HJW1716 HTS1716 IDO1716 INK1716 IXG1716 JHC1716 JQY1716 KAU1716 KKQ1716 KUM1716 LEI1716 LOE1716 LYA1716 MHW1716 MRS1716 NBO1716 NLK1716 NVG1716 OFC1716 OOY1716 OYU1716 PIQ1716 PSM1716 QCI1716 QME1716 QWA1716 RFW1716 RPS1716 RZO1716 SJK1716 STG1716 TDC1716 TMY1716 TWU1716 UGQ1716 UQM1716 VAI1716 VKE1716 VUA1716 WDW1716 WNS1716 WXO1716 BG1751 LC1751 UY1751 AEU1751 AOQ1751 AYM1751 BII1751 BSE1751 CCA1751 CLW1751 CVS1751 DFO1751 DPK1751 DZG1751 EJC1751 ESY1751 FCU1751 FMQ1751 FWM1751 GGI1751 GQE1751 HAA1751 HJW1751 HTS1751 IDO1751 INK1751 IXG1751 JHC1751 JQY1751 KAU1751 KKQ1751 KUM1751 LEI1751 LOE1751 LYA1751 MHW1751 MRS1751 NBO1751 NLK1751 NVG1751 OFC1751 OOY1751 OYU1751 PIQ1751 PSM1751 QCI1751 QME1751 QWA1751 RFW1751 RPS1751 RZO1751 SJK1751 STG1751 TDC1751 TMY1751 TWU1751 UGQ1751 UQM1751 VAI1751 VKE1751 VUA1751 WDW1751 WNS1751 BG1807 LC1807 UY1807 AEU1807 AOQ1807 AYM1807 BII1807 BSE1807 CCA1807 CLW1807 CVS1807 DFO1807 DPK1807 DZG1807 EJC1807 ESY1807 FCU1807 FMQ1807 FWM1807 GGI1807 GQE1807 HAA1807 HJW1807 HTS1807 IDO1807 INK1807 IXG1807 JHC1807 JQY1807 KAU1807 KKQ1807 KUM1807 LEI1807 LOE1807 LYA1807 MHW1807 MRS1807 NBO1807 NLK1807 NVG1807 OFC1807 OOY1807 OYU1807 PIQ1807 PSM1807 QCI1807 QME1807 QWA1807 RFW1807 RPS1807 RZO1807 SJK1807 STG1807 TDC1807 TMY1807 TWU1807 UGQ1807 UQM1807 VAI1807 VKE1807 VUA1807 WDW1807 WNS1807 WXO1807 WXT1783:WXT1811 WNX1783:WNX1811 WEB1783:WEB1811 VUF1783:VUF1811 VKJ1783:VKJ1811 VAN1783:VAN1811 UQR1783:UQR1811 UGV1783:UGV1811 TWZ1783:TWZ1811 TND1783:TND1811 TDH1783:TDH1811 STL1783:STL1811 SJP1783:SJP1811 RZT1783:RZT1811 RPX1783:RPX1811 RGB1783:RGB1811 QWF1783:QWF1811 QMJ1783:QMJ1811 QCN1783:QCN1811 PSR1783:PSR1811 PIV1783:PIV1811 OYZ1783:OYZ1811 OPD1783:OPD1811 OFH1783:OFH1811 NVL1783:NVL1811 NLP1783:NLP1811 NBT1783:NBT1811 MRX1783:MRX1811 MIB1783:MIB1811 LYF1783:LYF1811 LOJ1783:LOJ1811 LEN1783:LEN1811 KUR1783:KUR1811 KKV1783:KKV1811 KAZ1783:KAZ1811 JRD1783:JRD1811 JHH1783:JHH1811 IXL1783:IXL1811 INP1783:INP1811 IDT1783:IDT1811 HTX1783:HTX1811 HKB1783:HKB1811 HAF1783:HAF1811 GQJ1783:GQJ1811 GGN1783:GGN1811 FWR1783:FWR1811 FMV1783:FMV1811 FCZ1783:FCZ1811 ETD1783:ETD1811 EJH1783:EJH1811 DZL1783:DZL1811 DPP1783:DPP1811 DFT1783:DFT1811 CVX1783:CVX1811 CMB1783:CMB1811 CCF1783:CCF1811 BSJ1783:BSJ1811 BIN1783:BIN1811 AYR1783:AYR1811 AOV1783:AOV1811 AEZ1783:AEZ1811 VD1783:VD1811 LH1783:LH1811 WNS1804:WNS1805 WDW1804:WDW1805 VUA1804:VUA1805 VKE1804:VKE1805 VAI1804:VAI1805 UQM1804:UQM1805 UGQ1804:UGQ1805 TWU1804:TWU1805 TMY1804:TMY1805 TDC1804:TDC1805 STG1804:STG1805 SJK1804:SJK1805 RZO1804:RZO1805 RPS1804:RPS1805 RFW1804:RFW1805 QWA1804:QWA1805 QME1804:QME1805 QCI1804:QCI1805 PSM1804:PSM1805 PIQ1804:PIQ1805 OYU1804:OYU1805 OOY1804:OOY1805 OFC1804:OFC1805 NVG1804:NVG1805 NLK1804:NLK1805 NBO1804:NBO1805 MRS1804:MRS1805 MHW1804:MHW1805 LYA1804:LYA1805 LOE1804:LOE1805 LEI1804:LEI1805 KUM1804:KUM1805 KKQ1804:KKQ1805 KAU1804:KAU1805 JQY1804:JQY1805 JHC1804:JHC1805 IXG1804:IXG1805 INK1804:INK1805 IDO1804:IDO1805 HTS1804:HTS1805 HJW1804:HJW1805 HAA1804:HAA1805 GQE1804:GQE1805 GGI1804:GGI1805 FWM1804:FWM1805 FMQ1804:FMQ1805 FCU1804:FCU1805 ESY1804:ESY1805 EJC1804:EJC1805 DZG1804:DZG1805 DPK1804:DPK1805 DFO1804:DFO1805 CVS1804:CVS1805 CLW1804:CLW1805 CCA1804:CCA1805 BSE1804:BSE1805 BII1804:BII1805 AYM1804:AYM1805 AOQ1804:AOQ1805 AEU1804:AEU1805 UY1804:UY1805 LC1804:LC1805 BG1804:BG1805 WXO1804:WXO1805 BG1859:BG1861 WXO1859:WXO1861 WNS1859:WNS1861 WDW1859:WDW1861 VUA1859:VUA1861 VKE1859:VKE1861 VAI1859:VAI1861 UQM1859:UQM1861 UGQ1859:UGQ1861 TWU1859:TWU1861 TMY1859:TMY1861 TDC1859:TDC1861 STG1859:STG1861 SJK1859:SJK1861 RZO1859:RZO1861 RPS1859:RPS1861 RFW1859:RFW1861 QWA1859:QWA1861 QME1859:QME1861 QCI1859:QCI1861 PSM1859:PSM1861 PIQ1859:PIQ1861 OYU1859:OYU1861 OOY1859:OOY1861 OFC1859:OFC1861 NVG1859:NVG1861 NLK1859:NLK1861 NBO1859:NBO1861 MRS1859:MRS1861 MHW1859:MHW1861 LYA1859:LYA1861 LOE1859:LOE1861 LEI1859:LEI1861 KUM1859:KUM1861 KKQ1859:KKQ1861 KAU1859:KAU1861 JQY1859:JQY1861 JHC1859:JHC1861 IXG1859:IXG1861 INK1859:INK1861 IDO1859:IDO1861 HTS1859:HTS1861 HJW1859:HJW1861 HAA1859:HAA1861 GQE1859:GQE1861 GGI1859:GGI1861 FWM1859:FWM1861 FMQ1859:FMQ1861 FCU1859:FCU1861 ESY1859:ESY1861 EJC1859:EJC1861 DZG1859:DZG1861 DPK1859:DPK1861 DFO1859:DFO1861 CVS1859:CVS1861 CLW1859:CLW1861 CCA1859:CCA1861 BSE1859:BSE1861 BII1859:BII1861 AYM1859:AYM1861 AOQ1859:AOQ1861 AEU1859:AEU1861 UY1859:UY1861 LC1859:LC1861 SJP1853:SJP1876 STL1853:STL1876 TDH1853:TDH1876 TND1853:TND1876 TWZ1853:TWZ1876 UGV1853:UGV1876 UQR1853:UQR1876 VAN1853:VAN1876 VKJ1853:VKJ1876 VUF1853:VUF1876 WEB1853:WEB1876 WNX1853:WNX1876 WXT1853:WXT1876 LH1853:LH1876 VD1853:VD1876 AEZ1853:AEZ1876 AOV1853:AOV1876 AYR1853:AYR1876 BIN1853:BIN1876 BSJ1853:BSJ1876 CCF1853:CCF1876 CMB1853:CMB1876 CVX1853:CVX1876 DFT1853:DFT1876 DPP1853:DPP1876 DZL1853:DZL1876 EJH1853:EJH1876 ETD1853:ETD1876 FCZ1853:FCZ1876 FMV1853:FMV1876 FWR1853:FWR1876 GGN1853:GGN1876 GQJ1853:GQJ1876 HAF1853:HAF1876 HKB1853:HKB1876 HTX1853:HTX1876 IDT1853:IDT1876 INP1853:INP1876 IXL1853:IXL1876 JHH1853:JHH1876 JRD1853:JRD1876 KAZ1853:KAZ1876 KKV1853:KKV1876 KUR1853:KUR1876 LEN1853:LEN1876 LOJ1853:LOJ1876 LYF1853:LYF1876 MIB1853:MIB1876 MRX1853:MRX1876 NBT1853:NBT1876 NLP1853:NLP1876 NVL1853:NVL1876 OFH1853:OFH1876 OPD1853:OPD1876 OYZ1853:OYZ1876 PIV1853:PIV1876 PSR1853:PSR1876 QCN1853:QCN1876 QMJ1853:QMJ1876 QWF1853:QWF1876 RGB1853:RGB1876 RPX1853:RPX1876 RZT1853:RZT1876 BG1871 LC1871 UY1871 AEU1871 AOQ1871 AYM1871 BII1871 BSE1871 CCA1871 CLW1871 CVS1871 DFO1871 DPK1871 DZG1871 EJC1871 ESY1871 FCU1871 FMQ1871 FWM1871 GGI1871 GQE1871 HAA1871 HJW1871 HTS1871 IDO1871 INK1871 IXG1871 JHC1871 JQY1871 KAU1871 KKQ1871 KUM1871 LEI1871 LOE1871 LYA1871 MHW1871 MRS1871 NBO1871 NLK1871 NVG1871 OFC1871 OOY1871 OYU1871 PIQ1871 PSM1871 QCI1871 QME1871 QWA1871 RFW1871 RPS1871 RZO1871 SJK1871 STG1871 TDC1871 TMY1871 TWU1871 UGQ1871 UQM1871 VAI1871 VKE1871 VUA1871 WDW1871 WNS1871 WXO1923:WXS1928 WNS1923:WNW1928 WDW1923:WEA1928 VUA1923:VUE1928 VKE1923:VKI1928 VAI1923:VAM1928 UQM1923:UQQ1928 UGQ1923:UGU1928 TWU1923:TWY1928 TMY1923:TNC1928 TDC1923:TDG1928 STG1923:STK1928 SJK1923:SJO1928 RZO1923:RZS1928 RPS1923:RPW1928 RFW1923:RGA1928 QWA1923:QWE1928 QME1923:QMI1928 QCI1923:QCM1928 PSM1923:PSQ1928 PIQ1923:PIU1928 OYU1923:OYY1928 OOY1923:OPC1928 OFC1923:OFG1928 NVG1923:NVK1928 NLK1923:NLO1928 NBO1923:NBS1928 MRS1923:MRW1928 MHW1923:MIA1928 LYA1923:LYE1928 LOE1923:LOI1928 LEI1923:LEM1928 KUM1923:KUQ1928 KKQ1923:KKU1928 KAU1923:KAY1928 JQY1923:JRC1928 JHC1923:JHG1928 IXG1923:IXK1928 INK1923:INO1928 IDO1923:IDS1928 HTS1923:HTW1928 HJW1923:HKA1928 HAA1923:HAE1928 GQE1923:GQI1928 GGI1923:GGM1928 FWM1923:FWQ1928 FMQ1923:FMU1928 FCU1923:FCY1928 ESY1923:ETC1928 EJC1923:EJG1928 DZG1923:DZK1928 DPK1923:DPO1928 DFO1923:DFS1928 CVS1923:CVW1928 CLW1923:CMA1928 CCA1923:CCE1928 BSE1923:BSI1928 BII1923:BIM1928 AYM1923:AYQ1928 AOQ1923:AOU1928 AEU1923:AEY1928 UY1923:VC1928 LC1923:LG1928 BG1923:BK1928 BG1916 LC1916 UY1916 AEU1916 AOQ1916 AYM1916 BII1916 BSE1916 CCA1916 CLW1916 CVS1916 DFO1916 DPK1916 DZG1916 EJC1916 ESY1916 FCU1916 FMQ1916 FWM1916 GGI1916 GQE1916 HAA1916 HJW1916 HTS1916 IDO1916 INK1916 IXG1916 JHC1916 JQY1916 KAU1916 KKQ1916 KUM1916 LEI1916 LOE1916 LYA1916 MHW1916 MRS1916 NBO1916 NLK1916 NVG1916 OFC1916 OOY1916 OYU1916 PIQ1916 PSM1916 QCI1916 QME1916 QWA1916 RFW1916 RPS1916 RZO1916 SJK1916 STG1916 TDC1916 TMY1916 TWU1916 UGQ1916 UQM1916 VAI1916 VKE1916 VUA1916 WDW1916 WNS1916 WXO1916 LH1930:LH1937 VD1930:VD1937 AEZ1930:AEZ1937 AOV1930:AOV1937 AYR1930:AYR1937 BIN1930:BIN1937 BSJ1930:BSJ1937 CCF1930:CCF1937 CMB1930:CMB1937 CVX1930:CVX1937 DFT1930:DFT1937 DPP1930:DPP1937 DZL1930:DZL1937 EJH1930:EJH1937 ETD1930:ETD1937 FCZ1930:FCZ1937 FMV1930:FMV1937 FWR1930:FWR1937 GGN1930:GGN1937 GQJ1930:GQJ1937 HAF1930:HAF1937 HKB1930:HKB1937 HTX1930:HTX1937 IDT1930:IDT1937 INP1930:INP1937 IXL1930:IXL1937 JHH1930:JHH1937 JRD1930:JRD1937 KAZ1930:KAZ1937 KKV1930:KKV1937 KUR1930:KUR1937 LEN1930:LEN1937 LOJ1930:LOJ1937 LYF1930:LYF1937 MIB1930:MIB1937 MRX1930:MRX1937 NBT1930:NBT1937 NLP1930:NLP1937 NVL1930:NVL1937 OFH1930:OFH1937 OPD1930:OPD1937 OYZ1930:OYZ1937 PIV1930:PIV1937 PSR1930:PSR1937 QCN1930:QCN1937 QMJ1930:QMJ1937 QWF1930:QWF1937 RGB1930:RGB1937 RPX1930:RPX1937 RZT1930:RZT1937 SJP1930:SJP1937 STL1930:STL1937 TDH1930:TDH1937 TND1930:TND1937 TWZ1930:TWZ1937 UGV1930:UGV1937 UQR1930:UQR1937 VAN1930:VAN1937 VKJ1930:VKJ1937 VUF1930:VUF1937 WEB1930:WEB1937 WNX1930:WNX1937 WXT1930:WXT1937 WXO1934:WXO1936 WNS1934:WNS1936 WDW1934:WDW1936 VUA1934:VUA1936 VKE1934:VKE1936 VAI1934:VAI1936 UQM1934:UQM1936 UGQ1934:UGQ1936 TWU1934:TWU1936 TMY1934:TMY1936 TDC1934:TDC1936 STG1934:STG1936 SJK1934:SJK1936 RZO1934:RZO1936 RPS1934:RPS1936 RFW1934:RFW1936 QWA1934:QWA1936 QME1934:QME1936 QCI1934:QCI1936 PSM1934:PSM1936 PIQ1934:PIQ1936 OYU1934:OYU1936 OOY1934:OOY1936 OFC1934:OFC1936 NVG1934:NVG1936 NLK1934:NLK1936 NBO1934:NBO1936 MRS1934:MRS1936 MHW1934:MHW1936 LYA1934:LYA1936 LOE1934:LOE1936 LEI1934:LEI1936 KUM1934:KUM1936 KKQ1934:KKQ1936 KAU1934:KAU1936 JQY1934:JQY1936 JHC1934:JHC1936 IXG1934:IXG1936 INK1934:INK1936 IDO1934:IDO1936 HTS1934:HTS1936 HJW1934:HJW1936 HAA1934:HAA1936 GQE1934:GQE1936 GGI1934:GGI1936 FWM1934:FWM1936 FMQ1934:FMQ1936 FCU1934:FCU1936 ESY1934:ESY1936 EJC1934:EJC1936 DZG1934:DZG1936 DPK1934:DPK1936 DFO1934:DFO1936 CVS1934:CVS1936 CLW1934:CLW1936 CCA1934:CCA1936 BSE1934:BSE1936 BII1934:BII1936 AYM1934:AYM1936 AOQ1934:AOQ1936 AEU1934:AEU1936 UY1934:UY1936 LC1934:LC1936 BG1934:BG1936 WNS1949:WNW1958 WDW1949:WEA1958 VUA1949:VUE1958 VKE1949:VKI1958 VAI1949:VAM1958 UQM1949:UQQ1958 UGQ1949:UGU1958 TWU1949:TWY1958 TMY1949:TNC1958 TDC1949:TDG1958 STG1949:STK1958 SJK1949:SJO1958 RZO1949:RZS1958 RPS1949:RPW1958 RFW1949:RGA1958 QWA1949:QWE1958 QME1949:QMI1958 QCI1949:QCM1958 PSM1949:PSQ1958 PIQ1949:PIU1958 OYU1949:OYY1958 OOY1949:OPC1958 OFC1949:OFG1958 NVG1949:NVK1958 NLK1949:NLO1958 NBO1949:NBS1958 MRS1949:MRW1958 MHW1949:MIA1958 LYA1949:LYE1958 LOE1949:LOI1958 LEI1949:LEM1958 KUM1949:KUQ1958 KKQ1949:KKU1958 KAU1949:KAY1958 JQY1949:JRC1958 JHC1949:JHG1958 IXG1949:IXK1958 INK1949:INO1958 IDO1949:IDS1958 HTS1949:HTW1958 HJW1949:HKA1958 HAA1949:HAE1958 GQE1949:GQI1958 GGI1949:GGM1958 FWM1949:FWQ1958 FMQ1949:FMU1958 FCU1949:FCY1958 ESY1949:ETC1958 EJC1949:EJG1958 DZG1949:DZK1958 DPK1949:DPO1958 DFO1949:DFS1958 CVS1949:CVW1958 CLW1949:CMA1958 CCA1949:CCE1958 BSE1949:BSI1958 BII1949:BIM1958 AYM1949:AYQ1958 AOQ1949:AOU1958 AEU1949:AEY1958 UY1949:VC1958 LC1949:LG1958 BG1949:BK1958 WNS1964:WNW1980 WDW1964:WEA1980 VUA1964:VUE1980 VKE1964:VKI1980 VAI1964:VAM1980 UQM1964:UQQ1980 UGQ1964:UGU1980 TWU1964:TWY1980 TMY1964:TNC1980 TDC1964:TDG1980 STG1964:STK1980 SJK1964:SJO1980 RZO1964:RZS1980 RPS1964:RPW1980 RFW1964:RGA1980 QWA1964:QWE1980 QME1964:QMI1980 QCI1964:QCM1980 PSM1964:PSQ1980 PIQ1964:PIU1980 OYU1964:OYY1980 OOY1964:OPC1980 OFC1964:OFG1980 NVG1964:NVK1980 NLK1964:NLO1980 NBO1964:NBS1980 MRS1964:MRW1980 MHW1964:MIA1980 LYA1964:LYE1980 LOE1964:LOI1980 LEI1964:LEM1980 KUM1964:KUQ1980 KKQ1964:KKU1980 KAU1964:KAY1980 JQY1964:JRC1980 JHC1964:JHG1980 IXG1964:IXK1980 INK1964:INO1980 IDO1964:IDS1980 HTS1964:HTW1980 HJW1964:HKA1980 HAA1964:HAE1980 GQE1964:GQI1980 GGI1964:GGM1980 FWM1964:FWQ1980 FMQ1964:FMU1980 FCU1964:FCY1980 ESY1964:ETC1980 EJC1964:EJG1980 DZG1964:DZK1980 DPK1964:DPO1980 DFO1964:DFS1980 CVS1964:CVW1980 CLW1964:CMA1980 CCA1964:CCE1980 BSE1964:BSI1980 BII1964:BIM1980 AYM1964:AYQ1980 AOQ1964:AOU1980 AEU1964:AEY1980 UY1964:VC1980 LC1964:LG1980 BG1964:BK1980 WXO1964:WXS1980 LH2041:LH2043 VD2041:VD2043 AEZ2041:AEZ2043 AOV2041:AOV2043 AYR2041:AYR2043 BIN2041:BIN2043 BSJ2041:BSJ2043 CCF2041:CCF2043 CMB2041:CMB2043 CVX2041:CVX2043 DFT2041:DFT2043 DPP2041:DPP2043 DZL2041:DZL2043 EJH2041:EJH2043 ETD2041:ETD2043 FCZ2041:FCZ2043 FMV2041:FMV2043 FWR2041:FWR2043 GGN2041:GGN2043 GQJ2041:GQJ2043 HAF2041:HAF2043 HKB2041:HKB2043 HTX2041:HTX2043 IDT2041:IDT2043 INP2041:INP2043 IXL2041:IXL2043 JHH2041:JHH2043 JRD2041:JRD2043 KAZ2041:KAZ2043 KKV2041:KKV2043 KUR2041:KUR2043 LEN2041:LEN2043 LOJ2041:LOJ2043 LYF2041:LYF2043 MIB2041:MIB2043 MRX2041:MRX2043 NBT2041:NBT2043 NLP2041:NLP2043 NVL2041:NVL2043 OFH2041:OFH2043 OPD2041:OPD2043 OYZ2041:OYZ2043 PIV2041:PIV2043 PSR2041:PSR2043 QCN2041:QCN2043 QMJ2041:QMJ2043 QWF2041:QWF2043 RGB2041:RGB2043 RPX2041:RPX2043 RZT2041:RZT2043 SJP2041:SJP2043 STL2041:STL2043 TDH2041:TDH2043 TND2041:TND2043 TWZ2041:TWZ2043 UGV2041:UGV2043 UQR2041:UQR2043 VAN2041:VAN2043 VKJ2041:VKJ2043 VUF2041:VUF2043 WEB2041:WEB2043 WNX2041:WNX2043 LC2321:LG2322 WNX1813:WNX1814 WXT1813:WXT1814 LH1813:LH1814 VD1813:VD1814 AEZ1813:AEZ1814 AOV1813:AOV1814 AYR1813:AYR1814 BIN1813:BIN1814 BSJ1813:BSJ1814 CCF1813:CCF1814 CMB1813:CMB1814 CVX1813:CVX1814 DFT1813:DFT1814 DPP1813:DPP1814 DZL1813:DZL1814 EJH1813:EJH1814 ETD1813:ETD1814 FCZ1813:FCZ1814 FMV1813:FMV1814 FWR1813:FWR1814 GGN1813:GGN1814 GQJ1813:GQJ1814 HAF1813:HAF1814 HKB1813:HKB1814 HTX1813:HTX1814 IDT1813:IDT1814 INP1813:INP1814 IXL1813:IXL1814 JHH1813:JHH1814 JRD1813:JRD1814 KAZ1813:KAZ1814 KKV1813:KKV1814 KUR1813:KUR1814 LEN1813:LEN1814 LOJ1813:LOJ1814 LYF1813:LYF1814 MIB1813:MIB1814 MRX1813:MRX1814 NBT1813:NBT1814 NLP1813:NLP1814 NVL1813:NVL1814 OFH1813:OFH1814 OPD1813:OPD1814 OYZ1813:OYZ1814 PIV1813:PIV1814 PSR1813:PSR1814 QCN1813:QCN1814 QMJ1813:QMJ1814 QWF1813:QWF1814 RGB1813:RGB1814 RPX1813:RPX1814 RZT1813:RZT1814 SJP1813:SJP1814 STL1813:STL1814 TDH1813:TDH1814 TND1813:TND1814 TWZ1813:TWZ1814 UGV1813:UGV1814 UQR1813:UQR1814 VAN1813:VAN1814 VKJ1813:VKJ1814 VUF1813:VUF1814 WEB1813:WEB1814 WXO1686:WXS1695 BG1694:BK1695 WNS1686:WNW1695 WDW1686:WEA1695 VUA1686:VUE1695 VKE1686:VKI1695 VAI1686:VAM1695 UQM1686:UQQ1695 UGQ1686:UGU1695 TWU1686:TWY1695 TMY1686:TNC1695 TDC1686:TDG1695 STG1686:STK1695 SJK1686:SJO1695 RZO1686:RZS1695 RPS1686:RPW1695 RFW1686:RGA1695 QWA1686:QWE1695 QME1686:QMI1695 QCI1686:QCM1695 PSM1686:PSQ1695 PIQ1686:PIU1695 OYU1686:OYY1695 OOY1686:OPC1695 OFC1686:OFG1695 NVG1686:NVK1695 NLK1686:NLO1695 NBO1686:NBS1695 MRS1686:MRW1695 MHW1686:MIA1695 LYA1686:LYE1695 LOE1686:LOI1695 LEI1686:LEM1695 KUM1686:KUQ1695 KKQ1686:KKU1695 KAU1686:KAY1695 JQY1686:JRC1695 JHC1686:JHG1695 IXG1686:IXK1695 INK1686:INO1695 IDO1686:IDS1695 HTS1686:HTW1695 HJW1686:HKA1695 HAA1686:HAE1695 GQE1686:GQI1695 GGI1686:GGM1695 FWM1686:FWQ1695 FMQ1686:FMU1695 FCU1686:FCY1695 ESY1686:ETC1695 EJC1686:EJG1695 DZG1686:DZK1695 DPK1686:DPO1695 DFO1686:DFS1695 CVS1686:CVW1695 CLW1686:CMA1695 CCA1686:CCE1695 BSE1686:BSI1695 BII1686:BIM1695 AYM1686:AYQ1695 AOQ1686:AOU1695 AEU1686:AEY1695 UY1686:VC1695 WNX1770:WNX1776 WDW2107:WEA2116 VUA2107:VUE2116 VKE2107:VKI2116 VAI2107:VAM2116 UQM2107:UQQ2116 UGQ2107:UGU2116 TWU2107:TWY2116 TMY2107:TNC2116 TDC2107:TDG2116 STG2107:STK2116 SJK2107:SJO2116 RZO2107:RZS2116 RPS2107:RPW2116 RFW2107:RGA2116 QWA2107:QWE2116 QME2107:QMI2116 QCI2107:QCM2116 PSM2107:PSQ2116 PIQ2107:PIU2116 OYU2107:OYY2116 OOY2107:OPC2116 OFC2107:OFG2116 NVG2107:NVK2116 NLK2107:NLO2116 NBO2107:NBS2116 MRS2107:MRW2116 MHW2107:MIA2116 LYA2107:LYE2116 LOE2107:LOI2116 LEI2107:LEM2116 KUM2107:KUQ2116 KKQ2107:KKU2116 KAU2107:KAY2116 JQY2107:JRC2116 JHC2107:JHG2116 IXG2107:IXK2116 INK2107:INO2116 IDO2107:IDS2116 HTS2107:HTW2116 HJW2107:HKA2116 HAA2107:HAE2116 GQE2107:GQI2116 GGI2107:GGM2116 FWM2107:FWQ2116 FMQ2107:FMU2116 FCU2107:FCY2116 ESY2107:ETC2116 EJC2107:EJG2116 DZG2107:DZK2116 DPK2107:DPO2116 DFO2107:DFS2116 CVS2107:CVW2116 CLW2107:CMA2116 CCA2107:CCE2116 BSE2107:BSI2116 BII2107:BIM2116 AYM2107:AYQ2116 AOQ2107:AOU2116 AEU2107:AEY2116 UY2107:VC2116 LC2107:LG2116 WXO2107:WXS2116 WNS2107:WNW2116 BG2323 LC2323 UY2323 AEU2323 AOQ2323 AYM2323 BII2323 BSE2323 CCA2323 CLW2323 CVS2323 DFO2323 DPK2323 DZG2323 EJC2323 ESY2323 FCU2323 FMQ2323 FWM2323 GGI2323 GQE2323 HAA2323 HJW2323 HTS2323 IDO2323 INK2323 IXG2323 JHC2323 JQY2323 KAU2323 KKQ2323 KUM2323 LEI2323 LOE2323 LYA2323 MHW2323 MRS2323 NBO2323 NLK2323 NVG2323 OFC2323 OOY2323 OYU2323 PIQ2323 PSM2323 QCI2323 QME2323 QWA2323 RFW2323 RPS2323 RZO2323 SJK2323 STG2323 TDC2323 TMY2323 TWU2323 UGQ2323 UQM2323 VAI2323 VKE2323 VUA2323 WDW2323 WNS2323 WXO2323 LC2329:LG2331 UY2329:VC2331 AEU2329:AEY2331 AOQ2329:AOU2331 AYM2329:AYQ2331 BII2329:BIM2331 BSE2329:BSI2331 CCA2329:CCE2331 CLW2329:CMA2331 CVS2329:CVW2331 DFO2329:DFS2331 DPK2329:DPO2331 DZG2329:DZK2331 EJC2329:EJG2331 ESY2329:ETC2331 FCU2329:FCY2331 FMQ2329:FMU2331 FWM2329:FWQ2331 GGI2329:GGM2331 GQE2329:GQI2331 HAA2329:HAE2331 HJW2329:HKA2331 HTS2329:HTW2331 IDO2329:IDS2331 INK2329:INO2331 IXG2329:IXK2331 JHC2329:JHG2331 JQY2329:JRC2331 KAU2329:KAY2331 KKQ2329:KKU2331 KUM2329:KUQ2331 LEI2329:LEM2331 LOE2329:LOI2331 LYA2329:LYE2331 MHW2329:MIA2331 MRS2329:MRW2331 NBO2329:NBS2331 NLK2329:NLO2331 NVG2329:NVK2331 OFC2329:OFG2331 OOY2329:OPC2331 OYU2329:OYY2331 PIQ2329:PIU2331 PSM2329:PSQ2331 QCI2329:QCM2331 QME2329:QMI2331 QWA2329:QWE2331 RFW2329:RGA2331 RPS2329:RPW2331 RZO2329:RZS2331 SJK2329:SJO2331 STG2329:STK2331 TDC2329:TDG2331 TMY2329:TNC2331 TWU2329:TWY2331 UGQ2329:UGU2331 UQM2329:UQQ2331 VAI2329:VAM2331 VKE2329:VKI2331 VUA2329:VUE2331 WDW2329:WEA2331 WNS2329:WNW2331 WXO2329:WXS2331 BG2329:BK2334 BG2303:BK2312 BG2352:BK2364 BG2396:BK2406 BG2388:BK2390 BG407:BG409 BG411:BG413 BG257:BK265 BG531:BK532 BG507:BG512 BG519:BK529 WXO960:WXS990 WNS960:WNW990 WDW960:WEA990 VUA960:VUE990 VKE960:VKI990 VAI960:VAM990 UQM960:UQQ990 UGQ960:UGU990 TWU960:TWY990 TMY960:TNC990 TDC960:TDG990 STG960:STK990 SJK960:SJO990 RZO960:RZS990 RPS960:RPW990 RFW960:RGA990 QWA960:QWE990 QME960:QMI990 QCI960:QCM990 PSM960:PSQ990 PIQ960:PIU990 OYU960:OYY990 OOY960:OPC990 OFC960:OFG990 NVG960:NVK990 NLK960:NLO990 NBO960:NBS990 MRS960:MRW990 MHW960:MIA990 LYA960:LYE990 LOE960:LOI990 LEI960:LEM990 KUM960:KUQ990 KKQ960:KKU990 KAU960:KAY990 JQY960:JRC990 JHC960:JHG990 IXG960:IXK990 INK960:INO990 IDO960:IDS990 HTS960:HTW990 HJW960:HKA990 HAA960:HAE990 GQE960:GQI990 GGI960:GGM990 FWM960:FWQ990 FMQ960:FMU990 FCU960:FCY990 ESY960:ETC990 EJC960:EJG990 DZG960:DZK990 DPK960:DPO990 DFO960:DFS990 CVS960:CVW990 CLW960:CMA990 CCA960:CCE990 BSE960:BSI990 BII960:BIM990 AYM960:AYQ990 AOQ960:AOU990 AEU960:AEY990 UY960:VC990 LC960:LG990 BH960:BK991 BG960:BG992 BG1900:BK1915 WXO1900:WXS1915 WNS1900:WNW1915 WDW1900:WEA1915 VUA1900:VUE1915 VKE1900:VKI1915 VAI1900:VAM1915 UQM1900:UQQ1915 UGQ1900:UGU1915 TWU1900:TWY1915 TMY1900:TNC1915 TDC1900:TDG1915 STG1900:STK1915 SJK1900:SJO1915 RZO1900:RZS1915 RPS1900:RPW1915 RFW1900:RGA1915 QWA1900:QWE1915 QME1900:QMI1915 QCI1900:QCM1915 PSM1900:PSQ1915 PIQ1900:PIU1915 OYU1900:OYY1915 OOY1900:OPC1915 OFC1900:OFG1915 NVG1900:NVK1915 NLK1900:NLO1915 NBO1900:NBS1915 MRS1900:MRW1915 MHW1900:MIA1915 LYA1900:LYE1915 LOE1900:LOI1915 LEI1900:LEM1915 KUM1900:KUQ1915 KKQ1900:KKU1915 KAU1900:KAY1915 JQY1900:JRC1915 JHC1900:JHG1915 IXG1900:IXK1915 INK1900:INO1915 IDO1900:IDS1915 HTS1900:HTW1915 HJW1900:HKA1915 HAA1900:HAE1915 GQE1900:GQI1915 GGI1900:GGM1915 FWM1900:FWQ1915 FMQ1900:FMU1915 FCU1900:FCY1915 ESY1900:ETC1915 EJC1900:EJG1915 DZG1900:DZK1915 DPK1900:DPO1915 DFO1900:DFS1915 CVS1900:CVW1915 CLW1900:CMA1915 CCA1900:CCE1915 BSE1900:BSI1915 BII1900:BIM1915 AYM1900:AYQ1915 AOQ1900:AOU1915 AEU1900:AEY1915 UY1900:VC1915 LC1900:LG1915 BG2424:BK2426 WXO2427 BG2427 LC2427 UY2427 AEU2427 AOQ2427 AYM2427 BII2427 BSE2427 CCA2427 CLW2427 CVS2427 DFO2427 DPK2427 DZG2427 EJC2427 ESY2427 FCU2427 FMQ2427 FWM2427 GGI2427 GQE2427 HAA2427 HJW2427 HTS2427 IDO2427 INK2427 IXG2427 JHC2427 JQY2427 KAU2427 KKQ2427 KUM2427 LEI2427 LOE2427 LYA2427 MHW2427 MRS2427 NBO2427 NLK2427 NVG2427 OFC2427 OOY2427 OYU2427 PIQ2427 PSM2427 QCI2427 QME2427 QWA2427 RFW2427 RPS2427 RZO2427 SJK2427 STG2427 TDC2427 TMY2427 TWU2427 UGQ2427 UQM2427 VAI2427 VKE2427 VUA2427 WDW2427 WNS2427 BG2433:BK2439 LH1708:LH1726 WXT1708:WXT1726 WNX1708:WNX1726 WEB1708:WEB1726 VUF1708:VUF1726 VKJ1708:VKJ1726 VAN1708:VAN1726 UQR1708:UQR1726 UGV1708:UGV1726 TWZ1708:TWZ1726 TND1708:TND1726 TDH1708:TDH1726 STL1708:STL1726 SJP1708:SJP1726 RZT1708:RZT1726 RPX1708:RPX1726 RGB1708:RGB1726 QWF1708:QWF1726 QMJ1708:QMJ1726 QCN1708:QCN1726 PSR1708:PSR1726 PIV1708:PIV1726 OYZ1708:OYZ1726 OPD1708:OPD1726 OFH1708:OFH1726 NVL1708:NVL1726 NLP1708:NLP1726 NBT1708:NBT1726 MRX1708:MRX1726 MIB1708:MIB1726 LYF1708:LYF1726 LOJ1708:LOJ1726 LEN1708:LEN1726 KUR1708:KUR1726 KKV1708:KKV1726 KAZ1708:KAZ1726 JRD1708:JRD1726 JHH1708:JHH1726 IXL1708:IXL1726 INP1708:INP1726 IDT1708:IDT1726 HTX1708:HTX1726 HKB1708:HKB1726 HAF1708:HAF1726 GQJ1708:GQJ1726 GGN1708:GGN1726 FWR1708:FWR1726 FMV1708:FMV1726 FCZ1708:FCZ1726 ETD1708:ETD1726 EJH1708:EJH1726 DZL1708:DZL1726 DPP1708:DPP1726 DFT1708:DFT1726 CVX1708:CVX1726 CMB1708:CMB1726 CCF1708:CCF1726 BSJ1708:BSJ1726 BIN1708:BIN1726 AYR1708:AYR1726 AOV1708:AOV1726 AEZ1708:AEZ1726 VD1708:VD1726 BG752:BG753 BG404:BG405 BG193:BK198 BG1991:BK2002 LC1991:LG2002 UY1991:VC2002 AEU1991:AEY2002 AOQ1991:AOU2002 AYM1991:AYQ2002 BII1991:BIM2002 BSE1991:BSI2002 CCA1991:CCE2002 CLW1991:CMA2002 CVS1991:CVW2002 DFO1991:DFS2002 DPK1991:DPO2002 DZG1991:DZK2002 EJC1991:EJG2002 ESY1991:ETC2002 FCU1991:FCY2002 FMQ1991:FMU2002 FWM1991:FWQ2002 GGI1991:GGM2002 GQE1991:GQI2002 HAA1991:HAE2002 HJW1991:HKA2002 HTS1991:HTW2002 IDO1991:IDS2002 INK1991:INO2002 IXG1991:IXK2002 JHC1991:JHG2002 JQY1991:JRC2002 KAU1991:KAY2002 KKQ1991:KKU2002 KUM1991:KUQ2002 LEI1991:LEM2002 LOE1991:LOI2002 LYA1991:LYE2002 MHW1991:MIA2002 MRS1991:MRW2002 NBO1991:NBS2002 NLK1991:NLO2002 NVG1991:NVK2002 OFC1991:OFG2002 OOY1991:OPC2002 OYU1991:OYY2002 PIQ1991:PIU2002 PSM1991:PSQ2002 QCI1991:QCM2002 QME1991:QMI2002 QWA1991:QWE2002 RFW1991:RGA2002 RPS1991:RPW2002 RZO1991:RZS2002 SJK1991:SJO2002 STG1991:STK2002 TDC1991:TDG2002 TMY1991:TNC2002 TWU1991:TWY2002 UGQ1991:UGU2002 UQM1991:UQQ2002 VAI1991:VAM2002 VKE1991:VKI2002 VUA1991:VUE2002 WDW1991:WEA2002 WNS1991:WNW2002 WXO1991:WXS2002 BH507:BK511 WNS1199:WNW1246 WDW1199:WEA1246 VUA1199:VUE1246 VKE1199:VKI1246 VAI1199:VAM1246 UQM1199:UQQ1246 UGQ1199:UGU1246 TWU1199:TWY1246 TMY1199:TNC1246 TDC1199:TDG1246 STG1199:STK1246 SJK1199:SJO1246 RZO1199:RZS1246 RPS1199:RPW1246 RFW1199:RGA1246 QWA1199:QWE1246 QME1199:QMI1246 QCI1199:QCM1246 PSM1199:PSQ1246 PIQ1199:PIU1246 OYU1199:OYY1246 OOY1199:OPC1246 OFC1199:OFG1246 NVG1199:NVK1246 NLK1199:NLO1246 NBO1199:NBS1246 MRS1199:MRW1246 MHW1199:MIA1246 LYA1199:LYE1246 LOE1199:LOI1246 LEI1199:LEM1246 KUM1199:KUQ1246 KKQ1199:KKU1246 KAU1199:KAY1246 JQY1199:JRC1246 JHC1199:JHG1246 IXG1199:IXK1246 INK1199:INO1246 IDO1199:IDS1246 HTS1199:HTW1246 HJW1199:HKA1246 HAA1199:HAE1246 GQE1199:GQI1246 GGI1199:GGM1246 FWM1199:FWQ1246 FMQ1199:FMU1246 FCU1199:FCY1246 ESY1199:ETC1246 EJC1199:EJG1246 DZG1199:DZK1246 DPK1199:DPO1246 DFO1199:DFS1246 CVS1199:CVW1246 CLW1199:CMA1246 CCA1199:CCE1246 BSE1199:BSI1246 BII1199:BIM1246 AYM1199:AYQ1246 AOQ1199:AOU1246 AEU1199:AEY1246 UY1199:VC1246 LC1199:LG1246 BG1205:BK1246 WXO1199:WXS1246 BG2297:BK2300 BG2321:BK2322 WXO2299:WXS2300 WXO2321:WXS2322 WNS2299:WNW2300 WNS2321:WNW2322 WDW2299:WEA2300 WDW2321:WEA2322 VUA2299:VUE2300 VUA2321:VUE2322 VKE2299:VKI2300 VKE2321:VKI2322 VAI2299:VAM2300 VAI2321:VAM2322 UQM2299:UQQ2300 UQM2321:UQQ2322 UGQ2299:UGU2300 UGQ2321:UGU2322 TWU2299:TWY2300 TWU2321:TWY2322 TMY2299:TNC2300 TMY2321:TNC2322 TDC2299:TDG2300 TDC2321:TDG2322 STG2299:STK2300 STG2321:STK2322 SJK2299:SJO2300 SJK2321:SJO2322 RZO2299:RZS2300 RZO2321:RZS2322 RPS2299:RPW2300 RPS2321:RPW2322 RFW2299:RGA2300 RFW2321:RGA2322 QWA2299:QWE2300 QWA2321:QWE2322 QME2299:QMI2300 QME2321:QMI2322 QCI2299:QCM2300 QCI2321:QCM2322 PSM2299:PSQ2300 PSM2321:PSQ2322 PIQ2299:PIU2300 PIQ2321:PIU2322 OYU2299:OYY2300 OYU2321:OYY2322 OOY2299:OPC2300 OOY2321:OPC2322 OFC2299:OFG2300 OFC2321:OFG2322 NVG2299:NVK2300 NVG2321:NVK2322 NLK2299:NLO2300 NLK2321:NLO2322 NBO2299:NBS2300 NBO2321:NBS2322 MRS2299:MRW2300 MRS2321:MRW2322 MHW2299:MIA2300 MHW2321:MIA2322 LYA2299:LYE2300 LYA2321:LYE2322 LOE2299:LOI2300 LOE2321:LOI2322 LEI2299:LEM2300 LEI2321:LEM2322 KUM2299:KUQ2300 KUM2321:KUQ2322 KKQ2299:KKU2300 KKQ2321:KKU2322 KAU2299:KAY2300 KAU2321:KAY2322 JQY2299:JRC2300 JQY2321:JRC2322 JHC2299:JHG2300 JHC2321:JHG2322 IXG2299:IXK2300 IXG2321:IXK2322 INK2299:INO2300 INK2321:INO2322 IDO2299:IDS2300 IDO2321:IDS2322 HTS2299:HTW2300 HTS2321:HTW2322 HJW2299:HKA2300 HJW2321:HKA2322 HAA2299:HAE2300 HAA2321:HAE2322 GQE2299:GQI2300 GQE2321:GQI2322 GGI2299:GGM2300 GGI2321:GGM2322 FWM2299:FWQ2300 FWM2321:FWQ2322 FMQ2299:FMU2300 FMQ2321:FMU2322 FCU2299:FCY2300 FCU2321:FCY2322 ESY2299:ETC2300 ESY2321:ETC2322 EJC2299:EJG2300 EJC2321:EJG2322 DZG2299:DZK2300 DZG2321:DZK2322 DPK2299:DPO2300 DPK2321:DPO2322 DFO2299:DFS2300 DFO2321:DFS2322 CVS2299:CVW2300 CVS2321:CVW2322 CLW2299:CMA2300 CLW2321:CMA2322 CCA2299:CCE2300 CCA2321:CCE2322 BSE2299:BSI2300 BSE2321:BSI2322 BII2299:BIM2300 BII2321:BIM2322 AYM2299:AYQ2300 AYM2321:AYQ2322 AOQ2299:AOU2300 AOQ2321:AOU2322 AEU2299:AEY2300 AEU2321:AEY2322 UY2299:VC2300 UY2321:VC2322 LC2299:LG2300 WNS2052:WNW2072 WXO2052:WXS2072 BG2052:BK2072 LC2052:LG2072 UY2052:VC2072 AEU2052:AEY2072 AOQ2052:AOU2072 AYM2052:AYQ2072 BII2052:BIM2072 BSE2052:BSI2072 CCA2052:CCE2072 CLW2052:CMA2072 CVS2052:CVW2072 DFO2052:DFS2072 DPK2052:DPO2072 DZG2052:DZK2072 EJC2052:EJG2072 ESY2052:ETC2072 FCU2052:FCY2072 FMQ2052:FMU2072 FWM2052:FWQ2072 GGI2052:GGM2072 GQE2052:GQI2072 HAA2052:HAE2072 HJW2052:HKA2072 HTS2052:HTW2072 IDO2052:IDS2072 INK2052:INO2072 IXG2052:IXK2072 JHC2052:JHG2072 JQY2052:JRC2072 KAU2052:KAY2072 KKQ2052:KKU2072 KUM2052:KUQ2072 LEI2052:LEM2072 LOE2052:LOI2072 LYA2052:LYE2072 MHW2052:MIA2072 MRS2052:MRW2072 NBO2052:NBS2072 NLK2052:NLO2072 NVG2052:NVK2072 OFC2052:OFG2072 OOY2052:OPC2072 OYU2052:OYY2072 PIQ2052:PIU2072 PSM2052:PSQ2072 QCI2052:QCM2072 QME2052:QMI2072 QWA2052:QWE2072 RFW2052:RGA2072 RPS2052:RPW2072 RZO2052:RZS2072 SJK2052:SJO2072 STG2052:STK2072 TDC2052:TDG2072 TMY2052:TNC2072 TWU2052:TWY2072 UGQ2052:UGU2072 UQM2052:UQQ2072 VAI2052:VAM2072 VKE2052:VKI2072 VUA2052:VUE2072 WDW2052:WEA2072 BG946:BK952 VUA1455:VUE1468 WNS1455:WNW1468 WXO1455:WXS1468 BG1455:BK1468 LC1455:LG1468 UY1455:VC1468 AEU1455:AEY1468 AOQ1455:AOU1468 AYM1455:AYQ1468 BII1455:BIM1468 BSE1455:BSI1468 CCA1455:CCE1468 CLW1455:CMA1468 CVS1455:CVW1468 DFO1455:DFS1468 DPK1455:DPO1468 DZG1455:DZK1468 EJC1455:EJG1468 ESY1455:ETC1468 FCU1455:FCY1468 FMQ1455:FMU1468 FWM1455:FWQ1468 GGI1455:GGM1468 GQE1455:GQI1468 HAA1455:HAE1468 HJW1455:HKA1468 HTS1455:HTW1468 IDO1455:IDS1468 INK1455:INO1468 IXG1455:IXK1468 JHC1455:JHG1468 JQY1455:JRC1468 KAU1455:KAY1468 KKQ1455:KKU1468 KUM1455:KUQ1468 LEI1455:LEM1468 LOE1455:LOI1468 LYA1455:LYE1468 MHW1455:MIA1468 MRS1455:MRW1468 NBO1455:NBS1468 NLK1455:NLO1468 NVG1455:NVK1468 OFC1455:OFG1468 OOY1455:OPC1468 OYU1455:OYY1468 PIQ1455:PIU1468 PSM1455:PSQ1468 QCI1455:QCM1468 QME1455:QMI1468 QWA1455:QWE1468 RFW1455:RGA1468 RPS1455:RPW1468 RZO1455:RZS1468 SJK1455:SJO1468 STG1455:STK1468 TDC1455:TDG1468 TMY1455:TNC1468 TWU1455:TWY1468 UGQ1455:UGU1468 UQM1455:UQQ1468 VAI1455:VAM1468 VKE1455:VKI1468 WDW1455:WEA1468 UY2135:VC2146 AEU2135:AEY2146 AOQ2135:AOU2146 AYM2135:AYQ2146 BII2135:BIM2146 BSE2135:BSI2146 CCA2135:CCE2146 CLW2135:CMA2146 CVS2135:CVW2146 DFO2135:DFS2146 DPK2135:DPO2146 DZG2135:DZK2146 EJC2135:EJG2146 ESY2135:ETC2146 FCU2135:FCY2146 FMQ2135:FMU2146 FWM2135:FWQ2146 GGI2135:GGM2146 GQE2135:GQI2146 HAA2135:HAE2146 HJW2135:HKA2146 HTS2135:HTW2146 IDO2135:IDS2146 INK2135:INO2146 IXG2135:IXK2146 JHC2135:JHG2146 JQY2135:JRC2146 KAU2135:KAY2146 KKQ2135:KKU2146 KUM2135:KUQ2146 LEI2135:LEM2146 LOE2135:LOI2146 LYA2135:LYE2146 MHW2135:MIA2146 MRS2135:MRW2146 NBO2135:NBS2146 NLK2135:NLO2146 NVG2135:NVK2146 OFC2135:OFG2146 OOY2135:OPC2146 OYU2135:OYY2146 PIQ2135:PIU2146 PSM2135:PSQ2146 QCI2135:QCM2146 QME2135:QMI2146 QWA2135:QWE2146 RFW2135:RGA2146 RPS2135:RPW2146 RZO2135:RZS2146 SJK2135:SJO2146 STG2135:STK2146 TDC2135:TDG2146 TMY2135:TNC2146 TWU2135:TWY2146 UGQ2135:UGU2146 UQM2135:UQQ2146 VAI2135:VAM2146 VKE2135:VKI2146 VUA2135:VUE2146 WDW2135:WEA2146 WNS2135:WNW2146 BG2135:BK2146 WXO2135:WXS2146 LC2135:LG2146 BG2151:BK2151 WNS2151:WNW2151 WDW2151:WEA2151 VUA2151:VUE2151 VKE2151:VKI2151 VAI2151:VAM2151 UQM2151:UQQ2151 UGQ2151:UGU2151 TWU2151:TWY2151 TMY2151:TNC2151 TDC2151:TDG2151 STG2151:STK2151 SJK2151:SJO2151 RZO2151:RZS2151 RPS2151:RPW2151 RFW2151:RGA2151 QWA2151:QWE2151 QME2151:QMI2151 QCI2151:QCM2151 PSM2151:PSQ2151 PIQ2151:PIU2151 OYU2151:OYY2151 OOY2151:OPC2151 OFC2151:OFG2151 NVG2151:NVK2151 NLK2151:NLO2151 NBO2151:NBS2151 MRS2151:MRW2151 MHW2151:MIA2151 LYA2151:LYE2151 LOE2151:LOI2151 LEI2151:LEM2151 KUM2151:KUQ2151 KKQ2151:KKU2151 KAU2151:KAY2151 JQY2151:JRC2151 JHC2151:JHG2151 IXG2151:IXK2151 INK2151:INO2151 IDO2151:IDS2151 HTS2151:HTW2151 HJW2151:HKA2151 HAA2151:HAE2151 GQE2151:GQI2151 GGI2151:GGM2151 FWM2151:FWQ2151 FMQ2151:FMU2151 FCU2151:FCY2151 ESY2151:ETC2151 EJC2151:EJG2151 DZG2151:DZK2151 DPK2151:DPO2151 DFO2151:DFS2151 CVS2151:CVW2151 CLW2151:CMA2151 CCA2151:CCE2151 BSE2151:BSI2151 BII2151:BIM2151 AYM2151:AYQ2151 AOQ2151:AOU2151 AEU2151:AEY2151 UY2151:VC2151 LC2151:LG2151 WXO2151:WXS2151 AYM2169:AYQ2171 BII2169:BIM2171 BSE2169:BSI2171 CCA2169:CCE2171 CLW2169:CMA2171 CVS2169:CVW2171 DFO2169:DFS2171 DPK2169:DPO2171 DZG2169:DZK2171 EJC2169:EJG2171 ESY2169:ETC2171 FCU2169:FCY2171 FMQ2169:FMU2171 FWM2169:FWQ2171 GGI2169:GGM2171 GQE2169:GQI2171 HAA2169:HAE2171 HJW2169:HKA2171 HTS2169:HTW2171 IDO2169:IDS2171 INK2169:INO2171 IXG2169:IXK2171 JHC2169:JHG2171 JQY2169:JRC2171 KAU2169:KAY2171 KKQ2169:KKU2171 KUM2169:KUQ2171 LEI2169:LEM2171 LOE2169:LOI2171 LYA2169:LYE2171 MHW2169:MIA2171 MRS2169:MRW2171 NBO2169:NBS2171 NLK2169:NLO2171 NVG2169:NVK2171 OFC2169:OFG2171 OOY2169:OPC2171 OYU2169:OYY2171 PIQ2169:PIU2171 PSM2169:PSQ2171 QCI2169:QCM2171 QME2169:QMI2171 QWA2169:QWE2171 RFW2169:RGA2171 RPS2169:RPW2171 RZO2169:RZS2171 SJK2169:SJO2171 STG2169:STK2171 TDC2169:TDG2171 TMY2169:TNC2171 TWU2169:TWY2171 UGQ2169:UGU2171 UQM2169:UQQ2171 VAI2169:VAM2171 VKE2169:VKI2171 VUA2169:VUE2171 WDW2169:WEA2171 WNS2169:WNW2171 WXO2169:WXS2171 BG2169:BK2169 LC2169:LG2171 UY2169:VC2171 AEU2169:AEY2171 AOQ2169:AOU2171 BSE2206:BSI2206 CCA2206:CCE2206 CLW2206:CMA2206 CVS2206:CVW2206 DFO2206:DFS2206 DPK2206:DPO2206 DZG2206:DZK2206 EJC2206:EJG2206 ESY2206:ETC2206 FCU2206:FCY2206 FMQ2206:FMU2206 FWM2206:FWQ2206 GGI2206:GGM2206 GQE2206:GQI2206 HAA2206:HAE2206 HJW2206:HKA2206 HTS2206:HTW2206 IDO2206:IDS2206 INK2206:INO2206 IXG2206:IXK2206 JHC2206:JHG2206 JQY2206:JRC2206 KAU2206:KAY2206 KKQ2206:KKU2206 KUM2206:KUQ2206 LEI2206:LEM2206 LOE2206:LOI2206 LYA2206:LYE2206 MHW2206:MIA2206 MRS2206:MRW2206 NBO2206:NBS2206 NLK2206:NLO2206 NVG2206:NVK2206 OFC2206:OFG2206 OOY2206:OPC2206 OYU2206:OYY2206 PIQ2206:PIU2206 PSM2206:PSQ2206 QCI2206:QCM2206 QME2206:QMI2206 QWA2206:QWE2206 RFW2206:RGA2206 RPS2206:RPW2206 RZO2206:RZS2206 SJK2206:SJO2206 STG2206:STK2206 TDC2206:TDG2206 TMY2206:TNC2206 TWU2206:TWY2206 UGQ2206:UGU2206 UQM2206:UQQ2206 VAI2206:VAM2206 VKE2206:VKI2206 VUA2206:VUE2206 WDW2206:WEA2206 WNS2206:WNW2206 WXO2206:WXS2206 BG2206:BK2206 LC2206:LG2206 UY2206:VC2206 AEU2206:AEY2206 AOQ2206:AOU2206 AYM2206:AYQ2206 BII2206:BIM2206 LH1740:LH1766 VD1740:VD1766 AEZ1740:AEZ1766 AOV1740:AOV1766 AYR1740:AYR1766 BIN1740:BIN1766 BSJ1740:BSJ1766 CCF1740:CCF1766 CMB1740:CMB1766 CVX1740:CVX1766 DFT1740:DFT1766 DPP1740:DPP1766 DZL1740:DZL1766 EJH1740:EJH1766 ETD1740:ETD1766 FCZ1740:FCZ1766 FMV1740:FMV1766 FWR1740:FWR1766 GGN1740:GGN1766 GQJ1740:GQJ1766 HAF1740:HAF1766 HKB1740:HKB1766 HTX1740:HTX1766 IDT1740:IDT1766 INP1740:INP1766 IXL1740:IXL1766 JHH1740:JHH1766 JRD1740:JRD1766 KAZ1740:KAZ1766 KKV1740:KKV1766 KUR1740:KUR1766 LEN1740:LEN1766 LOJ1740:LOJ1766 LYF1740:LYF1766 MIB1740:MIB1766 MRX1740:MRX1766 NBT1740:NBT1766 NLP1740:NLP1766 NVL1740:NVL1766 OFH1740:OFH1766 OPD1740:OPD1766 OYZ1740:OYZ1766 PIV1740:PIV1766 PSR1740:PSR1766 QCN1740:QCN1766 QMJ1740:QMJ1766 QWF1740:QWF1766 RGB1740:RGB1766 RPX1740:RPX1766 RZT1740:RZT1766 SJP1740:SJP1766 STL1740:STL1766 TDH1740:TDH1766 TND1740:TND1766 TWZ1740:TWZ1766 UGV1740:UGV1766 UQR1740:UQR1766 VAN1740:VAN1766 VKJ1740:VKJ1766 VUF1740:VUF1766 WEB1740:WEB1766 WNX1740:WNX1766 WXT1740:WXT1766 WXT1770:WXT1776 LH1770:LH1776 VD1770:VD1776 AEZ1770:AEZ1776 AOV1770:AOV1776 AYR1770:AYR1776 BIN1770:BIN1776 BSJ1770:BSJ1776 CCF1770:CCF1776 CMB1770:CMB1776 CVX1770:CVX1776 DFT1770:DFT1776 DPP1770:DPP1776 DZL1770:DZL1776 EJH1770:EJH1776 ETD1770:ETD1776 FCZ1770:FCZ1776 FMV1770:FMV1776 FWR1770:FWR1776 GGN1770:GGN1776 GQJ1770:GQJ1776 HAF1770:HAF1776 HKB1770:HKB1776 HTX1770:HTX1776 IDT1770:IDT1776 INP1770:INP1776 IXL1770:IXL1776 JHH1770:JHH1776 JRD1770:JRD1776 KAZ1770:KAZ1776 KKV1770:KKV1776 KUR1770:KUR1776 LEN1770:LEN1776 LOJ1770:LOJ1776 LYF1770:LYF1776 MIB1770:MIB1776 MRX1770:MRX1776 NBT1770:NBT1776 NLP1770:NLP1776 NVL1770:NVL1776 OFH1770:OFH1776 OPD1770:OPD1776 OYZ1770:OYZ1776 PIV1770:PIV1776 PSR1770:PSR1776 QCN1770:QCN1776 QMJ1770:QMJ1776 QWF1770:QWF1776 RGB1770:RGB1776 RPX1770:RPX1776 RZT1770:RZT1776 SJP1770:SJP1776 STL1770:STL1776 TDH1770:TDH1776 TND1770:TND1776 TWZ1770:TWZ1776 UGV1770:UGV1776 UQR1770:UQR1776 VAN1770:VAN1776 VKJ1770:VKJ1776 VUF1770:VUF1776 WEB1770:WEB1776 BH1686:BK1690 LC1680:LC1681 UY1680:UY1681 AEU1680:AEU1681 AOQ1680:AOQ1681 AYM1680:AYM1681 BII1680:BII1681 BSE1680:BSE1681 CCA1680:CCA1681 CLW1680:CLW1681 CVS1680:CVS1681 DFO1680:DFO1681 DPK1680:DPK1681 DZG1680:DZG1681 EJC1680:EJC1681 ESY1680:ESY1681 FCU1680:FCU1681 FMQ1680:FMQ1681 FWM1680:FWM1681 GGI1680:GGI1681 GQE1680:GQE1681 HAA1680:HAA1681 HJW1680:HJW1681 HTS1680:HTS1681 IDO1680:IDO1681 INK1680:INK1681 IXG1680:IXG1681 JHC1680:JHC1681 JQY1680:JQY1681 KAU1680:KAU1681 KKQ1680:KKQ1681 KUM1680:KUM1681 LEI1680:LEI1681 LOE1680:LOE1681 LYA1680:LYA1681 MHW1680:MHW1681 MRS1680:MRS1681 NBO1680:NBO1681 NLK1680:NLK1681 NVG1680:NVG1681 OFC1680:OFC1681 OOY1680:OOY1681 OYU1680:OYU1681 PIQ1680:PIQ1681 PSM1680:PSM1681 QCI1680:QCI1681 QME1680:QME1681 QWA1680:QWA1681 RFW1680:RFW1681 RPS1680:RPS1681 RZO1680:RZO1681 SJK1680:SJK1681 STG1680:STG1681 TDC1680:TDC1681 TMY1680:TMY1681 TWU1680:TWU1681 UGQ1680:UGQ1681 UQM1680:UQM1681 VAI1680:VAI1681 VKE1680:VKE1681 VUA1680:VUA1681 WDW1680:WDW1681 WNS1680:WNS1681 WXO1680:WXO1681 BG1680:BG1681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B1:L56"/>
  <sheetViews>
    <sheetView workbookViewId="0">
      <selection activeCell="F13" sqref="F13"/>
    </sheetView>
  </sheetViews>
  <sheetFormatPr defaultColWidth="9" defaultRowHeight="18.75"/>
  <cols>
    <col min="1" max="1" width="1.875" style="20" customWidth="1"/>
    <col min="2" max="2" width="11.5" style="20" customWidth="1"/>
    <col min="3" max="12" width="40.625" style="20" customWidth="1"/>
    <col min="13" max="16384" width="9" style="20"/>
  </cols>
  <sheetData>
    <row r="1" spans="2:4">
      <c r="B1" s="21" t="s">
        <v>83</v>
      </c>
      <c r="C1" s="21"/>
      <c r="D1" s="21"/>
    </row>
    <row r="2" spans="2:4">
      <c r="B2" s="21"/>
      <c r="C2" s="21"/>
      <c r="D2" s="21"/>
    </row>
    <row r="3" spans="2:4">
      <c r="B3" s="22" t="s">
        <v>84</v>
      </c>
      <c r="C3" s="22" t="s">
        <v>85</v>
      </c>
      <c r="D3" s="21"/>
    </row>
    <row r="4" spans="2:4">
      <c r="B4" s="77">
        <v>1</v>
      </c>
      <c r="C4" s="78" t="s">
        <v>158</v>
      </c>
      <c r="D4" s="21"/>
    </row>
    <row r="5" spans="2:4">
      <c r="B5" s="77">
        <v>2</v>
      </c>
      <c r="C5" s="78" t="s">
        <v>159</v>
      </c>
      <c r="D5" s="21"/>
    </row>
    <row r="6" spans="2:4">
      <c r="B6" s="77">
        <v>3</v>
      </c>
      <c r="C6" s="78" t="s">
        <v>217</v>
      </c>
      <c r="D6" s="21"/>
    </row>
    <row r="7" spans="2:4">
      <c r="B7" s="77">
        <v>4</v>
      </c>
      <c r="C7" s="78" t="s">
        <v>218</v>
      </c>
      <c r="D7" s="21"/>
    </row>
    <row r="8" spans="2:4">
      <c r="B8" s="77">
        <v>5</v>
      </c>
      <c r="C8" s="78" t="s">
        <v>210</v>
      </c>
      <c r="D8" s="21"/>
    </row>
    <row r="9" spans="2:4">
      <c r="B9" s="77">
        <v>6</v>
      </c>
      <c r="C9" s="78" t="s">
        <v>211</v>
      </c>
    </row>
    <row r="10" spans="2:4">
      <c r="B10" s="77">
        <v>7</v>
      </c>
      <c r="C10" s="78" t="s">
        <v>212</v>
      </c>
      <c r="D10" s="21"/>
    </row>
    <row r="11" spans="2:4">
      <c r="B11" s="77">
        <v>8</v>
      </c>
      <c r="C11" s="78" t="s">
        <v>213</v>
      </c>
      <c r="D11" s="21"/>
    </row>
    <row r="12" spans="2:4">
      <c r="B12" s="77">
        <v>9</v>
      </c>
      <c r="C12" s="78" t="s">
        <v>214</v>
      </c>
      <c r="D12" s="21"/>
    </row>
    <row r="13" spans="2:4">
      <c r="B13" s="77">
        <v>10</v>
      </c>
      <c r="C13" s="78" t="s">
        <v>215</v>
      </c>
      <c r="D13" s="21"/>
    </row>
    <row r="14" spans="2:4">
      <c r="B14" s="82">
        <v>11</v>
      </c>
      <c r="C14" s="78" t="s">
        <v>227</v>
      </c>
      <c r="D14" s="21"/>
    </row>
    <row r="15" spans="2:4">
      <c r="B15" s="82">
        <v>12</v>
      </c>
      <c r="C15" s="78" t="s">
        <v>254</v>
      </c>
      <c r="D15" s="21"/>
    </row>
    <row r="16" spans="2:4">
      <c r="B16" s="82">
        <v>13</v>
      </c>
      <c r="C16" s="78" t="s">
        <v>254</v>
      </c>
      <c r="D16" s="21"/>
    </row>
    <row r="17" spans="2:12">
      <c r="B17" s="82">
        <v>14</v>
      </c>
      <c r="C17" s="78" t="s">
        <v>254</v>
      </c>
      <c r="D17" s="21"/>
    </row>
    <row r="19" spans="2:12">
      <c r="B19" s="21" t="s">
        <v>86</v>
      </c>
    </row>
    <row r="20" spans="2:12" ht="19.5" thickBot="1"/>
    <row r="21" spans="2:12" ht="20.25" thickBot="1">
      <c r="B21" s="23" t="s">
        <v>72</v>
      </c>
      <c r="C21" s="24" t="s">
        <v>70</v>
      </c>
      <c r="D21" s="25" t="s">
        <v>101</v>
      </c>
      <c r="E21" s="25" t="s">
        <v>102</v>
      </c>
      <c r="F21" s="25" t="s">
        <v>103</v>
      </c>
      <c r="G21" s="25" t="s">
        <v>104</v>
      </c>
      <c r="H21" s="61" t="s">
        <v>105</v>
      </c>
      <c r="I21" s="61" t="s">
        <v>106</v>
      </c>
      <c r="J21" s="61" t="s">
        <v>107</v>
      </c>
      <c r="K21" s="61" t="s">
        <v>254</v>
      </c>
      <c r="L21" s="62" t="s">
        <v>254</v>
      </c>
    </row>
    <row r="22" spans="2:12" ht="19.5">
      <c r="B22" s="1128" t="s">
        <v>73</v>
      </c>
      <c r="C22" s="26" t="s">
        <v>108</v>
      </c>
      <c r="D22" s="27" t="s">
        <v>101</v>
      </c>
      <c r="E22" s="27" t="s">
        <v>108</v>
      </c>
      <c r="F22" s="27" t="s">
        <v>112</v>
      </c>
      <c r="G22" s="27" t="s">
        <v>114</v>
      </c>
      <c r="H22" s="63" t="s">
        <v>115</v>
      </c>
      <c r="I22" s="63" t="s">
        <v>116</v>
      </c>
      <c r="J22" s="63" t="s">
        <v>107</v>
      </c>
      <c r="K22" s="63"/>
      <c r="L22" s="64"/>
    </row>
    <row r="23" spans="2:12" ht="19.5">
      <c r="B23" s="1129"/>
      <c r="C23" s="28" t="s">
        <v>109</v>
      </c>
      <c r="D23" s="29" t="s">
        <v>254</v>
      </c>
      <c r="E23" s="29" t="s">
        <v>316</v>
      </c>
      <c r="F23" s="29" t="s">
        <v>113</v>
      </c>
      <c r="G23" s="29" t="s">
        <v>111</v>
      </c>
      <c r="H23" s="65" t="s">
        <v>105</v>
      </c>
      <c r="I23" s="65" t="s">
        <v>117</v>
      </c>
      <c r="J23" s="29" t="s">
        <v>254</v>
      </c>
      <c r="K23" s="65"/>
      <c r="L23" s="66"/>
    </row>
    <row r="24" spans="2:12" ht="19.5">
      <c r="B24" s="1129"/>
      <c r="C24" s="28" t="s">
        <v>110</v>
      </c>
      <c r="D24" s="29" t="s">
        <v>254</v>
      </c>
      <c r="E24" s="29" t="s">
        <v>317</v>
      </c>
      <c r="F24" s="29" t="s">
        <v>254</v>
      </c>
      <c r="G24" s="29" t="s">
        <v>254</v>
      </c>
      <c r="H24" s="29" t="s">
        <v>254</v>
      </c>
      <c r="I24" s="65" t="s">
        <v>118</v>
      </c>
      <c r="J24" s="29" t="s">
        <v>254</v>
      </c>
      <c r="K24" s="65"/>
      <c r="L24" s="66"/>
    </row>
    <row r="25" spans="2:12" ht="19.5">
      <c r="B25" s="1129"/>
      <c r="C25" s="28" t="s">
        <v>111</v>
      </c>
      <c r="D25" s="29" t="s">
        <v>254</v>
      </c>
      <c r="E25" s="29" t="s">
        <v>254</v>
      </c>
      <c r="F25" s="29" t="s">
        <v>254</v>
      </c>
      <c r="G25" s="29" t="s">
        <v>254</v>
      </c>
      <c r="H25" s="29" t="s">
        <v>254</v>
      </c>
      <c r="I25" s="65" t="s">
        <v>119</v>
      </c>
      <c r="J25" s="29" t="s">
        <v>254</v>
      </c>
      <c r="K25" s="65"/>
      <c r="L25" s="66"/>
    </row>
    <row r="26" spans="2:12" ht="19.5">
      <c r="B26" s="1129"/>
      <c r="C26" s="204" t="s">
        <v>111</v>
      </c>
      <c r="D26" s="29" t="s">
        <v>254</v>
      </c>
      <c r="E26" s="29" t="s">
        <v>254</v>
      </c>
      <c r="F26" s="29" t="s">
        <v>254</v>
      </c>
      <c r="G26" s="29" t="s">
        <v>254</v>
      </c>
      <c r="H26" s="29" t="s">
        <v>254</v>
      </c>
      <c r="I26" s="65" t="s">
        <v>113</v>
      </c>
      <c r="J26" s="29" t="s">
        <v>254</v>
      </c>
      <c r="K26" s="65"/>
      <c r="L26" s="66"/>
    </row>
    <row r="27" spans="2:12" ht="19.5">
      <c r="B27" s="1129"/>
      <c r="C27" s="204" t="s">
        <v>111</v>
      </c>
      <c r="D27" s="29" t="s">
        <v>254</v>
      </c>
      <c r="E27" s="29" t="s">
        <v>254</v>
      </c>
      <c r="F27" s="29" t="s">
        <v>254</v>
      </c>
      <c r="G27" s="29" t="s">
        <v>254</v>
      </c>
      <c r="H27" s="29" t="s">
        <v>254</v>
      </c>
      <c r="I27" s="65" t="s">
        <v>120</v>
      </c>
      <c r="J27" s="29" t="s">
        <v>254</v>
      </c>
      <c r="K27" s="65"/>
      <c r="L27" s="66"/>
    </row>
    <row r="28" spans="2:12" ht="19.5">
      <c r="B28" s="1129"/>
      <c r="C28" s="204" t="s">
        <v>111</v>
      </c>
      <c r="D28" s="29" t="s">
        <v>254</v>
      </c>
      <c r="E28" s="29" t="s">
        <v>254</v>
      </c>
      <c r="F28" s="29" t="s">
        <v>254</v>
      </c>
      <c r="G28" s="29" t="s">
        <v>254</v>
      </c>
      <c r="H28" s="29" t="s">
        <v>254</v>
      </c>
      <c r="I28" s="65" t="s">
        <v>121</v>
      </c>
      <c r="J28" s="29" t="s">
        <v>254</v>
      </c>
      <c r="K28" s="65"/>
      <c r="L28" s="66"/>
    </row>
    <row r="29" spans="2:12" ht="19.5">
      <c r="B29" s="1129"/>
      <c r="C29" s="204" t="s">
        <v>111</v>
      </c>
      <c r="D29" s="29" t="s">
        <v>254</v>
      </c>
      <c r="E29" s="29" t="s">
        <v>254</v>
      </c>
      <c r="F29" s="29" t="s">
        <v>254</v>
      </c>
      <c r="G29" s="29" t="s">
        <v>254</v>
      </c>
      <c r="H29" s="29" t="s">
        <v>254</v>
      </c>
      <c r="I29" s="65" t="s">
        <v>122</v>
      </c>
      <c r="J29" s="29" t="s">
        <v>254</v>
      </c>
      <c r="K29" s="65"/>
      <c r="L29" s="66"/>
    </row>
    <row r="30" spans="2:12" ht="19.5">
      <c r="B30" s="1129"/>
      <c r="C30" s="204" t="s">
        <v>111</v>
      </c>
      <c r="D30" s="29" t="s">
        <v>254</v>
      </c>
      <c r="E30" s="29" t="s">
        <v>254</v>
      </c>
      <c r="F30" s="29" t="s">
        <v>254</v>
      </c>
      <c r="G30" s="29" t="s">
        <v>254</v>
      </c>
      <c r="H30" s="29" t="s">
        <v>254</v>
      </c>
      <c r="I30" s="65" t="s">
        <v>123</v>
      </c>
      <c r="J30" s="29" t="s">
        <v>254</v>
      </c>
      <c r="K30" s="65"/>
      <c r="L30" s="66"/>
    </row>
    <row r="31" spans="2:12" ht="20.25" thickBot="1">
      <c r="B31" s="1130"/>
      <c r="C31" s="205" t="s">
        <v>111</v>
      </c>
      <c r="D31" s="206" t="s">
        <v>254</v>
      </c>
      <c r="E31" s="206" t="s">
        <v>254</v>
      </c>
      <c r="F31" s="206" t="s">
        <v>254</v>
      </c>
      <c r="G31" s="206" t="s">
        <v>254</v>
      </c>
      <c r="H31" s="206" t="s">
        <v>254</v>
      </c>
      <c r="I31" s="206" t="s">
        <v>254</v>
      </c>
      <c r="J31" s="206" t="s">
        <v>254</v>
      </c>
      <c r="K31" s="67"/>
      <c r="L31" s="68"/>
    </row>
    <row r="36" spans="3:3">
      <c r="C36" s="20" t="s">
        <v>222</v>
      </c>
    </row>
    <row r="37" spans="3:3">
      <c r="C37" s="20" t="s">
        <v>74</v>
      </c>
    </row>
    <row r="38" spans="3:3">
      <c r="C38" s="20" t="s">
        <v>225</v>
      </c>
    </row>
    <row r="39" spans="3:3">
      <c r="C39" s="20" t="s">
        <v>75</v>
      </c>
    </row>
    <row r="40" spans="3:3">
      <c r="C40" s="20" t="s">
        <v>124</v>
      </c>
    </row>
    <row r="41" spans="3:3">
      <c r="C41" s="20" t="s">
        <v>125</v>
      </c>
    </row>
    <row r="42" spans="3:3">
      <c r="C42" s="20" t="s">
        <v>126</v>
      </c>
    </row>
    <row r="43" spans="3:3">
      <c r="C43" s="20" t="s">
        <v>127</v>
      </c>
    </row>
    <row r="44" spans="3:3">
      <c r="C44" s="20" t="s">
        <v>128</v>
      </c>
    </row>
    <row r="45" spans="3:3">
      <c r="C45" s="20" t="s">
        <v>129</v>
      </c>
    </row>
    <row r="46" spans="3:3">
      <c r="C46" s="20" t="s">
        <v>130</v>
      </c>
    </row>
    <row r="48" spans="3:3">
      <c r="C48" s="20" t="s">
        <v>76</v>
      </c>
    </row>
    <row r="49" spans="3:3">
      <c r="C49" s="20" t="s">
        <v>77</v>
      </c>
    </row>
    <row r="51" spans="3:3">
      <c r="C51" s="20" t="s">
        <v>226</v>
      </c>
    </row>
    <row r="52" spans="3:3">
      <c r="C52" s="20" t="s">
        <v>78</v>
      </c>
    </row>
    <row r="53" spans="3:3">
      <c r="C53" s="20" t="s">
        <v>79</v>
      </c>
    </row>
    <row r="54" spans="3:3">
      <c r="C54" s="20" t="s">
        <v>80</v>
      </c>
    </row>
    <row r="55" spans="3:3">
      <c r="C55" s="20" t="s">
        <v>81</v>
      </c>
    </row>
    <row r="56" spans="3:3">
      <c r="C56" s="20" t="s">
        <v>82</v>
      </c>
    </row>
  </sheetData>
  <mergeCells count="1">
    <mergeCell ref="B22:B31"/>
  </mergeCells>
  <phoneticPr fontId="2"/>
  <pageMargins left="0.70866141732283472" right="0.70866141732283472" top="0.74803149606299213" bottom="0.74803149606299213" header="0.31496062992125984" footer="0.31496062992125984"/>
  <pageSetup paperSize="9" scale="1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2234C-1A52-4BDC-83CB-B45222B863C1}">
  <sheetPr>
    <tabColor rgb="FF00B0F0"/>
    <pageSetUpPr fitToPage="1"/>
  </sheetPr>
  <dimension ref="A1:Q23"/>
  <sheetViews>
    <sheetView showGridLines="0" view="pageBreakPreview" topLeftCell="A11" zoomScaleNormal="100" zoomScaleSheetLayoutView="100" workbookViewId="0">
      <selection activeCell="C23" sqref="C23:P23"/>
    </sheetView>
  </sheetViews>
  <sheetFormatPr defaultColWidth="9" defaultRowHeight="13.5"/>
  <cols>
    <col min="1" max="1" width="15.5" style="416" customWidth="1"/>
    <col min="2" max="2" width="32" style="416" customWidth="1"/>
    <col min="3" max="16" width="6.125" style="416" customWidth="1"/>
    <col min="17" max="17" width="7.75" style="416" customWidth="1"/>
    <col min="18" max="16384" width="9" style="416"/>
  </cols>
  <sheetData>
    <row r="1" spans="1:17" ht="3.75" customHeight="1"/>
    <row r="3" spans="1:17" ht="30" customHeight="1">
      <c r="A3" s="223"/>
      <c r="H3" s="929" t="s">
        <v>1173</v>
      </c>
      <c r="I3" s="929"/>
      <c r="J3" s="929"/>
      <c r="K3" s="930"/>
      <c r="L3" s="930"/>
      <c r="M3" s="930"/>
      <c r="N3" s="930"/>
      <c r="O3" s="930"/>
      <c r="P3" s="930"/>
      <c r="Q3" s="930"/>
    </row>
    <row r="4" spans="1:17" ht="20.100000000000001" customHeight="1">
      <c r="A4" s="417" t="s">
        <v>1174</v>
      </c>
      <c r="B4" s="417"/>
      <c r="C4" s="417"/>
      <c r="D4" s="417"/>
      <c r="E4" s="417"/>
      <c r="F4" s="418"/>
      <c r="G4" s="418"/>
      <c r="H4" s="418"/>
      <c r="I4" s="418"/>
      <c r="J4" s="418"/>
      <c r="K4" s="418"/>
      <c r="L4" s="418"/>
      <c r="M4" s="418"/>
      <c r="N4" s="418"/>
      <c r="O4" s="418"/>
    </row>
    <row r="5" spans="1:17" ht="10.5" customHeight="1">
      <c r="A5" s="417"/>
      <c r="B5" s="417"/>
      <c r="C5" s="417"/>
      <c r="D5" s="417"/>
      <c r="E5" s="417"/>
      <c r="F5" s="418"/>
      <c r="G5" s="418"/>
      <c r="H5" s="418"/>
      <c r="I5" s="418"/>
      <c r="J5" s="418"/>
      <c r="K5" s="418"/>
      <c r="L5" s="418"/>
      <c r="M5" s="418"/>
      <c r="N5" s="418"/>
      <c r="O5" s="418"/>
    </row>
    <row r="6" spans="1:17" ht="23.25" customHeight="1">
      <c r="A6" s="419" t="s">
        <v>1175</v>
      </c>
      <c r="B6" s="419"/>
      <c r="C6" s="419"/>
      <c r="D6" s="419"/>
      <c r="E6" s="419"/>
      <c r="F6" s="419"/>
      <c r="G6" s="419"/>
      <c r="H6" s="419"/>
      <c r="I6" s="419"/>
      <c r="J6" s="419"/>
      <c r="K6" s="419"/>
      <c r="L6" s="419"/>
      <c r="M6" s="419"/>
      <c r="N6" s="419"/>
      <c r="O6" s="419"/>
      <c r="P6" s="420"/>
      <c r="Q6" s="420"/>
    </row>
    <row r="7" spans="1:17" ht="15.75" customHeight="1">
      <c r="A7" s="419" t="s">
        <v>1176</v>
      </c>
      <c r="B7" s="419"/>
      <c r="C7" s="419"/>
      <c r="D7" s="419"/>
      <c r="E7" s="419"/>
      <c r="F7" s="419"/>
      <c r="G7" s="419"/>
      <c r="H7" s="419"/>
      <c r="I7" s="419"/>
      <c r="J7" s="419"/>
      <c r="K7" s="419"/>
      <c r="L7" s="419"/>
      <c r="M7" s="419"/>
      <c r="N7" s="419"/>
      <c r="O7" s="419"/>
      <c r="P7" s="420"/>
      <c r="Q7" s="420"/>
    </row>
    <row r="8" spans="1:17" ht="15.75" customHeight="1">
      <c r="A8" s="419" t="s">
        <v>1177</v>
      </c>
      <c r="B8" s="419"/>
      <c r="C8" s="419"/>
      <c r="D8" s="419"/>
      <c r="E8" s="419"/>
      <c r="F8" s="419"/>
      <c r="G8" s="419"/>
      <c r="H8" s="419"/>
      <c r="I8" s="419"/>
      <c r="J8" s="419"/>
      <c r="K8" s="419"/>
      <c r="L8" s="419"/>
      <c r="M8" s="419"/>
      <c r="N8" s="419"/>
      <c r="O8" s="419"/>
      <c r="P8" s="420"/>
      <c r="Q8" s="420"/>
    </row>
    <row r="9" spans="1:17" ht="15.75" customHeight="1">
      <c r="A9" s="419" t="s">
        <v>1178</v>
      </c>
      <c r="B9" s="419"/>
      <c r="C9" s="419"/>
      <c r="D9" s="419"/>
      <c r="E9" s="419"/>
      <c r="F9" s="419"/>
      <c r="G9" s="419"/>
      <c r="H9" s="419"/>
      <c r="I9" s="419"/>
      <c r="J9" s="419"/>
      <c r="K9" s="419"/>
      <c r="L9" s="419"/>
      <c r="M9" s="419"/>
      <c r="N9" s="419"/>
      <c r="O9" s="419"/>
      <c r="P9" s="420"/>
      <c r="Q9" s="420"/>
    </row>
    <row r="10" spans="1:17" ht="10.5" customHeight="1" thickBot="1">
      <c r="A10" s="419"/>
      <c r="B10" s="419"/>
      <c r="C10" s="419"/>
      <c r="D10" s="419"/>
      <c r="E10" s="419"/>
      <c r="F10" s="419"/>
      <c r="G10" s="419"/>
      <c r="H10" s="419"/>
      <c r="I10" s="419"/>
      <c r="J10" s="419"/>
      <c r="K10" s="419"/>
      <c r="L10" s="419"/>
      <c r="M10" s="419"/>
      <c r="N10" s="419"/>
      <c r="O10" s="419"/>
      <c r="P10" s="420"/>
      <c r="Q10" s="420"/>
    </row>
    <row r="11" spans="1:17" ht="18" customHeight="1">
      <c r="A11" s="931" t="s">
        <v>1179</v>
      </c>
      <c r="B11" s="932"/>
      <c r="C11" s="935" t="s">
        <v>1180</v>
      </c>
      <c r="D11" s="936"/>
      <c r="E11" s="936"/>
      <c r="F11" s="936"/>
      <c r="G11" s="936"/>
      <c r="H11" s="936"/>
      <c r="I11" s="936"/>
      <c r="J11" s="936"/>
      <c r="K11" s="937"/>
      <c r="L11" s="938" t="s">
        <v>1189</v>
      </c>
      <c r="M11" s="938"/>
      <c r="N11" s="938"/>
      <c r="O11" s="938"/>
      <c r="P11" s="935"/>
      <c r="Q11" s="939" t="s">
        <v>1181</v>
      </c>
    </row>
    <row r="12" spans="1:17" ht="18" customHeight="1">
      <c r="A12" s="933"/>
      <c r="B12" s="934"/>
      <c r="C12" s="421" t="s">
        <v>366</v>
      </c>
      <c r="D12" s="422" t="s">
        <v>367</v>
      </c>
      <c r="E12" s="422" t="s">
        <v>361</v>
      </c>
      <c r="F12" s="422" t="s">
        <v>1182</v>
      </c>
      <c r="G12" s="422" t="s">
        <v>363</v>
      </c>
      <c r="H12" s="422" t="s">
        <v>368</v>
      </c>
      <c r="I12" s="422" t="s">
        <v>369</v>
      </c>
      <c r="J12" s="422" t="s">
        <v>370</v>
      </c>
      <c r="K12" s="423" t="s">
        <v>1183</v>
      </c>
      <c r="L12" s="424" t="s">
        <v>364</v>
      </c>
      <c r="M12" s="422" t="s">
        <v>365</v>
      </c>
      <c r="N12" s="423" t="s">
        <v>371</v>
      </c>
      <c r="O12" s="422" t="s">
        <v>366</v>
      </c>
      <c r="P12" s="423" t="s">
        <v>367</v>
      </c>
      <c r="Q12" s="940"/>
    </row>
    <row r="13" spans="1:17" ht="45" customHeight="1">
      <c r="A13" s="941" t="s">
        <v>1188</v>
      </c>
      <c r="B13" s="942"/>
      <c r="C13" s="425"/>
      <c r="D13" s="426"/>
      <c r="E13" s="426"/>
      <c r="F13" s="426"/>
      <c r="G13" s="426"/>
      <c r="H13" s="426"/>
      <c r="I13" s="426"/>
      <c r="J13" s="426"/>
      <c r="K13" s="427"/>
      <c r="L13" s="428"/>
      <c r="M13" s="426"/>
      <c r="N13" s="427"/>
      <c r="O13" s="429"/>
      <c r="P13" s="430"/>
      <c r="Q13" s="431"/>
    </row>
    <row r="14" spans="1:17" ht="45" customHeight="1">
      <c r="A14" s="941" t="s">
        <v>1190</v>
      </c>
      <c r="B14" s="942"/>
      <c r="C14" s="432"/>
      <c r="D14" s="433"/>
      <c r="E14" s="426"/>
      <c r="F14" s="426"/>
      <c r="G14" s="426"/>
      <c r="H14" s="426"/>
      <c r="I14" s="426"/>
      <c r="J14" s="426"/>
      <c r="K14" s="427"/>
      <c r="L14" s="428"/>
      <c r="M14" s="426"/>
      <c r="N14" s="427"/>
      <c r="O14" s="426"/>
      <c r="P14" s="434"/>
      <c r="Q14" s="431"/>
    </row>
    <row r="15" spans="1:17" ht="45" customHeight="1">
      <c r="A15" s="941" t="s">
        <v>1191</v>
      </c>
      <c r="B15" s="942"/>
      <c r="C15" s="432"/>
      <c r="D15" s="433"/>
      <c r="E15" s="433"/>
      <c r="F15" s="433"/>
      <c r="G15" s="433"/>
      <c r="H15" s="433"/>
      <c r="I15" s="433"/>
      <c r="J15" s="433"/>
      <c r="K15" s="427"/>
      <c r="L15" s="428"/>
      <c r="M15" s="426"/>
      <c r="N15" s="427"/>
      <c r="O15" s="426"/>
      <c r="P15" s="434"/>
      <c r="Q15" s="431"/>
    </row>
    <row r="16" spans="1:17" ht="45" customHeight="1" thickBot="1">
      <c r="A16" s="941" t="s">
        <v>1192</v>
      </c>
      <c r="B16" s="942"/>
      <c r="C16" s="943" t="s">
        <v>372</v>
      </c>
      <c r="D16" s="944"/>
      <c r="E16" s="944"/>
      <c r="F16" s="944"/>
      <c r="G16" s="944"/>
      <c r="H16" s="944"/>
      <c r="I16" s="944"/>
      <c r="J16" s="944"/>
      <c r="K16" s="944"/>
      <c r="L16" s="944"/>
      <c r="M16" s="944"/>
      <c r="N16" s="944"/>
      <c r="O16" s="944"/>
      <c r="P16" s="944"/>
      <c r="Q16" s="435"/>
    </row>
    <row r="17" spans="1:17" ht="24" customHeight="1" thickBot="1">
      <c r="A17" s="436"/>
      <c r="B17" s="436"/>
      <c r="C17" s="437"/>
      <c r="D17" s="437"/>
      <c r="E17" s="437"/>
      <c r="F17" s="437"/>
      <c r="G17" s="437"/>
      <c r="H17" s="437"/>
      <c r="I17" s="437"/>
      <c r="J17" s="437"/>
      <c r="K17" s="437"/>
      <c r="L17" s="437"/>
      <c r="M17" s="437"/>
      <c r="N17" s="437"/>
      <c r="O17" s="437"/>
    </row>
    <row r="18" spans="1:17" ht="18" customHeight="1">
      <c r="A18" s="945" t="s">
        <v>1184</v>
      </c>
      <c r="B18" s="946"/>
      <c r="C18" s="935" t="s">
        <v>1180</v>
      </c>
      <c r="D18" s="936"/>
      <c r="E18" s="936"/>
      <c r="F18" s="936"/>
      <c r="G18" s="936"/>
      <c r="H18" s="936"/>
      <c r="I18" s="936"/>
      <c r="J18" s="936"/>
      <c r="K18" s="937"/>
      <c r="L18" s="938" t="s">
        <v>1189</v>
      </c>
      <c r="M18" s="938"/>
      <c r="N18" s="938"/>
      <c r="O18" s="938"/>
      <c r="P18" s="935"/>
      <c r="Q18" s="939" t="s">
        <v>1185</v>
      </c>
    </row>
    <row r="19" spans="1:17" ht="18" customHeight="1">
      <c r="A19" s="947"/>
      <c r="B19" s="948"/>
      <c r="C19" s="421" t="s">
        <v>366</v>
      </c>
      <c r="D19" s="422" t="s">
        <v>367</v>
      </c>
      <c r="E19" s="422" t="s">
        <v>361</v>
      </c>
      <c r="F19" s="422" t="s">
        <v>362</v>
      </c>
      <c r="G19" s="422" t="s">
        <v>363</v>
      </c>
      <c r="H19" s="422" t="s">
        <v>368</v>
      </c>
      <c r="I19" s="422" t="s">
        <v>369</v>
      </c>
      <c r="J19" s="422" t="s">
        <v>370</v>
      </c>
      <c r="K19" s="423" t="s">
        <v>1183</v>
      </c>
      <c r="L19" s="424" t="s">
        <v>364</v>
      </c>
      <c r="M19" s="422" t="s">
        <v>365</v>
      </c>
      <c r="N19" s="423" t="s">
        <v>371</v>
      </c>
      <c r="O19" s="422" t="s">
        <v>366</v>
      </c>
      <c r="P19" s="438" t="s">
        <v>367</v>
      </c>
      <c r="Q19" s="940"/>
    </row>
    <row r="20" spans="1:17" ht="45" customHeight="1">
      <c r="A20" s="941" t="s">
        <v>1193</v>
      </c>
      <c r="B20" s="942"/>
      <c r="C20" s="425"/>
      <c r="D20" s="426"/>
      <c r="E20" s="426"/>
      <c r="F20" s="426"/>
      <c r="G20" s="426"/>
      <c r="H20" s="426"/>
      <c r="I20" s="426"/>
      <c r="J20" s="426"/>
      <c r="K20" s="427"/>
      <c r="L20" s="428"/>
      <c r="M20" s="426"/>
      <c r="N20" s="427"/>
      <c r="O20" s="429"/>
      <c r="P20" s="430"/>
      <c r="Q20" s="431"/>
    </row>
    <row r="21" spans="1:17" ht="45" customHeight="1">
      <c r="A21" s="941" t="s">
        <v>1190</v>
      </c>
      <c r="B21" s="942"/>
      <c r="C21" s="432"/>
      <c r="D21" s="433"/>
      <c r="E21" s="426"/>
      <c r="F21" s="426"/>
      <c r="G21" s="426"/>
      <c r="H21" s="426"/>
      <c r="I21" s="426"/>
      <c r="J21" s="426"/>
      <c r="K21" s="427"/>
      <c r="L21" s="428"/>
      <c r="M21" s="426"/>
      <c r="N21" s="427"/>
      <c r="O21" s="426"/>
      <c r="P21" s="434"/>
      <c r="Q21" s="431"/>
    </row>
    <row r="22" spans="1:17" ht="45" customHeight="1">
      <c r="A22" s="941" t="s">
        <v>1194</v>
      </c>
      <c r="B22" s="942"/>
      <c r="C22" s="432"/>
      <c r="D22" s="433"/>
      <c r="E22" s="433"/>
      <c r="F22" s="433"/>
      <c r="G22" s="433"/>
      <c r="H22" s="433"/>
      <c r="I22" s="433"/>
      <c r="J22" s="433"/>
      <c r="K22" s="439"/>
      <c r="L22" s="428"/>
      <c r="M22" s="426"/>
      <c r="N22" s="427"/>
      <c r="O22" s="426"/>
      <c r="P22" s="434"/>
      <c r="Q22" s="431"/>
    </row>
    <row r="23" spans="1:17" ht="45" customHeight="1" thickBot="1">
      <c r="A23" s="941" t="s">
        <v>1192</v>
      </c>
      <c r="B23" s="942"/>
      <c r="C23" s="943" t="s">
        <v>372</v>
      </c>
      <c r="D23" s="944"/>
      <c r="E23" s="944"/>
      <c r="F23" s="944"/>
      <c r="G23" s="944"/>
      <c r="H23" s="944"/>
      <c r="I23" s="944"/>
      <c r="J23" s="944"/>
      <c r="K23" s="944"/>
      <c r="L23" s="944"/>
      <c r="M23" s="944"/>
      <c r="N23" s="944"/>
      <c r="O23" s="944"/>
      <c r="P23" s="944"/>
      <c r="Q23" s="435"/>
    </row>
  </sheetData>
  <mergeCells count="20">
    <mergeCell ref="Q18:Q19"/>
    <mergeCell ref="A20:B20"/>
    <mergeCell ref="A21:B21"/>
    <mergeCell ref="A22:B22"/>
    <mergeCell ref="A23:B23"/>
    <mergeCell ref="C23:P23"/>
    <mergeCell ref="A18:B19"/>
    <mergeCell ref="C18:K18"/>
    <mergeCell ref="L18:P18"/>
    <mergeCell ref="A13:B13"/>
    <mergeCell ref="A14:B14"/>
    <mergeCell ref="A15:B15"/>
    <mergeCell ref="A16:B16"/>
    <mergeCell ref="C16:P16"/>
    <mergeCell ref="H3:J3"/>
    <mergeCell ref="K3:Q3"/>
    <mergeCell ref="A11:B12"/>
    <mergeCell ref="C11:K11"/>
    <mergeCell ref="L11:P11"/>
    <mergeCell ref="Q11:Q12"/>
  </mergeCells>
  <phoneticPr fontId="2"/>
  <printOptions horizontalCentered="1"/>
  <pageMargins left="0.59055118110236227" right="0.59055118110236227" top="0.78740157480314965" bottom="0.47244094488188981" header="0.19685039370078741" footer="0.31496062992125984"/>
  <pageSetup paperSize="9" scale="83" orientation="landscape" cellComments="asDisplayed" r:id="rId1"/>
  <headerFooter alignWithMargins="0">
    <oddHeader>&amp;R&amp;"ＭＳ Ｐゴシック,標準"&amp;9
令和元年度運営状&amp;K000000況点検書
（介護老人福祉施設・併設型（介護予防）短期入所生活介護）</oddHead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8" tint="0.79998168889431442"/>
    <pageSetUpPr fitToPage="1"/>
  </sheetPr>
  <dimension ref="A1:BS150"/>
  <sheetViews>
    <sheetView showGridLines="0" view="pageBreakPreview" topLeftCell="P1" zoomScale="75" zoomScaleNormal="55" zoomScaleSheetLayoutView="75" workbookViewId="0">
      <selection activeCell="BC17" sqref="BC17"/>
    </sheetView>
  </sheetViews>
  <sheetFormatPr defaultColWidth="4.5" defaultRowHeight="14.25"/>
  <cols>
    <col min="1" max="1" width="0.875" style="1" customWidth="1"/>
    <col min="2" max="6" width="5.625" style="1" customWidth="1"/>
    <col min="7" max="8" width="8.125" style="1" customWidth="1"/>
    <col min="9" max="12" width="3.125" style="1" hidden="1" customWidth="1"/>
    <col min="13" max="14" width="3.125" style="1" customWidth="1"/>
    <col min="15" max="66" width="5.625" style="1" customWidth="1"/>
    <col min="67" max="67" width="1.125" style="1" customWidth="1"/>
    <col min="68" max="16384" width="4.5" style="1"/>
  </cols>
  <sheetData>
    <row r="1" spans="2:71" s="6" customFormat="1" ht="20.25" customHeight="1">
      <c r="G1" s="5" t="s">
        <v>321</v>
      </c>
      <c r="H1" s="5"/>
      <c r="I1" s="5"/>
      <c r="J1" s="5"/>
      <c r="K1" s="5"/>
      <c r="L1" s="5"/>
      <c r="M1" s="5"/>
      <c r="N1" s="5"/>
      <c r="Q1" s="7" t="s">
        <v>0</v>
      </c>
      <c r="T1" s="5"/>
      <c r="U1" s="5"/>
      <c r="V1" s="5"/>
      <c r="W1" s="5"/>
      <c r="X1" s="5"/>
      <c r="Y1" s="5"/>
      <c r="Z1" s="5"/>
      <c r="AA1" s="5"/>
      <c r="AW1" s="9" t="s">
        <v>30</v>
      </c>
      <c r="AX1" s="963" t="s">
        <v>159</v>
      </c>
      <c r="AY1" s="964"/>
      <c r="AZ1" s="964"/>
      <c r="BA1" s="964"/>
      <c r="BB1" s="964"/>
      <c r="BC1" s="964"/>
      <c r="BD1" s="964"/>
      <c r="BE1" s="964"/>
      <c r="BF1" s="964"/>
      <c r="BG1" s="964"/>
      <c r="BH1" s="964"/>
      <c r="BI1" s="964"/>
      <c r="BJ1" s="964"/>
      <c r="BK1" s="964"/>
      <c r="BL1" s="964"/>
      <c r="BM1" s="964"/>
      <c r="BN1" s="9" t="s">
        <v>2</v>
      </c>
    </row>
    <row r="2" spans="2:71" s="8" customFormat="1" ht="20.25" customHeight="1">
      <c r="N2" s="7"/>
      <c r="Q2" s="7"/>
      <c r="R2" s="7"/>
      <c r="T2" s="9"/>
      <c r="U2" s="9"/>
      <c r="V2" s="9"/>
      <c r="W2" s="9"/>
      <c r="X2" s="9"/>
      <c r="Y2" s="9"/>
      <c r="Z2" s="9"/>
      <c r="AA2" s="9"/>
      <c r="AF2" s="142" t="s">
        <v>27</v>
      </c>
      <c r="AG2" s="965">
        <v>7</v>
      </c>
      <c r="AH2" s="965"/>
      <c r="AI2" s="142" t="s">
        <v>28</v>
      </c>
      <c r="AJ2" s="966">
        <f>IF(AG2=0,"",YEAR(DATE(2018+AG2,1,1)))</f>
        <v>2025</v>
      </c>
      <c r="AK2" s="966"/>
      <c r="AL2" s="143" t="s">
        <v>29</v>
      </c>
      <c r="AM2" s="143" t="s">
        <v>1</v>
      </c>
      <c r="AN2" s="965">
        <v>6</v>
      </c>
      <c r="AO2" s="965"/>
      <c r="AP2" s="143" t="s">
        <v>24</v>
      </c>
      <c r="AW2" s="9" t="s">
        <v>31</v>
      </c>
      <c r="AX2" s="965" t="s">
        <v>202</v>
      </c>
      <c r="AY2" s="965"/>
      <c r="AZ2" s="965"/>
      <c r="BA2" s="965"/>
      <c r="BB2" s="965"/>
      <c r="BC2" s="965"/>
      <c r="BD2" s="965"/>
      <c r="BE2" s="965"/>
      <c r="BF2" s="965"/>
      <c r="BG2" s="965"/>
      <c r="BH2" s="965"/>
      <c r="BI2" s="965"/>
      <c r="BJ2" s="965"/>
      <c r="BK2" s="965"/>
      <c r="BL2" s="965"/>
      <c r="BM2" s="965"/>
      <c r="BN2" s="9" t="s">
        <v>2</v>
      </c>
      <c r="BO2" s="9"/>
      <c r="BP2" s="9"/>
      <c r="BQ2" s="9"/>
    </row>
    <row r="3" spans="2:71" s="8" customFormat="1" ht="20.25" customHeight="1">
      <c r="N3" s="7"/>
      <c r="Q3" s="7"/>
      <c r="S3" s="9"/>
      <c r="T3" s="9"/>
      <c r="U3" s="9"/>
      <c r="V3" s="9"/>
      <c r="W3" s="9"/>
      <c r="X3" s="9"/>
      <c r="Y3" s="9"/>
      <c r="AG3" s="15"/>
      <c r="AH3" s="15"/>
      <c r="AI3" s="16"/>
      <c r="AJ3" s="17"/>
      <c r="AK3" s="16"/>
      <c r="BH3" s="18" t="s">
        <v>21</v>
      </c>
      <c r="BI3" s="967" t="s">
        <v>1279</v>
      </c>
      <c r="BJ3" s="968"/>
      <c r="BK3" s="968"/>
      <c r="BL3" s="969"/>
      <c r="BM3" s="9"/>
    </row>
    <row r="4" spans="2:71" s="8" customFormat="1" ht="20.25" customHeight="1">
      <c r="B4" s="32"/>
      <c r="C4" s="32"/>
      <c r="D4" s="32"/>
      <c r="E4" s="32"/>
      <c r="F4" s="32"/>
      <c r="G4" s="32"/>
      <c r="H4" s="32"/>
      <c r="I4" s="32"/>
      <c r="J4" s="32"/>
      <c r="K4" s="32"/>
      <c r="L4" s="32"/>
      <c r="M4" s="32"/>
      <c r="N4" s="167"/>
      <c r="O4" s="32"/>
      <c r="P4" s="32"/>
      <c r="Q4" s="167"/>
      <c r="R4" s="32"/>
      <c r="S4" s="168"/>
      <c r="T4" s="168"/>
      <c r="U4" s="168"/>
      <c r="V4" s="168"/>
      <c r="W4" s="168"/>
      <c r="X4" s="168"/>
      <c r="Y4" s="168"/>
      <c r="Z4" s="32"/>
      <c r="AA4" s="32"/>
      <c r="AB4" s="32"/>
      <c r="AC4" s="32"/>
      <c r="AD4" s="32"/>
      <c r="AE4" s="32"/>
      <c r="AF4" s="32"/>
      <c r="AG4" s="169"/>
      <c r="AH4" s="169"/>
      <c r="AI4" s="170"/>
      <c r="AJ4" s="171"/>
      <c r="AK4" s="170"/>
      <c r="AL4" s="32"/>
      <c r="AM4" s="32"/>
      <c r="AN4" s="32"/>
      <c r="AO4" s="32"/>
      <c r="AP4" s="32"/>
      <c r="AQ4" s="32"/>
      <c r="AR4" s="32"/>
      <c r="AS4" s="32"/>
      <c r="AT4" s="32"/>
      <c r="AU4" s="32"/>
      <c r="AV4" s="32"/>
      <c r="BH4" s="18" t="s">
        <v>240</v>
      </c>
      <c r="BI4" s="967" t="s">
        <v>239</v>
      </c>
      <c r="BJ4" s="968"/>
      <c r="BK4" s="968"/>
      <c r="BL4" s="969"/>
      <c r="BM4" s="9"/>
    </row>
    <row r="5" spans="2:71" s="8" customFormat="1" ht="9" customHeight="1">
      <c r="B5" s="32"/>
      <c r="C5" s="32"/>
      <c r="D5" s="32"/>
      <c r="E5" s="32"/>
      <c r="F5" s="32"/>
      <c r="G5" s="32"/>
      <c r="H5" s="32"/>
      <c r="I5" s="32"/>
      <c r="J5" s="32"/>
      <c r="K5" s="32"/>
      <c r="L5" s="32"/>
      <c r="M5" s="32"/>
      <c r="N5" s="167"/>
      <c r="O5" s="32"/>
      <c r="P5" s="32"/>
      <c r="Q5" s="167"/>
      <c r="R5" s="32"/>
      <c r="S5" s="168"/>
      <c r="T5" s="168"/>
      <c r="U5" s="168"/>
      <c r="V5" s="168"/>
      <c r="W5" s="168"/>
      <c r="X5" s="168"/>
      <c r="Y5" s="168"/>
      <c r="Z5" s="32"/>
      <c r="AA5" s="32"/>
      <c r="AB5" s="32"/>
      <c r="AC5" s="32"/>
      <c r="AD5" s="32"/>
      <c r="AE5" s="32"/>
      <c r="AF5" s="32"/>
      <c r="AG5" s="172"/>
      <c r="AH5" s="172"/>
      <c r="AI5" s="32"/>
      <c r="AJ5" s="32"/>
      <c r="AK5" s="32"/>
      <c r="AL5" s="32"/>
      <c r="AM5" s="32"/>
      <c r="AN5" s="30"/>
      <c r="AO5" s="30"/>
      <c r="AP5" s="30"/>
      <c r="AQ5" s="30"/>
      <c r="AR5" s="30"/>
      <c r="AS5" s="30"/>
      <c r="AT5" s="30"/>
      <c r="AU5" s="30"/>
      <c r="AV5" s="30"/>
      <c r="AW5" s="6"/>
      <c r="AX5" s="6"/>
      <c r="AY5" s="6"/>
      <c r="AZ5" s="6"/>
      <c r="BA5" s="6"/>
      <c r="BB5" s="6"/>
      <c r="BC5" s="6"/>
      <c r="BD5" s="6"/>
      <c r="BE5" s="6"/>
      <c r="BF5" s="6"/>
      <c r="BG5" s="6"/>
      <c r="BH5" s="6"/>
      <c r="BI5" s="6"/>
      <c r="BJ5" s="6"/>
      <c r="BK5" s="6"/>
      <c r="BL5" s="19"/>
      <c r="BM5" s="19"/>
    </row>
    <row r="6" spans="2:71" s="8" customFormat="1" ht="21" customHeight="1">
      <c r="B6" s="37"/>
      <c r="C6" s="37"/>
      <c r="D6" s="37"/>
      <c r="E6" s="37"/>
      <c r="F6" s="37"/>
      <c r="G6" s="34"/>
      <c r="H6" s="34"/>
      <c r="I6" s="34"/>
      <c r="J6" s="34"/>
      <c r="K6" s="34"/>
      <c r="L6" s="34"/>
      <c r="M6" s="34"/>
      <c r="N6" s="34"/>
      <c r="O6" s="42"/>
      <c r="P6" s="42"/>
      <c r="Q6" s="42"/>
      <c r="R6" s="40"/>
      <c r="S6" s="42"/>
      <c r="T6" s="42"/>
      <c r="U6" s="42"/>
      <c r="V6" s="32"/>
      <c r="W6" s="32"/>
      <c r="X6" s="32"/>
      <c r="Y6" s="32"/>
      <c r="Z6" s="32"/>
      <c r="AA6" s="32"/>
      <c r="AB6" s="32"/>
      <c r="AC6" s="32"/>
      <c r="AD6" s="32"/>
      <c r="AE6" s="32"/>
      <c r="AF6" s="32"/>
      <c r="AG6" s="32"/>
      <c r="AH6" s="32"/>
      <c r="AI6" s="32"/>
      <c r="AJ6" s="32"/>
      <c r="AK6" s="32"/>
      <c r="AL6" s="32"/>
      <c r="AM6" s="32"/>
      <c r="AN6" s="30"/>
      <c r="AO6" s="30"/>
      <c r="AP6" s="30"/>
      <c r="AQ6" s="30"/>
      <c r="AR6" s="30"/>
      <c r="AS6" s="30" t="s">
        <v>257</v>
      </c>
      <c r="AT6" s="30"/>
      <c r="AU6" s="30"/>
      <c r="AV6" s="30"/>
      <c r="AW6" s="6"/>
      <c r="AX6" s="6"/>
      <c r="AY6" s="6"/>
      <c r="BA6" s="38"/>
      <c r="BB6" s="38"/>
      <c r="BC6" s="2"/>
      <c r="BD6" s="6"/>
      <c r="BE6" s="959">
        <v>40</v>
      </c>
      <c r="BF6" s="960"/>
      <c r="BG6" s="2" t="s">
        <v>22</v>
      </c>
      <c r="BH6" s="6"/>
      <c r="BI6" s="959">
        <v>160</v>
      </c>
      <c r="BJ6" s="960"/>
      <c r="BK6" s="2" t="s">
        <v>23</v>
      </c>
      <c r="BL6" s="6"/>
      <c r="BM6" s="19"/>
    </row>
    <row r="7" spans="2:71" s="8" customFormat="1" ht="5.25" customHeight="1">
      <c r="B7" s="37"/>
      <c r="C7" s="37"/>
      <c r="D7" s="37"/>
      <c r="E7" s="37"/>
      <c r="F7" s="37"/>
      <c r="G7" s="41"/>
      <c r="H7" s="41"/>
      <c r="I7" s="41"/>
      <c r="J7" s="41"/>
      <c r="K7" s="41"/>
      <c r="L7" s="41"/>
      <c r="M7" s="41"/>
      <c r="N7" s="42"/>
      <c r="O7" s="42"/>
      <c r="P7" s="42"/>
      <c r="Q7" s="40"/>
      <c r="R7" s="42"/>
      <c r="S7" s="42"/>
      <c r="T7" s="42"/>
      <c r="U7" s="42"/>
      <c r="V7" s="32"/>
      <c r="W7" s="32"/>
      <c r="X7" s="32"/>
      <c r="Y7" s="32"/>
      <c r="Z7" s="32"/>
      <c r="AA7" s="32"/>
      <c r="AB7" s="32"/>
      <c r="AC7" s="32"/>
      <c r="AD7" s="32"/>
      <c r="AE7" s="32"/>
      <c r="AF7" s="32"/>
      <c r="AG7" s="32"/>
      <c r="AH7" s="32"/>
      <c r="AI7" s="32"/>
      <c r="AJ7" s="32"/>
      <c r="AK7" s="32"/>
      <c r="AL7" s="32"/>
      <c r="AM7" s="32"/>
      <c r="AN7" s="30"/>
      <c r="AO7" s="30"/>
      <c r="AP7" s="30"/>
      <c r="AQ7" s="30"/>
      <c r="AR7" s="30"/>
      <c r="AS7" s="30"/>
      <c r="AT7" s="30"/>
      <c r="AU7" s="30"/>
      <c r="AV7" s="30"/>
      <c r="AW7" s="30"/>
      <c r="AX7" s="30"/>
      <c r="AY7" s="30"/>
      <c r="AZ7" s="30"/>
      <c r="BA7" s="30"/>
      <c r="BB7" s="30"/>
      <c r="BC7" s="30"/>
      <c r="BD7" s="30"/>
      <c r="BE7" s="30"/>
      <c r="BF7" s="30"/>
      <c r="BG7" s="30"/>
      <c r="BH7" s="30"/>
      <c r="BI7" s="30"/>
      <c r="BJ7" s="30"/>
      <c r="BK7" s="30"/>
      <c r="BL7" s="31"/>
      <c r="BM7" s="31"/>
      <c r="BN7" s="32"/>
    </row>
    <row r="8" spans="2:71" s="8" customFormat="1" ht="21" customHeight="1">
      <c r="B8" s="43"/>
      <c r="C8" s="43"/>
      <c r="D8" s="43"/>
      <c r="E8" s="43"/>
      <c r="F8" s="43"/>
      <c r="G8" s="40"/>
      <c r="H8" s="40"/>
      <c r="I8" s="40"/>
      <c r="J8" s="40"/>
      <c r="K8" s="40"/>
      <c r="L8" s="40"/>
      <c r="M8" s="40"/>
      <c r="N8" s="42"/>
      <c r="O8" s="42"/>
      <c r="P8" s="42"/>
      <c r="Q8" s="40"/>
      <c r="R8" s="42"/>
      <c r="S8" s="42"/>
      <c r="T8" s="42"/>
      <c r="U8" s="42"/>
      <c r="V8" s="32"/>
      <c r="W8" s="32"/>
      <c r="X8" s="32"/>
      <c r="Y8" s="32"/>
      <c r="Z8" s="32"/>
      <c r="AA8" s="32"/>
      <c r="AB8" s="32"/>
      <c r="AC8" s="32"/>
      <c r="AD8" s="32"/>
      <c r="AE8" s="32"/>
      <c r="AF8" s="32"/>
      <c r="AG8" s="32"/>
      <c r="AH8" s="32"/>
      <c r="AI8" s="32"/>
      <c r="AJ8" s="32"/>
      <c r="AK8" s="32"/>
      <c r="AL8" s="32"/>
      <c r="AM8" s="32"/>
      <c r="AN8" s="33"/>
      <c r="AO8" s="33"/>
      <c r="AP8" s="33"/>
      <c r="AQ8" s="34"/>
      <c r="AR8" s="35"/>
      <c r="AS8" s="36"/>
      <c r="AT8" s="36"/>
      <c r="AU8" s="37"/>
      <c r="AV8" s="38"/>
      <c r="AW8" s="38"/>
      <c r="AX8" s="38"/>
      <c r="AY8" s="39"/>
      <c r="AZ8" s="39"/>
      <c r="BA8" s="30"/>
      <c r="BB8" s="38"/>
      <c r="BC8" s="38"/>
      <c r="BD8" s="40"/>
      <c r="BE8" s="30"/>
      <c r="BF8" s="30" t="s">
        <v>26</v>
      </c>
      <c r="BG8" s="30"/>
      <c r="BH8" s="30"/>
      <c r="BI8" s="961">
        <f>DAY(EOMONTH(DATE(AJ2,AN2,1),0))</f>
        <v>30</v>
      </c>
      <c r="BJ8" s="962"/>
      <c r="BK8" s="30" t="s">
        <v>25</v>
      </c>
      <c r="BL8" s="30"/>
      <c r="BM8" s="30"/>
      <c r="BN8" s="32"/>
      <c r="BQ8" s="9"/>
      <c r="BR8" s="9"/>
      <c r="BS8" s="9"/>
    </row>
    <row r="9" spans="2:71" s="8" customFormat="1" ht="5.25" customHeight="1">
      <c r="B9" s="43"/>
      <c r="C9" s="43"/>
      <c r="D9" s="43"/>
      <c r="E9" s="43"/>
      <c r="F9" s="43"/>
      <c r="G9" s="40"/>
      <c r="H9" s="40"/>
      <c r="I9" s="40"/>
      <c r="J9" s="40"/>
      <c r="K9" s="40"/>
      <c r="L9" s="40"/>
      <c r="M9" s="40"/>
      <c r="N9" s="42"/>
      <c r="O9" s="42"/>
      <c r="P9" s="42"/>
      <c r="Q9" s="40"/>
      <c r="R9" s="42"/>
      <c r="S9" s="42"/>
      <c r="T9" s="42"/>
      <c r="U9" s="42"/>
      <c r="V9" s="32"/>
      <c r="W9" s="32"/>
      <c r="X9" s="32"/>
      <c r="Y9" s="32"/>
      <c r="Z9" s="32"/>
      <c r="AA9" s="32"/>
      <c r="AB9" s="32"/>
      <c r="AC9" s="32"/>
      <c r="AD9" s="32"/>
      <c r="AE9" s="32"/>
      <c r="AF9" s="32"/>
      <c r="AG9" s="32"/>
      <c r="AH9" s="32"/>
      <c r="AI9" s="32"/>
      <c r="AJ9" s="32"/>
      <c r="AK9" s="32"/>
      <c r="AL9" s="32"/>
      <c r="AM9" s="32"/>
      <c r="AN9" s="33"/>
      <c r="AO9" s="33"/>
      <c r="AP9" s="33"/>
      <c r="AQ9" s="34"/>
      <c r="AR9" s="35"/>
      <c r="AS9" s="36"/>
      <c r="AT9" s="36"/>
      <c r="AU9" s="37"/>
      <c r="AV9" s="38"/>
      <c r="AW9" s="38"/>
      <c r="AX9" s="38"/>
      <c r="AY9" s="39"/>
      <c r="AZ9" s="39"/>
      <c r="BA9" s="30"/>
      <c r="BB9" s="38"/>
      <c r="BC9" s="38"/>
      <c r="BD9" s="40"/>
      <c r="BE9" s="30"/>
      <c r="BF9" s="30"/>
      <c r="BG9" s="30"/>
      <c r="BH9" s="30"/>
      <c r="BI9" s="40"/>
      <c r="BJ9" s="40"/>
      <c r="BK9" s="30"/>
      <c r="BL9" s="30"/>
      <c r="BM9" s="30"/>
      <c r="BN9" s="32"/>
      <c r="BQ9" s="9"/>
      <c r="BR9" s="9"/>
      <c r="BS9" s="9"/>
    </row>
    <row r="10" spans="2:71" s="8" customFormat="1" ht="21" customHeight="1">
      <c r="B10" s="43"/>
      <c r="C10" s="43"/>
      <c r="D10" s="43"/>
      <c r="E10" s="43"/>
      <c r="F10" s="43"/>
      <c r="G10" s="40"/>
      <c r="H10" s="40"/>
      <c r="I10" s="40"/>
      <c r="J10" s="40"/>
      <c r="K10" s="40"/>
      <c r="L10" s="40"/>
      <c r="M10" s="40"/>
      <c r="N10" s="42"/>
      <c r="O10" s="42"/>
      <c r="P10" s="42"/>
      <c r="Q10" s="40"/>
      <c r="R10" s="42"/>
      <c r="S10" s="42"/>
      <c r="T10" s="42"/>
      <c r="U10" s="42"/>
      <c r="V10" s="32"/>
      <c r="W10" s="32"/>
      <c r="X10" s="32"/>
      <c r="Y10" s="32"/>
      <c r="Z10" s="32"/>
      <c r="AA10" s="32"/>
      <c r="AB10" s="32"/>
      <c r="AC10" s="32"/>
      <c r="AD10" s="32"/>
      <c r="AE10" s="32"/>
      <c r="AF10" s="32"/>
      <c r="AG10" s="32"/>
      <c r="AH10" s="32"/>
      <c r="AI10" s="32"/>
      <c r="AJ10" s="32"/>
      <c r="AK10" s="32"/>
      <c r="AL10" s="32"/>
      <c r="AM10" s="32"/>
      <c r="AN10" s="33"/>
      <c r="AO10" s="33"/>
      <c r="AP10" s="33"/>
      <c r="AQ10" s="34"/>
      <c r="AR10" s="35"/>
      <c r="AS10" s="36"/>
      <c r="AT10" s="36"/>
      <c r="AU10" s="30" t="s">
        <v>272</v>
      </c>
      <c r="AV10" s="38"/>
      <c r="AW10" s="30"/>
      <c r="AX10" s="34"/>
      <c r="AY10" s="34"/>
      <c r="AZ10" s="221"/>
      <c r="BA10" s="30"/>
      <c r="BB10" s="222"/>
      <c r="BC10" s="222"/>
      <c r="BD10" s="222"/>
      <c r="BE10" s="30"/>
      <c r="BF10" s="30"/>
      <c r="BG10" s="31" t="s">
        <v>270</v>
      </c>
      <c r="BH10" s="30"/>
      <c r="BI10" s="959">
        <v>36</v>
      </c>
      <c r="BJ10" s="960"/>
      <c r="BK10" s="2" t="s">
        <v>271</v>
      </c>
      <c r="BL10" s="30"/>
      <c r="BM10" s="30"/>
      <c r="BN10" s="32"/>
      <c r="BQ10" s="9"/>
      <c r="BR10" s="9"/>
      <c r="BS10" s="9"/>
    </row>
    <row r="11" spans="2:71" ht="5.25" customHeight="1" thickBot="1">
      <c r="B11" s="44"/>
      <c r="C11" s="44"/>
      <c r="D11" s="44"/>
      <c r="E11" s="44"/>
      <c r="F11" s="44"/>
      <c r="G11" s="45"/>
      <c r="H11" s="45"/>
      <c r="I11" s="45"/>
      <c r="J11" s="45"/>
      <c r="K11" s="45"/>
      <c r="L11" s="45"/>
      <c r="M11" s="45"/>
      <c r="N11" s="45"/>
      <c r="O11" s="44"/>
      <c r="P11" s="44"/>
      <c r="Q11" s="44"/>
      <c r="R11" s="44"/>
      <c r="S11" s="44"/>
      <c r="T11" s="44"/>
      <c r="U11" s="44"/>
      <c r="V11" s="44"/>
      <c r="W11" s="44"/>
      <c r="X11" s="44"/>
      <c r="Y11" s="44"/>
      <c r="Z11" s="44"/>
      <c r="AA11" s="44"/>
      <c r="AB11" s="44"/>
      <c r="AC11" s="44"/>
      <c r="AD11" s="44"/>
      <c r="AE11" s="44"/>
      <c r="AF11" s="44"/>
      <c r="AG11" s="45"/>
      <c r="AH11" s="44"/>
      <c r="AI11" s="44"/>
      <c r="AJ11" s="44"/>
      <c r="AK11" s="44"/>
      <c r="AL11" s="44"/>
      <c r="AM11" s="44"/>
      <c r="AN11" s="44"/>
      <c r="AO11" s="44"/>
      <c r="AP11" s="44"/>
      <c r="AQ11" s="44"/>
      <c r="AR11" s="44"/>
      <c r="AS11" s="44"/>
      <c r="AT11" s="44"/>
      <c r="AU11" s="44"/>
      <c r="AV11" s="44"/>
      <c r="AX11" s="3"/>
      <c r="BO11" s="4"/>
      <c r="BP11" s="4"/>
      <c r="BQ11" s="4"/>
    </row>
    <row r="12" spans="2:71" ht="21.6" customHeight="1">
      <c r="B12" s="994" t="s">
        <v>20</v>
      </c>
      <c r="C12" s="997" t="s">
        <v>273</v>
      </c>
      <c r="D12" s="982" t="s">
        <v>274</v>
      </c>
      <c r="E12" s="1000"/>
      <c r="F12" s="1001"/>
      <c r="G12" s="982" t="s">
        <v>275</v>
      </c>
      <c r="H12" s="1008"/>
      <c r="I12" s="144"/>
      <c r="J12" s="145"/>
      <c r="K12" s="144"/>
      <c r="L12" s="145"/>
      <c r="M12" s="1011" t="s">
        <v>276</v>
      </c>
      <c r="N12" s="1012"/>
      <c r="O12" s="1017" t="s">
        <v>277</v>
      </c>
      <c r="P12" s="983"/>
      <c r="Q12" s="983"/>
      <c r="R12" s="1008"/>
      <c r="S12" s="1017" t="s">
        <v>278</v>
      </c>
      <c r="T12" s="983"/>
      <c r="U12" s="983"/>
      <c r="V12" s="983"/>
      <c r="W12" s="1008"/>
      <c r="X12" s="198"/>
      <c r="Y12" s="198"/>
      <c r="Z12" s="199"/>
      <c r="AA12" s="1020" t="s">
        <v>279</v>
      </c>
      <c r="AB12" s="1000"/>
      <c r="AC12" s="1000"/>
      <c r="AD12" s="1000"/>
      <c r="AE12" s="1000"/>
      <c r="AF12" s="1000"/>
      <c r="AG12" s="1000"/>
      <c r="AH12" s="1000"/>
      <c r="AI12" s="1000"/>
      <c r="AJ12" s="1000"/>
      <c r="AK12" s="1000"/>
      <c r="AL12" s="1000"/>
      <c r="AM12" s="1000"/>
      <c r="AN12" s="1000"/>
      <c r="AO12" s="1000"/>
      <c r="AP12" s="1000"/>
      <c r="AQ12" s="1000"/>
      <c r="AR12" s="1000"/>
      <c r="AS12" s="1000"/>
      <c r="AT12" s="1000"/>
      <c r="AU12" s="1000"/>
      <c r="AV12" s="1000"/>
      <c r="AW12" s="1000"/>
      <c r="AX12" s="1000"/>
      <c r="AY12" s="1000"/>
      <c r="AZ12" s="1000"/>
      <c r="BA12" s="1000"/>
      <c r="BB12" s="1000"/>
      <c r="BC12" s="1000"/>
      <c r="BD12" s="1000"/>
      <c r="BE12" s="1000"/>
      <c r="BF12" s="970" t="str">
        <f>IF(BI3="４週","(12)1～4週目の勤務時間数合計","(12)1か月の勤務時間数　合計")</f>
        <v>(12)1か月の勤務時間数　合計</v>
      </c>
      <c r="BG12" s="971"/>
      <c r="BH12" s="976" t="s">
        <v>280</v>
      </c>
      <c r="BI12" s="977"/>
      <c r="BJ12" s="982" t="s">
        <v>281</v>
      </c>
      <c r="BK12" s="983"/>
      <c r="BL12" s="983"/>
      <c r="BM12" s="983"/>
      <c r="BN12" s="984"/>
    </row>
    <row r="13" spans="2:71" ht="20.25" customHeight="1">
      <c r="B13" s="995"/>
      <c r="C13" s="998"/>
      <c r="D13" s="1002"/>
      <c r="E13" s="1003"/>
      <c r="F13" s="1004"/>
      <c r="G13" s="985"/>
      <c r="H13" s="1009"/>
      <c r="I13" s="146"/>
      <c r="J13" s="147"/>
      <c r="K13" s="146"/>
      <c r="L13" s="147"/>
      <c r="M13" s="1013"/>
      <c r="N13" s="1014"/>
      <c r="O13" s="1018"/>
      <c r="P13" s="986"/>
      <c r="Q13" s="986"/>
      <c r="R13" s="1009"/>
      <c r="S13" s="1018"/>
      <c r="T13" s="986"/>
      <c r="U13" s="986"/>
      <c r="V13" s="986"/>
      <c r="W13" s="1009"/>
      <c r="X13" s="200"/>
      <c r="Y13" s="200"/>
      <c r="Z13" s="201"/>
      <c r="AA13" s="991" t="s">
        <v>11</v>
      </c>
      <c r="AB13" s="991"/>
      <c r="AC13" s="991"/>
      <c r="AD13" s="991"/>
      <c r="AE13" s="991"/>
      <c r="AF13" s="991"/>
      <c r="AG13" s="992"/>
      <c r="AH13" s="993" t="s">
        <v>12</v>
      </c>
      <c r="AI13" s="991"/>
      <c r="AJ13" s="991"/>
      <c r="AK13" s="991"/>
      <c r="AL13" s="991"/>
      <c r="AM13" s="991"/>
      <c r="AN13" s="992"/>
      <c r="AO13" s="993" t="s">
        <v>13</v>
      </c>
      <c r="AP13" s="991"/>
      <c r="AQ13" s="991"/>
      <c r="AR13" s="991"/>
      <c r="AS13" s="991"/>
      <c r="AT13" s="991"/>
      <c r="AU13" s="992"/>
      <c r="AV13" s="993" t="s">
        <v>14</v>
      </c>
      <c r="AW13" s="991"/>
      <c r="AX13" s="991"/>
      <c r="AY13" s="991"/>
      <c r="AZ13" s="991"/>
      <c r="BA13" s="991"/>
      <c r="BB13" s="992"/>
      <c r="BC13" s="993" t="s">
        <v>15</v>
      </c>
      <c r="BD13" s="991"/>
      <c r="BE13" s="991"/>
      <c r="BF13" s="972"/>
      <c r="BG13" s="973"/>
      <c r="BH13" s="978"/>
      <c r="BI13" s="979"/>
      <c r="BJ13" s="985"/>
      <c r="BK13" s="986"/>
      <c r="BL13" s="986"/>
      <c r="BM13" s="986"/>
      <c r="BN13" s="987"/>
    </row>
    <row r="14" spans="2:71" ht="20.25" customHeight="1">
      <c r="B14" s="995"/>
      <c r="C14" s="998"/>
      <c r="D14" s="1002"/>
      <c r="E14" s="1003"/>
      <c r="F14" s="1004"/>
      <c r="G14" s="985"/>
      <c r="H14" s="1009"/>
      <c r="I14" s="146"/>
      <c r="J14" s="147"/>
      <c r="K14" s="146"/>
      <c r="L14" s="147"/>
      <c r="M14" s="1013"/>
      <c r="N14" s="1014"/>
      <c r="O14" s="1018"/>
      <c r="P14" s="986"/>
      <c r="Q14" s="986"/>
      <c r="R14" s="1009"/>
      <c r="S14" s="1018"/>
      <c r="T14" s="986"/>
      <c r="U14" s="986"/>
      <c r="V14" s="986"/>
      <c r="W14" s="1009"/>
      <c r="X14" s="200"/>
      <c r="Y14" s="200"/>
      <c r="Z14" s="201"/>
      <c r="AA14" s="150">
        <v>1</v>
      </c>
      <c r="AB14" s="151">
        <v>2</v>
      </c>
      <c r="AC14" s="151">
        <v>3</v>
      </c>
      <c r="AD14" s="151">
        <v>4</v>
      </c>
      <c r="AE14" s="151">
        <v>5</v>
      </c>
      <c r="AF14" s="151">
        <v>6</v>
      </c>
      <c r="AG14" s="152">
        <v>7</v>
      </c>
      <c r="AH14" s="153">
        <v>8</v>
      </c>
      <c r="AI14" s="151">
        <v>9</v>
      </c>
      <c r="AJ14" s="151">
        <v>10</v>
      </c>
      <c r="AK14" s="151">
        <v>11</v>
      </c>
      <c r="AL14" s="151">
        <v>12</v>
      </c>
      <c r="AM14" s="151">
        <v>13</v>
      </c>
      <c r="AN14" s="152">
        <v>14</v>
      </c>
      <c r="AO14" s="150">
        <v>15</v>
      </c>
      <c r="AP14" s="151">
        <v>16</v>
      </c>
      <c r="AQ14" s="151">
        <v>17</v>
      </c>
      <c r="AR14" s="151">
        <v>18</v>
      </c>
      <c r="AS14" s="151">
        <v>19</v>
      </c>
      <c r="AT14" s="151">
        <v>20</v>
      </c>
      <c r="AU14" s="152">
        <v>21</v>
      </c>
      <c r="AV14" s="153">
        <v>22</v>
      </c>
      <c r="AW14" s="151">
        <v>23</v>
      </c>
      <c r="AX14" s="151">
        <v>24</v>
      </c>
      <c r="AY14" s="151">
        <v>25</v>
      </c>
      <c r="AZ14" s="151">
        <v>26</v>
      </c>
      <c r="BA14" s="151">
        <v>27</v>
      </c>
      <c r="BB14" s="152">
        <v>28</v>
      </c>
      <c r="BC14" s="154">
        <f>IF($BI$3="暦月",IF(DAY(DATE($AJ$2,$AN$2,29))=29,29,""),"")</f>
        <v>29</v>
      </c>
      <c r="BD14" s="141">
        <f>IF($BI$3="暦月",IF(DAY(DATE($AJ$2,$AN$2,30))=30,30,""),"")</f>
        <v>30</v>
      </c>
      <c r="BE14" s="155" t="str">
        <f>IF($BI$3="暦月",IF(DAY(DATE($AJ$2,$AN$2,31))=31,31,""),"")</f>
        <v/>
      </c>
      <c r="BF14" s="972"/>
      <c r="BG14" s="973"/>
      <c r="BH14" s="978"/>
      <c r="BI14" s="979"/>
      <c r="BJ14" s="985"/>
      <c r="BK14" s="986"/>
      <c r="BL14" s="986"/>
      <c r="BM14" s="986"/>
      <c r="BN14" s="987"/>
    </row>
    <row r="15" spans="2:71" ht="20.25" hidden="1" customHeight="1">
      <c r="B15" s="995"/>
      <c r="C15" s="998"/>
      <c r="D15" s="1002"/>
      <c r="E15" s="1003"/>
      <c r="F15" s="1004"/>
      <c r="G15" s="985"/>
      <c r="H15" s="1009"/>
      <c r="I15" s="146"/>
      <c r="J15" s="147"/>
      <c r="K15" s="146"/>
      <c r="L15" s="147"/>
      <c r="M15" s="1013"/>
      <c r="N15" s="1014"/>
      <c r="O15" s="1018"/>
      <c r="P15" s="986"/>
      <c r="Q15" s="986"/>
      <c r="R15" s="1009"/>
      <c r="S15" s="1018"/>
      <c r="T15" s="986"/>
      <c r="U15" s="986"/>
      <c r="V15" s="986"/>
      <c r="W15" s="1009"/>
      <c r="X15" s="200"/>
      <c r="Y15" s="200"/>
      <c r="Z15" s="201"/>
      <c r="AA15" s="150">
        <f>WEEKDAY(DATE($AJ$2,$AN$2,1))</f>
        <v>1</v>
      </c>
      <c r="AB15" s="151">
        <f>WEEKDAY(DATE($AJ$2,$AN$2,2))</f>
        <v>2</v>
      </c>
      <c r="AC15" s="151">
        <f>WEEKDAY(DATE($AJ$2,$AN$2,3))</f>
        <v>3</v>
      </c>
      <c r="AD15" s="151">
        <f>WEEKDAY(DATE($AJ$2,$AN$2,4))</f>
        <v>4</v>
      </c>
      <c r="AE15" s="151">
        <f>WEEKDAY(DATE($AJ$2,$AN$2,5))</f>
        <v>5</v>
      </c>
      <c r="AF15" s="151">
        <f>WEEKDAY(DATE($AJ$2,$AN$2,6))</f>
        <v>6</v>
      </c>
      <c r="AG15" s="152">
        <f>WEEKDAY(DATE($AJ$2,$AN$2,7))</f>
        <v>7</v>
      </c>
      <c r="AH15" s="153">
        <f>WEEKDAY(DATE($AJ$2,$AN$2,8))</f>
        <v>1</v>
      </c>
      <c r="AI15" s="151">
        <f>WEEKDAY(DATE($AJ$2,$AN$2,9))</f>
        <v>2</v>
      </c>
      <c r="AJ15" s="151">
        <f>WEEKDAY(DATE($AJ$2,$AN$2,10))</f>
        <v>3</v>
      </c>
      <c r="AK15" s="151">
        <f>WEEKDAY(DATE($AJ$2,$AN$2,11))</f>
        <v>4</v>
      </c>
      <c r="AL15" s="151">
        <f>WEEKDAY(DATE($AJ$2,$AN$2,12))</f>
        <v>5</v>
      </c>
      <c r="AM15" s="151">
        <f>WEEKDAY(DATE($AJ$2,$AN$2,13))</f>
        <v>6</v>
      </c>
      <c r="AN15" s="152">
        <f>WEEKDAY(DATE($AJ$2,$AN$2,14))</f>
        <v>7</v>
      </c>
      <c r="AO15" s="153">
        <f>WEEKDAY(DATE($AJ$2,$AN$2,15))</f>
        <v>1</v>
      </c>
      <c r="AP15" s="151">
        <f>WEEKDAY(DATE($AJ$2,$AN$2,16))</f>
        <v>2</v>
      </c>
      <c r="AQ15" s="151">
        <f>WEEKDAY(DATE($AJ$2,$AN$2,17))</f>
        <v>3</v>
      </c>
      <c r="AR15" s="151">
        <f>WEEKDAY(DATE($AJ$2,$AN$2,18))</f>
        <v>4</v>
      </c>
      <c r="AS15" s="151">
        <f>WEEKDAY(DATE($AJ$2,$AN$2,19))</f>
        <v>5</v>
      </c>
      <c r="AT15" s="151">
        <f>WEEKDAY(DATE($AJ$2,$AN$2,20))</f>
        <v>6</v>
      </c>
      <c r="AU15" s="152">
        <f>WEEKDAY(DATE($AJ$2,$AN$2,21))</f>
        <v>7</v>
      </c>
      <c r="AV15" s="153">
        <f>WEEKDAY(DATE($AJ$2,$AN$2,22))</f>
        <v>1</v>
      </c>
      <c r="AW15" s="151">
        <f>WEEKDAY(DATE($AJ$2,$AN$2,23))</f>
        <v>2</v>
      </c>
      <c r="AX15" s="151">
        <f>WEEKDAY(DATE($AJ$2,$AN$2,24))</f>
        <v>3</v>
      </c>
      <c r="AY15" s="151">
        <f>WEEKDAY(DATE($AJ$2,$AN$2,25))</f>
        <v>4</v>
      </c>
      <c r="AZ15" s="151">
        <f>WEEKDAY(DATE($AJ$2,$AN$2,26))</f>
        <v>5</v>
      </c>
      <c r="BA15" s="151">
        <f>WEEKDAY(DATE($AJ$2,$AN$2,27))</f>
        <v>6</v>
      </c>
      <c r="BB15" s="152">
        <f>WEEKDAY(DATE($AJ$2,$AN$2,28))</f>
        <v>7</v>
      </c>
      <c r="BC15" s="153">
        <f>IF(BC14=29,WEEKDAY(DATE($AJ$2,$AN$2,29)),0)</f>
        <v>1</v>
      </c>
      <c r="BD15" s="151">
        <f>IF(BD14=30,WEEKDAY(DATE($AJ$2,$AN$2,30)),0)</f>
        <v>2</v>
      </c>
      <c r="BE15" s="152">
        <f>IF(BE14=31,WEEKDAY(DATE($AJ$2,$AN$2,31)),0)</f>
        <v>0</v>
      </c>
      <c r="BF15" s="972"/>
      <c r="BG15" s="973"/>
      <c r="BH15" s="978"/>
      <c r="BI15" s="979"/>
      <c r="BJ15" s="985"/>
      <c r="BK15" s="986"/>
      <c r="BL15" s="986"/>
      <c r="BM15" s="986"/>
      <c r="BN15" s="987"/>
    </row>
    <row r="16" spans="2:71" ht="20.25" customHeight="1" thickBot="1">
      <c r="B16" s="996"/>
      <c r="C16" s="999"/>
      <c r="D16" s="1005"/>
      <c r="E16" s="1006"/>
      <c r="F16" s="1007"/>
      <c r="G16" s="988"/>
      <c r="H16" s="1010"/>
      <c r="I16" s="148"/>
      <c r="J16" s="149"/>
      <c r="K16" s="148"/>
      <c r="L16" s="149"/>
      <c r="M16" s="1015"/>
      <c r="N16" s="1016"/>
      <c r="O16" s="1019"/>
      <c r="P16" s="989"/>
      <c r="Q16" s="989"/>
      <c r="R16" s="1010"/>
      <c r="S16" s="1019"/>
      <c r="T16" s="989"/>
      <c r="U16" s="989"/>
      <c r="V16" s="989"/>
      <c r="W16" s="1010"/>
      <c r="X16" s="202"/>
      <c r="Y16" s="202"/>
      <c r="Z16" s="203"/>
      <c r="AA16" s="156" t="str">
        <f>IF(AA15=1,"日",IF(AA15=2,"月",IF(AA15=3,"火",IF(AA15=4,"水",IF(AA15=5,"木",IF(AA15=6,"金","土"))))))</f>
        <v>日</v>
      </c>
      <c r="AB16" s="157" t="str">
        <f t="shared" ref="AB16:BB16" si="0">IF(AB15=1,"日",IF(AB15=2,"月",IF(AB15=3,"火",IF(AB15=4,"水",IF(AB15=5,"木",IF(AB15=6,"金","土"))))))</f>
        <v>月</v>
      </c>
      <c r="AC16" s="157" t="str">
        <f t="shared" si="0"/>
        <v>火</v>
      </c>
      <c r="AD16" s="157" t="str">
        <f t="shared" si="0"/>
        <v>水</v>
      </c>
      <c r="AE16" s="157" t="str">
        <f t="shared" si="0"/>
        <v>木</v>
      </c>
      <c r="AF16" s="157" t="str">
        <f t="shared" si="0"/>
        <v>金</v>
      </c>
      <c r="AG16" s="158" t="str">
        <f t="shared" si="0"/>
        <v>土</v>
      </c>
      <c r="AH16" s="159" t="str">
        <f>IF(AH15=1,"日",IF(AH15=2,"月",IF(AH15=3,"火",IF(AH15=4,"水",IF(AH15=5,"木",IF(AH15=6,"金","土"))))))</f>
        <v>日</v>
      </c>
      <c r="AI16" s="157" t="str">
        <f t="shared" si="0"/>
        <v>月</v>
      </c>
      <c r="AJ16" s="157" t="str">
        <f t="shared" si="0"/>
        <v>火</v>
      </c>
      <c r="AK16" s="157" t="str">
        <f t="shared" si="0"/>
        <v>水</v>
      </c>
      <c r="AL16" s="157" t="str">
        <f t="shared" si="0"/>
        <v>木</v>
      </c>
      <c r="AM16" s="157" t="str">
        <f t="shared" si="0"/>
        <v>金</v>
      </c>
      <c r="AN16" s="158" t="str">
        <f t="shared" si="0"/>
        <v>土</v>
      </c>
      <c r="AO16" s="159" t="str">
        <f>IF(AO15=1,"日",IF(AO15=2,"月",IF(AO15=3,"火",IF(AO15=4,"水",IF(AO15=5,"木",IF(AO15=6,"金","土"))))))</f>
        <v>日</v>
      </c>
      <c r="AP16" s="157" t="str">
        <f t="shared" si="0"/>
        <v>月</v>
      </c>
      <c r="AQ16" s="157" t="str">
        <f t="shared" si="0"/>
        <v>火</v>
      </c>
      <c r="AR16" s="157" t="str">
        <f t="shared" si="0"/>
        <v>水</v>
      </c>
      <c r="AS16" s="157" t="str">
        <f t="shared" si="0"/>
        <v>木</v>
      </c>
      <c r="AT16" s="157" t="str">
        <f t="shared" si="0"/>
        <v>金</v>
      </c>
      <c r="AU16" s="158" t="str">
        <f t="shared" si="0"/>
        <v>土</v>
      </c>
      <c r="AV16" s="159" t="str">
        <f>IF(AV15=1,"日",IF(AV15=2,"月",IF(AV15=3,"火",IF(AV15=4,"水",IF(AV15=5,"木",IF(AV15=6,"金","土"))))))</f>
        <v>日</v>
      </c>
      <c r="AW16" s="157" t="str">
        <f t="shared" si="0"/>
        <v>月</v>
      </c>
      <c r="AX16" s="157" t="str">
        <f t="shared" si="0"/>
        <v>火</v>
      </c>
      <c r="AY16" s="157" t="str">
        <f t="shared" si="0"/>
        <v>水</v>
      </c>
      <c r="AZ16" s="157" t="str">
        <f t="shared" si="0"/>
        <v>木</v>
      </c>
      <c r="BA16" s="157" t="str">
        <f t="shared" si="0"/>
        <v>金</v>
      </c>
      <c r="BB16" s="158" t="str">
        <f t="shared" si="0"/>
        <v>土</v>
      </c>
      <c r="BC16" s="157" t="str">
        <f>IF(BC15=1,"日",IF(BC15=2,"月",IF(BC15=3,"火",IF(BC15=4,"水",IF(BC15=5,"木",IF(BC15=6,"金",IF(BC15=0,"","土")))))))</f>
        <v>日</v>
      </c>
      <c r="BD16" s="157" t="str">
        <f>IF(BD15=1,"日",IF(BD15=2,"月",IF(BD15=3,"火",IF(BD15=4,"水",IF(BD15=5,"木",IF(BD15=6,"金",IF(BD15=0,"","土")))))))</f>
        <v>月</v>
      </c>
      <c r="BE16" s="157" t="str">
        <f>IF(BE15=1,"日",IF(BE15=2,"月",IF(BE15=3,"火",IF(BE15=4,"水",IF(BE15=5,"木",IF(BE15=6,"金",IF(BE15=0,"","土")))))))</f>
        <v/>
      </c>
      <c r="BF16" s="974"/>
      <c r="BG16" s="975"/>
      <c r="BH16" s="980"/>
      <c r="BI16" s="981"/>
      <c r="BJ16" s="988"/>
      <c r="BK16" s="989"/>
      <c r="BL16" s="989"/>
      <c r="BM16" s="989"/>
      <c r="BN16" s="990"/>
    </row>
    <row r="17" spans="2:66" ht="20.25" customHeight="1">
      <c r="B17" s="1120">
        <f>B15+1</f>
        <v>1</v>
      </c>
      <c r="C17" s="1039"/>
      <c r="D17" s="1040"/>
      <c r="E17" s="1041"/>
      <c r="F17" s="1042"/>
      <c r="G17" s="953" t="s">
        <v>70</v>
      </c>
      <c r="H17" s="954"/>
      <c r="I17" s="161"/>
      <c r="J17" s="162"/>
      <c r="K17" s="161"/>
      <c r="L17" s="162"/>
      <c r="M17" s="1047" t="s">
        <v>89</v>
      </c>
      <c r="N17" s="1048"/>
      <c r="O17" s="1053" t="s">
        <v>108</v>
      </c>
      <c r="P17" s="1054"/>
      <c r="Q17" s="1054"/>
      <c r="R17" s="954"/>
      <c r="S17" s="1123" t="s">
        <v>88</v>
      </c>
      <c r="T17" s="1124"/>
      <c r="U17" s="1124"/>
      <c r="V17" s="1124"/>
      <c r="W17" s="1125"/>
      <c r="X17" s="109" t="s">
        <v>18</v>
      </c>
      <c r="Y17" s="110"/>
      <c r="Z17" s="111"/>
      <c r="AA17" s="102" t="s">
        <v>243</v>
      </c>
      <c r="AB17" s="103" t="s">
        <v>243</v>
      </c>
      <c r="AC17" s="103" t="s">
        <v>162</v>
      </c>
      <c r="AD17" s="103"/>
      <c r="AE17" s="103"/>
      <c r="AF17" s="103" t="s">
        <v>243</v>
      </c>
      <c r="AG17" s="104" t="s">
        <v>243</v>
      </c>
      <c r="AH17" s="102" t="s">
        <v>243</v>
      </c>
      <c r="AI17" s="103" t="s">
        <v>243</v>
      </c>
      <c r="AJ17" s="103" t="s">
        <v>243</v>
      </c>
      <c r="AK17" s="103"/>
      <c r="AL17" s="103"/>
      <c r="AM17" s="103" t="s">
        <v>243</v>
      </c>
      <c r="AN17" s="104" t="s">
        <v>243</v>
      </c>
      <c r="AO17" s="102" t="s">
        <v>243</v>
      </c>
      <c r="AP17" s="103" t="s">
        <v>243</v>
      </c>
      <c r="AQ17" s="103" t="s">
        <v>243</v>
      </c>
      <c r="AR17" s="103"/>
      <c r="AS17" s="103"/>
      <c r="AT17" s="103" t="s">
        <v>243</v>
      </c>
      <c r="AU17" s="104" t="s">
        <v>243</v>
      </c>
      <c r="AV17" s="102" t="s">
        <v>243</v>
      </c>
      <c r="AW17" s="103" t="s">
        <v>243</v>
      </c>
      <c r="AX17" s="103" t="s">
        <v>243</v>
      </c>
      <c r="AY17" s="103"/>
      <c r="AZ17" s="103"/>
      <c r="BA17" s="103" t="s">
        <v>243</v>
      </c>
      <c r="BB17" s="104" t="s">
        <v>243</v>
      </c>
      <c r="BC17" s="102"/>
      <c r="BD17" s="103"/>
      <c r="BE17" s="103"/>
      <c r="BF17" s="1043"/>
      <c r="BG17" s="1044"/>
      <c r="BH17" s="1045"/>
      <c r="BI17" s="1046"/>
      <c r="BJ17" s="1021"/>
      <c r="BK17" s="1022"/>
      <c r="BL17" s="1022"/>
      <c r="BM17" s="1022"/>
      <c r="BN17" s="1023"/>
    </row>
    <row r="18" spans="2:66" ht="20.25" customHeight="1">
      <c r="B18" s="1121"/>
      <c r="C18" s="1031"/>
      <c r="D18" s="1034"/>
      <c r="E18" s="968"/>
      <c r="F18" s="1033"/>
      <c r="G18" s="955"/>
      <c r="H18" s="956"/>
      <c r="I18" s="163"/>
      <c r="J18" s="164" t="str">
        <f>G17</f>
        <v>管理者</v>
      </c>
      <c r="K18" s="163"/>
      <c r="L18" s="164" t="str">
        <f>M17</f>
        <v>A</v>
      </c>
      <c r="M18" s="1049"/>
      <c r="N18" s="1050"/>
      <c r="O18" s="1055"/>
      <c r="P18" s="1056"/>
      <c r="Q18" s="1056"/>
      <c r="R18" s="956"/>
      <c r="S18" s="1081"/>
      <c r="T18" s="1082"/>
      <c r="U18" s="1082"/>
      <c r="V18" s="1082"/>
      <c r="W18" s="1083"/>
      <c r="X18" s="112" t="s">
        <v>253</v>
      </c>
      <c r="Y18" s="113"/>
      <c r="Z18" s="114"/>
      <c r="AA18" s="173">
        <f>IF(AA17="","",VLOOKUP(AA17,'【記載例】シフト記号表（勤務時間帯）'!$C$6:$L$47,10,FALSE))</f>
        <v>8</v>
      </c>
      <c r="AB18" s="174">
        <f>IF(AB17="","",VLOOKUP(AB17,'【記載例】シフト記号表（勤務時間帯）'!$C$6:$L$47,10,FALSE))</f>
        <v>8</v>
      </c>
      <c r="AC18" s="174">
        <f>IF(AC17="","",VLOOKUP(AC17,'【記載例】シフト記号表（勤務時間帯）'!$C$6:$L$47,10,FALSE))</f>
        <v>8</v>
      </c>
      <c r="AD18" s="174" t="str">
        <f>IF(AD17="","",VLOOKUP(AD17,'【記載例】シフト記号表（勤務時間帯）'!$C$6:$L$47,10,FALSE))</f>
        <v/>
      </c>
      <c r="AE18" s="174" t="str">
        <f>IF(AE17="","",VLOOKUP(AE17,'【記載例】シフト記号表（勤務時間帯）'!$C$6:$L$47,10,FALSE))</f>
        <v/>
      </c>
      <c r="AF18" s="174">
        <f>IF(AF17="","",VLOOKUP(AF17,'【記載例】シフト記号表（勤務時間帯）'!$C$6:$L$47,10,FALSE))</f>
        <v>8</v>
      </c>
      <c r="AG18" s="175">
        <f>IF(AG17="","",VLOOKUP(AG17,'【記載例】シフト記号表（勤務時間帯）'!$C$6:$L$47,10,FALSE))</f>
        <v>8</v>
      </c>
      <c r="AH18" s="173">
        <f>IF(AH17="","",VLOOKUP(AH17,'【記載例】シフト記号表（勤務時間帯）'!$C$6:$L$47,10,FALSE))</f>
        <v>8</v>
      </c>
      <c r="AI18" s="174">
        <f>IF(AI17="","",VLOOKUP(AI17,'【記載例】シフト記号表（勤務時間帯）'!$C$6:$L$47,10,FALSE))</f>
        <v>8</v>
      </c>
      <c r="AJ18" s="174">
        <f>IF(AJ17="","",VLOOKUP(AJ17,'【記載例】シフト記号表（勤務時間帯）'!$C$6:$L$47,10,FALSE))</f>
        <v>8</v>
      </c>
      <c r="AK18" s="174" t="str">
        <f>IF(AK17="","",VLOOKUP(AK17,'【記載例】シフト記号表（勤務時間帯）'!$C$6:$L$47,10,FALSE))</f>
        <v/>
      </c>
      <c r="AL18" s="174" t="str">
        <f>IF(AL17="","",VLOOKUP(AL17,'【記載例】シフト記号表（勤務時間帯）'!$C$6:$L$47,10,FALSE))</f>
        <v/>
      </c>
      <c r="AM18" s="174">
        <f>IF(AM17="","",VLOOKUP(AM17,'【記載例】シフト記号表（勤務時間帯）'!$C$6:$L$47,10,FALSE))</f>
        <v>8</v>
      </c>
      <c r="AN18" s="175">
        <f>IF(AN17="","",VLOOKUP(AN17,'【記載例】シフト記号表（勤務時間帯）'!$C$6:$L$47,10,FALSE))</f>
        <v>8</v>
      </c>
      <c r="AO18" s="173">
        <f>IF(AO17="","",VLOOKUP(AO17,'【記載例】シフト記号表（勤務時間帯）'!$C$6:$L$47,10,FALSE))</f>
        <v>8</v>
      </c>
      <c r="AP18" s="174">
        <f>IF(AP17="","",VLOOKUP(AP17,'【記載例】シフト記号表（勤務時間帯）'!$C$6:$L$47,10,FALSE))</f>
        <v>8</v>
      </c>
      <c r="AQ18" s="174">
        <f>IF(AQ17="","",VLOOKUP(AQ17,'【記載例】シフト記号表（勤務時間帯）'!$C$6:$L$47,10,FALSE))</f>
        <v>8</v>
      </c>
      <c r="AR18" s="174" t="str">
        <f>IF(AR17="","",VLOOKUP(AR17,'【記載例】シフト記号表（勤務時間帯）'!$C$6:$L$47,10,FALSE))</f>
        <v/>
      </c>
      <c r="AS18" s="174" t="str">
        <f>IF(AS17="","",VLOOKUP(AS17,'【記載例】シフト記号表（勤務時間帯）'!$C$6:$L$47,10,FALSE))</f>
        <v/>
      </c>
      <c r="AT18" s="174">
        <f>IF(AT17="","",VLOOKUP(AT17,'【記載例】シフト記号表（勤務時間帯）'!$C$6:$L$47,10,FALSE))</f>
        <v>8</v>
      </c>
      <c r="AU18" s="175">
        <f>IF(AU17="","",VLOOKUP(AU17,'【記載例】シフト記号表（勤務時間帯）'!$C$6:$L$47,10,FALSE))</f>
        <v>8</v>
      </c>
      <c r="AV18" s="173">
        <f>IF(AV17="","",VLOOKUP(AV17,'【記載例】シフト記号表（勤務時間帯）'!$C$6:$L$47,10,FALSE))</f>
        <v>8</v>
      </c>
      <c r="AW18" s="174">
        <f>IF(AW17="","",VLOOKUP(AW17,'【記載例】シフト記号表（勤務時間帯）'!$C$6:$L$47,10,FALSE))</f>
        <v>8</v>
      </c>
      <c r="AX18" s="174">
        <f>IF(AX17="","",VLOOKUP(AX17,'【記載例】シフト記号表（勤務時間帯）'!$C$6:$L$47,10,FALSE))</f>
        <v>8</v>
      </c>
      <c r="AY18" s="174" t="str">
        <f>IF(AY17="","",VLOOKUP(AY17,'【記載例】シフト記号表（勤務時間帯）'!$C$6:$L$47,10,FALSE))</f>
        <v/>
      </c>
      <c r="AZ18" s="174" t="str">
        <f>IF(AZ17="","",VLOOKUP(AZ17,'【記載例】シフト記号表（勤務時間帯）'!$C$6:$L$47,10,FALSE))</f>
        <v/>
      </c>
      <c r="BA18" s="174">
        <f>IF(BA17="","",VLOOKUP(BA17,'【記載例】シフト記号表（勤務時間帯）'!$C$6:$L$47,10,FALSE))</f>
        <v>8</v>
      </c>
      <c r="BB18" s="175">
        <f>IF(BB17="","",VLOOKUP(BB17,'【記載例】シフト記号表（勤務時間帯）'!$C$6:$L$47,10,FALSE))</f>
        <v>8</v>
      </c>
      <c r="BC18" s="173" t="str">
        <f>IF(BC17="","",VLOOKUP(BC17,'【記載例】シフト記号表（勤務時間帯）'!$C$6:$L$47,10,FALSE))</f>
        <v/>
      </c>
      <c r="BD18" s="174" t="str">
        <f>IF(BD17="","",VLOOKUP(BD17,'【記載例】シフト記号表（勤務時間帯）'!$C$6:$L$47,10,FALSE))</f>
        <v/>
      </c>
      <c r="BE18" s="174" t="str">
        <f>IF(BE17="","",VLOOKUP(BE17,'【記載例】シフト記号表（勤務時間帯）'!$C$6:$L$47,10,FALSE))</f>
        <v/>
      </c>
      <c r="BF18" s="1027">
        <f>IF($BI$3="４週",SUM(AA18:BB18),IF($BI$3="暦月",SUM(AA18:BE18),""))</f>
        <v>160</v>
      </c>
      <c r="BG18" s="1028"/>
      <c r="BH18" s="1029">
        <f>IF($BI$3="４週",BF18/4,IF($BI$3="暦月",(BF18/($BI$8/7)),""))</f>
        <v>37.333333333333336</v>
      </c>
      <c r="BI18" s="1028"/>
      <c r="BJ18" s="1024"/>
      <c r="BK18" s="1025"/>
      <c r="BL18" s="1025"/>
      <c r="BM18" s="1025"/>
      <c r="BN18" s="1026"/>
    </row>
    <row r="19" spans="2:66" ht="20.25" customHeight="1">
      <c r="B19" s="1120">
        <f>B17+1</f>
        <v>2</v>
      </c>
      <c r="C19" s="1030"/>
      <c r="D19" s="1032"/>
      <c r="E19" s="968"/>
      <c r="F19" s="1033"/>
      <c r="G19" s="957" t="s">
        <v>101</v>
      </c>
      <c r="H19" s="958"/>
      <c r="I19" s="165"/>
      <c r="J19" s="166"/>
      <c r="K19" s="165"/>
      <c r="L19" s="166"/>
      <c r="M19" s="1051" t="s">
        <v>100</v>
      </c>
      <c r="N19" s="1052"/>
      <c r="O19" s="1057" t="s">
        <v>101</v>
      </c>
      <c r="P19" s="1058"/>
      <c r="Q19" s="1058"/>
      <c r="R19" s="958"/>
      <c r="S19" s="1081" t="s">
        <v>167</v>
      </c>
      <c r="T19" s="1082"/>
      <c r="U19" s="1082"/>
      <c r="V19" s="1082"/>
      <c r="W19" s="1083"/>
      <c r="X19" s="115" t="s">
        <v>18</v>
      </c>
      <c r="Y19" s="116"/>
      <c r="Z19" s="117"/>
      <c r="AA19" s="105" t="s">
        <v>244</v>
      </c>
      <c r="AB19" s="106"/>
      <c r="AC19" s="106" t="s">
        <v>244</v>
      </c>
      <c r="AD19" s="106"/>
      <c r="AE19" s="106"/>
      <c r="AF19" s="106" t="s">
        <v>244</v>
      </c>
      <c r="AG19" s="107"/>
      <c r="AH19" s="105" t="s">
        <v>244</v>
      </c>
      <c r="AI19" s="106"/>
      <c r="AJ19" s="106" t="s">
        <v>244</v>
      </c>
      <c r="AK19" s="106"/>
      <c r="AL19" s="106"/>
      <c r="AM19" s="106" t="s">
        <v>244</v>
      </c>
      <c r="AN19" s="107"/>
      <c r="AO19" s="105" t="s">
        <v>244</v>
      </c>
      <c r="AP19" s="106"/>
      <c r="AQ19" s="106" t="s">
        <v>244</v>
      </c>
      <c r="AR19" s="106"/>
      <c r="AS19" s="106"/>
      <c r="AT19" s="106" t="s">
        <v>244</v>
      </c>
      <c r="AU19" s="107"/>
      <c r="AV19" s="105" t="s">
        <v>244</v>
      </c>
      <c r="AW19" s="106"/>
      <c r="AX19" s="106" t="s">
        <v>244</v>
      </c>
      <c r="AY19" s="106"/>
      <c r="AZ19" s="106"/>
      <c r="BA19" s="106" t="s">
        <v>244</v>
      </c>
      <c r="BB19" s="107"/>
      <c r="BC19" s="105"/>
      <c r="BD19" s="106"/>
      <c r="BE19" s="108"/>
      <c r="BF19" s="1035"/>
      <c r="BG19" s="1036"/>
      <c r="BH19" s="1037"/>
      <c r="BI19" s="1038"/>
      <c r="BJ19" s="1059"/>
      <c r="BK19" s="1060"/>
      <c r="BL19" s="1060"/>
      <c r="BM19" s="1060"/>
      <c r="BN19" s="1061"/>
    </row>
    <row r="20" spans="2:66" ht="20.25" customHeight="1">
      <c r="B20" s="1121"/>
      <c r="C20" s="1031"/>
      <c r="D20" s="1034"/>
      <c r="E20" s="968"/>
      <c r="F20" s="1033"/>
      <c r="G20" s="955"/>
      <c r="H20" s="956"/>
      <c r="I20" s="163"/>
      <c r="J20" s="164" t="str">
        <f>G19</f>
        <v>医師</v>
      </c>
      <c r="K20" s="163"/>
      <c r="L20" s="164" t="str">
        <f>M19</f>
        <v>C</v>
      </c>
      <c r="M20" s="1049"/>
      <c r="N20" s="1050"/>
      <c r="O20" s="1055"/>
      <c r="P20" s="1056"/>
      <c r="Q20" s="1056"/>
      <c r="R20" s="956"/>
      <c r="S20" s="1081"/>
      <c r="T20" s="1082"/>
      <c r="U20" s="1082"/>
      <c r="V20" s="1082"/>
      <c r="W20" s="1083"/>
      <c r="X20" s="112" t="s">
        <v>253</v>
      </c>
      <c r="Y20" s="113"/>
      <c r="Z20" s="114"/>
      <c r="AA20" s="173">
        <f>IF(AA19="","",VLOOKUP(AA19,'【記載例】シフト記号表（勤務時間帯）'!$C$6:$L$47,10,FALSE))</f>
        <v>3.9999999999999991</v>
      </c>
      <c r="AB20" s="174" t="str">
        <f>IF(AB19="","",VLOOKUP(AB19,'【記載例】シフト記号表（勤務時間帯）'!$C$6:$L$47,10,FALSE))</f>
        <v/>
      </c>
      <c r="AC20" s="174">
        <f>IF(AC19="","",VLOOKUP(AC19,'【記載例】シフト記号表（勤務時間帯）'!$C$6:$L$47,10,FALSE))</f>
        <v>3.9999999999999991</v>
      </c>
      <c r="AD20" s="174" t="str">
        <f>IF(AD19="","",VLOOKUP(AD19,'【記載例】シフト記号表（勤務時間帯）'!$C$6:$L$47,10,FALSE))</f>
        <v/>
      </c>
      <c r="AE20" s="174" t="str">
        <f>IF(AE19="","",VLOOKUP(AE19,'【記載例】シフト記号表（勤務時間帯）'!$C$6:$L$47,10,FALSE))</f>
        <v/>
      </c>
      <c r="AF20" s="174">
        <f>IF(AF19="","",VLOOKUP(AF19,'【記載例】シフト記号表（勤務時間帯）'!$C$6:$L$47,10,FALSE))</f>
        <v>3.9999999999999991</v>
      </c>
      <c r="AG20" s="175" t="str">
        <f>IF(AG19="","",VLOOKUP(AG19,'【記載例】シフト記号表（勤務時間帯）'!$C$6:$L$47,10,FALSE))</f>
        <v/>
      </c>
      <c r="AH20" s="173">
        <f>IF(AH19="","",VLOOKUP(AH19,'【記載例】シフト記号表（勤務時間帯）'!$C$6:$L$47,10,FALSE))</f>
        <v>3.9999999999999991</v>
      </c>
      <c r="AI20" s="174" t="str">
        <f>IF(AI19="","",VLOOKUP(AI19,'【記載例】シフト記号表（勤務時間帯）'!$C$6:$L$47,10,FALSE))</f>
        <v/>
      </c>
      <c r="AJ20" s="174">
        <f>IF(AJ19="","",VLOOKUP(AJ19,'【記載例】シフト記号表（勤務時間帯）'!$C$6:$L$47,10,FALSE))</f>
        <v>3.9999999999999991</v>
      </c>
      <c r="AK20" s="174" t="str">
        <f>IF(AK19="","",VLOOKUP(AK19,'【記載例】シフト記号表（勤務時間帯）'!$C$6:$L$47,10,FALSE))</f>
        <v/>
      </c>
      <c r="AL20" s="174" t="str">
        <f>IF(AL19="","",VLOOKUP(AL19,'【記載例】シフト記号表（勤務時間帯）'!$C$6:$L$47,10,FALSE))</f>
        <v/>
      </c>
      <c r="AM20" s="174">
        <f>IF(AM19="","",VLOOKUP(AM19,'【記載例】シフト記号表（勤務時間帯）'!$C$6:$L$47,10,FALSE))</f>
        <v>3.9999999999999991</v>
      </c>
      <c r="AN20" s="175" t="str">
        <f>IF(AN19="","",VLOOKUP(AN19,'【記載例】シフト記号表（勤務時間帯）'!$C$6:$L$47,10,FALSE))</f>
        <v/>
      </c>
      <c r="AO20" s="173">
        <f>IF(AO19="","",VLOOKUP(AO19,'【記載例】シフト記号表（勤務時間帯）'!$C$6:$L$47,10,FALSE))</f>
        <v>3.9999999999999991</v>
      </c>
      <c r="AP20" s="174" t="str">
        <f>IF(AP19="","",VLOOKUP(AP19,'【記載例】シフト記号表（勤務時間帯）'!$C$6:$L$47,10,FALSE))</f>
        <v/>
      </c>
      <c r="AQ20" s="174">
        <f>IF(AQ19="","",VLOOKUP(AQ19,'【記載例】シフト記号表（勤務時間帯）'!$C$6:$L$47,10,FALSE))</f>
        <v>3.9999999999999991</v>
      </c>
      <c r="AR20" s="174" t="str">
        <f>IF(AR19="","",VLOOKUP(AR19,'【記載例】シフト記号表（勤務時間帯）'!$C$6:$L$47,10,FALSE))</f>
        <v/>
      </c>
      <c r="AS20" s="174" t="str">
        <f>IF(AS19="","",VLOOKUP(AS19,'【記載例】シフト記号表（勤務時間帯）'!$C$6:$L$47,10,FALSE))</f>
        <v/>
      </c>
      <c r="AT20" s="174">
        <f>IF(AT19="","",VLOOKUP(AT19,'【記載例】シフト記号表（勤務時間帯）'!$C$6:$L$47,10,FALSE))</f>
        <v>3.9999999999999991</v>
      </c>
      <c r="AU20" s="175" t="str">
        <f>IF(AU19="","",VLOOKUP(AU19,'【記載例】シフト記号表（勤務時間帯）'!$C$6:$L$47,10,FALSE))</f>
        <v/>
      </c>
      <c r="AV20" s="173">
        <f>IF(AV19="","",VLOOKUP(AV19,'【記載例】シフト記号表（勤務時間帯）'!$C$6:$L$47,10,FALSE))</f>
        <v>3.9999999999999991</v>
      </c>
      <c r="AW20" s="174" t="str">
        <f>IF(AW19="","",VLOOKUP(AW19,'【記載例】シフト記号表（勤務時間帯）'!$C$6:$L$47,10,FALSE))</f>
        <v/>
      </c>
      <c r="AX20" s="174">
        <f>IF(AX19="","",VLOOKUP(AX19,'【記載例】シフト記号表（勤務時間帯）'!$C$6:$L$47,10,FALSE))</f>
        <v>3.9999999999999991</v>
      </c>
      <c r="AY20" s="174" t="str">
        <f>IF(AY19="","",VLOOKUP(AY19,'【記載例】シフト記号表（勤務時間帯）'!$C$6:$L$47,10,FALSE))</f>
        <v/>
      </c>
      <c r="AZ20" s="174" t="str">
        <f>IF(AZ19="","",VLOOKUP(AZ19,'【記載例】シフト記号表（勤務時間帯）'!$C$6:$L$47,10,FALSE))</f>
        <v/>
      </c>
      <c r="BA20" s="174">
        <f>IF(BA19="","",VLOOKUP(BA19,'【記載例】シフト記号表（勤務時間帯）'!$C$6:$L$47,10,FALSE))</f>
        <v>3.9999999999999991</v>
      </c>
      <c r="BB20" s="175" t="str">
        <f>IF(BB19="","",VLOOKUP(BB19,'【記載例】シフト記号表（勤務時間帯）'!$C$6:$L$47,10,FALSE))</f>
        <v/>
      </c>
      <c r="BC20" s="173" t="str">
        <f>IF(BC19="","",VLOOKUP(BC19,'【記載例】シフト記号表（勤務時間帯）'!$C$6:$L$47,10,FALSE))</f>
        <v/>
      </c>
      <c r="BD20" s="174" t="str">
        <f>IF(BD19="","",VLOOKUP(BD19,'【記載例】シフト記号表（勤務時間帯）'!$C$6:$L$47,10,FALSE))</f>
        <v/>
      </c>
      <c r="BE20" s="174" t="str">
        <f>IF(BE19="","",VLOOKUP(BE19,'【記載例】シフト記号表（勤務時間帯）'!$C$6:$L$47,10,FALSE))</f>
        <v/>
      </c>
      <c r="BF20" s="1027">
        <f>IF($BI$3="４週",SUM(AA20:BB20),IF($BI$3="暦月",SUM(AA20:BE20),""))</f>
        <v>47.999999999999993</v>
      </c>
      <c r="BG20" s="1028"/>
      <c r="BH20" s="1029">
        <f>IF($BI$3="４週",BF20/4,IF($BI$3="暦月",(BF20/($BI$8/7)),""))</f>
        <v>11.2</v>
      </c>
      <c r="BI20" s="1028"/>
      <c r="BJ20" s="1024"/>
      <c r="BK20" s="1025"/>
      <c r="BL20" s="1025"/>
      <c r="BM20" s="1025"/>
      <c r="BN20" s="1026"/>
    </row>
    <row r="21" spans="2:66" ht="20.25" customHeight="1">
      <c r="B21" s="1120">
        <f>B19+1</f>
        <v>3</v>
      </c>
      <c r="C21" s="1030"/>
      <c r="D21" s="1032"/>
      <c r="E21" s="968"/>
      <c r="F21" s="1033"/>
      <c r="G21" s="957" t="s">
        <v>102</v>
      </c>
      <c r="H21" s="958"/>
      <c r="I21" s="163"/>
      <c r="J21" s="164"/>
      <c r="K21" s="163"/>
      <c r="L21" s="164"/>
      <c r="M21" s="1051" t="s">
        <v>89</v>
      </c>
      <c r="N21" s="1052"/>
      <c r="O21" s="1057" t="s">
        <v>108</v>
      </c>
      <c r="P21" s="1058"/>
      <c r="Q21" s="1058"/>
      <c r="R21" s="958"/>
      <c r="S21" s="1081" t="s">
        <v>168</v>
      </c>
      <c r="T21" s="1082"/>
      <c r="U21" s="1082"/>
      <c r="V21" s="1082"/>
      <c r="W21" s="1083"/>
      <c r="X21" s="115" t="s">
        <v>18</v>
      </c>
      <c r="Y21" s="116"/>
      <c r="Z21" s="117"/>
      <c r="AA21" s="105" t="s">
        <v>243</v>
      </c>
      <c r="AB21" s="106" t="s">
        <v>243</v>
      </c>
      <c r="AC21" s="106" t="s">
        <v>243</v>
      </c>
      <c r="AD21" s="106"/>
      <c r="AE21" s="106"/>
      <c r="AF21" s="106" t="s">
        <v>243</v>
      </c>
      <c r="AG21" s="107" t="s">
        <v>243</v>
      </c>
      <c r="AH21" s="105" t="s">
        <v>243</v>
      </c>
      <c r="AI21" s="106" t="s">
        <v>243</v>
      </c>
      <c r="AJ21" s="106" t="s">
        <v>243</v>
      </c>
      <c r="AK21" s="106"/>
      <c r="AL21" s="106"/>
      <c r="AM21" s="106" t="s">
        <v>243</v>
      </c>
      <c r="AN21" s="107" t="s">
        <v>243</v>
      </c>
      <c r="AO21" s="105" t="s">
        <v>243</v>
      </c>
      <c r="AP21" s="106" t="s">
        <v>243</v>
      </c>
      <c r="AQ21" s="106" t="s">
        <v>243</v>
      </c>
      <c r="AR21" s="106"/>
      <c r="AS21" s="106"/>
      <c r="AT21" s="106" t="s">
        <v>243</v>
      </c>
      <c r="AU21" s="107" t="s">
        <v>243</v>
      </c>
      <c r="AV21" s="105" t="s">
        <v>243</v>
      </c>
      <c r="AW21" s="106" t="s">
        <v>243</v>
      </c>
      <c r="AX21" s="106" t="s">
        <v>243</v>
      </c>
      <c r="AY21" s="106"/>
      <c r="AZ21" s="106"/>
      <c r="BA21" s="106" t="s">
        <v>243</v>
      </c>
      <c r="BB21" s="107" t="s">
        <v>243</v>
      </c>
      <c r="BC21" s="105"/>
      <c r="BD21" s="106"/>
      <c r="BE21" s="108"/>
      <c r="BF21" s="1035"/>
      <c r="BG21" s="1036"/>
      <c r="BH21" s="1037"/>
      <c r="BI21" s="1038"/>
      <c r="BJ21" s="1059"/>
      <c r="BK21" s="1060"/>
      <c r="BL21" s="1060"/>
      <c r="BM21" s="1060"/>
      <c r="BN21" s="1061"/>
    </row>
    <row r="22" spans="2:66" ht="20.25" customHeight="1">
      <c r="B22" s="1121"/>
      <c r="C22" s="1031"/>
      <c r="D22" s="1034"/>
      <c r="E22" s="968"/>
      <c r="F22" s="1033"/>
      <c r="G22" s="955"/>
      <c r="H22" s="956"/>
      <c r="I22" s="163"/>
      <c r="J22" s="164" t="str">
        <f>G21</f>
        <v>生活相談員</v>
      </c>
      <c r="K22" s="163"/>
      <c r="L22" s="164" t="str">
        <f>M21</f>
        <v>A</v>
      </c>
      <c r="M22" s="1049"/>
      <c r="N22" s="1050"/>
      <c r="O22" s="1055"/>
      <c r="P22" s="1056"/>
      <c r="Q22" s="1056"/>
      <c r="R22" s="956"/>
      <c r="S22" s="1081"/>
      <c r="T22" s="1082"/>
      <c r="U22" s="1082"/>
      <c r="V22" s="1082"/>
      <c r="W22" s="1083"/>
      <c r="X22" s="112" t="s">
        <v>253</v>
      </c>
      <c r="Y22" s="113"/>
      <c r="Z22" s="114"/>
      <c r="AA22" s="173">
        <f>IF(AA21="","",VLOOKUP(AA21,'【記載例】シフト記号表（勤務時間帯）'!$C$6:$L$47,10,FALSE))</f>
        <v>8</v>
      </c>
      <c r="AB22" s="174">
        <f>IF(AB21="","",VLOOKUP(AB21,'【記載例】シフト記号表（勤務時間帯）'!$C$6:$L$47,10,FALSE))</f>
        <v>8</v>
      </c>
      <c r="AC22" s="174">
        <f>IF(AC21="","",VLOOKUP(AC21,'【記載例】シフト記号表（勤務時間帯）'!$C$6:$L$47,10,FALSE))</f>
        <v>8</v>
      </c>
      <c r="AD22" s="174" t="str">
        <f>IF(AD21="","",VLOOKUP(AD21,'【記載例】シフト記号表（勤務時間帯）'!$C$6:$L$47,10,FALSE))</f>
        <v/>
      </c>
      <c r="AE22" s="174" t="str">
        <f>IF(AE21="","",VLOOKUP(AE21,'【記載例】シフト記号表（勤務時間帯）'!$C$6:$L$47,10,FALSE))</f>
        <v/>
      </c>
      <c r="AF22" s="174">
        <f>IF(AF21="","",VLOOKUP(AF21,'【記載例】シフト記号表（勤務時間帯）'!$C$6:$L$47,10,FALSE))</f>
        <v>8</v>
      </c>
      <c r="AG22" s="175">
        <f>IF(AG21="","",VLOOKUP(AG21,'【記載例】シフト記号表（勤務時間帯）'!$C$6:$L$47,10,FALSE))</f>
        <v>8</v>
      </c>
      <c r="AH22" s="173">
        <f>IF(AH21="","",VLOOKUP(AH21,'【記載例】シフト記号表（勤務時間帯）'!$C$6:$L$47,10,FALSE))</f>
        <v>8</v>
      </c>
      <c r="AI22" s="174">
        <f>IF(AI21="","",VLOOKUP(AI21,'【記載例】シフト記号表（勤務時間帯）'!$C$6:$L$47,10,FALSE))</f>
        <v>8</v>
      </c>
      <c r="AJ22" s="174">
        <f>IF(AJ21="","",VLOOKUP(AJ21,'【記載例】シフト記号表（勤務時間帯）'!$C$6:$L$47,10,FALSE))</f>
        <v>8</v>
      </c>
      <c r="AK22" s="174" t="str">
        <f>IF(AK21="","",VLOOKUP(AK21,'【記載例】シフト記号表（勤務時間帯）'!$C$6:$L$47,10,FALSE))</f>
        <v/>
      </c>
      <c r="AL22" s="174" t="str">
        <f>IF(AL21="","",VLOOKUP(AL21,'【記載例】シフト記号表（勤務時間帯）'!$C$6:$L$47,10,FALSE))</f>
        <v/>
      </c>
      <c r="AM22" s="174">
        <f>IF(AM21="","",VLOOKUP(AM21,'【記載例】シフト記号表（勤務時間帯）'!$C$6:$L$47,10,FALSE))</f>
        <v>8</v>
      </c>
      <c r="AN22" s="175">
        <f>IF(AN21="","",VLOOKUP(AN21,'【記載例】シフト記号表（勤務時間帯）'!$C$6:$L$47,10,FALSE))</f>
        <v>8</v>
      </c>
      <c r="AO22" s="173">
        <f>IF(AO21="","",VLOOKUP(AO21,'【記載例】シフト記号表（勤務時間帯）'!$C$6:$L$47,10,FALSE))</f>
        <v>8</v>
      </c>
      <c r="AP22" s="174">
        <f>IF(AP21="","",VLOOKUP(AP21,'【記載例】シフト記号表（勤務時間帯）'!$C$6:$L$47,10,FALSE))</f>
        <v>8</v>
      </c>
      <c r="AQ22" s="174">
        <f>IF(AQ21="","",VLOOKUP(AQ21,'【記載例】シフト記号表（勤務時間帯）'!$C$6:$L$47,10,FALSE))</f>
        <v>8</v>
      </c>
      <c r="AR22" s="174" t="str">
        <f>IF(AR21="","",VLOOKUP(AR21,'【記載例】シフト記号表（勤務時間帯）'!$C$6:$L$47,10,FALSE))</f>
        <v/>
      </c>
      <c r="AS22" s="174" t="str">
        <f>IF(AS21="","",VLOOKUP(AS21,'【記載例】シフト記号表（勤務時間帯）'!$C$6:$L$47,10,FALSE))</f>
        <v/>
      </c>
      <c r="AT22" s="174">
        <f>IF(AT21="","",VLOOKUP(AT21,'【記載例】シフト記号表（勤務時間帯）'!$C$6:$L$47,10,FALSE))</f>
        <v>8</v>
      </c>
      <c r="AU22" s="175">
        <f>IF(AU21="","",VLOOKUP(AU21,'【記載例】シフト記号表（勤務時間帯）'!$C$6:$L$47,10,FALSE))</f>
        <v>8</v>
      </c>
      <c r="AV22" s="173">
        <f>IF(AV21="","",VLOOKUP(AV21,'【記載例】シフト記号表（勤務時間帯）'!$C$6:$L$47,10,FALSE))</f>
        <v>8</v>
      </c>
      <c r="AW22" s="174">
        <f>IF(AW21="","",VLOOKUP(AW21,'【記載例】シフト記号表（勤務時間帯）'!$C$6:$L$47,10,FALSE))</f>
        <v>8</v>
      </c>
      <c r="AX22" s="174">
        <f>IF(AX21="","",VLOOKUP(AX21,'【記載例】シフト記号表（勤務時間帯）'!$C$6:$L$47,10,FALSE))</f>
        <v>8</v>
      </c>
      <c r="AY22" s="174" t="str">
        <f>IF(AY21="","",VLOOKUP(AY21,'【記載例】シフト記号表（勤務時間帯）'!$C$6:$L$47,10,FALSE))</f>
        <v/>
      </c>
      <c r="AZ22" s="174" t="str">
        <f>IF(AZ21="","",VLOOKUP(AZ21,'【記載例】シフト記号表（勤務時間帯）'!$C$6:$L$47,10,FALSE))</f>
        <v/>
      </c>
      <c r="BA22" s="174">
        <f>IF(BA21="","",VLOOKUP(BA21,'【記載例】シフト記号表（勤務時間帯）'!$C$6:$L$47,10,FALSE))</f>
        <v>8</v>
      </c>
      <c r="BB22" s="175">
        <f>IF(BB21="","",VLOOKUP(BB21,'【記載例】シフト記号表（勤務時間帯）'!$C$6:$L$47,10,FALSE))</f>
        <v>8</v>
      </c>
      <c r="BC22" s="173" t="str">
        <f>IF(BC21="","",VLOOKUP(BC21,'【記載例】シフト記号表（勤務時間帯）'!$C$6:$L$47,10,FALSE))</f>
        <v/>
      </c>
      <c r="BD22" s="174" t="str">
        <f>IF(BD21="","",VLOOKUP(BD21,'【記載例】シフト記号表（勤務時間帯）'!$C$6:$L$47,10,FALSE))</f>
        <v/>
      </c>
      <c r="BE22" s="174" t="str">
        <f>IF(BE21="","",VLOOKUP(BE21,'【記載例】シフト記号表（勤務時間帯）'!$C$6:$L$47,10,FALSE))</f>
        <v/>
      </c>
      <c r="BF22" s="1027">
        <f>IF($BI$3="４週",SUM(AA22:BB22),IF($BI$3="暦月",SUM(AA22:BE22),""))</f>
        <v>160</v>
      </c>
      <c r="BG22" s="1028"/>
      <c r="BH22" s="1029">
        <f>IF($BI$3="４週",BF22/4,IF($BI$3="暦月",(BF22/($BI$8/7)),""))</f>
        <v>37.333333333333336</v>
      </c>
      <c r="BI22" s="1028"/>
      <c r="BJ22" s="1024"/>
      <c r="BK22" s="1025"/>
      <c r="BL22" s="1025"/>
      <c r="BM22" s="1025"/>
      <c r="BN22" s="1026"/>
    </row>
    <row r="23" spans="2:66" ht="20.25" customHeight="1">
      <c r="B23" s="1120">
        <f>B21+1</f>
        <v>4</v>
      </c>
      <c r="C23" s="1030"/>
      <c r="D23" s="1032"/>
      <c r="E23" s="968"/>
      <c r="F23" s="1033"/>
      <c r="G23" s="957" t="s">
        <v>106</v>
      </c>
      <c r="H23" s="958"/>
      <c r="I23" s="163"/>
      <c r="J23" s="164"/>
      <c r="K23" s="163"/>
      <c r="L23" s="164"/>
      <c r="M23" s="1051" t="s">
        <v>141</v>
      </c>
      <c r="N23" s="1052"/>
      <c r="O23" s="1057" t="s">
        <v>119</v>
      </c>
      <c r="P23" s="1058"/>
      <c r="Q23" s="1058"/>
      <c r="R23" s="958"/>
      <c r="S23" s="1081" t="s">
        <v>169</v>
      </c>
      <c r="T23" s="1082"/>
      <c r="U23" s="1082"/>
      <c r="V23" s="1082"/>
      <c r="W23" s="1083"/>
      <c r="X23" s="115" t="s">
        <v>18</v>
      </c>
      <c r="Y23" s="116"/>
      <c r="Z23" s="117"/>
      <c r="AA23" s="105" t="s">
        <v>246</v>
      </c>
      <c r="AB23" s="106" t="s">
        <v>246</v>
      </c>
      <c r="AC23" s="106" t="s">
        <v>245</v>
      </c>
      <c r="AD23" s="106"/>
      <c r="AE23" s="106"/>
      <c r="AF23" s="106" t="s">
        <v>246</v>
      </c>
      <c r="AG23" s="107" t="s">
        <v>246</v>
      </c>
      <c r="AH23" s="105" t="s">
        <v>246</v>
      </c>
      <c r="AI23" s="106" t="s">
        <v>246</v>
      </c>
      <c r="AJ23" s="106" t="s">
        <v>246</v>
      </c>
      <c r="AK23" s="106"/>
      <c r="AL23" s="106"/>
      <c r="AM23" s="106" t="s">
        <v>246</v>
      </c>
      <c r="AN23" s="107" t="s">
        <v>246</v>
      </c>
      <c r="AO23" s="105" t="s">
        <v>246</v>
      </c>
      <c r="AP23" s="106" t="s">
        <v>246</v>
      </c>
      <c r="AQ23" s="106" t="s">
        <v>246</v>
      </c>
      <c r="AR23" s="106"/>
      <c r="AS23" s="106"/>
      <c r="AT23" s="106" t="s">
        <v>246</v>
      </c>
      <c r="AU23" s="107" t="s">
        <v>246</v>
      </c>
      <c r="AV23" s="105" t="s">
        <v>246</v>
      </c>
      <c r="AW23" s="106" t="s">
        <v>246</v>
      </c>
      <c r="AX23" s="106" t="s">
        <v>246</v>
      </c>
      <c r="AY23" s="106"/>
      <c r="AZ23" s="106"/>
      <c r="BA23" s="106" t="s">
        <v>246</v>
      </c>
      <c r="BB23" s="107" t="s">
        <v>246</v>
      </c>
      <c r="BC23" s="105"/>
      <c r="BD23" s="106"/>
      <c r="BE23" s="108"/>
      <c r="BF23" s="1035"/>
      <c r="BG23" s="1036"/>
      <c r="BH23" s="1037"/>
      <c r="BI23" s="1038"/>
      <c r="BJ23" s="1059" t="s">
        <v>223</v>
      </c>
      <c r="BK23" s="1060"/>
      <c r="BL23" s="1060"/>
      <c r="BM23" s="1060"/>
      <c r="BN23" s="1061"/>
    </row>
    <row r="24" spans="2:66" ht="20.25" customHeight="1">
      <c r="B24" s="1121"/>
      <c r="C24" s="1031"/>
      <c r="D24" s="1034"/>
      <c r="E24" s="968"/>
      <c r="F24" s="1033"/>
      <c r="G24" s="955"/>
      <c r="H24" s="956"/>
      <c r="I24" s="163"/>
      <c r="J24" s="164" t="str">
        <f>G23</f>
        <v>機能訓練指導員</v>
      </c>
      <c r="K24" s="163"/>
      <c r="L24" s="164" t="str">
        <f>M23</f>
        <v>B</v>
      </c>
      <c r="M24" s="1049"/>
      <c r="N24" s="1050"/>
      <c r="O24" s="1055"/>
      <c r="P24" s="1056"/>
      <c r="Q24" s="1056"/>
      <c r="R24" s="956"/>
      <c r="S24" s="1081"/>
      <c r="T24" s="1082"/>
      <c r="U24" s="1082"/>
      <c r="V24" s="1082"/>
      <c r="W24" s="1083"/>
      <c r="X24" s="112" t="s">
        <v>253</v>
      </c>
      <c r="Y24" s="113"/>
      <c r="Z24" s="114"/>
      <c r="AA24" s="173">
        <f>IF(AA23="","",VLOOKUP(AA23,'【記載例】シフト記号表（勤務時間帯）'!$C$6:$L$47,10,FALSE))</f>
        <v>4.0000000000000009</v>
      </c>
      <c r="AB24" s="174">
        <f>IF(AB23="","",VLOOKUP(AB23,'【記載例】シフト記号表（勤務時間帯）'!$C$6:$L$47,10,FALSE))</f>
        <v>4.0000000000000009</v>
      </c>
      <c r="AC24" s="174">
        <f>IF(AC23="","",VLOOKUP(AC23,'【記載例】シフト記号表（勤務時間帯）'!$C$6:$L$47,10,FALSE))</f>
        <v>4.0000000000000009</v>
      </c>
      <c r="AD24" s="174" t="str">
        <f>IF(AD23="","",VLOOKUP(AD23,'【記載例】シフト記号表（勤務時間帯）'!$C$6:$L$47,10,FALSE))</f>
        <v/>
      </c>
      <c r="AE24" s="174" t="str">
        <f>IF(AE23="","",VLOOKUP(AE23,'【記載例】シフト記号表（勤務時間帯）'!$C$6:$L$47,10,FALSE))</f>
        <v/>
      </c>
      <c r="AF24" s="174">
        <f>IF(AF23="","",VLOOKUP(AF23,'【記載例】シフト記号表（勤務時間帯）'!$C$6:$L$47,10,FALSE))</f>
        <v>4.0000000000000009</v>
      </c>
      <c r="AG24" s="175">
        <f>IF(AG23="","",VLOOKUP(AG23,'【記載例】シフト記号表（勤務時間帯）'!$C$6:$L$47,10,FALSE))</f>
        <v>4.0000000000000009</v>
      </c>
      <c r="AH24" s="173">
        <f>IF(AH23="","",VLOOKUP(AH23,'【記載例】シフト記号表（勤務時間帯）'!$C$6:$L$47,10,FALSE))</f>
        <v>4.0000000000000009</v>
      </c>
      <c r="AI24" s="174">
        <f>IF(AI23="","",VLOOKUP(AI23,'【記載例】シフト記号表（勤務時間帯）'!$C$6:$L$47,10,FALSE))</f>
        <v>4.0000000000000009</v>
      </c>
      <c r="AJ24" s="174">
        <f>IF(AJ23="","",VLOOKUP(AJ23,'【記載例】シフト記号表（勤務時間帯）'!$C$6:$L$47,10,FALSE))</f>
        <v>4.0000000000000009</v>
      </c>
      <c r="AK24" s="174" t="str">
        <f>IF(AK23="","",VLOOKUP(AK23,'【記載例】シフト記号表（勤務時間帯）'!$C$6:$L$47,10,FALSE))</f>
        <v/>
      </c>
      <c r="AL24" s="174" t="str">
        <f>IF(AL23="","",VLOOKUP(AL23,'【記載例】シフト記号表（勤務時間帯）'!$C$6:$L$47,10,FALSE))</f>
        <v/>
      </c>
      <c r="AM24" s="174">
        <f>IF(AM23="","",VLOOKUP(AM23,'【記載例】シフト記号表（勤務時間帯）'!$C$6:$L$47,10,FALSE))</f>
        <v>4.0000000000000009</v>
      </c>
      <c r="AN24" s="175">
        <f>IF(AN23="","",VLOOKUP(AN23,'【記載例】シフト記号表（勤務時間帯）'!$C$6:$L$47,10,FALSE))</f>
        <v>4.0000000000000009</v>
      </c>
      <c r="AO24" s="173">
        <f>IF(AO23="","",VLOOKUP(AO23,'【記載例】シフト記号表（勤務時間帯）'!$C$6:$L$47,10,FALSE))</f>
        <v>4.0000000000000009</v>
      </c>
      <c r="AP24" s="174">
        <f>IF(AP23="","",VLOOKUP(AP23,'【記載例】シフト記号表（勤務時間帯）'!$C$6:$L$47,10,FALSE))</f>
        <v>4.0000000000000009</v>
      </c>
      <c r="AQ24" s="174">
        <f>IF(AQ23="","",VLOOKUP(AQ23,'【記載例】シフト記号表（勤務時間帯）'!$C$6:$L$47,10,FALSE))</f>
        <v>4.0000000000000009</v>
      </c>
      <c r="AR24" s="174" t="str">
        <f>IF(AR23="","",VLOOKUP(AR23,'【記載例】シフト記号表（勤務時間帯）'!$C$6:$L$47,10,FALSE))</f>
        <v/>
      </c>
      <c r="AS24" s="174" t="str">
        <f>IF(AS23="","",VLOOKUP(AS23,'【記載例】シフト記号表（勤務時間帯）'!$C$6:$L$47,10,FALSE))</f>
        <v/>
      </c>
      <c r="AT24" s="174">
        <f>IF(AT23="","",VLOOKUP(AT23,'【記載例】シフト記号表（勤務時間帯）'!$C$6:$L$47,10,FALSE))</f>
        <v>4.0000000000000009</v>
      </c>
      <c r="AU24" s="175">
        <f>IF(AU23="","",VLOOKUP(AU23,'【記載例】シフト記号表（勤務時間帯）'!$C$6:$L$47,10,FALSE))</f>
        <v>4.0000000000000009</v>
      </c>
      <c r="AV24" s="173">
        <f>IF(AV23="","",VLOOKUP(AV23,'【記載例】シフト記号表（勤務時間帯）'!$C$6:$L$47,10,FALSE))</f>
        <v>4.0000000000000009</v>
      </c>
      <c r="AW24" s="174">
        <f>IF(AW23="","",VLOOKUP(AW23,'【記載例】シフト記号表（勤務時間帯）'!$C$6:$L$47,10,FALSE))</f>
        <v>4.0000000000000009</v>
      </c>
      <c r="AX24" s="174">
        <f>IF(AX23="","",VLOOKUP(AX23,'【記載例】シフト記号表（勤務時間帯）'!$C$6:$L$47,10,FALSE))</f>
        <v>4.0000000000000009</v>
      </c>
      <c r="AY24" s="174" t="str">
        <f>IF(AY23="","",VLOOKUP(AY23,'【記載例】シフト記号表（勤務時間帯）'!$C$6:$L$47,10,FALSE))</f>
        <v/>
      </c>
      <c r="AZ24" s="174" t="str">
        <f>IF(AZ23="","",VLOOKUP(AZ23,'【記載例】シフト記号表（勤務時間帯）'!$C$6:$L$47,10,FALSE))</f>
        <v/>
      </c>
      <c r="BA24" s="174">
        <f>IF(BA23="","",VLOOKUP(BA23,'【記載例】シフト記号表（勤務時間帯）'!$C$6:$L$47,10,FALSE))</f>
        <v>4.0000000000000009</v>
      </c>
      <c r="BB24" s="175">
        <f>IF(BB23="","",VLOOKUP(BB23,'【記載例】シフト記号表（勤務時間帯）'!$C$6:$L$47,10,FALSE))</f>
        <v>4.0000000000000009</v>
      </c>
      <c r="BC24" s="173" t="str">
        <f>IF(BC23="","",VLOOKUP(BC23,'【記載例】シフト記号表（勤務時間帯）'!$C$6:$L$47,10,FALSE))</f>
        <v/>
      </c>
      <c r="BD24" s="174" t="str">
        <f>IF(BD23="","",VLOOKUP(BD23,'【記載例】シフト記号表（勤務時間帯）'!$C$6:$L$47,10,FALSE))</f>
        <v/>
      </c>
      <c r="BE24" s="174" t="str">
        <f>IF(BE23="","",VLOOKUP(BE23,'【記載例】シフト記号表（勤務時間帯）'!$C$6:$L$47,10,FALSE))</f>
        <v/>
      </c>
      <c r="BF24" s="1027">
        <f>IF($BI$3="４週",SUM(AA24:BB24),IF($BI$3="暦月",SUM(AA24:BE24),""))</f>
        <v>80.000000000000014</v>
      </c>
      <c r="BG24" s="1028"/>
      <c r="BH24" s="1029">
        <f>IF($BI$3="４週",BF24/4,IF($BI$3="暦月",(BF24/($BI$8/7)),""))</f>
        <v>18.666666666666671</v>
      </c>
      <c r="BI24" s="1028"/>
      <c r="BJ24" s="1024"/>
      <c r="BK24" s="1025"/>
      <c r="BL24" s="1025"/>
      <c r="BM24" s="1025"/>
      <c r="BN24" s="1026"/>
    </row>
    <row r="25" spans="2:66" ht="20.25" customHeight="1">
      <c r="B25" s="1120">
        <f>B23+1</f>
        <v>5</v>
      </c>
      <c r="C25" s="1030"/>
      <c r="D25" s="1032"/>
      <c r="E25" s="968"/>
      <c r="F25" s="1033"/>
      <c r="G25" s="957" t="s">
        <v>105</v>
      </c>
      <c r="H25" s="958"/>
      <c r="I25" s="163"/>
      <c r="J25" s="164"/>
      <c r="K25" s="163"/>
      <c r="L25" s="164"/>
      <c r="M25" s="1051" t="s">
        <v>100</v>
      </c>
      <c r="N25" s="1052"/>
      <c r="O25" s="1057" t="s">
        <v>115</v>
      </c>
      <c r="P25" s="1058"/>
      <c r="Q25" s="1058"/>
      <c r="R25" s="958"/>
      <c r="S25" s="1081" t="s">
        <v>170</v>
      </c>
      <c r="T25" s="1082"/>
      <c r="U25" s="1082"/>
      <c r="V25" s="1082"/>
      <c r="W25" s="1083"/>
      <c r="X25" s="115" t="s">
        <v>18</v>
      </c>
      <c r="Y25" s="116"/>
      <c r="Z25" s="117"/>
      <c r="AA25" s="105" t="s">
        <v>42</v>
      </c>
      <c r="AB25" s="106" t="s">
        <v>42</v>
      </c>
      <c r="AC25" s="106" t="s">
        <v>42</v>
      </c>
      <c r="AD25" s="106"/>
      <c r="AE25" s="106"/>
      <c r="AF25" s="106" t="s">
        <v>42</v>
      </c>
      <c r="AG25" s="107" t="s">
        <v>42</v>
      </c>
      <c r="AH25" s="105" t="s">
        <v>42</v>
      </c>
      <c r="AI25" s="106" t="s">
        <v>42</v>
      </c>
      <c r="AJ25" s="106" t="s">
        <v>42</v>
      </c>
      <c r="AK25" s="106"/>
      <c r="AL25" s="106"/>
      <c r="AM25" s="106" t="s">
        <v>42</v>
      </c>
      <c r="AN25" s="107" t="s">
        <v>42</v>
      </c>
      <c r="AO25" s="105" t="s">
        <v>42</v>
      </c>
      <c r="AP25" s="106" t="s">
        <v>42</v>
      </c>
      <c r="AQ25" s="106" t="s">
        <v>42</v>
      </c>
      <c r="AR25" s="106"/>
      <c r="AS25" s="106"/>
      <c r="AT25" s="106" t="s">
        <v>42</v>
      </c>
      <c r="AU25" s="107" t="s">
        <v>42</v>
      </c>
      <c r="AV25" s="105" t="s">
        <v>42</v>
      </c>
      <c r="AW25" s="106" t="s">
        <v>42</v>
      </c>
      <c r="AX25" s="106" t="s">
        <v>42</v>
      </c>
      <c r="AY25" s="106"/>
      <c r="AZ25" s="106"/>
      <c r="BA25" s="106" t="s">
        <v>42</v>
      </c>
      <c r="BB25" s="107" t="s">
        <v>42</v>
      </c>
      <c r="BC25" s="105"/>
      <c r="BD25" s="106"/>
      <c r="BE25" s="108"/>
      <c r="BF25" s="1035"/>
      <c r="BG25" s="1036"/>
      <c r="BH25" s="1037"/>
      <c r="BI25" s="1038"/>
      <c r="BJ25" s="1059"/>
      <c r="BK25" s="1060"/>
      <c r="BL25" s="1060"/>
      <c r="BM25" s="1060"/>
      <c r="BN25" s="1061"/>
    </row>
    <row r="26" spans="2:66" ht="20.25" customHeight="1">
      <c r="B26" s="1121"/>
      <c r="C26" s="1031"/>
      <c r="D26" s="1034"/>
      <c r="E26" s="968"/>
      <c r="F26" s="1033"/>
      <c r="G26" s="955"/>
      <c r="H26" s="956"/>
      <c r="I26" s="163"/>
      <c r="J26" s="164" t="str">
        <f>G25</f>
        <v>栄養士</v>
      </c>
      <c r="K26" s="163"/>
      <c r="L26" s="164" t="str">
        <f>M25</f>
        <v>C</v>
      </c>
      <c r="M26" s="1049"/>
      <c r="N26" s="1050"/>
      <c r="O26" s="1055"/>
      <c r="P26" s="1056"/>
      <c r="Q26" s="1056"/>
      <c r="R26" s="956"/>
      <c r="S26" s="1081"/>
      <c r="T26" s="1082"/>
      <c r="U26" s="1082"/>
      <c r="V26" s="1082"/>
      <c r="W26" s="1083"/>
      <c r="X26" s="196" t="s">
        <v>253</v>
      </c>
      <c r="Y26" s="120"/>
      <c r="Z26" s="197"/>
      <c r="AA26" s="173">
        <f>IF(AA25="","",VLOOKUP(AA25,'【記載例】シフト記号表（勤務時間帯）'!$C$6:$L$47,10,FALSE))</f>
        <v>3.9999999999999991</v>
      </c>
      <c r="AB26" s="174">
        <f>IF(AB25="","",VLOOKUP(AB25,'【記載例】シフト記号表（勤務時間帯）'!$C$6:$L$47,10,FALSE))</f>
        <v>3.9999999999999991</v>
      </c>
      <c r="AC26" s="174">
        <f>IF(AC25="","",VLOOKUP(AC25,'【記載例】シフト記号表（勤務時間帯）'!$C$6:$L$47,10,FALSE))</f>
        <v>3.9999999999999991</v>
      </c>
      <c r="AD26" s="174" t="str">
        <f>IF(AD25="","",VLOOKUP(AD25,'【記載例】シフト記号表（勤務時間帯）'!$C$6:$L$47,10,FALSE))</f>
        <v/>
      </c>
      <c r="AE26" s="174" t="str">
        <f>IF(AE25="","",VLOOKUP(AE25,'【記載例】シフト記号表（勤務時間帯）'!$C$6:$L$47,10,FALSE))</f>
        <v/>
      </c>
      <c r="AF26" s="174">
        <f>IF(AF25="","",VLOOKUP(AF25,'【記載例】シフト記号表（勤務時間帯）'!$C$6:$L$47,10,FALSE))</f>
        <v>3.9999999999999991</v>
      </c>
      <c r="AG26" s="175">
        <f>IF(AG25="","",VLOOKUP(AG25,'【記載例】シフト記号表（勤務時間帯）'!$C$6:$L$47,10,FALSE))</f>
        <v>3.9999999999999991</v>
      </c>
      <c r="AH26" s="173">
        <f>IF(AH25="","",VLOOKUP(AH25,'【記載例】シフト記号表（勤務時間帯）'!$C$6:$L$47,10,FALSE))</f>
        <v>3.9999999999999991</v>
      </c>
      <c r="AI26" s="174">
        <f>IF(AI25="","",VLOOKUP(AI25,'【記載例】シフト記号表（勤務時間帯）'!$C$6:$L$47,10,FALSE))</f>
        <v>3.9999999999999991</v>
      </c>
      <c r="AJ26" s="174">
        <f>IF(AJ25="","",VLOOKUP(AJ25,'【記載例】シフト記号表（勤務時間帯）'!$C$6:$L$47,10,FALSE))</f>
        <v>3.9999999999999991</v>
      </c>
      <c r="AK26" s="174" t="str">
        <f>IF(AK25="","",VLOOKUP(AK25,'【記載例】シフト記号表（勤務時間帯）'!$C$6:$L$47,10,FALSE))</f>
        <v/>
      </c>
      <c r="AL26" s="174" t="str">
        <f>IF(AL25="","",VLOOKUP(AL25,'【記載例】シフト記号表（勤務時間帯）'!$C$6:$L$47,10,FALSE))</f>
        <v/>
      </c>
      <c r="AM26" s="174">
        <f>IF(AM25="","",VLOOKUP(AM25,'【記載例】シフト記号表（勤務時間帯）'!$C$6:$L$47,10,FALSE))</f>
        <v>3.9999999999999991</v>
      </c>
      <c r="AN26" s="175">
        <f>IF(AN25="","",VLOOKUP(AN25,'【記載例】シフト記号表（勤務時間帯）'!$C$6:$L$47,10,FALSE))</f>
        <v>3.9999999999999991</v>
      </c>
      <c r="AO26" s="173">
        <f>IF(AO25="","",VLOOKUP(AO25,'【記載例】シフト記号表（勤務時間帯）'!$C$6:$L$47,10,FALSE))</f>
        <v>3.9999999999999991</v>
      </c>
      <c r="AP26" s="174">
        <f>IF(AP25="","",VLOOKUP(AP25,'【記載例】シフト記号表（勤務時間帯）'!$C$6:$L$47,10,FALSE))</f>
        <v>3.9999999999999991</v>
      </c>
      <c r="AQ26" s="174">
        <f>IF(AQ25="","",VLOOKUP(AQ25,'【記載例】シフト記号表（勤務時間帯）'!$C$6:$L$47,10,FALSE))</f>
        <v>3.9999999999999991</v>
      </c>
      <c r="AR26" s="174" t="str">
        <f>IF(AR25="","",VLOOKUP(AR25,'【記載例】シフト記号表（勤務時間帯）'!$C$6:$L$47,10,FALSE))</f>
        <v/>
      </c>
      <c r="AS26" s="174" t="str">
        <f>IF(AS25="","",VLOOKUP(AS25,'【記載例】シフト記号表（勤務時間帯）'!$C$6:$L$47,10,FALSE))</f>
        <v/>
      </c>
      <c r="AT26" s="174">
        <f>IF(AT25="","",VLOOKUP(AT25,'【記載例】シフト記号表（勤務時間帯）'!$C$6:$L$47,10,FALSE))</f>
        <v>3.9999999999999991</v>
      </c>
      <c r="AU26" s="175">
        <f>IF(AU25="","",VLOOKUP(AU25,'【記載例】シフト記号表（勤務時間帯）'!$C$6:$L$47,10,FALSE))</f>
        <v>3.9999999999999991</v>
      </c>
      <c r="AV26" s="173">
        <f>IF(AV25="","",VLOOKUP(AV25,'【記載例】シフト記号表（勤務時間帯）'!$C$6:$L$47,10,FALSE))</f>
        <v>3.9999999999999991</v>
      </c>
      <c r="AW26" s="174">
        <f>IF(AW25="","",VLOOKUP(AW25,'【記載例】シフト記号表（勤務時間帯）'!$C$6:$L$47,10,FALSE))</f>
        <v>3.9999999999999991</v>
      </c>
      <c r="AX26" s="174">
        <f>IF(AX25="","",VLOOKUP(AX25,'【記載例】シフト記号表（勤務時間帯）'!$C$6:$L$47,10,FALSE))</f>
        <v>3.9999999999999991</v>
      </c>
      <c r="AY26" s="174" t="str">
        <f>IF(AY25="","",VLOOKUP(AY25,'【記載例】シフト記号表（勤務時間帯）'!$C$6:$L$47,10,FALSE))</f>
        <v/>
      </c>
      <c r="AZ26" s="174" t="str">
        <f>IF(AZ25="","",VLOOKUP(AZ25,'【記載例】シフト記号表（勤務時間帯）'!$C$6:$L$47,10,FALSE))</f>
        <v/>
      </c>
      <c r="BA26" s="174">
        <f>IF(BA25="","",VLOOKUP(BA25,'【記載例】シフト記号表（勤務時間帯）'!$C$6:$L$47,10,FALSE))</f>
        <v>3.9999999999999991</v>
      </c>
      <c r="BB26" s="175">
        <f>IF(BB25="","",VLOOKUP(BB25,'【記載例】シフト記号表（勤務時間帯）'!$C$6:$L$47,10,FALSE))</f>
        <v>3.9999999999999991</v>
      </c>
      <c r="BC26" s="173" t="str">
        <f>IF(BC25="","",VLOOKUP(BC25,'【記載例】シフト記号表（勤務時間帯）'!$C$6:$L$47,10,FALSE))</f>
        <v/>
      </c>
      <c r="BD26" s="174" t="str">
        <f>IF(BD25="","",VLOOKUP(BD25,'【記載例】シフト記号表（勤務時間帯）'!$C$6:$L$47,10,FALSE))</f>
        <v/>
      </c>
      <c r="BE26" s="174" t="str">
        <f>IF(BE25="","",VLOOKUP(BE25,'【記載例】シフト記号表（勤務時間帯）'!$C$6:$L$47,10,FALSE))</f>
        <v/>
      </c>
      <c r="BF26" s="1027">
        <f>IF($BI$3="４週",SUM(AA26:BB26),IF($BI$3="暦月",SUM(AA26:BE26),""))</f>
        <v>79.999999999999986</v>
      </c>
      <c r="BG26" s="1028"/>
      <c r="BH26" s="1029">
        <f>IF($BI$3="４週",BF26/4,IF($BI$3="暦月",(BF26/($BI$8/7)),""))</f>
        <v>18.666666666666664</v>
      </c>
      <c r="BI26" s="1028"/>
      <c r="BJ26" s="1024"/>
      <c r="BK26" s="1025"/>
      <c r="BL26" s="1025"/>
      <c r="BM26" s="1025"/>
      <c r="BN26" s="1026"/>
    </row>
    <row r="27" spans="2:66" ht="20.25" customHeight="1">
      <c r="B27" s="1120">
        <f>B25+1</f>
        <v>6</v>
      </c>
      <c r="C27" s="1030"/>
      <c r="D27" s="1032"/>
      <c r="E27" s="968"/>
      <c r="F27" s="1033"/>
      <c r="G27" s="957" t="s">
        <v>71</v>
      </c>
      <c r="H27" s="958"/>
      <c r="I27" s="163"/>
      <c r="J27" s="164"/>
      <c r="K27" s="163"/>
      <c r="L27" s="164"/>
      <c r="M27" s="1051" t="s">
        <v>89</v>
      </c>
      <c r="N27" s="1052"/>
      <c r="O27" s="1057" t="s">
        <v>71</v>
      </c>
      <c r="P27" s="1058"/>
      <c r="Q27" s="1058"/>
      <c r="R27" s="958"/>
      <c r="S27" s="1081" t="s">
        <v>269</v>
      </c>
      <c r="T27" s="1082"/>
      <c r="U27" s="1082"/>
      <c r="V27" s="1082"/>
      <c r="W27" s="1083"/>
      <c r="X27" s="195" t="s">
        <v>18</v>
      </c>
      <c r="Y27" s="118"/>
      <c r="Z27" s="119"/>
      <c r="AA27" s="105" t="s">
        <v>39</v>
      </c>
      <c r="AB27" s="106" t="s">
        <v>39</v>
      </c>
      <c r="AC27" s="106" t="s">
        <v>248</v>
      </c>
      <c r="AD27" s="106" t="s">
        <v>248</v>
      </c>
      <c r="AE27" s="106"/>
      <c r="AF27" s="106" t="s">
        <v>249</v>
      </c>
      <c r="AG27" s="107"/>
      <c r="AH27" s="105"/>
      <c r="AI27" s="106" t="s">
        <v>39</v>
      </c>
      <c r="AJ27" s="106" t="s">
        <v>39</v>
      </c>
      <c r="AK27" s="106" t="s">
        <v>248</v>
      </c>
      <c r="AL27" s="106" t="s">
        <v>248</v>
      </c>
      <c r="AM27" s="106"/>
      <c r="AN27" s="107" t="s">
        <v>249</v>
      </c>
      <c r="AO27" s="105" t="s">
        <v>249</v>
      </c>
      <c r="AP27" s="106"/>
      <c r="AQ27" s="106" t="s">
        <v>39</v>
      </c>
      <c r="AR27" s="106" t="s">
        <v>39</v>
      </c>
      <c r="AS27" s="106" t="s">
        <v>248</v>
      </c>
      <c r="AT27" s="106" t="s">
        <v>248</v>
      </c>
      <c r="AU27" s="107"/>
      <c r="AV27" s="105" t="s">
        <v>249</v>
      </c>
      <c r="AW27" s="106"/>
      <c r="AX27" s="106"/>
      <c r="AY27" s="106" t="s">
        <v>39</v>
      </c>
      <c r="AZ27" s="106" t="s">
        <v>39</v>
      </c>
      <c r="BA27" s="106" t="s">
        <v>248</v>
      </c>
      <c r="BB27" s="107" t="s">
        <v>248</v>
      </c>
      <c r="BC27" s="105"/>
      <c r="BD27" s="106"/>
      <c r="BE27" s="108"/>
      <c r="BF27" s="1035"/>
      <c r="BG27" s="1036"/>
      <c r="BH27" s="1037"/>
      <c r="BI27" s="1038"/>
      <c r="BJ27" s="1059"/>
      <c r="BK27" s="1060"/>
      <c r="BL27" s="1060"/>
      <c r="BM27" s="1060"/>
      <c r="BN27" s="1061"/>
    </row>
    <row r="28" spans="2:66" ht="20.25" customHeight="1">
      <c r="B28" s="1121"/>
      <c r="C28" s="1031"/>
      <c r="D28" s="1034"/>
      <c r="E28" s="968"/>
      <c r="F28" s="1033"/>
      <c r="G28" s="955"/>
      <c r="H28" s="956"/>
      <c r="I28" s="163"/>
      <c r="J28" s="164" t="str">
        <f>G27</f>
        <v>介護支援専門員</v>
      </c>
      <c r="K28" s="163"/>
      <c r="L28" s="164" t="str">
        <f>M27</f>
        <v>A</v>
      </c>
      <c r="M28" s="1049"/>
      <c r="N28" s="1050"/>
      <c r="O28" s="1055"/>
      <c r="P28" s="1056"/>
      <c r="Q28" s="1056"/>
      <c r="R28" s="956"/>
      <c r="S28" s="1081"/>
      <c r="T28" s="1082"/>
      <c r="U28" s="1082"/>
      <c r="V28" s="1082"/>
      <c r="W28" s="1083"/>
      <c r="X28" s="112" t="s">
        <v>253</v>
      </c>
      <c r="Y28" s="113"/>
      <c r="Z28" s="114"/>
      <c r="AA28" s="173">
        <f>IF(AA27="","",VLOOKUP(AA27,'【記載例】シフト記号表（勤務時間帯）'!$C$6:$L$47,10,FALSE))</f>
        <v>8</v>
      </c>
      <c r="AB28" s="174">
        <f>IF(AB27="","",VLOOKUP(AB27,'【記載例】シフト記号表（勤務時間帯）'!$C$6:$L$47,10,FALSE))</f>
        <v>8</v>
      </c>
      <c r="AC28" s="174">
        <f>IF(AC27="","",VLOOKUP(AC27,'【記載例】シフト記号表（勤務時間帯）'!$C$6:$L$47,10,FALSE))</f>
        <v>7.9999999999999982</v>
      </c>
      <c r="AD28" s="174">
        <f>IF(AD27="","",VLOOKUP(AD27,'【記載例】シフト記号表（勤務時間帯）'!$C$6:$L$47,10,FALSE))</f>
        <v>7.9999999999999982</v>
      </c>
      <c r="AE28" s="174" t="str">
        <f>IF(AE27="","",VLOOKUP(AE27,'【記載例】シフト記号表（勤務時間帯）'!$C$6:$L$47,10,FALSE))</f>
        <v/>
      </c>
      <c r="AF28" s="174">
        <f>IF(AF27="","",VLOOKUP(AF27,'【記載例】シフト記号表（勤務時間帯）'!$C$6:$L$47,10,FALSE))</f>
        <v>8</v>
      </c>
      <c r="AG28" s="175" t="str">
        <f>IF(AG27="","",VLOOKUP(AG27,'【記載例】シフト記号表（勤務時間帯）'!$C$6:$L$47,10,FALSE))</f>
        <v/>
      </c>
      <c r="AH28" s="173" t="str">
        <f>IF(AH27="","",VLOOKUP(AH27,'【記載例】シフト記号表（勤務時間帯）'!$C$6:$L$47,10,FALSE))</f>
        <v/>
      </c>
      <c r="AI28" s="174">
        <f>IF(AI27="","",VLOOKUP(AI27,'【記載例】シフト記号表（勤務時間帯）'!$C$6:$L$47,10,FALSE))</f>
        <v>8</v>
      </c>
      <c r="AJ28" s="174">
        <f>IF(AJ27="","",VLOOKUP(AJ27,'【記載例】シフト記号表（勤務時間帯）'!$C$6:$L$47,10,FALSE))</f>
        <v>8</v>
      </c>
      <c r="AK28" s="174">
        <f>IF(AK27="","",VLOOKUP(AK27,'【記載例】シフト記号表（勤務時間帯）'!$C$6:$L$47,10,FALSE))</f>
        <v>7.9999999999999982</v>
      </c>
      <c r="AL28" s="174">
        <f>IF(AL27="","",VLOOKUP(AL27,'【記載例】シフト記号表（勤務時間帯）'!$C$6:$L$47,10,FALSE))</f>
        <v>7.9999999999999982</v>
      </c>
      <c r="AM28" s="174" t="str">
        <f>IF(AM27="","",VLOOKUP(AM27,'【記載例】シフト記号表（勤務時間帯）'!$C$6:$L$47,10,FALSE))</f>
        <v/>
      </c>
      <c r="AN28" s="175">
        <f>IF(AN27="","",VLOOKUP(AN27,'【記載例】シフト記号表（勤務時間帯）'!$C$6:$L$47,10,FALSE))</f>
        <v>8</v>
      </c>
      <c r="AO28" s="173">
        <f>IF(AO27="","",VLOOKUP(AO27,'【記載例】シフト記号表（勤務時間帯）'!$C$6:$L$47,10,FALSE))</f>
        <v>8</v>
      </c>
      <c r="AP28" s="174" t="str">
        <f>IF(AP27="","",VLOOKUP(AP27,'【記載例】シフト記号表（勤務時間帯）'!$C$6:$L$47,10,FALSE))</f>
        <v/>
      </c>
      <c r="AQ28" s="174">
        <f>IF(AQ27="","",VLOOKUP(AQ27,'【記載例】シフト記号表（勤務時間帯）'!$C$6:$L$47,10,FALSE))</f>
        <v>8</v>
      </c>
      <c r="AR28" s="174">
        <f>IF(AR27="","",VLOOKUP(AR27,'【記載例】シフト記号表（勤務時間帯）'!$C$6:$L$47,10,FALSE))</f>
        <v>8</v>
      </c>
      <c r="AS28" s="174">
        <f>IF(AS27="","",VLOOKUP(AS27,'【記載例】シフト記号表（勤務時間帯）'!$C$6:$L$47,10,FALSE))</f>
        <v>7.9999999999999982</v>
      </c>
      <c r="AT28" s="174">
        <f>IF(AT27="","",VLOOKUP(AT27,'【記載例】シフト記号表（勤務時間帯）'!$C$6:$L$47,10,FALSE))</f>
        <v>7.9999999999999982</v>
      </c>
      <c r="AU28" s="175" t="str">
        <f>IF(AU27="","",VLOOKUP(AU27,'【記載例】シフト記号表（勤務時間帯）'!$C$6:$L$47,10,FALSE))</f>
        <v/>
      </c>
      <c r="AV28" s="173">
        <f>IF(AV27="","",VLOOKUP(AV27,'【記載例】シフト記号表（勤務時間帯）'!$C$6:$L$47,10,FALSE))</f>
        <v>8</v>
      </c>
      <c r="AW28" s="174" t="str">
        <f>IF(AW27="","",VLOOKUP(AW27,'【記載例】シフト記号表（勤務時間帯）'!$C$6:$L$47,10,FALSE))</f>
        <v/>
      </c>
      <c r="AX28" s="174" t="str">
        <f>IF(AX27="","",VLOOKUP(AX27,'【記載例】シフト記号表（勤務時間帯）'!$C$6:$L$47,10,FALSE))</f>
        <v/>
      </c>
      <c r="AY28" s="174">
        <f>IF(AY27="","",VLOOKUP(AY27,'【記載例】シフト記号表（勤務時間帯）'!$C$6:$L$47,10,FALSE))</f>
        <v>8</v>
      </c>
      <c r="AZ28" s="174">
        <f>IF(AZ27="","",VLOOKUP(AZ27,'【記載例】シフト記号表（勤務時間帯）'!$C$6:$L$47,10,FALSE))</f>
        <v>8</v>
      </c>
      <c r="BA28" s="174">
        <f>IF(BA27="","",VLOOKUP(BA27,'【記載例】シフト記号表（勤務時間帯）'!$C$6:$L$47,10,FALSE))</f>
        <v>7.9999999999999982</v>
      </c>
      <c r="BB28" s="175">
        <f>IF(BB27="","",VLOOKUP(BB27,'【記載例】シフト記号表（勤務時間帯）'!$C$6:$L$47,10,FALSE))</f>
        <v>7.9999999999999982</v>
      </c>
      <c r="BC28" s="173" t="str">
        <f>IF(BC27="","",VLOOKUP(BC27,'【記載例】シフト記号表（勤務時間帯）'!$C$6:$L$47,10,FALSE))</f>
        <v/>
      </c>
      <c r="BD28" s="174" t="str">
        <f>IF(BD27="","",VLOOKUP(BD27,'【記載例】シフト記号表（勤務時間帯）'!$C$6:$L$47,10,FALSE))</f>
        <v/>
      </c>
      <c r="BE28" s="174" t="str">
        <f>IF(BE27="","",VLOOKUP(BE27,'【記載例】シフト記号表（勤務時間帯）'!$C$6:$L$47,10,FALSE))</f>
        <v/>
      </c>
      <c r="BF28" s="1027">
        <f>IF($BI$3="４週",SUM(AA28:BB28),IF($BI$3="暦月",SUM(AA28:BE28),""))</f>
        <v>160</v>
      </c>
      <c r="BG28" s="1028"/>
      <c r="BH28" s="1029">
        <f>IF($BI$3="４週",BF28/4,IF($BI$3="暦月",(BF28/($BI$8/7)),""))</f>
        <v>37.333333333333336</v>
      </c>
      <c r="BI28" s="1028"/>
      <c r="BJ28" s="1024"/>
      <c r="BK28" s="1025"/>
      <c r="BL28" s="1025"/>
      <c r="BM28" s="1025"/>
      <c r="BN28" s="1026"/>
    </row>
    <row r="29" spans="2:66" ht="20.25" customHeight="1">
      <c r="B29" s="1120">
        <f>B27+1</f>
        <v>7</v>
      </c>
      <c r="C29" s="1030"/>
      <c r="D29" s="1032"/>
      <c r="E29" s="968"/>
      <c r="F29" s="1033"/>
      <c r="G29" s="957" t="s">
        <v>103</v>
      </c>
      <c r="H29" s="958"/>
      <c r="I29" s="163"/>
      <c r="J29" s="164"/>
      <c r="K29" s="163"/>
      <c r="L29" s="164"/>
      <c r="M29" s="1051" t="s">
        <v>141</v>
      </c>
      <c r="N29" s="1052"/>
      <c r="O29" s="1057" t="s">
        <v>112</v>
      </c>
      <c r="P29" s="1058"/>
      <c r="Q29" s="1058"/>
      <c r="R29" s="958"/>
      <c r="S29" s="1081" t="s">
        <v>169</v>
      </c>
      <c r="T29" s="1082"/>
      <c r="U29" s="1082"/>
      <c r="V29" s="1082"/>
      <c r="W29" s="1083"/>
      <c r="X29" s="115" t="s">
        <v>18</v>
      </c>
      <c r="Y29" s="116"/>
      <c r="Z29" s="117"/>
      <c r="AA29" s="105" t="s">
        <v>250</v>
      </c>
      <c r="AB29" s="106" t="s">
        <v>250</v>
      </c>
      <c r="AC29" s="106" t="s">
        <v>250</v>
      </c>
      <c r="AD29" s="106"/>
      <c r="AE29" s="106"/>
      <c r="AF29" s="106" t="s">
        <v>250</v>
      </c>
      <c r="AG29" s="107" t="s">
        <v>250</v>
      </c>
      <c r="AH29" s="105" t="s">
        <v>250</v>
      </c>
      <c r="AI29" s="106" t="s">
        <v>250</v>
      </c>
      <c r="AJ29" s="106" t="s">
        <v>250</v>
      </c>
      <c r="AK29" s="106"/>
      <c r="AL29" s="106"/>
      <c r="AM29" s="106" t="s">
        <v>250</v>
      </c>
      <c r="AN29" s="107" t="s">
        <v>250</v>
      </c>
      <c r="AO29" s="105" t="s">
        <v>250</v>
      </c>
      <c r="AP29" s="106" t="s">
        <v>250</v>
      </c>
      <c r="AQ29" s="106" t="s">
        <v>250</v>
      </c>
      <c r="AR29" s="106"/>
      <c r="AS29" s="106"/>
      <c r="AT29" s="106" t="s">
        <v>250</v>
      </c>
      <c r="AU29" s="107" t="s">
        <v>250</v>
      </c>
      <c r="AV29" s="105" t="s">
        <v>250</v>
      </c>
      <c r="AW29" s="106" t="s">
        <v>250</v>
      </c>
      <c r="AX29" s="106" t="s">
        <v>250</v>
      </c>
      <c r="AY29" s="106"/>
      <c r="AZ29" s="106"/>
      <c r="BA29" s="106" t="s">
        <v>250</v>
      </c>
      <c r="BB29" s="107" t="s">
        <v>250</v>
      </c>
      <c r="BC29" s="105"/>
      <c r="BD29" s="106"/>
      <c r="BE29" s="108"/>
      <c r="BF29" s="1035"/>
      <c r="BG29" s="1036"/>
      <c r="BH29" s="1037"/>
      <c r="BI29" s="1038"/>
      <c r="BJ29" s="1059" t="s">
        <v>224</v>
      </c>
      <c r="BK29" s="1060"/>
      <c r="BL29" s="1060"/>
      <c r="BM29" s="1060"/>
      <c r="BN29" s="1061"/>
    </row>
    <row r="30" spans="2:66" ht="20.25" customHeight="1">
      <c r="B30" s="1121"/>
      <c r="C30" s="1031"/>
      <c r="D30" s="1034"/>
      <c r="E30" s="968"/>
      <c r="F30" s="1033"/>
      <c r="G30" s="955"/>
      <c r="H30" s="956"/>
      <c r="I30" s="163"/>
      <c r="J30" s="164" t="str">
        <f>G29</f>
        <v>看護職員</v>
      </c>
      <c r="K30" s="163"/>
      <c r="L30" s="164" t="str">
        <f>M29</f>
        <v>B</v>
      </c>
      <c r="M30" s="1049"/>
      <c r="N30" s="1050"/>
      <c r="O30" s="1055"/>
      <c r="P30" s="1056"/>
      <c r="Q30" s="1056"/>
      <c r="R30" s="956"/>
      <c r="S30" s="1081"/>
      <c r="T30" s="1082"/>
      <c r="U30" s="1082"/>
      <c r="V30" s="1082"/>
      <c r="W30" s="1083"/>
      <c r="X30" s="112" t="s">
        <v>253</v>
      </c>
      <c r="Y30" s="113"/>
      <c r="Z30" s="114"/>
      <c r="AA30" s="173">
        <f>IF(AA29="","",VLOOKUP(AA29,'【記載例】シフト記号表（勤務時間帯）'!$C$6:$L$47,10,FALSE))</f>
        <v>3.9999999999999991</v>
      </c>
      <c r="AB30" s="174">
        <f>IF(AB29="","",VLOOKUP(AB29,'【記載例】シフト記号表（勤務時間帯）'!$C$6:$L$47,10,FALSE))</f>
        <v>3.9999999999999991</v>
      </c>
      <c r="AC30" s="174">
        <f>IF(AC29="","",VLOOKUP(AC29,'【記載例】シフト記号表（勤務時間帯）'!$C$6:$L$47,10,FALSE))</f>
        <v>3.9999999999999991</v>
      </c>
      <c r="AD30" s="174" t="str">
        <f>IF(AD29="","",VLOOKUP(AD29,'【記載例】シフト記号表（勤務時間帯）'!$C$6:$L$47,10,FALSE))</f>
        <v/>
      </c>
      <c r="AE30" s="174" t="str">
        <f>IF(AE29="","",VLOOKUP(AE29,'【記載例】シフト記号表（勤務時間帯）'!$C$6:$L$47,10,FALSE))</f>
        <v/>
      </c>
      <c r="AF30" s="174">
        <f>IF(AF29="","",VLOOKUP(AF29,'【記載例】シフト記号表（勤務時間帯）'!$C$6:$L$47,10,FALSE))</f>
        <v>3.9999999999999991</v>
      </c>
      <c r="AG30" s="175">
        <f>IF(AG29="","",VLOOKUP(AG29,'【記載例】シフト記号表（勤務時間帯）'!$C$6:$L$47,10,FALSE))</f>
        <v>3.9999999999999991</v>
      </c>
      <c r="AH30" s="173">
        <f>IF(AH29="","",VLOOKUP(AH29,'【記載例】シフト記号表（勤務時間帯）'!$C$6:$L$47,10,FALSE))</f>
        <v>3.9999999999999991</v>
      </c>
      <c r="AI30" s="174">
        <f>IF(AI29="","",VLOOKUP(AI29,'【記載例】シフト記号表（勤務時間帯）'!$C$6:$L$47,10,FALSE))</f>
        <v>3.9999999999999991</v>
      </c>
      <c r="AJ30" s="174">
        <f>IF(AJ29="","",VLOOKUP(AJ29,'【記載例】シフト記号表（勤務時間帯）'!$C$6:$L$47,10,FALSE))</f>
        <v>3.9999999999999991</v>
      </c>
      <c r="AK30" s="174" t="str">
        <f>IF(AK29="","",VLOOKUP(AK29,'【記載例】シフト記号表（勤務時間帯）'!$C$6:$L$47,10,FALSE))</f>
        <v/>
      </c>
      <c r="AL30" s="174" t="str">
        <f>IF(AL29="","",VLOOKUP(AL29,'【記載例】シフト記号表（勤務時間帯）'!$C$6:$L$47,10,FALSE))</f>
        <v/>
      </c>
      <c r="AM30" s="174">
        <f>IF(AM29="","",VLOOKUP(AM29,'【記載例】シフト記号表（勤務時間帯）'!$C$6:$L$47,10,FALSE))</f>
        <v>3.9999999999999991</v>
      </c>
      <c r="AN30" s="175">
        <f>IF(AN29="","",VLOOKUP(AN29,'【記載例】シフト記号表（勤務時間帯）'!$C$6:$L$47,10,FALSE))</f>
        <v>3.9999999999999991</v>
      </c>
      <c r="AO30" s="173">
        <f>IF(AO29="","",VLOOKUP(AO29,'【記載例】シフト記号表（勤務時間帯）'!$C$6:$L$47,10,FALSE))</f>
        <v>3.9999999999999991</v>
      </c>
      <c r="AP30" s="174">
        <f>IF(AP29="","",VLOOKUP(AP29,'【記載例】シフト記号表（勤務時間帯）'!$C$6:$L$47,10,FALSE))</f>
        <v>3.9999999999999991</v>
      </c>
      <c r="AQ30" s="174">
        <f>IF(AQ29="","",VLOOKUP(AQ29,'【記載例】シフト記号表（勤務時間帯）'!$C$6:$L$47,10,FALSE))</f>
        <v>3.9999999999999991</v>
      </c>
      <c r="AR30" s="174" t="str">
        <f>IF(AR29="","",VLOOKUP(AR29,'【記載例】シフト記号表（勤務時間帯）'!$C$6:$L$47,10,FALSE))</f>
        <v/>
      </c>
      <c r="AS30" s="174" t="str">
        <f>IF(AS29="","",VLOOKUP(AS29,'【記載例】シフト記号表（勤務時間帯）'!$C$6:$L$47,10,FALSE))</f>
        <v/>
      </c>
      <c r="AT30" s="174">
        <f>IF(AT29="","",VLOOKUP(AT29,'【記載例】シフト記号表（勤務時間帯）'!$C$6:$L$47,10,FALSE))</f>
        <v>3.9999999999999991</v>
      </c>
      <c r="AU30" s="175">
        <f>IF(AU29="","",VLOOKUP(AU29,'【記載例】シフト記号表（勤務時間帯）'!$C$6:$L$47,10,FALSE))</f>
        <v>3.9999999999999991</v>
      </c>
      <c r="AV30" s="173">
        <f>IF(AV29="","",VLOOKUP(AV29,'【記載例】シフト記号表（勤務時間帯）'!$C$6:$L$47,10,FALSE))</f>
        <v>3.9999999999999991</v>
      </c>
      <c r="AW30" s="174">
        <f>IF(AW29="","",VLOOKUP(AW29,'【記載例】シフト記号表（勤務時間帯）'!$C$6:$L$47,10,FALSE))</f>
        <v>3.9999999999999991</v>
      </c>
      <c r="AX30" s="174">
        <f>IF(AX29="","",VLOOKUP(AX29,'【記載例】シフト記号表（勤務時間帯）'!$C$6:$L$47,10,FALSE))</f>
        <v>3.9999999999999991</v>
      </c>
      <c r="AY30" s="174" t="str">
        <f>IF(AY29="","",VLOOKUP(AY29,'【記載例】シフト記号表（勤務時間帯）'!$C$6:$L$47,10,FALSE))</f>
        <v/>
      </c>
      <c r="AZ30" s="174" t="str">
        <f>IF(AZ29="","",VLOOKUP(AZ29,'【記載例】シフト記号表（勤務時間帯）'!$C$6:$L$47,10,FALSE))</f>
        <v/>
      </c>
      <c r="BA30" s="174">
        <f>IF(BA29="","",VLOOKUP(BA29,'【記載例】シフト記号表（勤務時間帯）'!$C$6:$L$47,10,FALSE))</f>
        <v>3.9999999999999991</v>
      </c>
      <c r="BB30" s="175">
        <f>IF(BB29="","",VLOOKUP(BB29,'【記載例】シフト記号表（勤務時間帯）'!$C$6:$L$47,10,FALSE))</f>
        <v>3.9999999999999991</v>
      </c>
      <c r="BC30" s="173" t="str">
        <f>IF(BC29="","",VLOOKUP(BC29,'【記載例】シフト記号表（勤務時間帯）'!$C$6:$L$47,10,FALSE))</f>
        <v/>
      </c>
      <c r="BD30" s="174" t="str">
        <f>IF(BD29="","",VLOOKUP(BD29,'【記載例】シフト記号表（勤務時間帯）'!$C$6:$L$47,10,FALSE))</f>
        <v/>
      </c>
      <c r="BE30" s="174" t="str">
        <f>IF(BE29="","",VLOOKUP(BE29,'【記載例】シフト記号表（勤務時間帯）'!$C$6:$L$47,10,FALSE))</f>
        <v/>
      </c>
      <c r="BF30" s="1027">
        <f>IF($BI$3="４週",SUM(AA30:BB30),IF($BI$3="暦月",SUM(AA30:BE30),""))</f>
        <v>79.999999999999986</v>
      </c>
      <c r="BG30" s="1028"/>
      <c r="BH30" s="1029">
        <f>IF($BI$3="４週",BF30/4,IF($BI$3="暦月",(BF30/($BI$8/7)),""))</f>
        <v>18.666666666666664</v>
      </c>
      <c r="BI30" s="1028"/>
      <c r="BJ30" s="1024"/>
      <c r="BK30" s="1025"/>
      <c r="BL30" s="1025"/>
      <c r="BM30" s="1025"/>
      <c r="BN30" s="1026"/>
    </row>
    <row r="31" spans="2:66" ht="20.25" customHeight="1">
      <c r="B31" s="1120">
        <f>B29+1</f>
        <v>8</v>
      </c>
      <c r="C31" s="1030"/>
      <c r="D31" s="1032"/>
      <c r="E31" s="968"/>
      <c r="F31" s="1033"/>
      <c r="G31" s="957" t="s">
        <v>103</v>
      </c>
      <c r="H31" s="958"/>
      <c r="I31" s="163"/>
      <c r="J31" s="164"/>
      <c r="K31" s="163"/>
      <c r="L31" s="164"/>
      <c r="M31" s="1051" t="s">
        <v>89</v>
      </c>
      <c r="N31" s="1052"/>
      <c r="O31" s="1057" t="s">
        <v>112</v>
      </c>
      <c r="P31" s="1058"/>
      <c r="Q31" s="1058"/>
      <c r="R31" s="958"/>
      <c r="S31" s="1081" t="s">
        <v>171</v>
      </c>
      <c r="T31" s="1082"/>
      <c r="U31" s="1082"/>
      <c r="V31" s="1082"/>
      <c r="W31" s="1083"/>
      <c r="X31" s="115" t="s">
        <v>18</v>
      </c>
      <c r="Y31" s="116"/>
      <c r="Z31" s="117"/>
      <c r="AA31" s="105"/>
      <c r="AB31" s="106"/>
      <c r="AC31" s="106" t="s">
        <v>251</v>
      </c>
      <c r="AD31" s="106" t="s">
        <v>251</v>
      </c>
      <c r="AE31" s="106" t="s">
        <v>251</v>
      </c>
      <c r="AF31" s="106" t="s">
        <v>251</v>
      </c>
      <c r="AG31" s="107" t="s">
        <v>251</v>
      </c>
      <c r="AH31" s="105"/>
      <c r="AI31" s="106"/>
      <c r="AJ31" s="106" t="s">
        <v>251</v>
      </c>
      <c r="AK31" s="106" t="s">
        <v>251</v>
      </c>
      <c r="AL31" s="106" t="s">
        <v>251</v>
      </c>
      <c r="AM31" s="106" t="s">
        <v>251</v>
      </c>
      <c r="AN31" s="107" t="s">
        <v>251</v>
      </c>
      <c r="AO31" s="105"/>
      <c r="AP31" s="106"/>
      <c r="AQ31" s="106" t="s">
        <v>251</v>
      </c>
      <c r="AR31" s="106" t="s">
        <v>251</v>
      </c>
      <c r="AS31" s="106" t="s">
        <v>251</v>
      </c>
      <c r="AT31" s="106" t="s">
        <v>251</v>
      </c>
      <c r="AU31" s="107" t="s">
        <v>251</v>
      </c>
      <c r="AV31" s="105"/>
      <c r="AW31" s="106"/>
      <c r="AX31" s="106" t="s">
        <v>251</v>
      </c>
      <c r="AY31" s="106" t="s">
        <v>251</v>
      </c>
      <c r="AZ31" s="106" t="s">
        <v>251</v>
      </c>
      <c r="BA31" s="106" t="s">
        <v>251</v>
      </c>
      <c r="BB31" s="107" t="s">
        <v>251</v>
      </c>
      <c r="BC31" s="105"/>
      <c r="BD31" s="106"/>
      <c r="BE31" s="108"/>
      <c r="BF31" s="1035"/>
      <c r="BG31" s="1036"/>
      <c r="BH31" s="1037"/>
      <c r="BI31" s="1038"/>
      <c r="BJ31" s="1059"/>
      <c r="BK31" s="1060"/>
      <c r="BL31" s="1060"/>
      <c r="BM31" s="1060"/>
      <c r="BN31" s="1061"/>
    </row>
    <row r="32" spans="2:66" ht="20.25" customHeight="1">
      <c r="B32" s="1121"/>
      <c r="C32" s="1031"/>
      <c r="D32" s="1034"/>
      <c r="E32" s="968"/>
      <c r="F32" s="1033"/>
      <c r="G32" s="955"/>
      <c r="H32" s="956"/>
      <c r="I32" s="163"/>
      <c r="J32" s="164" t="str">
        <f>G31</f>
        <v>看護職員</v>
      </c>
      <c r="K32" s="163"/>
      <c r="L32" s="164" t="str">
        <f>M31</f>
        <v>A</v>
      </c>
      <c r="M32" s="1049"/>
      <c r="N32" s="1050"/>
      <c r="O32" s="1055"/>
      <c r="P32" s="1056"/>
      <c r="Q32" s="1056"/>
      <c r="R32" s="956"/>
      <c r="S32" s="1081"/>
      <c r="T32" s="1082"/>
      <c r="U32" s="1082"/>
      <c r="V32" s="1082"/>
      <c r="W32" s="1083"/>
      <c r="X32" s="112" t="s">
        <v>253</v>
      </c>
      <c r="Y32" s="113"/>
      <c r="Z32" s="114"/>
      <c r="AA32" s="173" t="str">
        <f>IF(AA31="","",VLOOKUP(AA31,'【記載例】シフト記号表（勤務時間帯）'!$C$6:$L$47,10,FALSE))</f>
        <v/>
      </c>
      <c r="AB32" s="174" t="str">
        <f>IF(AB31="","",VLOOKUP(AB31,'【記載例】シフト記号表（勤務時間帯）'!$C$6:$L$47,10,FALSE))</f>
        <v/>
      </c>
      <c r="AC32" s="174">
        <f>IF(AC31="","",VLOOKUP(AC31,'【記載例】シフト記号表（勤務時間帯）'!$C$6:$L$47,10,FALSE))</f>
        <v>8</v>
      </c>
      <c r="AD32" s="174">
        <f>IF(AD31="","",VLOOKUP(AD31,'【記載例】シフト記号表（勤務時間帯）'!$C$6:$L$47,10,FALSE))</f>
        <v>8</v>
      </c>
      <c r="AE32" s="174">
        <f>IF(AE31="","",VLOOKUP(AE31,'【記載例】シフト記号表（勤務時間帯）'!$C$6:$L$47,10,FALSE))</f>
        <v>8</v>
      </c>
      <c r="AF32" s="174">
        <f>IF(AF31="","",VLOOKUP(AF31,'【記載例】シフト記号表（勤務時間帯）'!$C$6:$L$47,10,FALSE))</f>
        <v>8</v>
      </c>
      <c r="AG32" s="175">
        <f>IF(AG31="","",VLOOKUP(AG31,'【記載例】シフト記号表（勤務時間帯）'!$C$6:$L$47,10,FALSE))</f>
        <v>8</v>
      </c>
      <c r="AH32" s="173" t="str">
        <f>IF(AH31="","",VLOOKUP(AH31,'【記載例】シフト記号表（勤務時間帯）'!$C$6:$L$47,10,FALSE))</f>
        <v/>
      </c>
      <c r="AI32" s="174" t="str">
        <f>IF(AI31="","",VLOOKUP(AI31,'【記載例】シフト記号表（勤務時間帯）'!$C$6:$L$47,10,FALSE))</f>
        <v/>
      </c>
      <c r="AJ32" s="174">
        <f>IF(AJ31="","",VLOOKUP(AJ31,'【記載例】シフト記号表（勤務時間帯）'!$C$6:$L$47,10,FALSE))</f>
        <v>8</v>
      </c>
      <c r="AK32" s="174">
        <f>IF(AK31="","",VLOOKUP(AK31,'【記載例】シフト記号表（勤務時間帯）'!$C$6:$L$47,10,FALSE))</f>
        <v>8</v>
      </c>
      <c r="AL32" s="174">
        <f>IF(AL31="","",VLOOKUP(AL31,'【記載例】シフト記号表（勤務時間帯）'!$C$6:$L$47,10,FALSE))</f>
        <v>8</v>
      </c>
      <c r="AM32" s="174">
        <f>IF(AM31="","",VLOOKUP(AM31,'【記載例】シフト記号表（勤務時間帯）'!$C$6:$L$47,10,FALSE))</f>
        <v>8</v>
      </c>
      <c r="AN32" s="175">
        <f>IF(AN31="","",VLOOKUP(AN31,'【記載例】シフト記号表（勤務時間帯）'!$C$6:$L$47,10,FALSE))</f>
        <v>8</v>
      </c>
      <c r="AO32" s="173" t="str">
        <f>IF(AO31="","",VLOOKUP(AO31,'【記載例】シフト記号表（勤務時間帯）'!$C$6:$L$47,10,FALSE))</f>
        <v/>
      </c>
      <c r="AP32" s="174" t="str">
        <f>IF(AP31="","",VLOOKUP(AP31,'【記載例】シフト記号表（勤務時間帯）'!$C$6:$L$47,10,FALSE))</f>
        <v/>
      </c>
      <c r="AQ32" s="174">
        <f>IF(AQ31="","",VLOOKUP(AQ31,'【記載例】シフト記号表（勤務時間帯）'!$C$6:$L$47,10,FALSE))</f>
        <v>8</v>
      </c>
      <c r="AR32" s="174">
        <f>IF(AR31="","",VLOOKUP(AR31,'【記載例】シフト記号表（勤務時間帯）'!$C$6:$L$47,10,FALSE))</f>
        <v>8</v>
      </c>
      <c r="AS32" s="174">
        <f>IF(AS31="","",VLOOKUP(AS31,'【記載例】シフト記号表（勤務時間帯）'!$C$6:$L$47,10,FALSE))</f>
        <v>8</v>
      </c>
      <c r="AT32" s="174">
        <f>IF(AT31="","",VLOOKUP(AT31,'【記載例】シフト記号表（勤務時間帯）'!$C$6:$L$47,10,FALSE))</f>
        <v>8</v>
      </c>
      <c r="AU32" s="175">
        <f>IF(AU31="","",VLOOKUP(AU31,'【記載例】シフト記号表（勤務時間帯）'!$C$6:$L$47,10,FALSE))</f>
        <v>8</v>
      </c>
      <c r="AV32" s="173" t="str">
        <f>IF(AV31="","",VLOOKUP(AV31,'【記載例】シフト記号表（勤務時間帯）'!$C$6:$L$47,10,FALSE))</f>
        <v/>
      </c>
      <c r="AW32" s="174" t="str">
        <f>IF(AW31="","",VLOOKUP(AW31,'【記載例】シフト記号表（勤務時間帯）'!$C$6:$L$47,10,FALSE))</f>
        <v/>
      </c>
      <c r="AX32" s="174">
        <f>IF(AX31="","",VLOOKUP(AX31,'【記載例】シフト記号表（勤務時間帯）'!$C$6:$L$47,10,FALSE))</f>
        <v>8</v>
      </c>
      <c r="AY32" s="174">
        <f>IF(AY31="","",VLOOKUP(AY31,'【記載例】シフト記号表（勤務時間帯）'!$C$6:$L$47,10,FALSE))</f>
        <v>8</v>
      </c>
      <c r="AZ32" s="174">
        <f>IF(AZ31="","",VLOOKUP(AZ31,'【記載例】シフト記号表（勤務時間帯）'!$C$6:$L$47,10,FALSE))</f>
        <v>8</v>
      </c>
      <c r="BA32" s="174">
        <f>IF(BA31="","",VLOOKUP(BA31,'【記載例】シフト記号表（勤務時間帯）'!$C$6:$L$47,10,FALSE))</f>
        <v>8</v>
      </c>
      <c r="BB32" s="175">
        <f>IF(BB31="","",VLOOKUP(BB31,'【記載例】シフト記号表（勤務時間帯）'!$C$6:$L$47,10,FALSE))</f>
        <v>8</v>
      </c>
      <c r="BC32" s="173" t="str">
        <f>IF(BC31="","",VLOOKUP(BC31,'【記載例】シフト記号表（勤務時間帯）'!$C$6:$L$47,10,FALSE))</f>
        <v/>
      </c>
      <c r="BD32" s="174" t="str">
        <f>IF(BD31="","",VLOOKUP(BD31,'【記載例】シフト記号表（勤務時間帯）'!$C$6:$L$47,10,FALSE))</f>
        <v/>
      </c>
      <c r="BE32" s="174" t="str">
        <f>IF(BE31="","",VLOOKUP(BE31,'【記載例】シフト記号表（勤務時間帯）'!$C$6:$L$47,10,FALSE))</f>
        <v/>
      </c>
      <c r="BF32" s="1027">
        <f>IF($BI$3="４週",SUM(AA32:BB32),IF($BI$3="暦月",SUM(AA32:BE32),""))</f>
        <v>160</v>
      </c>
      <c r="BG32" s="1028"/>
      <c r="BH32" s="1029">
        <f>IF($BI$3="４週",BF32/4,IF($BI$3="暦月",(BF32/($BI$8/7)),""))</f>
        <v>37.333333333333336</v>
      </c>
      <c r="BI32" s="1028"/>
      <c r="BJ32" s="1024"/>
      <c r="BK32" s="1025"/>
      <c r="BL32" s="1025"/>
      <c r="BM32" s="1025"/>
      <c r="BN32" s="1026"/>
    </row>
    <row r="33" spans="2:66" ht="20.25" customHeight="1">
      <c r="B33" s="1120">
        <f>B31+1</f>
        <v>9</v>
      </c>
      <c r="C33" s="1030"/>
      <c r="D33" s="1032"/>
      <c r="E33" s="968"/>
      <c r="F33" s="1033"/>
      <c r="G33" s="957" t="s">
        <v>103</v>
      </c>
      <c r="H33" s="958"/>
      <c r="I33" s="163"/>
      <c r="J33" s="164"/>
      <c r="K33" s="163"/>
      <c r="L33" s="164"/>
      <c r="M33" s="1051" t="s">
        <v>89</v>
      </c>
      <c r="N33" s="1052"/>
      <c r="O33" s="1057" t="s">
        <v>112</v>
      </c>
      <c r="P33" s="1058"/>
      <c r="Q33" s="1058"/>
      <c r="R33" s="958"/>
      <c r="S33" s="1081" t="s">
        <v>172</v>
      </c>
      <c r="T33" s="1082"/>
      <c r="U33" s="1082"/>
      <c r="V33" s="1082"/>
      <c r="W33" s="1083"/>
      <c r="X33" s="115" t="s">
        <v>18</v>
      </c>
      <c r="Y33" s="116"/>
      <c r="Z33" s="117"/>
      <c r="AA33" s="105" t="s">
        <v>251</v>
      </c>
      <c r="AB33" s="106" t="s">
        <v>251</v>
      </c>
      <c r="AC33" s="106" t="s">
        <v>251</v>
      </c>
      <c r="AD33" s="106"/>
      <c r="AE33" s="106"/>
      <c r="AF33" s="106" t="s">
        <v>251</v>
      </c>
      <c r="AG33" s="107" t="s">
        <v>251</v>
      </c>
      <c r="AH33" s="105" t="s">
        <v>251</v>
      </c>
      <c r="AI33" s="106" t="s">
        <v>251</v>
      </c>
      <c r="AJ33" s="106" t="s">
        <v>251</v>
      </c>
      <c r="AK33" s="106"/>
      <c r="AL33" s="106"/>
      <c r="AM33" s="106" t="s">
        <v>251</v>
      </c>
      <c r="AN33" s="107" t="s">
        <v>251</v>
      </c>
      <c r="AO33" s="105" t="s">
        <v>251</v>
      </c>
      <c r="AP33" s="106" t="s">
        <v>251</v>
      </c>
      <c r="AQ33" s="106" t="s">
        <v>251</v>
      </c>
      <c r="AR33" s="106"/>
      <c r="AS33" s="106"/>
      <c r="AT33" s="106" t="s">
        <v>251</v>
      </c>
      <c r="AU33" s="107" t="s">
        <v>251</v>
      </c>
      <c r="AV33" s="105" t="s">
        <v>251</v>
      </c>
      <c r="AW33" s="106" t="s">
        <v>251</v>
      </c>
      <c r="AX33" s="106" t="s">
        <v>251</v>
      </c>
      <c r="AY33" s="106"/>
      <c r="AZ33" s="106"/>
      <c r="BA33" s="106" t="s">
        <v>251</v>
      </c>
      <c r="BB33" s="107" t="s">
        <v>251</v>
      </c>
      <c r="BC33" s="105"/>
      <c r="BD33" s="106"/>
      <c r="BE33" s="108"/>
      <c r="BF33" s="1035"/>
      <c r="BG33" s="1036"/>
      <c r="BH33" s="1037"/>
      <c r="BI33" s="1038"/>
      <c r="BJ33" s="1059"/>
      <c r="BK33" s="1060"/>
      <c r="BL33" s="1060"/>
      <c r="BM33" s="1060"/>
      <c r="BN33" s="1061"/>
    </row>
    <row r="34" spans="2:66" ht="20.25" customHeight="1">
      <c r="B34" s="1121"/>
      <c r="C34" s="1031"/>
      <c r="D34" s="1034"/>
      <c r="E34" s="968"/>
      <c r="F34" s="1033"/>
      <c r="G34" s="955"/>
      <c r="H34" s="956"/>
      <c r="I34" s="163"/>
      <c r="J34" s="164" t="str">
        <f>G33</f>
        <v>看護職員</v>
      </c>
      <c r="K34" s="163"/>
      <c r="L34" s="164" t="str">
        <f>M33</f>
        <v>A</v>
      </c>
      <c r="M34" s="1049"/>
      <c r="N34" s="1050"/>
      <c r="O34" s="1055"/>
      <c r="P34" s="1056"/>
      <c r="Q34" s="1056"/>
      <c r="R34" s="956"/>
      <c r="S34" s="1081"/>
      <c r="T34" s="1082"/>
      <c r="U34" s="1082"/>
      <c r="V34" s="1082"/>
      <c r="W34" s="1083"/>
      <c r="X34" s="196" t="s">
        <v>253</v>
      </c>
      <c r="Y34" s="120"/>
      <c r="Z34" s="197"/>
      <c r="AA34" s="173">
        <f>IF(AA33="","",VLOOKUP(AA33,'【記載例】シフト記号表（勤務時間帯）'!$C$6:$L$47,10,FALSE))</f>
        <v>8</v>
      </c>
      <c r="AB34" s="174">
        <f>IF(AB33="","",VLOOKUP(AB33,'【記載例】シフト記号表（勤務時間帯）'!$C$6:$L$47,10,FALSE))</f>
        <v>8</v>
      </c>
      <c r="AC34" s="174">
        <f>IF(AC33="","",VLOOKUP(AC33,'【記載例】シフト記号表（勤務時間帯）'!$C$6:$L$47,10,FALSE))</f>
        <v>8</v>
      </c>
      <c r="AD34" s="174" t="str">
        <f>IF(AD33="","",VLOOKUP(AD33,'【記載例】シフト記号表（勤務時間帯）'!$C$6:$L$47,10,FALSE))</f>
        <v/>
      </c>
      <c r="AE34" s="174" t="str">
        <f>IF(AE33="","",VLOOKUP(AE33,'【記載例】シフト記号表（勤務時間帯）'!$C$6:$L$47,10,FALSE))</f>
        <v/>
      </c>
      <c r="AF34" s="174">
        <f>IF(AF33="","",VLOOKUP(AF33,'【記載例】シフト記号表（勤務時間帯）'!$C$6:$L$47,10,FALSE))</f>
        <v>8</v>
      </c>
      <c r="AG34" s="175">
        <f>IF(AG33="","",VLOOKUP(AG33,'【記載例】シフト記号表（勤務時間帯）'!$C$6:$L$47,10,FALSE))</f>
        <v>8</v>
      </c>
      <c r="AH34" s="173">
        <f>IF(AH33="","",VLOOKUP(AH33,'【記載例】シフト記号表（勤務時間帯）'!$C$6:$L$47,10,FALSE))</f>
        <v>8</v>
      </c>
      <c r="AI34" s="174">
        <f>IF(AI33="","",VLOOKUP(AI33,'【記載例】シフト記号表（勤務時間帯）'!$C$6:$L$47,10,FALSE))</f>
        <v>8</v>
      </c>
      <c r="AJ34" s="174">
        <f>IF(AJ33="","",VLOOKUP(AJ33,'【記載例】シフト記号表（勤務時間帯）'!$C$6:$L$47,10,FALSE))</f>
        <v>8</v>
      </c>
      <c r="AK34" s="174" t="str">
        <f>IF(AK33="","",VLOOKUP(AK33,'【記載例】シフト記号表（勤務時間帯）'!$C$6:$L$47,10,FALSE))</f>
        <v/>
      </c>
      <c r="AL34" s="174" t="str">
        <f>IF(AL33="","",VLOOKUP(AL33,'【記載例】シフト記号表（勤務時間帯）'!$C$6:$L$47,10,FALSE))</f>
        <v/>
      </c>
      <c r="AM34" s="174">
        <f>IF(AM33="","",VLOOKUP(AM33,'【記載例】シフト記号表（勤務時間帯）'!$C$6:$L$47,10,FALSE))</f>
        <v>8</v>
      </c>
      <c r="AN34" s="175">
        <f>IF(AN33="","",VLOOKUP(AN33,'【記載例】シフト記号表（勤務時間帯）'!$C$6:$L$47,10,FALSE))</f>
        <v>8</v>
      </c>
      <c r="AO34" s="173">
        <f>IF(AO33="","",VLOOKUP(AO33,'【記載例】シフト記号表（勤務時間帯）'!$C$6:$L$47,10,FALSE))</f>
        <v>8</v>
      </c>
      <c r="AP34" s="174">
        <f>IF(AP33="","",VLOOKUP(AP33,'【記載例】シフト記号表（勤務時間帯）'!$C$6:$L$47,10,FALSE))</f>
        <v>8</v>
      </c>
      <c r="AQ34" s="174">
        <f>IF(AQ33="","",VLOOKUP(AQ33,'【記載例】シフト記号表（勤務時間帯）'!$C$6:$L$47,10,FALSE))</f>
        <v>8</v>
      </c>
      <c r="AR34" s="174" t="str">
        <f>IF(AR33="","",VLOOKUP(AR33,'【記載例】シフト記号表（勤務時間帯）'!$C$6:$L$47,10,FALSE))</f>
        <v/>
      </c>
      <c r="AS34" s="174" t="str">
        <f>IF(AS33="","",VLOOKUP(AS33,'【記載例】シフト記号表（勤務時間帯）'!$C$6:$L$47,10,FALSE))</f>
        <v/>
      </c>
      <c r="AT34" s="174">
        <f>IF(AT33="","",VLOOKUP(AT33,'【記載例】シフト記号表（勤務時間帯）'!$C$6:$L$47,10,FALSE))</f>
        <v>8</v>
      </c>
      <c r="AU34" s="175">
        <f>IF(AU33="","",VLOOKUP(AU33,'【記載例】シフト記号表（勤務時間帯）'!$C$6:$L$47,10,FALSE))</f>
        <v>8</v>
      </c>
      <c r="AV34" s="173">
        <f>IF(AV33="","",VLOOKUP(AV33,'【記載例】シフト記号表（勤務時間帯）'!$C$6:$L$47,10,FALSE))</f>
        <v>8</v>
      </c>
      <c r="AW34" s="174">
        <f>IF(AW33="","",VLOOKUP(AW33,'【記載例】シフト記号表（勤務時間帯）'!$C$6:$L$47,10,FALSE))</f>
        <v>8</v>
      </c>
      <c r="AX34" s="174">
        <f>IF(AX33="","",VLOOKUP(AX33,'【記載例】シフト記号表（勤務時間帯）'!$C$6:$L$47,10,FALSE))</f>
        <v>8</v>
      </c>
      <c r="AY34" s="174" t="str">
        <f>IF(AY33="","",VLOOKUP(AY33,'【記載例】シフト記号表（勤務時間帯）'!$C$6:$L$47,10,FALSE))</f>
        <v/>
      </c>
      <c r="AZ34" s="174" t="str">
        <f>IF(AZ33="","",VLOOKUP(AZ33,'【記載例】シフト記号表（勤務時間帯）'!$C$6:$L$47,10,FALSE))</f>
        <v/>
      </c>
      <c r="BA34" s="174">
        <f>IF(BA33="","",VLOOKUP(BA33,'【記載例】シフト記号表（勤務時間帯）'!$C$6:$L$47,10,FALSE))</f>
        <v>8</v>
      </c>
      <c r="BB34" s="175">
        <f>IF(BB33="","",VLOOKUP(BB33,'【記載例】シフト記号表（勤務時間帯）'!$C$6:$L$47,10,FALSE))</f>
        <v>8</v>
      </c>
      <c r="BC34" s="173" t="str">
        <f>IF(BC33="","",VLOOKUP(BC33,'【記載例】シフト記号表（勤務時間帯）'!$C$6:$L$47,10,FALSE))</f>
        <v/>
      </c>
      <c r="BD34" s="174" t="str">
        <f>IF(BD33="","",VLOOKUP(BD33,'【記載例】シフト記号表（勤務時間帯）'!$C$6:$L$47,10,FALSE))</f>
        <v/>
      </c>
      <c r="BE34" s="174" t="str">
        <f>IF(BE33="","",VLOOKUP(BE33,'【記載例】シフト記号表（勤務時間帯）'!$C$6:$L$47,10,FALSE))</f>
        <v/>
      </c>
      <c r="BF34" s="1027">
        <f>IF($BI$3="４週",SUM(AA34:BB34),IF($BI$3="暦月",SUM(AA34:BE34),""))</f>
        <v>160</v>
      </c>
      <c r="BG34" s="1028"/>
      <c r="BH34" s="1029">
        <f>IF($BI$3="４週",BF34/4,IF($BI$3="暦月",(BF34/($BI$8/7)),""))</f>
        <v>37.333333333333336</v>
      </c>
      <c r="BI34" s="1028"/>
      <c r="BJ34" s="1024"/>
      <c r="BK34" s="1025"/>
      <c r="BL34" s="1025"/>
      <c r="BM34" s="1025"/>
      <c r="BN34" s="1026"/>
    </row>
    <row r="35" spans="2:66" ht="20.25" customHeight="1">
      <c r="B35" s="1120">
        <f>B33+1</f>
        <v>10</v>
      </c>
      <c r="C35" s="1030" t="s">
        <v>131</v>
      </c>
      <c r="D35" s="1032" t="s">
        <v>160</v>
      </c>
      <c r="E35" s="968"/>
      <c r="F35" s="1033"/>
      <c r="G35" s="957" t="s">
        <v>104</v>
      </c>
      <c r="H35" s="958"/>
      <c r="I35" s="163"/>
      <c r="J35" s="164"/>
      <c r="K35" s="163"/>
      <c r="L35" s="164"/>
      <c r="M35" s="1051" t="s">
        <v>89</v>
      </c>
      <c r="N35" s="1052"/>
      <c r="O35" s="1057" t="s">
        <v>19</v>
      </c>
      <c r="P35" s="1058"/>
      <c r="Q35" s="1058"/>
      <c r="R35" s="958"/>
      <c r="S35" s="1081" t="s">
        <v>173</v>
      </c>
      <c r="T35" s="1082"/>
      <c r="U35" s="1082"/>
      <c r="V35" s="1082"/>
      <c r="W35" s="1083"/>
      <c r="X35" s="195" t="s">
        <v>18</v>
      </c>
      <c r="Y35" s="118"/>
      <c r="Z35" s="119"/>
      <c r="AA35" s="105" t="s">
        <v>247</v>
      </c>
      <c r="AB35" s="106" t="s">
        <v>266</v>
      </c>
      <c r="AC35" s="106" t="s">
        <v>248</v>
      </c>
      <c r="AD35" s="106" t="s">
        <v>248</v>
      </c>
      <c r="AE35" s="106"/>
      <c r="AF35" s="106" t="s">
        <v>249</v>
      </c>
      <c r="AG35" s="107"/>
      <c r="AH35" s="105"/>
      <c r="AI35" s="106" t="s">
        <v>247</v>
      </c>
      <c r="AJ35" s="106" t="s">
        <v>266</v>
      </c>
      <c r="AK35" s="106" t="s">
        <v>248</v>
      </c>
      <c r="AL35" s="106" t="s">
        <v>248</v>
      </c>
      <c r="AM35" s="106"/>
      <c r="AN35" s="107" t="s">
        <v>249</v>
      </c>
      <c r="AO35" s="105" t="s">
        <v>249</v>
      </c>
      <c r="AP35" s="106"/>
      <c r="AQ35" s="106" t="s">
        <v>247</v>
      </c>
      <c r="AR35" s="106" t="s">
        <v>266</v>
      </c>
      <c r="AS35" s="106" t="s">
        <v>248</v>
      </c>
      <c r="AT35" s="106" t="s">
        <v>248</v>
      </c>
      <c r="AU35" s="107"/>
      <c r="AV35" s="105" t="s">
        <v>249</v>
      </c>
      <c r="AW35" s="106"/>
      <c r="AX35" s="106"/>
      <c r="AY35" s="106" t="s">
        <v>247</v>
      </c>
      <c r="AZ35" s="106" t="s">
        <v>266</v>
      </c>
      <c r="BA35" s="106" t="s">
        <v>248</v>
      </c>
      <c r="BB35" s="107" t="s">
        <v>248</v>
      </c>
      <c r="BC35" s="105"/>
      <c r="BD35" s="106"/>
      <c r="BE35" s="108"/>
      <c r="BF35" s="1035"/>
      <c r="BG35" s="1036"/>
      <c r="BH35" s="1037"/>
      <c r="BI35" s="1038"/>
      <c r="BJ35" s="1059"/>
      <c r="BK35" s="1060"/>
      <c r="BL35" s="1060"/>
      <c r="BM35" s="1060"/>
      <c r="BN35" s="1061"/>
    </row>
    <row r="36" spans="2:66" ht="20.25" customHeight="1">
      <c r="B36" s="1121"/>
      <c r="C36" s="1031"/>
      <c r="D36" s="1034"/>
      <c r="E36" s="968"/>
      <c r="F36" s="1033"/>
      <c r="G36" s="955"/>
      <c r="H36" s="956"/>
      <c r="I36" s="163"/>
      <c r="J36" s="164" t="str">
        <f>G35</f>
        <v>介護職員</v>
      </c>
      <c r="K36" s="163"/>
      <c r="L36" s="164" t="str">
        <f>M35</f>
        <v>A</v>
      </c>
      <c r="M36" s="1049"/>
      <c r="N36" s="1050"/>
      <c r="O36" s="1055"/>
      <c r="P36" s="1056"/>
      <c r="Q36" s="1056"/>
      <c r="R36" s="956"/>
      <c r="S36" s="1081"/>
      <c r="T36" s="1082"/>
      <c r="U36" s="1082"/>
      <c r="V36" s="1082"/>
      <c r="W36" s="1083"/>
      <c r="X36" s="196" t="s">
        <v>253</v>
      </c>
      <c r="Y36" s="120"/>
      <c r="Z36" s="197"/>
      <c r="AA36" s="173">
        <f>IF(AA35="","",VLOOKUP(AA35,'【記載例】シフト記号表（勤務時間帯）'!$C$6:$L$47,10,FALSE))</f>
        <v>8</v>
      </c>
      <c r="AB36" s="174">
        <f>IF(AB35="","",VLOOKUP(AB35,'【記載例】シフト記号表（勤務時間帯）'!$C$6:$L$47,10,FALSE))</f>
        <v>8</v>
      </c>
      <c r="AC36" s="174">
        <f>IF(AC35="","",VLOOKUP(AC35,'【記載例】シフト記号表（勤務時間帯）'!$C$6:$L$47,10,FALSE))</f>
        <v>7.9999999999999982</v>
      </c>
      <c r="AD36" s="174">
        <f>IF(AD35="","",VLOOKUP(AD35,'【記載例】シフト記号表（勤務時間帯）'!$C$6:$L$47,10,FALSE))</f>
        <v>7.9999999999999982</v>
      </c>
      <c r="AE36" s="174" t="str">
        <f>IF(AE35="","",VLOOKUP(AE35,'【記載例】シフト記号表（勤務時間帯）'!$C$6:$L$47,10,FALSE))</f>
        <v/>
      </c>
      <c r="AF36" s="174">
        <f>IF(AF35="","",VLOOKUP(AF35,'【記載例】シフト記号表（勤務時間帯）'!$C$6:$L$47,10,FALSE))</f>
        <v>8</v>
      </c>
      <c r="AG36" s="175" t="str">
        <f>IF(AG35="","",VLOOKUP(AG35,'【記載例】シフト記号表（勤務時間帯）'!$C$6:$L$47,10,FALSE))</f>
        <v/>
      </c>
      <c r="AH36" s="173" t="str">
        <f>IF(AH35="","",VLOOKUP(AH35,'【記載例】シフト記号表（勤務時間帯）'!$C$6:$L$47,10,FALSE))</f>
        <v/>
      </c>
      <c r="AI36" s="174">
        <f>IF(AI35="","",VLOOKUP(AI35,'【記載例】シフト記号表（勤務時間帯）'!$C$6:$L$47,10,FALSE))</f>
        <v>8</v>
      </c>
      <c r="AJ36" s="174">
        <f>IF(AJ35="","",VLOOKUP(AJ35,'【記載例】シフト記号表（勤務時間帯）'!$C$6:$L$47,10,FALSE))</f>
        <v>8</v>
      </c>
      <c r="AK36" s="174">
        <f>IF(AK35="","",VLOOKUP(AK35,'【記載例】シフト記号表（勤務時間帯）'!$C$6:$L$47,10,FALSE))</f>
        <v>7.9999999999999982</v>
      </c>
      <c r="AL36" s="174">
        <f>IF(AL35="","",VLOOKUP(AL35,'【記載例】シフト記号表（勤務時間帯）'!$C$6:$L$47,10,FALSE))</f>
        <v>7.9999999999999982</v>
      </c>
      <c r="AM36" s="174" t="str">
        <f>IF(AM35="","",VLOOKUP(AM35,'【記載例】シフト記号表（勤務時間帯）'!$C$6:$L$47,10,FALSE))</f>
        <v/>
      </c>
      <c r="AN36" s="175">
        <f>IF(AN35="","",VLOOKUP(AN35,'【記載例】シフト記号表（勤務時間帯）'!$C$6:$L$47,10,FALSE))</f>
        <v>8</v>
      </c>
      <c r="AO36" s="173">
        <f>IF(AO35="","",VLOOKUP(AO35,'【記載例】シフト記号表（勤務時間帯）'!$C$6:$L$47,10,FALSE))</f>
        <v>8</v>
      </c>
      <c r="AP36" s="174" t="str">
        <f>IF(AP35="","",VLOOKUP(AP35,'【記載例】シフト記号表（勤務時間帯）'!$C$6:$L$47,10,FALSE))</f>
        <v/>
      </c>
      <c r="AQ36" s="174">
        <f>IF(AQ35="","",VLOOKUP(AQ35,'【記載例】シフト記号表（勤務時間帯）'!$C$6:$L$47,10,FALSE))</f>
        <v>8</v>
      </c>
      <c r="AR36" s="174">
        <f>IF(AR35="","",VLOOKUP(AR35,'【記載例】シフト記号表（勤務時間帯）'!$C$6:$L$47,10,FALSE))</f>
        <v>8</v>
      </c>
      <c r="AS36" s="174">
        <f>IF(AS35="","",VLOOKUP(AS35,'【記載例】シフト記号表（勤務時間帯）'!$C$6:$L$47,10,FALSE))</f>
        <v>7.9999999999999982</v>
      </c>
      <c r="AT36" s="174">
        <f>IF(AT35="","",VLOOKUP(AT35,'【記載例】シフト記号表（勤務時間帯）'!$C$6:$L$47,10,FALSE))</f>
        <v>7.9999999999999982</v>
      </c>
      <c r="AU36" s="175" t="str">
        <f>IF(AU35="","",VLOOKUP(AU35,'【記載例】シフト記号表（勤務時間帯）'!$C$6:$L$47,10,FALSE))</f>
        <v/>
      </c>
      <c r="AV36" s="173">
        <f>IF(AV35="","",VLOOKUP(AV35,'【記載例】シフト記号表（勤務時間帯）'!$C$6:$L$47,10,FALSE))</f>
        <v>8</v>
      </c>
      <c r="AW36" s="174" t="str">
        <f>IF(AW35="","",VLOOKUP(AW35,'【記載例】シフト記号表（勤務時間帯）'!$C$6:$L$47,10,FALSE))</f>
        <v/>
      </c>
      <c r="AX36" s="174" t="str">
        <f>IF(AX35="","",VLOOKUP(AX35,'【記載例】シフト記号表（勤務時間帯）'!$C$6:$L$47,10,FALSE))</f>
        <v/>
      </c>
      <c r="AY36" s="174">
        <f>IF(AY35="","",VLOOKUP(AY35,'【記載例】シフト記号表（勤務時間帯）'!$C$6:$L$47,10,FALSE))</f>
        <v>8</v>
      </c>
      <c r="AZ36" s="174">
        <f>IF(AZ35="","",VLOOKUP(AZ35,'【記載例】シフト記号表（勤務時間帯）'!$C$6:$L$47,10,FALSE))</f>
        <v>8</v>
      </c>
      <c r="BA36" s="174">
        <f>IF(BA35="","",VLOOKUP(BA35,'【記載例】シフト記号表（勤務時間帯）'!$C$6:$L$47,10,FALSE))</f>
        <v>7.9999999999999982</v>
      </c>
      <c r="BB36" s="175">
        <f>IF(BB35="","",VLOOKUP(BB35,'【記載例】シフト記号表（勤務時間帯）'!$C$6:$L$47,10,FALSE))</f>
        <v>7.9999999999999982</v>
      </c>
      <c r="BC36" s="173" t="str">
        <f>IF(BC35="","",VLOOKUP(BC35,'【記載例】シフト記号表（勤務時間帯）'!$C$6:$L$47,10,FALSE))</f>
        <v/>
      </c>
      <c r="BD36" s="174" t="str">
        <f>IF(BD35="","",VLOOKUP(BD35,'【記載例】シフト記号表（勤務時間帯）'!$C$6:$L$47,10,FALSE))</f>
        <v/>
      </c>
      <c r="BE36" s="174" t="str">
        <f>IF(BE35="","",VLOOKUP(BE35,'【記載例】シフト記号表（勤務時間帯）'!$C$6:$L$47,10,FALSE))</f>
        <v/>
      </c>
      <c r="BF36" s="1027">
        <f>IF($BI$3="４週",SUM(AA36:BB36),IF($BI$3="暦月",SUM(AA36:BE36),""))</f>
        <v>160</v>
      </c>
      <c r="BG36" s="1028"/>
      <c r="BH36" s="1029">
        <f>IF($BI$3="４週",BF36/4,IF($BI$3="暦月",(BF36/($BI$8/7)),""))</f>
        <v>37.333333333333336</v>
      </c>
      <c r="BI36" s="1028"/>
      <c r="BJ36" s="1024"/>
      <c r="BK36" s="1025"/>
      <c r="BL36" s="1025"/>
      <c r="BM36" s="1025"/>
      <c r="BN36" s="1026"/>
    </row>
    <row r="37" spans="2:66" ht="20.25" customHeight="1">
      <c r="B37" s="1120">
        <f>B35+1</f>
        <v>11</v>
      </c>
      <c r="C37" s="1030"/>
      <c r="D37" s="1032" t="s">
        <v>160</v>
      </c>
      <c r="E37" s="968"/>
      <c r="F37" s="1033"/>
      <c r="G37" s="957" t="s">
        <v>104</v>
      </c>
      <c r="H37" s="958"/>
      <c r="I37" s="163"/>
      <c r="J37" s="164"/>
      <c r="K37" s="163"/>
      <c r="L37" s="164"/>
      <c r="M37" s="1051" t="s">
        <v>89</v>
      </c>
      <c r="N37" s="1052"/>
      <c r="O37" s="1057" t="s">
        <v>90</v>
      </c>
      <c r="P37" s="1058"/>
      <c r="Q37" s="1058"/>
      <c r="R37" s="958"/>
      <c r="S37" s="1081" t="s">
        <v>174</v>
      </c>
      <c r="T37" s="1082"/>
      <c r="U37" s="1082"/>
      <c r="V37" s="1082"/>
      <c r="W37" s="1083"/>
      <c r="X37" s="195" t="s">
        <v>18</v>
      </c>
      <c r="Y37" s="118"/>
      <c r="Z37" s="119"/>
      <c r="AA37" s="105"/>
      <c r="AB37" s="106" t="s">
        <v>247</v>
      </c>
      <c r="AC37" s="106" t="s">
        <v>266</v>
      </c>
      <c r="AD37" s="106" t="s">
        <v>249</v>
      </c>
      <c r="AE37" s="106" t="s">
        <v>248</v>
      </c>
      <c r="AF37" s="106"/>
      <c r="AG37" s="107" t="s">
        <v>249</v>
      </c>
      <c r="AH37" s="105" t="s">
        <v>249</v>
      </c>
      <c r="AI37" s="106"/>
      <c r="AJ37" s="106" t="s">
        <v>247</v>
      </c>
      <c r="AK37" s="106" t="s">
        <v>266</v>
      </c>
      <c r="AL37" s="106" t="s">
        <v>249</v>
      </c>
      <c r="AM37" s="106" t="s">
        <v>248</v>
      </c>
      <c r="AN37" s="107"/>
      <c r="AO37" s="105" t="s">
        <v>249</v>
      </c>
      <c r="AP37" s="106" t="s">
        <v>248</v>
      </c>
      <c r="AQ37" s="106"/>
      <c r="AR37" s="106" t="s">
        <v>247</v>
      </c>
      <c r="AS37" s="106" t="s">
        <v>266</v>
      </c>
      <c r="AT37" s="106" t="s">
        <v>249</v>
      </c>
      <c r="AU37" s="107"/>
      <c r="AV37" s="105"/>
      <c r="AW37" s="106" t="s">
        <v>249</v>
      </c>
      <c r="AX37" s="106" t="s">
        <v>248</v>
      </c>
      <c r="AY37" s="106"/>
      <c r="AZ37" s="106" t="s">
        <v>247</v>
      </c>
      <c r="BA37" s="106" t="s">
        <v>266</v>
      </c>
      <c r="BB37" s="107" t="s">
        <v>249</v>
      </c>
      <c r="BC37" s="105"/>
      <c r="BD37" s="106"/>
      <c r="BE37" s="108"/>
      <c r="BF37" s="1035"/>
      <c r="BG37" s="1036"/>
      <c r="BH37" s="1037"/>
      <c r="BI37" s="1038"/>
      <c r="BJ37" s="1059"/>
      <c r="BK37" s="1060"/>
      <c r="BL37" s="1060"/>
      <c r="BM37" s="1060"/>
      <c r="BN37" s="1061"/>
    </row>
    <row r="38" spans="2:66" ht="20.25" customHeight="1">
      <c r="B38" s="1121"/>
      <c r="C38" s="1031"/>
      <c r="D38" s="1034"/>
      <c r="E38" s="968"/>
      <c r="F38" s="1033"/>
      <c r="G38" s="955"/>
      <c r="H38" s="956"/>
      <c r="I38" s="163"/>
      <c r="J38" s="164" t="str">
        <f>G37</f>
        <v>介護職員</v>
      </c>
      <c r="K38" s="163"/>
      <c r="L38" s="164" t="str">
        <f>M37</f>
        <v>A</v>
      </c>
      <c r="M38" s="1049"/>
      <c r="N38" s="1050"/>
      <c r="O38" s="1055"/>
      <c r="P38" s="1056"/>
      <c r="Q38" s="1056"/>
      <c r="R38" s="956"/>
      <c r="S38" s="1081"/>
      <c r="T38" s="1082"/>
      <c r="U38" s="1082"/>
      <c r="V38" s="1082"/>
      <c r="W38" s="1083"/>
      <c r="X38" s="196" t="s">
        <v>253</v>
      </c>
      <c r="Y38" s="120"/>
      <c r="Z38" s="197"/>
      <c r="AA38" s="173" t="str">
        <f>IF(AA37="","",VLOOKUP(AA37,'【記載例】シフト記号表（勤務時間帯）'!$C$6:$L$47,10,FALSE))</f>
        <v/>
      </c>
      <c r="AB38" s="174">
        <f>IF(AB37="","",VLOOKUP(AB37,'【記載例】シフト記号表（勤務時間帯）'!$C$6:$L$47,10,FALSE))</f>
        <v>8</v>
      </c>
      <c r="AC38" s="174">
        <f>IF(AC37="","",VLOOKUP(AC37,'【記載例】シフト記号表（勤務時間帯）'!$C$6:$L$47,10,FALSE))</f>
        <v>8</v>
      </c>
      <c r="AD38" s="174">
        <f>IF(AD37="","",VLOOKUP(AD37,'【記載例】シフト記号表（勤務時間帯）'!$C$6:$L$47,10,FALSE))</f>
        <v>8</v>
      </c>
      <c r="AE38" s="174">
        <f>IF(AE37="","",VLOOKUP(AE37,'【記載例】シフト記号表（勤務時間帯）'!$C$6:$L$47,10,FALSE))</f>
        <v>7.9999999999999982</v>
      </c>
      <c r="AF38" s="174" t="str">
        <f>IF(AF37="","",VLOOKUP(AF37,'【記載例】シフト記号表（勤務時間帯）'!$C$6:$L$47,10,FALSE))</f>
        <v/>
      </c>
      <c r="AG38" s="175">
        <f>IF(AG37="","",VLOOKUP(AG37,'【記載例】シフト記号表（勤務時間帯）'!$C$6:$L$47,10,FALSE))</f>
        <v>8</v>
      </c>
      <c r="AH38" s="173">
        <f>IF(AH37="","",VLOOKUP(AH37,'【記載例】シフト記号表（勤務時間帯）'!$C$6:$L$47,10,FALSE))</f>
        <v>8</v>
      </c>
      <c r="AI38" s="174" t="str">
        <f>IF(AI37="","",VLOOKUP(AI37,'【記載例】シフト記号表（勤務時間帯）'!$C$6:$L$47,10,FALSE))</f>
        <v/>
      </c>
      <c r="AJ38" s="174">
        <f>IF(AJ37="","",VLOOKUP(AJ37,'【記載例】シフト記号表（勤務時間帯）'!$C$6:$L$47,10,FALSE))</f>
        <v>8</v>
      </c>
      <c r="AK38" s="174">
        <f>IF(AK37="","",VLOOKUP(AK37,'【記載例】シフト記号表（勤務時間帯）'!$C$6:$L$47,10,FALSE))</f>
        <v>8</v>
      </c>
      <c r="AL38" s="174">
        <f>IF(AL37="","",VLOOKUP(AL37,'【記載例】シフト記号表（勤務時間帯）'!$C$6:$L$47,10,FALSE))</f>
        <v>8</v>
      </c>
      <c r="AM38" s="174">
        <f>IF(AM37="","",VLOOKUP(AM37,'【記載例】シフト記号表（勤務時間帯）'!$C$6:$L$47,10,FALSE))</f>
        <v>7.9999999999999982</v>
      </c>
      <c r="AN38" s="175" t="str">
        <f>IF(AN37="","",VLOOKUP(AN37,'【記載例】シフト記号表（勤務時間帯）'!$C$6:$L$47,10,FALSE))</f>
        <v/>
      </c>
      <c r="AO38" s="173">
        <f>IF(AO37="","",VLOOKUP(AO37,'【記載例】シフト記号表（勤務時間帯）'!$C$6:$L$47,10,FALSE))</f>
        <v>8</v>
      </c>
      <c r="AP38" s="174">
        <f>IF(AP37="","",VLOOKUP(AP37,'【記載例】シフト記号表（勤務時間帯）'!$C$6:$L$47,10,FALSE))</f>
        <v>7.9999999999999982</v>
      </c>
      <c r="AQ38" s="174" t="str">
        <f>IF(AQ37="","",VLOOKUP(AQ37,'【記載例】シフト記号表（勤務時間帯）'!$C$6:$L$47,10,FALSE))</f>
        <v/>
      </c>
      <c r="AR38" s="174">
        <f>IF(AR37="","",VLOOKUP(AR37,'【記載例】シフト記号表（勤務時間帯）'!$C$6:$L$47,10,FALSE))</f>
        <v>8</v>
      </c>
      <c r="AS38" s="174">
        <f>IF(AS37="","",VLOOKUP(AS37,'【記載例】シフト記号表（勤務時間帯）'!$C$6:$L$47,10,FALSE))</f>
        <v>8</v>
      </c>
      <c r="AT38" s="174">
        <f>IF(AT37="","",VLOOKUP(AT37,'【記載例】シフト記号表（勤務時間帯）'!$C$6:$L$47,10,FALSE))</f>
        <v>8</v>
      </c>
      <c r="AU38" s="175" t="str">
        <f>IF(AU37="","",VLOOKUP(AU37,'【記載例】シフト記号表（勤務時間帯）'!$C$6:$L$47,10,FALSE))</f>
        <v/>
      </c>
      <c r="AV38" s="173" t="str">
        <f>IF(AV37="","",VLOOKUP(AV37,'【記載例】シフト記号表（勤務時間帯）'!$C$6:$L$47,10,FALSE))</f>
        <v/>
      </c>
      <c r="AW38" s="174">
        <f>IF(AW37="","",VLOOKUP(AW37,'【記載例】シフト記号表（勤務時間帯）'!$C$6:$L$47,10,FALSE))</f>
        <v>8</v>
      </c>
      <c r="AX38" s="174">
        <f>IF(AX37="","",VLOOKUP(AX37,'【記載例】シフト記号表（勤務時間帯）'!$C$6:$L$47,10,FALSE))</f>
        <v>7.9999999999999982</v>
      </c>
      <c r="AY38" s="174" t="str">
        <f>IF(AY37="","",VLOOKUP(AY37,'【記載例】シフト記号表（勤務時間帯）'!$C$6:$L$47,10,FALSE))</f>
        <v/>
      </c>
      <c r="AZ38" s="174">
        <f>IF(AZ37="","",VLOOKUP(AZ37,'【記載例】シフト記号表（勤務時間帯）'!$C$6:$L$47,10,FALSE))</f>
        <v>8</v>
      </c>
      <c r="BA38" s="174">
        <f>IF(BA37="","",VLOOKUP(BA37,'【記載例】シフト記号表（勤務時間帯）'!$C$6:$L$47,10,FALSE))</f>
        <v>8</v>
      </c>
      <c r="BB38" s="175">
        <f>IF(BB37="","",VLOOKUP(BB37,'【記載例】シフト記号表（勤務時間帯）'!$C$6:$L$47,10,FALSE))</f>
        <v>8</v>
      </c>
      <c r="BC38" s="173" t="str">
        <f>IF(BC37="","",VLOOKUP(BC37,'【記載例】シフト記号表（勤務時間帯）'!$C$6:$L$47,10,FALSE))</f>
        <v/>
      </c>
      <c r="BD38" s="174" t="str">
        <f>IF(BD37="","",VLOOKUP(BD37,'【記載例】シフト記号表（勤務時間帯）'!$C$6:$L$47,10,FALSE))</f>
        <v/>
      </c>
      <c r="BE38" s="174" t="str">
        <f>IF(BE37="","",VLOOKUP(BE37,'【記載例】シフト記号表（勤務時間帯）'!$C$6:$L$47,10,FALSE))</f>
        <v/>
      </c>
      <c r="BF38" s="1027">
        <f>IF($BI$3="４週",SUM(AA38:BB38),IF($BI$3="暦月",SUM(AA38:BE38),""))</f>
        <v>160</v>
      </c>
      <c r="BG38" s="1028"/>
      <c r="BH38" s="1029">
        <f>IF($BI$3="４週",BF38/4,IF($BI$3="暦月",(BF38/($BI$8/7)),""))</f>
        <v>37.333333333333336</v>
      </c>
      <c r="BI38" s="1028"/>
      <c r="BJ38" s="1024"/>
      <c r="BK38" s="1025"/>
      <c r="BL38" s="1025"/>
      <c r="BM38" s="1025"/>
      <c r="BN38" s="1026"/>
    </row>
    <row r="39" spans="2:66" ht="20.25" customHeight="1">
      <c r="B39" s="1120">
        <f>B37+1</f>
        <v>12</v>
      </c>
      <c r="C39" s="1030"/>
      <c r="D39" s="1032" t="s">
        <v>160</v>
      </c>
      <c r="E39" s="968"/>
      <c r="F39" s="1033"/>
      <c r="G39" s="957" t="s">
        <v>104</v>
      </c>
      <c r="H39" s="958"/>
      <c r="I39" s="163"/>
      <c r="J39" s="164"/>
      <c r="K39" s="163"/>
      <c r="L39" s="164"/>
      <c r="M39" s="1051" t="s">
        <v>89</v>
      </c>
      <c r="N39" s="1052"/>
      <c r="O39" s="1057" t="s">
        <v>90</v>
      </c>
      <c r="P39" s="1058"/>
      <c r="Q39" s="1058"/>
      <c r="R39" s="958"/>
      <c r="S39" s="1081" t="s">
        <v>175</v>
      </c>
      <c r="T39" s="1082"/>
      <c r="U39" s="1082"/>
      <c r="V39" s="1082"/>
      <c r="W39" s="1083"/>
      <c r="X39" s="195" t="s">
        <v>18</v>
      </c>
      <c r="Y39" s="118"/>
      <c r="Z39" s="119"/>
      <c r="AA39" s="105" t="s">
        <v>249</v>
      </c>
      <c r="AB39" s="106"/>
      <c r="AC39" s="106" t="s">
        <v>247</v>
      </c>
      <c r="AD39" s="106" t="s">
        <v>266</v>
      </c>
      <c r="AE39" s="106" t="s">
        <v>249</v>
      </c>
      <c r="AF39" s="106" t="s">
        <v>248</v>
      </c>
      <c r="AG39" s="107"/>
      <c r="AH39" s="105" t="s">
        <v>248</v>
      </c>
      <c r="AI39" s="106" t="s">
        <v>249</v>
      </c>
      <c r="AJ39" s="106"/>
      <c r="AK39" s="106" t="s">
        <v>247</v>
      </c>
      <c r="AL39" s="106" t="s">
        <v>266</v>
      </c>
      <c r="AM39" s="106" t="s">
        <v>249</v>
      </c>
      <c r="AN39" s="107"/>
      <c r="AO39" s="105" t="s">
        <v>248</v>
      </c>
      <c r="AP39" s="106" t="s">
        <v>249</v>
      </c>
      <c r="AQ39" s="106"/>
      <c r="AR39" s="106"/>
      <c r="AS39" s="106" t="s">
        <v>247</v>
      </c>
      <c r="AT39" s="106" t="s">
        <v>266</v>
      </c>
      <c r="AU39" s="107" t="s">
        <v>248</v>
      </c>
      <c r="AV39" s="105" t="s">
        <v>248</v>
      </c>
      <c r="AW39" s="106"/>
      <c r="AX39" s="106" t="s">
        <v>249</v>
      </c>
      <c r="AY39" s="106" t="s">
        <v>248</v>
      </c>
      <c r="AZ39" s="106"/>
      <c r="BA39" s="106" t="s">
        <v>247</v>
      </c>
      <c r="BB39" s="107" t="s">
        <v>266</v>
      </c>
      <c r="BC39" s="105"/>
      <c r="BD39" s="106"/>
      <c r="BE39" s="108"/>
      <c r="BF39" s="1035"/>
      <c r="BG39" s="1036"/>
      <c r="BH39" s="1037"/>
      <c r="BI39" s="1038"/>
      <c r="BJ39" s="1059"/>
      <c r="BK39" s="1060"/>
      <c r="BL39" s="1060"/>
      <c r="BM39" s="1060"/>
      <c r="BN39" s="1061"/>
    </row>
    <row r="40" spans="2:66" ht="20.25" customHeight="1">
      <c r="B40" s="1121"/>
      <c r="C40" s="1031"/>
      <c r="D40" s="1034"/>
      <c r="E40" s="968"/>
      <c r="F40" s="1033"/>
      <c r="G40" s="955"/>
      <c r="H40" s="956"/>
      <c r="I40" s="163"/>
      <c r="J40" s="164" t="str">
        <f>G39</f>
        <v>介護職員</v>
      </c>
      <c r="K40" s="163"/>
      <c r="L40" s="164" t="str">
        <f>M39</f>
        <v>A</v>
      </c>
      <c r="M40" s="1049"/>
      <c r="N40" s="1050"/>
      <c r="O40" s="1055"/>
      <c r="P40" s="1056"/>
      <c r="Q40" s="1056"/>
      <c r="R40" s="956"/>
      <c r="S40" s="1081"/>
      <c r="T40" s="1082"/>
      <c r="U40" s="1082"/>
      <c r="V40" s="1082"/>
      <c r="W40" s="1083"/>
      <c r="X40" s="196" t="s">
        <v>253</v>
      </c>
      <c r="Y40" s="120"/>
      <c r="Z40" s="197"/>
      <c r="AA40" s="173">
        <f>IF(AA39="","",VLOOKUP(AA39,'【記載例】シフト記号表（勤務時間帯）'!$C$6:$L$47,10,FALSE))</f>
        <v>8</v>
      </c>
      <c r="AB40" s="174" t="str">
        <f>IF(AB39="","",VLOOKUP(AB39,'【記載例】シフト記号表（勤務時間帯）'!$C$6:$L$47,10,FALSE))</f>
        <v/>
      </c>
      <c r="AC40" s="174">
        <f>IF(AC39="","",VLOOKUP(AC39,'【記載例】シフト記号表（勤務時間帯）'!$C$6:$L$47,10,FALSE))</f>
        <v>8</v>
      </c>
      <c r="AD40" s="174">
        <f>IF(AD39="","",VLOOKUP(AD39,'【記載例】シフト記号表（勤務時間帯）'!$C$6:$L$47,10,FALSE))</f>
        <v>8</v>
      </c>
      <c r="AE40" s="174">
        <f>IF(AE39="","",VLOOKUP(AE39,'【記載例】シフト記号表（勤務時間帯）'!$C$6:$L$47,10,FALSE))</f>
        <v>8</v>
      </c>
      <c r="AF40" s="174">
        <f>IF(AF39="","",VLOOKUP(AF39,'【記載例】シフト記号表（勤務時間帯）'!$C$6:$L$47,10,FALSE))</f>
        <v>7.9999999999999982</v>
      </c>
      <c r="AG40" s="175" t="str">
        <f>IF(AG39="","",VLOOKUP(AG39,'【記載例】シフト記号表（勤務時間帯）'!$C$6:$L$47,10,FALSE))</f>
        <v/>
      </c>
      <c r="AH40" s="173">
        <f>IF(AH39="","",VLOOKUP(AH39,'【記載例】シフト記号表（勤務時間帯）'!$C$6:$L$47,10,FALSE))</f>
        <v>7.9999999999999982</v>
      </c>
      <c r="AI40" s="174">
        <f>IF(AI39="","",VLOOKUP(AI39,'【記載例】シフト記号表（勤務時間帯）'!$C$6:$L$47,10,FALSE))</f>
        <v>8</v>
      </c>
      <c r="AJ40" s="174" t="str">
        <f>IF(AJ39="","",VLOOKUP(AJ39,'【記載例】シフト記号表（勤務時間帯）'!$C$6:$L$47,10,FALSE))</f>
        <v/>
      </c>
      <c r="AK40" s="174">
        <f>IF(AK39="","",VLOOKUP(AK39,'【記載例】シフト記号表（勤務時間帯）'!$C$6:$L$47,10,FALSE))</f>
        <v>8</v>
      </c>
      <c r="AL40" s="174">
        <f>IF(AL39="","",VLOOKUP(AL39,'【記載例】シフト記号表（勤務時間帯）'!$C$6:$L$47,10,FALSE))</f>
        <v>8</v>
      </c>
      <c r="AM40" s="174">
        <f>IF(AM39="","",VLOOKUP(AM39,'【記載例】シフト記号表（勤務時間帯）'!$C$6:$L$47,10,FALSE))</f>
        <v>8</v>
      </c>
      <c r="AN40" s="175" t="str">
        <f>IF(AN39="","",VLOOKUP(AN39,'【記載例】シフト記号表（勤務時間帯）'!$C$6:$L$47,10,FALSE))</f>
        <v/>
      </c>
      <c r="AO40" s="173">
        <f>IF(AO39="","",VLOOKUP(AO39,'【記載例】シフト記号表（勤務時間帯）'!$C$6:$L$47,10,FALSE))</f>
        <v>7.9999999999999982</v>
      </c>
      <c r="AP40" s="174">
        <f>IF(AP39="","",VLOOKUP(AP39,'【記載例】シフト記号表（勤務時間帯）'!$C$6:$L$47,10,FALSE))</f>
        <v>8</v>
      </c>
      <c r="AQ40" s="174" t="str">
        <f>IF(AQ39="","",VLOOKUP(AQ39,'【記載例】シフト記号表（勤務時間帯）'!$C$6:$L$47,10,FALSE))</f>
        <v/>
      </c>
      <c r="AR40" s="174" t="str">
        <f>IF(AR39="","",VLOOKUP(AR39,'【記載例】シフト記号表（勤務時間帯）'!$C$6:$L$47,10,FALSE))</f>
        <v/>
      </c>
      <c r="AS40" s="174">
        <f>IF(AS39="","",VLOOKUP(AS39,'【記載例】シフト記号表（勤務時間帯）'!$C$6:$L$47,10,FALSE))</f>
        <v>8</v>
      </c>
      <c r="AT40" s="174">
        <f>IF(AT39="","",VLOOKUP(AT39,'【記載例】シフト記号表（勤務時間帯）'!$C$6:$L$47,10,FALSE))</f>
        <v>8</v>
      </c>
      <c r="AU40" s="175">
        <f>IF(AU39="","",VLOOKUP(AU39,'【記載例】シフト記号表（勤務時間帯）'!$C$6:$L$47,10,FALSE))</f>
        <v>7.9999999999999982</v>
      </c>
      <c r="AV40" s="173">
        <f>IF(AV39="","",VLOOKUP(AV39,'【記載例】シフト記号表（勤務時間帯）'!$C$6:$L$47,10,FALSE))</f>
        <v>7.9999999999999982</v>
      </c>
      <c r="AW40" s="174" t="str">
        <f>IF(AW39="","",VLOOKUP(AW39,'【記載例】シフト記号表（勤務時間帯）'!$C$6:$L$47,10,FALSE))</f>
        <v/>
      </c>
      <c r="AX40" s="174">
        <f>IF(AX39="","",VLOOKUP(AX39,'【記載例】シフト記号表（勤務時間帯）'!$C$6:$L$47,10,FALSE))</f>
        <v>8</v>
      </c>
      <c r="AY40" s="174">
        <f>IF(AY39="","",VLOOKUP(AY39,'【記載例】シフト記号表（勤務時間帯）'!$C$6:$L$47,10,FALSE))</f>
        <v>7.9999999999999982</v>
      </c>
      <c r="AZ40" s="174" t="str">
        <f>IF(AZ39="","",VLOOKUP(AZ39,'【記載例】シフト記号表（勤務時間帯）'!$C$6:$L$47,10,FALSE))</f>
        <v/>
      </c>
      <c r="BA40" s="174">
        <f>IF(BA39="","",VLOOKUP(BA39,'【記載例】シフト記号表（勤務時間帯）'!$C$6:$L$47,10,FALSE))</f>
        <v>8</v>
      </c>
      <c r="BB40" s="175">
        <f>IF(BB39="","",VLOOKUP(BB39,'【記載例】シフト記号表（勤務時間帯）'!$C$6:$L$47,10,FALSE))</f>
        <v>8</v>
      </c>
      <c r="BC40" s="173" t="str">
        <f>IF(BC39="","",VLOOKUP(BC39,'【記載例】シフト記号表（勤務時間帯）'!$C$6:$L$47,10,FALSE))</f>
        <v/>
      </c>
      <c r="BD40" s="174" t="str">
        <f>IF(BD39="","",VLOOKUP(BD39,'【記載例】シフト記号表（勤務時間帯）'!$C$6:$L$47,10,FALSE))</f>
        <v/>
      </c>
      <c r="BE40" s="174" t="str">
        <f>IF(BE39="","",VLOOKUP(BE39,'【記載例】シフト記号表（勤務時間帯）'!$C$6:$L$47,10,FALSE))</f>
        <v/>
      </c>
      <c r="BF40" s="1027">
        <f>IF($BI$3="４週",SUM(AA40:BB40),IF($BI$3="暦月",SUM(AA40:BE40),""))</f>
        <v>160</v>
      </c>
      <c r="BG40" s="1028"/>
      <c r="BH40" s="1029">
        <f>IF($BI$3="４週",BF40/4,IF($BI$3="暦月",(BF40/($BI$8/7)),""))</f>
        <v>37.333333333333336</v>
      </c>
      <c r="BI40" s="1028"/>
      <c r="BJ40" s="1024"/>
      <c r="BK40" s="1025"/>
      <c r="BL40" s="1025"/>
      <c r="BM40" s="1025"/>
      <c r="BN40" s="1026"/>
    </row>
    <row r="41" spans="2:66" ht="20.25" customHeight="1">
      <c r="B41" s="1120">
        <f>B39+1</f>
        <v>13</v>
      </c>
      <c r="C41" s="1030"/>
      <c r="D41" s="1032" t="s">
        <v>160</v>
      </c>
      <c r="E41" s="968"/>
      <c r="F41" s="1033"/>
      <c r="G41" s="957" t="s">
        <v>104</v>
      </c>
      <c r="H41" s="958"/>
      <c r="I41" s="163"/>
      <c r="J41" s="164"/>
      <c r="K41" s="163"/>
      <c r="L41" s="164"/>
      <c r="M41" s="1051" t="s">
        <v>89</v>
      </c>
      <c r="N41" s="1052"/>
      <c r="O41" s="1057" t="s">
        <v>90</v>
      </c>
      <c r="P41" s="1058"/>
      <c r="Q41" s="1058"/>
      <c r="R41" s="958"/>
      <c r="S41" s="1081" t="s">
        <v>176</v>
      </c>
      <c r="T41" s="1082"/>
      <c r="U41" s="1082"/>
      <c r="V41" s="1082"/>
      <c r="W41" s="1083"/>
      <c r="X41" s="195" t="s">
        <v>18</v>
      </c>
      <c r="Y41" s="118"/>
      <c r="Z41" s="119"/>
      <c r="AA41" s="105" t="s">
        <v>248</v>
      </c>
      <c r="AB41" s="106" t="s">
        <v>249</v>
      </c>
      <c r="AC41" s="106"/>
      <c r="AD41" s="106" t="s">
        <v>247</v>
      </c>
      <c r="AE41" s="106" t="s">
        <v>266</v>
      </c>
      <c r="AF41" s="106"/>
      <c r="AG41" s="107" t="s">
        <v>248</v>
      </c>
      <c r="AH41" s="105" t="s">
        <v>249</v>
      </c>
      <c r="AI41" s="106" t="s">
        <v>249</v>
      </c>
      <c r="AJ41" s="106" t="s">
        <v>248</v>
      </c>
      <c r="AK41" s="106"/>
      <c r="AL41" s="106" t="s">
        <v>247</v>
      </c>
      <c r="AM41" s="106" t="s">
        <v>266</v>
      </c>
      <c r="AN41" s="107"/>
      <c r="AO41" s="105" t="s">
        <v>249</v>
      </c>
      <c r="AP41" s="106"/>
      <c r="AQ41" s="106" t="s">
        <v>249</v>
      </c>
      <c r="AR41" s="106" t="s">
        <v>249</v>
      </c>
      <c r="AS41" s="106"/>
      <c r="AT41" s="106" t="s">
        <v>247</v>
      </c>
      <c r="AU41" s="107" t="s">
        <v>266</v>
      </c>
      <c r="AV41" s="105" t="s">
        <v>249</v>
      </c>
      <c r="AW41" s="106" t="s">
        <v>248</v>
      </c>
      <c r="AX41" s="106"/>
      <c r="AY41" s="106" t="s">
        <v>249</v>
      </c>
      <c r="AZ41" s="106" t="s">
        <v>314</v>
      </c>
      <c r="BA41" s="106"/>
      <c r="BB41" s="107" t="s">
        <v>247</v>
      </c>
      <c r="BC41" s="105"/>
      <c r="BD41" s="106"/>
      <c r="BE41" s="108"/>
      <c r="BF41" s="1035"/>
      <c r="BG41" s="1036"/>
      <c r="BH41" s="1037"/>
      <c r="BI41" s="1038"/>
      <c r="BJ41" s="1059"/>
      <c r="BK41" s="1060"/>
      <c r="BL41" s="1060"/>
      <c r="BM41" s="1060"/>
      <c r="BN41" s="1061"/>
    </row>
    <row r="42" spans="2:66" ht="20.25" customHeight="1">
      <c r="B42" s="1121"/>
      <c r="C42" s="1031"/>
      <c r="D42" s="1034"/>
      <c r="E42" s="968"/>
      <c r="F42" s="1033"/>
      <c r="G42" s="955"/>
      <c r="H42" s="956"/>
      <c r="I42" s="163"/>
      <c r="J42" s="164" t="str">
        <f>G41</f>
        <v>介護職員</v>
      </c>
      <c r="K42" s="163"/>
      <c r="L42" s="164" t="str">
        <f>M41</f>
        <v>A</v>
      </c>
      <c r="M42" s="1049"/>
      <c r="N42" s="1050"/>
      <c r="O42" s="1055"/>
      <c r="P42" s="1056"/>
      <c r="Q42" s="1056"/>
      <c r="R42" s="956"/>
      <c r="S42" s="1081"/>
      <c r="T42" s="1082"/>
      <c r="U42" s="1082"/>
      <c r="V42" s="1082"/>
      <c r="W42" s="1083"/>
      <c r="X42" s="196" t="s">
        <v>253</v>
      </c>
      <c r="Y42" s="120"/>
      <c r="Z42" s="197"/>
      <c r="AA42" s="173">
        <f>IF(AA41="","",VLOOKUP(AA41,'【記載例】シフト記号表（勤務時間帯）'!$C$6:$L$47,10,FALSE))</f>
        <v>7.9999999999999982</v>
      </c>
      <c r="AB42" s="174">
        <f>IF(AB41="","",VLOOKUP(AB41,'【記載例】シフト記号表（勤務時間帯）'!$C$6:$L$47,10,FALSE))</f>
        <v>8</v>
      </c>
      <c r="AC42" s="174" t="str">
        <f>IF(AC41="","",VLOOKUP(AC41,'【記載例】シフト記号表（勤務時間帯）'!$C$6:$L$47,10,FALSE))</f>
        <v/>
      </c>
      <c r="AD42" s="174">
        <f>IF(AD41="","",VLOOKUP(AD41,'【記載例】シフト記号表（勤務時間帯）'!$C$6:$L$47,10,FALSE))</f>
        <v>8</v>
      </c>
      <c r="AE42" s="174">
        <f>IF(AE41="","",VLOOKUP(AE41,'【記載例】シフト記号表（勤務時間帯）'!$C$6:$L$47,10,FALSE))</f>
        <v>8</v>
      </c>
      <c r="AF42" s="174" t="str">
        <f>IF(AF41="","",VLOOKUP(AF41,'【記載例】シフト記号表（勤務時間帯）'!$C$6:$L$47,10,FALSE))</f>
        <v/>
      </c>
      <c r="AG42" s="175">
        <f>IF(AG41="","",VLOOKUP(AG41,'【記載例】シフト記号表（勤務時間帯）'!$C$6:$L$47,10,FALSE))</f>
        <v>7.9999999999999982</v>
      </c>
      <c r="AH42" s="173">
        <f>IF(AH41="","",VLOOKUP(AH41,'【記載例】シフト記号表（勤務時間帯）'!$C$6:$L$47,10,FALSE))</f>
        <v>8</v>
      </c>
      <c r="AI42" s="174">
        <f>IF(AI41="","",VLOOKUP(AI41,'【記載例】シフト記号表（勤務時間帯）'!$C$6:$L$47,10,FALSE))</f>
        <v>8</v>
      </c>
      <c r="AJ42" s="174">
        <f>IF(AJ41="","",VLOOKUP(AJ41,'【記載例】シフト記号表（勤務時間帯）'!$C$6:$L$47,10,FALSE))</f>
        <v>7.9999999999999982</v>
      </c>
      <c r="AK42" s="174" t="str">
        <f>IF(AK41="","",VLOOKUP(AK41,'【記載例】シフト記号表（勤務時間帯）'!$C$6:$L$47,10,FALSE))</f>
        <v/>
      </c>
      <c r="AL42" s="174">
        <f>IF(AL41="","",VLOOKUP(AL41,'【記載例】シフト記号表（勤務時間帯）'!$C$6:$L$47,10,FALSE))</f>
        <v>8</v>
      </c>
      <c r="AM42" s="174">
        <f>IF(AM41="","",VLOOKUP(AM41,'【記載例】シフト記号表（勤務時間帯）'!$C$6:$L$47,10,FALSE))</f>
        <v>8</v>
      </c>
      <c r="AN42" s="175" t="str">
        <f>IF(AN41="","",VLOOKUP(AN41,'【記載例】シフト記号表（勤務時間帯）'!$C$6:$L$47,10,FALSE))</f>
        <v/>
      </c>
      <c r="AO42" s="173">
        <f>IF(AO41="","",VLOOKUP(AO41,'【記載例】シフト記号表（勤務時間帯）'!$C$6:$L$47,10,FALSE))</f>
        <v>8</v>
      </c>
      <c r="AP42" s="174" t="str">
        <f>IF(AP41="","",VLOOKUP(AP41,'【記載例】シフト記号表（勤務時間帯）'!$C$6:$L$47,10,FALSE))</f>
        <v/>
      </c>
      <c r="AQ42" s="174">
        <f>IF(AQ41="","",VLOOKUP(AQ41,'【記載例】シフト記号表（勤務時間帯）'!$C$6:$L$47,10,FALSE))</f>
        <v>8</v>
      </c>
      <c r="AR42" s="174">
        <f>IF(AR41="","",VLOOKUP(AR41,'【記載例】シフト記号表（勤務時間帯）'!$C$6:$L$47,10,FALSE))</f>
        <v>8</v>
      </c>
      <c r="AS42" s="174" t="str">
        <f>IF(AS41="","",VLOOKUP(AS41,'【記載例】シフト記号表（勤務時間帯）'!$C$6:$L$47,10,FALSE))</f>
        <v/>
      </c>
      <c r="AT42" s="174">
        <f>IF(AT41="","",VLOOKUP(AT41,'【記載例】シフト記号表（勤務時間帯）'!$C$6:$L$47,10,FALSE))</f>
        <v>8</v>
      </c>
      <c r="AU42" s="175">
        <f>IF(AU41="","",VLOOKUP(AU41,'【記載例】シフト記号表（勤務時間帯）'!$C$6:$L$47,10,FALSE))</f>
        <v>8</v>
      </c>
      <c r="AV42" s="173">
        <f>IF(AV41="","",VLOOKUP(AV41,'【記載例】シフト記号表（勤務時間帯）'!$C$6:$L$47,10,FALSE))</f>
        <v>8</v>
      </c>
      <c r="AW42" s="174">
        <f>IF(AW41="","",VLOOKUP(AW41,'【記載例】シフト記号表（勤務時間帯）'!$C$6:$L$47,10,FALSE))</f>
        <v>7.9999999999999982</v>
      </c>
      <c r="AX42" s="174" t="str">
        <f>IF(AX41="","",VLOOKUP(AX41,'【記載例】シフト記号表（勤務時間帯）'!$C$6:$L$47,10,FALSE))</f>
        <v/>
      </c>
      <c r="AY42" s="174">
        <f>IF(AY41="","",VLOOKUP(AY41,'【記載例】シフト記号表（勤務時間帯）'!$C$6:$L$47,10,FALSE))</f>
        <v>8</v>
      </c>
      <c r="AZ42" s="174">
        <f>IF(AZ41="","",VLOOKUP(AZ41,'【記載例】シフト記号表（勤務時間帯）'!$C$6:$L$47,10,FALSE))</f>
        <v>8</v>
      </c>
      <c r="BA42" s="174" t="str">
        <f>IF(BA41="","",VLOOKUP(BA41,'【記載例】シフト記号表（勤務時間帯）'!$C$6:$L$47,10,FALSE))</f>
        <v/>
      </c>
      <c r="BB42" s="175">
        <f>IF(BB41="","",VLOOKUP(BB41,'【記載例】シフト記号表（勤務時間帯）'!$C$6:$L$47,10,FALSE))</f>
        <v>8</v>
      </c>
      <c r="BC42" s="173" t="str">
        <f>IF(BC41="","",VLOOKUP(BC41,'【記載例】シフト記号表（勤務時間帯）'!$C$6:$L$47,10,FALSE))</f>
        <v/>
      </c>
      <c r="BD42" s="174" t="str">
        <f>IF(BD41="","",VLOOKUP(BD41,'【記載例】シフト記号表（勤務時間帯）'!$C$6:$L$47,10,FALSE))</f>
        <v/>
      </c>
      <c r="BE42" s="174" t="str">
        <f>IF(BE41="","",VLOOKUP(BE41,'【記載例】シフト記号表（勤務時間帯）'!$C$6:$L$47,10,FALSE))</f>
        <v/>
      </c>
      <c r="BF42" s="1027">
        <f>IF($BI$3="４週",SUM(AA42:BB42),IF($BI$3="暦月",SUM(AA42:BE42),""))</f>
        <v>160</v>
      </c>
      <c r="BG42" s="1028"/>
      <c r="BH42" s="1029">
        <f>IF($BI$3="４週",BF42/4,IF($BI$3="暦月",(BF42/($BI$8/7)),""))</f>
        <v>37.333333333333336</v>
      </c>
      <c r="BI42" s="1028"/>
      <c r="BJ42" s="1024"/>
      <c r="BK42" s="1025"/>
      <c r="BL42" s="1025"/>
      <c r="BM42" s="1025"/>
      <c r="BN42" s="1026"/>
    </row>
    <row r="43" spans="2:66" ht="20.25" customHeight="1">
      <c r="B43" s="1120">
        <f>B41+1</f>
        <v>14</v>
      </c>
      <c r="C43" s="1030"/>
      <c r="D43" s="1032" t="s">
        <v>160</v>
      </c>
      <c r="E43" s="968"/>
      <c r="F43" s="1033"/>
      <c r="G43" s="957" t="s">
        <v>104</v>
      </c>
      <c r="H43" s="958"/>
      <c r="I43" s="163"/>
      <c r="J43" s="164"/>
      <c r="K43" s="163"/>
      <c r="L43" s="164"/>
      <c r="M43" s="1051" t="s">
        <v>100</v>
      </c>
      <c r="N43" s="1052"/>
      <c r="O43" s="1057" t="s">
        <v>90</v>
      </c>
      <c r="P43" s="1058"/>
      <c r="Q43" s="1058"/>
      <c r="R43" s="958"/>
      <c r="S43" s="1081" t="s">
        <v>177</v>
      </c>
      <c r="T43" s="1082"/>
      <c r="U43" s="1082"/>
      <c r="V43" s="1082"/>
      <c r="W43" s="1083"/>
      <c r="X43" s="195" t="s">
        <v>18</v>
      </c>
      <c r="Y43" s="118"/>
      <c r="Z43" s="119"/>
      <c r="AA43" s="105"/>
      <c r="AB43" s="106" t="s">
        <v>248</v>
      </c>
      <c r="AC43" s="106" t="s">
        <v>249</v>
      </c>
      <c r="AD43" s="106"/>
      <c r="AE43" s="106" t="s">
        <v>249</v>
      </c>
      <c r="AF43" s="106" t="s">
        <v>249</v>
      </c>
      <c r="AG43" s="107"/>
      <c r="AH43" s="105"/>
      <c r="AI43" s="106" t="s">
        <v>248</v>
      </c>
      <c r="AJ43" s="106" t="s">
        <v>249</v>
      </c>
      <c r="AK43" s="106" t="s">
        <v>249</v>
      </c>
      <c r="AL43" s="106"/>
      <c r="AM43" s="106"/>
      <c r="AN43" s="107" t="s">
        <v>248</v>
      </c>
      <c r="AO43" s="105"/>
      <c r="AP43" s="106"/>
      <c r="AQ43" s="106" t="s">
        <v>248</v>
      </c>
      <c r="AR43" s="106" t="s">
        <v>248</v>
      </c>
      <c r="AS43" s="106" t="s">
        <v>249</v>
      </c>
      <c r="AT43" s="106"/>
      <c r="AU43" s="107" t="s">
        <v>249</v>
      </c>
      <c r="AV43" s="105"/>
      <c r="AW43" s="106" t="s">
        <v>249</v>
      </c>
      <c r="AX43" s="106" t="s">
        <v>249</v>
      </c>
      <c r="AY43" s="106"/>
      <c r="AZ43" s="106" t="s">
        <v>249</v>
      </c>
      <c r="BA43" s="106" t="s">
        <v>248</v>
      </c>
      <c r="BB43" s="107"/>
      <c r="BC43" s="105"/>
      <c r="BD43" s="106"/>
      <c r="BE43" s="108"/>
      <c r="BF43" s="1035"/>
      <c r="BG43" s="1036"/>
      <c r="BH43" s="1037"/>
      <c r="BI43" s="1038"/>
      <c r="BJ43" s="1059"/>
      <c r="BK43" s="1060"/>
      <c r="BL43" s="1060"/>
      <c r="BM43" s="1060"/>
      <c r="BN43" s="1061"/>
    </row>
    <row r="44" spans="2:66" ht="20.25" customHeight="1">
      <c r="B44" s="1121"/>
      <c r="C44" s="1031"/>
      <c r="D44" s="1034"/>
      <c r="E44" s="968"/>
      <c r="F44" s="1033"/>
      <c r="G44" s="955"/>
      <c r="H44" s="956"/>
      <c r="I44" s="163"/>
      <c r="J44" s="164" t="str">
        <f>G43</f>
        <v>介護職員</v>
      </c>
      <c r="K44" s="163"/>
      <c r="L44" s="164" t="str">
        <f>M43</f>
        <v>C</v>
      </c>
      <c r="M44" s="1049"/>
      <c r="N44" s="1050"/>
      <c r="O44" s="1055"/>
      <c r="P44" s="1056"/>
      <c r="Q44" s="1056"/>
      <c r="R44" s="956"/>
      <c r="S44" s="1081"/>
      <c r="T44" s="1082"/>
      <c r="U44" s="1082"/>
      <c r="V44" s="1082"/>
      <c r="W44" s="1083"/>
      <c r="X44" s="196" t="s">
        <v>253</v>
      </c>
      <c r="Y44" s="120"/>
      <c r="Z44" s="197"/>
      <c r="AA44" s="173" t="str">
        <f>IF(AA43="","",VLOOKUP(AA43,'【記載例】シフト記号表（勤務時間帯）'!$C$6:$L$47,10,FALSE))</f>
        <v/>
      </c>
      <c r="AB44" s="174">
        <f>IF(AB43="","",VLOOKUP(AB43,'【記載例】シフト記号表（勤務時間帯）'!$C$6:$L$47,10,FALSE))</f>
        <v>7.9999999999999982</v>
      </c>
      <c r="AC44" s="174">
        <f>IF(AC43="","",VLOOKUP(AC43,'【記載例】シフト記号表（勤務時間帯）'!$C$6:$L$47,10,FALSE))</f>
        <v>8</v>
      </c>
      <c r="AD44" s="174" t="str">
        <f>IF(AD43="","",VLOOKUP(AD43,'【記載例】シフト記号表（勤務時間帯）'!$C$6:$L$47,10,FALSE))</f>
        <v/>
      </c>
      <c r="AE44" s="174">
        <f>IF(AE43="","",VLOOKUP(AE43,'【記載例】シフト記号表（勤務時間帯）'!$C$6:$L$47,10,FALSE))</f>
        <v>8</v>
      </c>
      <c r="AF44" s="174">
        <f>IF(AF43="","",VLOOKUP(AF43,'【記載例】シフト記号表（勤務時間帯）'!$C$6:$L$47,10,FALSE))</f>
        <v>8</v>
      </c>
      <c r="AG44" s="175" t="str">
        <f>IF(AG43="","",VLOOKUP(AG43,'【記載例】シフト記号表（勤務時間帯）'!$C$6:$L$47,10,FALSE))</f>
        <v/>
      </c>
      <c r="AH44" s="173" t="str">
        <f>IF(AH43="","",VLOOKUP(AH43,'【記載例】シフト記号表（勤務時間帯）'!$C$6:$L$47,10,FALSE))</f>
        <v/>
      </c>
      <c r="AI44" s="174">
        <f>IF(AI43="","",VLOOKUP(AI43,'【記載例】シフト記号表（勤務時間帯）'!$C$6:$L$47,10,FALSE))</f>
        <v>7.9999999999999982</v>
      </c>
      <c r="AJ44" s="174">
        <f>IF(AJ43="","",VLOOKUP(AJ43,'【記載例】シフト記号表（勤務時間帯）'!$C$6:$L$47,10,FALSE))</f>
        <v>8</v>
      </c>
      <c r="AK44" s="174">
        <f>IF(AK43="","",VLOOKUP(AK43,'【記載例】シフト記号表（勤務時間帯）'!$C$6:$L$47,10,FALSE))</f>
        <v>8</v>
      </c>
      <c r="AL44" s="174" t="str">
        <f>IF(AL43="","",VLOOKUP(AL43,'【記載例】シフト記号表（勤務時間帯）'!$C$6:$L$47,10,FALSE))</f>
        <v/>
      </c>
      <c r="AM44" s="174" t="str">
        <f>IF(AM43="","",VLOOKUP(AM43,'【記載例】シフト記号表（勤務時間帯）'!$C$6:$L$47,10,FALSE))</f>
        <v/>
      </c>
      <c r="AN44" s="175">
        <f>IF(AN43="","",VLOOKUP(AN43,'【記載例】シフト記号表（勤務時間帯）'!$C$6:$L$47,10,FALSE))</f>
        <v>7.9999999999999982</v>
      </c>
      <c r="AO44" s="173" t="str">
        <f>IF(AO43="","",VLOOKUP(AO43,'【記載例】シフト記号表（勤務時間帯）'!$C$6:$L$47,10,FALSE))</f>
        <v/>
      </c>
      <c r="AP44" s="174" t="str">
        <f>IF(AP43="","",VLOOKUP(AP43,'【記載例】シフト記号表（勤務時間帯）'!$C$6:$L$47,10,FALSE))</f>
        <v/>
      </c>
      <c r="AQ44" s="174">
        <f>IF(AQ43="","",VLOOKUP(AQ43,'【記載例】シフト記号表（勤務時間帯）'!$C$6:$L$47,10,FALSE))</f>
        <v>7.9999999999999982</v>
      </c>
      <c r="AR44" s="174">
        <f>IF(AR43="","",VLOOKUP(AR43,'【記載例】シフト記号表（勤務時間帯）'!$C$6:$L$47,10,FALSE))</f>
        <v>7.9999999999999982</v>
      </c>
      <c r="AS44" s="174">
        <f>IF(AS43="","",VLOOKUP(AS43,'【記載例】シフト記号表（勤務時間帯）'!$C$6:$L$47,10,FALSE))</f>
        <v>8</v>
      </c>
      <c r="AT44" s="174" t="str">
        <f>IF(AT43="","",VLOOKUP(AT43,'【記載例】シフト記号表（勤務時間帯）'!$C$6:$L$47,10,FALSE))</f>
        <v/>
      </c>
      <c r="AU44" s="175">
        <f>IF(AU43="","",VLOOKUP(AU43,'【記載例】シフト記号表（勤務時間帯）'!$C$6:$L$47,10,FALSE))</f>
        <v>8</v>
      </c>
      <c r="AV44" s="173" t="str">
        <f>IF(AV43="","",VLOOKUP(AV43,'【記載例】シフト記号表（勤務時間帯）'!$C$6:$L$47,10,FALSE))</f>
        <v/>
      </c>
      <c r="AW44" s="174">
        <f>IF(AW43="","",VLOOKUP(AW43,'【記載例】シフト記号表（勤務時間帯）'!$C$6:$L$47,10,FALSE))</f>
        <v>8</v>
      </c>
      <c r="AX44" s="174">
        <f>IF(AX43="","",VLOOKUP(AX43,'【記載例】シフト記号表（勤務時間帯）'!$C$6:$L$47,10,FALSE))</f>
        <v>8</v>
      </c>
      <c r="AY44" s="174" t="str">
        <f>IF(AY43="","",VLOOKUP(AY43,'【記載例】シフト記号表（勤務時間帯）'!$C$6:$L$47,10,FALSE))</f>
        <v/>
      </c>
      <c r="AZ44" s="174">
        <f>IF(AZ43="","",VLOOKUP(AZ43,'【記載例】シフト記号表（勤務時間帯）'!$C$6:$L$47,10,FALSE))</f>
        <v>8</v>
      </c>
      <c r="BA44" s="174">
        <f>IF(BA43="","",VLOOKUP(BA43,'【記載例】シフト記号表（勤務時間帯）'!$C$6:$L$47,10,FALSE))</f>
        <v>7.9999999999999982</v>
      </c>
      <c r="BB44" s="175" t="str">
        <f>IF(BB43="","",VLOOKUP(BB43,'【記載例】シフト記号表（勤務時間帯）'!$C$6:$L$47,10,FALSE))</f>
        <v/>
      </c>
      <c r="BC44" s="173" t="str">
        <f>IF(BC43="","",VLOOKUP(BC43,'【記載例】シフト記号表（勤務時間帯）'!$C$6:$L$47,10,FALSE))</f>
        <v/>
      </c>
      <c r="BD44" s="174" t="str">
        <f>IF(BD43="","",VLOOKUP(BD43,'【記載例】シフト記号表（勤務時間帯）'!$C$6:$L$47,10,FALSE))</f>
        <v/>
      </c>
      <c r="BE44" s="174" t="str">
        <f>IF(BE43="","",VLOOKUP(BE43,'【記載例】シフト記号表（勤務時間帯）'!$C$6:$L$47,10,FALSE))</f>
        <v/>
      </c>
      <c r="BF44" s="1027">
        <f>IF($BI$3="４週",SUM(AA44:BB44),IF($BI$3="暦月",SUM(AA44:BE44),""))</f>
        <v>128</v>
      </c>
      <c r="BG44" s="1028"/>
      <c r="BH44" s="1029">
        <f>IF($BI$3="４週",BF44/4,IF($BI$3="暦月",(BF44/($BI$8/7)),""))</f>
        <v>29.866666666666667</v>
      </c>
      <c r="BI44" s="1028"/>
      <c r="BJ44" s="1024"/>
      <c r="BK44" s="1025"/>
      <c r="BL44" s="1025"/>
      <c r="BM44" s="1025"/>
      <c r="BN44" s="1026"/>
    </row>
    <row r="45" spans="2:66" ht="20.25" customHeight="1">
      <c r="B45" s="1120">
        <f>B43+1</f>
        <v>15</v>
      </c>
      <c r="C45" s="1030" t="s">
        <v>163</v>
      </c>
      <c r="D45" s="1032" t="s">
        <v>161</v>
      </c>
      <c r="E45" s="968"/>
      <c r="F45" s="1033"/>
      <c r="G45" s="957" t="s">
        <v>104</v>
      </c>
      <c r="H45" s="958"/>
      <c r="I45" s="163"/>
      <c r="J45" s="164"/>
      <c r="K45" s="163"/>
      <c r="L45" s="164"/>
      <c r="M45" s="1051" t="s">
        <v>89</v>
      </c>
      <c r="N45" s="1052"/>
      <c r="O45" s="1057" t="s">
        <v>19</v>
      </c>
      <c r="P45" s="1058"/>
      <c r="Q45" s="1058"/>
      <c r="R45" s="958"/>
      <c r="S45" s="1081" t="s">
        <v>178</v>
      </c>
      <c r="T45" s="1082"/>
      <c r="U45" s="1082"/>
      <c r="V45" s="1082"/>
      <c r="W45" s="1083"/>
      <c r="X45" s="195" t="s">
        <v>18</v>
      </c>
      <c r="Y45" s="118"/>
      <c r="Z45" s="119"/>
      <c r="AA45" s="105" t="s">
        <v>249</v>
      </c>
      <c r="AB45" s="106" t="s">
        <v>249</v>
      </c>
      <c r="AC45" s="106"/>
      <c r="AD45" s="106"/>
      <c r="AE45" s="106" t="s">
        <v>247</v>
      </c>
      <c r="AF45" s="106" t="s">
        <v>266</v>
      </c>
      <c r="AG45" s="107" t="s">
        <v>248</v>
      </c>
      <c r="AH45" s="105" t="s">
        <v>248</v>
      </c>
      <c r="AI45" s="106"/>
      <c r="AJ45" s="106" t="s">
        <v>249</v>
      </c>
      <c r="AK45" s="106" t="s">
        <v>249</v>
      </c>
      <c r="AL45" s="106"/>
      <c r="AM45" s="106" t="s">
        <v>247</v>
      </c>
      <c r="AN45" s="107" t="s">
        <v>266</v>
      </c>
      <c r="AO45" s="105" t="s">
        <v>248</v>
      </c>
      <c r="AP45" s="106" t="s">
        <v>248</v>
      </c>
      <c r="AQ45" s="106"/>
      <c r="AR45" s="106" t="s">
        <v>249</v>
      </c>
      <c r="AS45" s="106"/>
      <c r="AT45" s="106"/>
      <c r="AU45" s="107" t="s">
        <v>247</v>
      </c>
      <c r="AV45" s="105" t="s">
        <v>266</v>
      </c>
      <c r="AW45" s="106" t="s">
        <v>248</v>
      </c>
      <c r="AX45" s="106" t="s">
        <v>248</v>
      </c>
      <c r="AY45" s="106"/>
      <c r="AZ45" s="106" t="s">
        <v>248</v>
      </c>
      <c r="BA45" s="106" t="s">
        <v>249</v>
      </c>
      <c r="BB45" s="107" t="s">
        <v>249</v>
      </c>
      <c r="BC45" s="105"/>
      <c r="BD45" s="106"/>
      <c r="BE45" s="108"/>
      <c r="BF45" s="1035"/>
      <c r="BG45" s="1036"/>
      <c r="BH45" s="1037"/>
      <c r="BI45" s="1038"/>
      <c r="BJ45" s="1059"/>
      <c r="BK45" s="1060"/>
      <c r="BL45" s="1060"/>
      <c r="BM45" s="1060"/>
      <c r="BN45" s="1061"/>
    </row>
    <row r="46" spans="2:66" ht="20.25" customHeight="1">
      <c r="B46" s="1121"/>
      <c r="C46" s="1031"/>
      <c r="D46" s="1034"/>
      <c r="E46" s="968"/>
      <c r="F46" s="1033"/>
      <c r="G46" s="955"/>
      <c r="H46" s="956"/>
      <c r="I46" s="163"/>
      <c r="J46" s="164" t="str">
        <f>G45</f>
        <v>介護職員</v>
      </c>
      <c r="K46" s="163"/>
      <c r="L46" s="164" t="str">
        <f>M45</f>
        <v>A</v>
      </c>
      <c r="M46" s="1049"/>
      <c r="N46" s="1050"/>
      <c r="O46" s="1055"/>
      <c r="P46" s="1056"/>
      <c r="Q46" s="1056"/>
      <c r="R46" s="956"/>
      <c r="S46" s="1081"/>
      <c r="T46" s="1082"/>
      <c r="U46" s="1082"/>
      <c r="V46" s="1082"/>
      <c r="W46" s="1083"/>
      <c r="X46" s="196" t="s">
        <v>253</v>
      </c>
      <c r="Y46" s="120"/>
      <c r="Z46" s="197"/>
      <c r="AA46" s="173">
        <f>IF(AA45="","",VLOOKUP(AA45,'【記載例】シフト記号表（勤務時間帯）'!$C$6:$L$47,10,FALSE))</f>
        <v>8</v>
      </c>
      <c r="AB46" s="174">
        <f>IF(AB45="","",VLOOKUP(AB45,'【記載例】シフト記号表（勤務時間帯）'!$C$6:$L$47,10,FALSE))</f>
        <v>8</v>
      </c>
      <c r="AC46" s="174" t="str">
        <f>IF(AC45="","",VLOOKUP(AC45,'【記載例】シフト記号表（勤務時間帯）'!$C$6:$L$47,10,FALSE))</f>
        <v/>
      </c>
      <c r="AD46" s="174" t="str">
        <f>IF(AD45="","",VLOOKUP(AD45,'【記載例】シフト記号表（勤務時間帯）'!$C$6:$L$47,10,FALSE))</f>
        <v/>
      </c>
      <c r="AE46" s="174">
        <f>IF(AE45="","",VLOOKUP(AE45,'【記載例】シフト記号表（勤務時間帯）'!$C$6:$L$47,10,FALSE))</f>
        <v>8</v>
      </c>
      <c r="AF46" s="174">
        <f>IF(AF45="","",VLOOKUP(AF45,'【記載例】シフト記号表（勤務時間帯）'!$C$6:$L$47,10,FALSE))</f>
        <v>8</v>
      </c>
      <c r="AG46" s="175">
        <f>IF(AG45="","",VLOOKUP(AG45,'【記載例】シフト記号表（勤務時間帯）'!$C$6:$L$47,10,FALSE))</f>
        <v>7.9999999999999982</v>
      </c>
      <c r="AH46" s="173">
        <f>IF(AH45="","",VLOOKUP(AH45,'【記載例】シフト記号表（勤務時間帯）'!$C$6:$L$47,10,FALSE))</f>
        <v>7.9999999999999982</v>
      </c>
      <c r="AI46" s="174" t="str">
        <f>IF(AI45="","",VLOOKUP(AI45,'【記載例】シフト記号表（勤務時間帯）'!$C$6:$L$47,10,FALSE))</f>
        <v/>
      </c>
      <c r="AJ46" s="174">
        <f>IF(AJ45="","",VLOOKUP(AJ45,'【記載例】シフト記号表（勤務時間帯）'!$C$6:$L$47,10,FALSE))</f>
        <v>8</v>
      </c>
      <c r="AK46" s="174">
        <f>IF(AK45="","",VLOOKUP(AK45,'【記載例】シフト記号表（勤務時間帯）'!$C$6:$L$47,10,FALSE))</f>
        <v>8</v>
      </c>
      <c r="AL46" s="174" t="str">
        <f>IF(AL45="","",VLOOKUP(AL45,'【記載例】シフト記号表（勤務時間帯）'!$C$6:$L$47,10,FALSE))</f>
        <v/>
      </c>
      <c r="AM46" s="174">
        <f>IF(AM45="","",VLOOKUP(AM45,'【記載例】シフト記号表（勤務時間帯）'!$C$6:$L$47,10,FALSE))</f>
        <v>8</v>
      </c>
      <c r="AN46" s="175">
        <f>IF(AN45="","",VLOOKUP(AN45,'【記載例】シフト記号表（勤務時間帯）'!$C$6:$L$47,10,FALSE))</f>
        <v>8</v>
      </c>
      <c r="AO46" s="173">
        <f>IF(AO45="","",VLOOKUP(AO45,'【記載例】シフト記号表（勤務時間帯）'!$C$6:$L$47,10,FALSE))</f>
        <v>7.9999999999999982</v>
      </c>
      <c r="AP46" s="174">
        <f>IF(AP45="","",VLOOKUP(AP45,'【記載例】シフト記号表（勤務時間帯）'!$C$6:$L$47,10,FALSE))</f>
        <v>7.9999999999999982</v>
      </c>
      <c r="AQ46" s="174" t="str">
        <f>IF(AQ45="","",VLOOKUP(AQ45,'【記載例】シフト記号表（勤務時間帯）'!$C$6:$L$47,10,FALSE))</f>
        <v/>
      </c>
      <c r="AR46" s="174">
        <f>IF(AR45="","",VLOOKUP(AR45,'【記載例】シフト記号表（勤務時間帯）'!$C$6:$L$47,10,FALSE))</f>
        <v>8</v>
      </c>
      <c r="AS46" s="174" t="str">
        <f>IF(AS45="","",VLOOKUP(AS45,'【記載例】シフト記号表（勤務時間帯）'!$C$6:$L$47,10,FALSE))</f>
        <v/>
      </c>
      <c r="AT46" s="174" t="str">
        <f>IF(AT45="","",VLOOKUP(AT45,'【記載例】シフト記号表（勤務時間帯）'!$C$6:$L$47,10,FALSE))</f>
        <v/>
      </c>
      <c r="AU46" s="175">
        <f>IF(AU45="","",VLOOKUP(AU45,'【記載例】シフト記号表（勤務時間帯）'!$C$6:$L$47,10,FALSE))</f>
        <v>8</v>
      </c>
      <c r="AV46" s="173">
        <f>IF(AV45="","",VLOOKUP(AV45,'【記載例】シフト記号表（勤務時間帯）'!$C$6:$L$47,10,FALSE))</f>
        <v>8</v>
      </c>
      <c r="AW46" s="174">
        <f>IF(AW45="","",VLOOKUP(AW45,'【記載例】シフト記号表（勤務時間帯）'!$C$6:$L$47,10,FALSE))</f>
        <v>7.9999999999999982</v>
      </c>
      <c r="AX46" s="174">
        <f>IF(AX45="","",VLOOKUP(AX45,'【記載例】シフト記号表（勤務時間帯）'!$C$6:$L$47,10,FALSE))</f>
        <v>7.9999999999999982</v>
      </c>
      <c r="AY46" s="174" t="str">
        <f>IF(AY45="","",VLOOKUP(AY45,'【記載例】シフト記号表（勤務時間帯）'!$C$6:$L$47,10,FALSE))</f>
        <v/>
      </c>
      <c r="AZ46" s="174">
        <f>IF(AZ45="","",VLOOKUP(AZ45,'【記載例】シフト記号表（勤務時間帯）'!$C$6:$L$47,10,FALSE))</f>
        <v>7.9999999999999982</v>
      </c>
      <c r="BA46" s="174">
        <f>IF(BA45="","",VLOOKUP(BA45,'【記載例】シフト記号表（勤務時間帯）'!$C$6:$L$47,10,FALSE))</f>
        <v>8</v>
      </c>
      <c r="BB46" s="175">
        <f>IF(BB45="","",VLOOKUP(BB45,'【記載例】シフト記号表（勤務時間帯）'!$C$6:$L$47,10,FALSE))</f>
        <v>8</v>
      </c>
      <c r="BC46" s="173" t="str">
        <f>IF(BC45="","",VLOOKUP(BC45,'【記載例】シフト記号表（勤務時間帯）'!$C$6:$L$47,10,FALSE))</f>
        <v/>
      </c>
      <c r="BD46" s="174" t="str">
        <f>IF(BD45="","",VLOOKUP(BD45,'【記載例】シフト記号表（勤務時間帯）'!$C$6:$L$47,10,FALSE))</f>
        <v/>
      </c>
      <c r="BE46" s="174" t="str">
        <f>IF(BE45="","",VLOOKUP(BE45,'【記載例】シフト記号表（勤務時間帯）'!$C$6:$L$47,10,FALSE))</f>
        <v/>
      </c>
      <c r="BF46" s="1027">
        <f>IF($BI$3="４週",SUM(AA46:BB46),IF($BI$3="暦月",SUM(AA46:BE46),""))</f>
        <v>160</v>
      </c>
      <c r="BG46" s="1028"/>
      <c r="BH46" s="1029">
        <f>IF($BI$3="４週",BF46/4,IF($BI$3="暦月",(BF46/($BI$8/7)),""))</f>
        <v>37.333333333333336</v>
      </c>
      <c r="BI46" s="1028"/>
      <c r="BJ46" s="1024"/>
      <c r="BK46" s="1025"/>
      <c r="BL46" s="1025"/>
      <c r="BM46" s="1025"/>
      <c r="BN46" s="1026"/>
    </row>
    <row r="47" spans="2:66" ht="20.25" customHeight="1">
      <c r="B47" s="1120">
        <f>B45+1</f>
        <v>16</v>
      </c>
      <c r="C47" s="1030"/>
      <c r="D47" s="1032" t="s">
        <v>161</v>
      </c>
      <c r="E47" s="968"/>
      <c r="F47" s="1033"/>
      <c r="G47" s="957" t="s">
        <v>104</v>
      </c>
      <c r="H47" s="958"/>
      <c r="I47" s="163"/>
      <c r="J47" s="164"/>
      <c r="K47" s="163"/>
      <c r="L47" s="164"/>
      <c r="M47" s="1051" t="s">
        <v>89</v>
      </c>
      <c r="N47" s="1052"/>
      <c r="O47" s="1057" t="s">
        <v>90</v>
      </c>
      <c r="P47" s="1058"/>
      <c r="Q47" s="1058"/>
      <c r="R47" s="958"/>
      <c r="S47" s="1081" t="s">
        <v>179</v>
      </c>
      <c r="T47" s="1082"/>
      <c r="U47" s="1082"/>
      <c r="V47" s="1082"/>
      <c r="W47" s="1083"/>
      <c r="X47" s="195" t="s">
        <v>18</v>
      </c>
      <c r="Y47" s="118"/>
      <c r="Z47" s="119"/>
      <c r="AA47" s="105"/>
      <c r="AB47" s="106" t="s">
        <v>248</v>
      </c>
      <c r="AC47" s="106" t="s">
        <v>249</v>
      </c>
      <c r="AD47" s="106" t="s">
        <v>249</v>
      </c>
      <c r="AE47" s="106"/>
      <c r="AF47" s="106" t="s">
        <v>247</v>
      </c>
      <c r="AG47" s="107" t="s">
        <v>266</v>
      </c>
      <c r="AH47" s="105" t="s">
        <v>249</v>
      </c>
      <c r="AI47" s="106"/>
      <c r="AJ47" s="106" t="s">
        <v>249</v>
      </c>
      <c r="AK47" s="106" t="s">
        <v>249</v>
      </c>
      <c r="AL47" s="106"/>
      <c r="AM47" s="106"/>
      <c r="AN47" s="107" t="s">
        <v>247</v>
      </c>
      <c r="AO47" s="105" t="s">
        <v>266</v>
      </c>
      <c r="AP47" s="106" t="s">
        <v>249</v>
      </c>
      <c r="AQ47" s="106" t="s">
        <v>249</v>
      </c>
      <c r="AR47" s="106" t="s">
        <v>249</v>
      </c>
      <c r="AS47" s="106" t="s">
        <v>248</v>
      </c>
      <c r="AT47" s="106" t="s">
        <v>248</v>
      </c>
      <c r="AU47" s="107"/>
      <c r="AV47" s="105" t="s">
        <v>247</v>
      </c>
      <c r="AW47" s="106" t="s">
        <v>266</v>
      </c>
      <c r="AX47" s="106" t="s">
        <v>248</v>
      </c>
      <c r="AY47" s="106" t="s">
        <v>249</v>
      </c>
      <c r="AZ47" s="106"/>
      <c r="BA47" s="106"/>
      <c r="BB47" s="107" t="s">
        <v>248</v>
      </c>
      <c r="BC47" s="105"/>
      <c r="BD47" s="106"/>
      <c r="BE47" s="108"/>
      <c r="BF47" s="1035"/>
      <c r="BG47" s="1036"/>
      <c r="BH47" s="1037"/>
      <c r="BI47" s="1038"/>
      <c r="BJ47" s="1059"/>
      <c r="BK47" s="1060"/>
      <c r="BL47" s="1060"/>
      <c r="BM47" s="1060"/>
      <c r="BN47" s="1061"/>
    </row>
    <row r="48" spans="2:66" ht="20.25" customHeight="1">
      <c r="B48" s="1121"/>
      <c r="C48" s="1031"/>
      <c r="D48" s="1034"/>
      <c r="E48" s="968"/>
      <c r="F48" s="1033"/>
      <c r="G48" s="955"/>
      <c r="H48" s="956"/>
      <c r="I48" s="163"/>
      <c r="J48" s="164" t="str">
        <f>G47</f>
        <v>介護職員</v>
      </c>
      <c r="K48" s="163"/>
      <c r="L48" s="164" t="str">
        <f>M47</f>
        <v>A</v>
      </c>
      <c r="M48" s="1049"/>
      <c r="N48" s="1050"/>
      <c r="O48" s="1055"/>
      <c r="P48" s="1056"/>
      <c r="Q48" s="1056"/>
      <c r="R48" s="956"/>
      <c r="S48" s="1081"/>
      <c r="T48" s="1082"/>
      <c r="U48" s="1082"/>
      <c r="V48" s="1082"/>
      <c r="W48" s="1083"/>
      <c r="X48" s="196" t="s">
        <v>253</v>
      </c>
      <c r="Y48" s="120"/>
      <c r="Z48" s="197"/>
      <c r="AA48" s="173" t="str">
        <f>IF(AA47="","",VLOOKUP(AA47,'【記載例】シフト記号表（勤務時間帯）'!$C$6:$L$47,10,FALSE))</f>
        <v/>
      </c>
      <c r="AB48" s="174">
        <f>IF(AB47="","",VLOOKUP(AB47,'【記載例】シフト記号表（勤務時間帯）'!$C$6:$L$47,10,FALSE))</f>
        <v>7.9999999999999982</v>
      </c>
      <c r="AC48" s="174">
        <f>IF(AC47="","",VLOOKUP(AC47,'【記載例】シフト記号表（勤務時間帯）'!$C$6:$L$47,10,FALSE))</f>
        <v>8</v>
      </c>
      <c r="AD48" s="174">
        <f>IF(AD47="","",VLOOKUP(AD47,'【記載例】シフト記号表（勤務時間帯）'!$C$6:$L$47,10,FALSE))</f>
        <v>8</v>
      </c>
      <c r="AE48" s="174" t="str">
        <f>IF(AE47="","",VLOOKUP(AE47,'【記載例】シフト記号表（勤務時間帯）'!$C$6:$L$47,10,FALSE))</f>
        <v/>
      </c>
      <c r="AF48" s="174">
        <f>IF(AF47="","",VLOOKUP(AF47,'【記載例】シフト記号表（勤務時間帯）'!$C$6:$L$47,10,FALSE))</f>
        <v>8</v>
      </c>
      <c r="AG48" s="175">
        <f>IF(AG47="","",VLOOKUP(AG47,'【記載例】シフト記号表（勤務時間帯）'!$C$6:$L$47,10,FALSE))</f>
        <v>8</v>
      </c>
      <c r="AH48" s="173">
        <f>IF(AH47="","",VLOOKUP(AH47,'【記載例】シフト記号表（勤務時間帯）'!$C$6:$L$47,10,FALSE))</f>
        <v>8</v>
      </c>
      <c r="AI48" s="174" t="str">
        <f>IF(AI47="","",VLOOKUP(AI47,'【記載例】シフト記号表（勤務時間帯）'!$C$6:$L$47,10,FALSE))</f>
        <v/>
      </c>
      <c r="AJ48" s="174">
        <f>IF(AJ47="","",VLOOKUP(AJ47,'【記載例】シフト記号表（勤務時間帯）'!$C$6:$L$47,10,FALSE))</f>
        <v>8</v>
      </c>
      <c r="AK48" s="174">
        <f>IF(AK47="","",VLOOKUP(AK47,'【記載例】シフト記号表（勤務時間帯）'!$C$6:$L$47,10,FALSE))</f>
        <v>8</v>
      </c>
      <c r="AL48" s="174" t="str">
        <f>IF(AL47="","",VLOOKUP(AL47,'【記載例】シフト記号表（勤務時間帯）'!$C$6:$L$47,10,FALSE))</f>
        <v/>
      </c>
      <c r="AM48" s="174" t="str">
        <f>IF(AM47="","",VLOOKUP(AM47,'【記載例】シフト記号表（勤務時間帯）'!$C$6:$L$47,10,FALSE))</f>
        <v/>
      </c>
      <c r="AN48" s="175">
        <f>IF(AN47="","",VLOOKUP(AN47,'【記載例】シフト記号表（勤務時間帯）'!$C$6:$L$47,10,FALSE))</f>
        <v>8</v>
      </c>
      <c r="AO48" s="173">
        <f>IF(AO47="","",VLOOKUP(AO47,'【記載例】シフト記号表（勤務時間帯）'!$C$6:$L$47,10,FALSE))</f>
        <v>8</v>
      </c>
      <c r="AP48" s="174">
        <f>IF(AP47="","",VLOOKUP(AP47,'【記載例】シフト記号表（勤務時間帯）'!$C$6:$L$47,10,FALSE))</f>
        <v>8</v>
      </c>
      <c r="AQ48" s="174">
        <f>IF(AQ47="","",VLOOKUP(AQ47,'【記載例】シフト記号表（勤務時間帯）'!$C$6:$L$47,10,FALSE))</f>
        <v>8</v>
      </c>
      <c r="AR48" s="174">
        <f>IF(AR47="","",VLOOKUP(AR47,'【記載例】シフト記号表（勤務時間帯）'!$C$6:$L$47,10,FALSE))</f>
        <v>8</v>
      </c>
      <c r="AS48" s="174">
        <f>IF(AS47="","",VLOOKUP(AS47,'【記載例】シフト記号表（勤務時間帯）'!$C$6:$L$47,10,FALSE))</f>
        <v>7.9999999999999982</v>
      </c>
      <c r="AT48" s="174">
        <f>IF(AT47="","",VLOOKUP(AT47,'【記載例】シフト記号表（勤務時間帯）'!$C$6:$L$47,10,FALSE))</f>
        <v>7.9999999999999982</v>
      </c>
      <c r="AU48" s="175" t="str">
        <f>IF(AU47="","",VLOOKUP(AU47,'【記載例】シフト記号表（勤務時間帯）'!$C$6:$L$47,10,FALSE))</f>
        <v/>
      </c>
      <c r="AV48" s="173">
        <f>IF(AV47="","",VLOOKUP(AV47,'【記載例】シフト記号表（勤務時間帯）'!$C$6:$L$47,10,FALSE))</f>
        <v>8</v>
      </c>
      <c r="AW48" s="174">
        <f>IF(AW47="","",VLOOKUP(AW47,'【記載例】シフト記号表（勤務時間帯）'!$C$6:$L$47,10,FALSE))</f>
        <v>8</v>
      </c>
      <c r="AX48" s="174">
        <f>IF(AX47="","",VLOOKUP(AX47,'【記載例】シフト記号表（勤務時間帯）'!$C$6:$L$47,10,FALSE))</f>
        <v>7.9999999999999982</v>
      </c>
      <c r="AY48" s="174">
        <f>IF(AY47="","",VLOOKUP(AY47,'【記載例】シフト記号表（勤務時間帯）'!$C$6:$L$47,10,FALSE))</f>
        <v>8</v>
      </c>
      <c r="AZ48" s="174" t="str">
        <f>IF(AZ47="","",VLOOKUP(AZ47,'【記載例】シフト記号表（勤務時間帯）'!$C$6:$L$47,10,FALSE))</f>
        <v/>
      </c>
      <c r="BA48" s="174" t="str">
        <f>IF(BA47="","",VLOOKUP(BA47,'【記載例】シフト記号表（勤務時間帯）'!$C$6:$L$47,10,FALSE))</f>
        <v/>
      </c>
      <c r="BB48" s="175">
        <f>IF(BB47="","",VLOOKUP(BB47,'【記載例】シフト記号表（勤務時間帯）'!$C$6:$L$47,10,FALSE))</f>
        <v>7.9999999999999982</v>
      </c>
      <c r="BC48" s="173" t="str">
        <f>IF(BC47="","",VLOOKUP(BC47,'【記載例】シフト記号表（勤務時間帯）'!$C$6:$L$47,10,FALSE))</f>
        <v/>
      </c>
      <c r="BD48" s="174" t="str">
        <f>IF(BD47="","",VLOOKUP(BD47,'【記載例】シフト記号表（勤務時間帯）'!$C$6:$L$47,10,FALSE))</f>
        <v/>
      </c>
      <c r="BE48" s="174" t="str">
        <f>IF(BE47="","",VLOOKUP(BE47,'【記載例】シフト記号表（勤務時間帯）'!$C$6:$L$47,10,FALSE))</f>
        <v/>
      </c>
      <c r="BF48" s="1027">
        <f>IF($BI$3="４週",SUM(AA48:BB48),IF($BI$3="暦月",SUM(AA48:BE48),""))</f>
        <v>160</v>
      </c>
      <c r="BG48" s="1028"/>
      <c r="BH48" s="1029">
        <f>IF($BI$3="４週",BF48/4,IF($BI$3="暦月",(BF48/($BI$8/7)),""))</f>
        <v>37.333333333333336</v>
      </c>
      <c r="BI48" s="1028"/>
      <c r="BJ48" s="1024"/>
      <c r="BK48" s="1025"/>
      <c r="BL48" s="1025"/>
      <c r="BM48" s="1025"/>
      <c r="BN48" s="1026"/>
    </row>
    <row r="49" spans="2:66" ht="20.25" customHeight="1">
      <c r="B49" s="1120">
        <f>B47+1</f>
        <v>17</v>
      </c>
      <c r="C49" s="1030"/>
      <c r="D49" s="1032" t="s">
        <v>161</v>
      </c>
      <c r="E49" s="968"/>
      <c r="F49" s="1033"/>
      <c r="G49" s="957" t="s">
        <v>104</v>
      </c>
      <c r="H49" s="958"/>
      <c r="I49" s="163"/>
      <c r="J49" s="164"/>
      <c r="K49" s="163"/>
      <c r="L49" s="164"/>
      <c r="M49" s="1051" t="s">
        <v>89</v>
      </c>
      <c r="N49" s="1052"/>
      <c r="O49" s="1057" t="s">
        <v>90</v>
      </c>
      <c r="P49" s="1058"/>
      <c r="Q49" s="1058"/>
      <c r="R49" s="958"/>
      <c r="S49" s="1081" t="s">
        <v>180</v>
      </c>
      <c r="T49" s="1082"/>
      <c r="U49" s="1082"/>
      <c r="V49" s="1082"/>
      <c r="W49" s="1083"/>
      <c r="X49" s="195" t="s">
        <v>18</v>
      </c>
      <c r="Y49" s="118"/>
      <c r="Z49" s="119"/>
      <c r="AA49" s="105" t="s">
        <v>248</v>
      </c>
      <c r="AB49" s="106"/>
      <c r="AC49" s="106" t="s">
        <v>248</v>
      </c>
      <c r="AD49" s="106"/>
      <c r="AE49" s="106" t="s">
        <v>249</v>
      </c>
      <c r="AF49" s="106"/>
      <c r="AG49" s="107" t="s">
        <v>247</v>
      </c>
      <c r="AH49" s="105" t="s">
        <v>266</v>
      </c>
      <c r="AI49" s="106" t="s">
        <v>249</v>
      </c>
      <c r="AJ49" s="106" t="s">
        <v>249</v>
      </c>
      <c r="AK49" s="106" t="s">
        <v>248</v>
      </c>
      <c r="AL49" s="106" t="s">
        <v>248</v>
      </c>
      <c r="AM49" s="106"/>
      <c r="AN49" s="107" t="s">
        <v>249</v>
      </c>
      <c r="AO49" s="105" t="s">
        <v>247</v>
      </c>
      <c r="AP49" s="106" t="s">
        <v>266</v>
      </c>
      <c r="AQ49" s="106" t="s">
        <v>248</v>
      </c>
      <c r="AR49" s="106"/>
      <c r="AS49" s="106" t="s">
        <v>249</v>
      </c>
      <c r="AT49" s="106" t="s">
        <v>249</v>
      </c>
      <c r="AU49" s="107"/>
      <c r="AV49" s="105"/>
      <c r="AW49" s="106" t="s">
        <v>247</v>
      </c>
      <c r="AX49" s="106" t="s">
        <v>266</v>
      </c>
      <c r="AY49" s="106" t="s">
        <v>248</v>
      </c>
      <c r="AZ49" s="106" t="s">
        <v>249</v>
      </c>
      <c r="BA49" s="106" t="s">
        <v>249</v>
      </c>
      <c r="BB49" s="107"/>
      <c r="BC49" s="105"/>
      <c r="BD49" s="106"/>
      <c r="BE49" s="108"/>
      <c r="BF49" s="1035"/>
      <c r="BG49" s="1036"/>
      <c r="BH49" s="1037"/>
      <c r="BI49" s="1038"/>
      <c r="BJ49" s="1059"/>
      <c r="BK49" s="1060"/>
      <c r="BL49" s="1060"/>
      <c r="BM49" s="1060"/>
      <c r="BN49" s="1061"/>
    </row>
    <row r="50" spans="2:66" ht="20.25" customHeight="1">
      <c r="B50" s="1121"/>
      <c r="C50" s="1031"/>
      <c r="D50" s="1034"/>
      <c r="E50" s="968"/>
      <c r="F50" s="1033"/>
      <c r="G50" s="955"/>
      <c r="H50" s="956"/>
      <c r="I50" s="163"/>
      <c r="J50" s="164" t="str">
        <f>G49</f>
        <v>介護職員</v>
      </c>
      <c r="K50" s="163"/>
      <c r="L50" s="164" t="str">
        <f>M49</f>
        <v>A</v>
      </c>
      <c r="M50" s="1049"/>
      <c r="N50" s="1050"/>
      <c r="O50" s="1055"/>
      <c r="P50" s="1056"/>
      <c r="Q50" s="1056"/>
      <c r="R50" s="956"/>
      <c r="S50" s="1081"/>
      <c r="T50" s="1082"/>
      <c r="U50" s="1082"/>
      <c r="V50" s="1082"/>
      <c r="W50" s="1083"/>
      <c r="X50" s="196" t="s">
        <v>253</v>
      </c>
      <c r="Y50" s="120"/>
      <c r="Z50" s="197"/>
      <c r="AA50" s="173">
        <f>IF(AA49="","",VLOOKUP(AA49,'【記載例】シフト記号表（勤務時間帯）'!$C$6:$L$47,10,FALSE))</f>
        <v>7.9999999999999982</v>
      </c>
      <c r="AB50" s="174" t="str">
        <f>IF(AB49="","",VLOOKUP(AB49,'【記載例】シフト記号表（勤務時間帯）'!$C$6:$L$47,10,FALSE))</f>
        <v/>
      </c>
      <c r="AC50" s="174">
        <f>IF(AC49="","",VLOOKUP(AC49,'【記載例】シフト記号表（勤務時間帯）'!$C$6:$L$47,10,FALSE))</f>
        <v>7.9999999999999982</v>
      </c>
      <c r="AD50" s="174" t="str">
        <f>IF(AD49="","",VLOOKUP(AD49,'【記載例】シフト記号表（勤務時間帯）'!$C$6:$L$47,10,FALSE))</f>
        <v/>
      </c>
      <c r="AE50" s="174">
        <f>IF(AE49="","",VLOOKUP(AE49,'【記載例】シフト記号表（勤務時間帯）'!$C$6:$L$47,10,FALSE))</f>
        <v>8</v>
      </c>
      <c r="AF50" s="174" t="str">
        <f>IF(AF49="","",VLOOKUP(AF49,'【記載例】シフト記号表（勤務時間帯）'!$C$6:$L$47,10,FALSE))</f>
        <v/>
      </c>
      <c r="AG50" s="175">
        <f>IF(AG49="","",VLOOKUP(AG49,'【記載例】シフト記号表（勤務時間帯）'!$C$6:$L$47,10,FALSE))</f>
        <v>8</v>
      </c>
      <c r="AH50" s="173">
        <f>IF(AH49="","",VLOOKUP(AH49,'【記載例】シフト記号表（勤務時間帯）'!$C$6:$L$47,10,FALSE))</f>
        <v>8</v>
      </c>
      <c r="AI50" s="174">
        <f>IF(AI49="","",VLOOKUP(AI49,'【記載例】シフト記号表（勤務時間帯）'!$C$6:$L$47,10,FALSE))</f>
        <v>8</v>
      </c>
      <c r="AJ50" s="174">
        <f>IF(AJ49="","",VLOOKUP(AJ49,'【記載例】シフト記号表（勤務時間帯）'!$C$6:$L$47,10,FALSE))</f>
        <v>8</v>
      </c>
      <c r="AK50" s="174">
        <f>IF(AK49="","",VLOOKUP(AK49,'【記載例】シフト記号表（勤務時間帯）'!$C$6:$L$47,10,FALSE))</f>
        <v>7.9999999999999982</v>
      </c>
      <c r="AL50" s="174">
        <f>IF(AL49="","",VLOOKUP(AL49,'【記載例】シフト記号表（勤務時間帯）'!$C$6:$L$47,10,FALSE))</f>
        <v>7.9999999999999982</v>
      </c>
      <c r="AM50" s="174" t="str">
        <f>IF(AM49="","",VLOOKUP(AM49,'【記載例】シフト記号表（勤務時間帯）'!$C$6:$L$47,10,FALSE))</f>
        <v/>
      </c>
      <c r="AN50" s="175">
        <f>IF(AN49="","",VLOOKUP(AN49,'【記載例】シフト記号表（勤務時間帯）'!$C$6:$L$47,10,FALSE))</f>
        <v>8</v>
      </c>
      <c r="AO50" s="173">
        <f>IF(AO49="","",VLOOKUP(AO49,'【記載例】シフト記号表（勤務時間帯）'!$C$6:$L$47,10,FALSE))</f>
        <v>8</v>
      </c>
      <c r="AP50" s="174">
        <f>IF(AP49="","",VLOOKUP(AP49,'【記載例】シフト記号表（勤務時間帯）'!$C$6:$L$47,10,FALSE))</f>
        <v>8</v>
      </c>
      <c r="AQ50" s="174">
        <f>IF(AQ49="","",VLOOKUP(AQ49,'【記載例】シフト記号表（勤務時間帯）'!$C$6:$L$47,10,FALSE))</f>
        <v>7.9999999999999982</v>
      </c>
      <c r="AR50" s="174" t="str">
        <f>IF(AR49="","",VLOOKUP(AR49,'【記載例】シフト記号表（勤務時間帯）'!$C$6:$L$47,10,FALSE))</f>
        <v/>
      </c>
      <c r="AS50" s="174">
        <f>IF(AS49="","",VLOOKUP(AS49,'【記載例】シフト記号表（勤務時間帯）'!$C$6:$L$47,10,FALSE))</f>
        <v>8</v>
      </c>
      <c r="AT50" s="174">
        <f>IF(AT49="","",VLOOKUP(AT49,'【記載例】シフト記号表（勤務時間帯）'!$C$6:$L$47,10,FALSE))</f>
        <v>8</v>
      </c>
      <c r="AU50" s="175" t="str">
        <f>IF(AU49="","",VLOOKUP(AU49,'【記載例】シフト記号表（勤務時間帯）'!$C$6:$L$47,10,FALSE))</f>
        <v/>
      </c>
      <c r="AV50" s="173" t="str">
        <f>IF(AV49="","",VLOOKUP(AV49,'【記載例】シフト記号表（勤務時間帯）'!$C$6:$L$47,10,FALSE))</f>
        <v/>
      </c>
      <c r="AW50" s="174">
        <f>IF(AW49="","",VLOOKUP(AW49,'【記載例】シフト記号表（勤務時間帯）'!$C$6:$L$47,10,FALSE))</f>
        <v>8</v>
      </c>
      <c r="AX50" s="174">
        <f>IF(AX49="","",VLOOKUP(AX49,'【記載例】シフト記号表（勤務時間帯）'!$C$6:$L$47,10,FALSE))</f>
        <v>8</v>
      </c>
      <c r="AY50" s="174">
        <f>IF(AY49="","",VLOOKUP(AY49,'【記載例】シフト記号表（勤務時間帯）'!$C$6:$L$47,10,FALSE))</f>
        <v>7.9999999999999982</v>
      </c>
      <c r="AZ50" s="174">
        <f>IF(AZ49="","",VLOOKUP(AZ49,'【記載例】シフト記号表（勤務時間帯）'!$C$6:$L$47,10,FALSE))</f>
        <v>8</v>
      </c>
      <c r="BA50" s="174">
        <f>IF(BA49="","",VLOOKUP(BA49,'【記載例】シフト記号表（勤務時間帯）'!$C$6:$L$47,10,FALSE))</f>
        <v>8</v>
      </c>
      <c r="BB50" s="175" t="str">
        <f>IF(BB49="","",VLOOKUP(BB49,'【記載例】シフト記号表（勤務時間帯）'!$C$6:$L$47,10,FALSE))</f>
        <v/>
      </c>
      <c r="BC50" s="173" t="str">
        <f>IF(BC49="","",VLOOKUP(BC49,'【記載例】シフト記号表（勤務時間帯）'!$C$6:$L$47,10,FALSE))</f>
        <v/>
      </c>
      <c r="BD50" s="174" t="str">
        <f>IF(BD49="","",VLOOKUP(BD49,'【記載例】シフト記号表（勤務時間帯）'!$C$6:$L$47,10,FALSE))</f>
        <v/>
      </c>
      <c r="BE50" s="174" t="str">
        <f>IF(BE49="","",VLOOKUP(BE49,'【記載例】シフト記号表（勤務時間帯）'!$C$6:$L$47,10,FALSE))</f>
        <v/>
      </c>
      <c r="BF50" s="1027">
        <f>IF($BI$3="４週",SUM(AA50:BB50),IF($BI$3="暦月",SUM(AA50:BE50),""))</f>
        <v>160</v>
      </c>
      <c r="BG50" s="1028"/>
      <c r="BH50" s="1029">
        <f>IF($BI$3="４週",BF50/4,IF($BI$3="暦月",(BF50/($BI$8/7)),""))</f>
        <v>37.333333333333336</v>
      </c>
      <c r="BI50" s="1028"/>
      <c r="BJ50" s="1024"/>
      <c r="BK50" s="1025"/>
      <c r="BL50" s="1025"/>
      <c r="BM50" s="1025"/>
      <c r="BN50" s="1026"/>
    </row>
    <row r="51" spans="2:66" ht="20.25" customHeight="1">
      <c r="B51" s="1120">
        <f>B49+1</f>
        <v>18</v>
      </c>
      <c r="C51" s="1030"/>
      <c r="D51" s="1032" t="s">
        <v>166</v>
      </c>
      <c r="E51" s="968"/>
      <c r="F51" s="1033"/>
      <c r="G51" s="957" t="s">
        <v>104</v>
      </c>
      <c r="H51" s="958"/>
      <c r="I51" s="163"/>
      <c r="J51" s="164"/>
      <c r="K51" s="163"/>
      <c r="L51" s="164"/>
      <c r="M51" s="1051" t="s">
        <v>89</v>
      </c>
      <c r="N51" s="1052"/>
      <c r="O51" s="1057" t="s">
        <v>90</v>
      </c>
      <c r="P51" s="1058"/>
      <c r="Q51" s="1058"/>
      <c r="R51" s="958"/>
      <c r="S51" s="1081" t="s">
        <v>181</v>
      </c>
      <c r="T51" s="1082"/>
      <c r="U51" s="1082"/>
      <c r="V51" s="1082"/>
      <c r="W51" s="1083"/>
      <c r="X51" s="195" t="s">
        <v>18</v>
      </c>
      <c r="Y51" s="118"/>
      <c r="Z51" s="119"/>
      <c r="AA51" s="105" t="s">
        <v>313</v>
      </c>
      <c r="AB51" s="106"/>
      <c r="AC51" s="106" t="s">
        <v>249</v>
      </c>
      <c r="AD51" s="106" t="s">
        <v>248</v>
      </c>
      <c r="AE51" s="106" t="s">
        <v>248</v>
      </c>
      <c r="AF51" s="106" t="s">
        <v>248</v>
      </c>
      <c r="AG51" s="107"/>
      <c r="AH51" s="105" t="s">
        <v>247</v>
      </c>
      <c r="AI51" s="106" t="s">
        <v>266</v>
      </c>
      <c r="AJ51" s="106" t="s">
        <v>248</v>
      </c>
      <c r="AK51" s="106"/>
      <c r="AL51" s="106" t="s">
        <v>249</v>
      </c>
      <c r="AM51" s="106" t="s">
        <v>249</v>
      </c>
      <c r="AN51" s="107"/>
      <c r="AO51" s="105"/>
      <c r="AP51" s="106" t="s">
        <v>247</v>
      </c>
      <c r="AQ51" s="106" t="s">
        <v>266</v>
      </c>
      <c r="AR51" s="106" t="s">
        <v>248</v>
      </c>
      <c r="AS51" s="106"/>
      <c r="AT51" s="106" t="s">
        <v>249</v>
      </c>
      <c r="AU51" s="107" t="s">
        <v>249</v>
      </c>
      <c r="AV51" s="105" t="s">
        <v>249</v>
      </c>
      <c r="AW51" s="106"/>
      <c r="AX51" s="106" t="s">
        <v>247</v>
      </c>
      <c r="AY51" s="106" t="s">
        <v>266</v>
      </c>
      <c r="AZ51" s="106" t="s">
        <v>248</v>
      </c>
      <c r="BA51" s="106"/>
      <c r="BB51" s="107" t="s">
        <v>249</v>
      </c>
      <c r="BC51" s="105"/>
      <c r="BD51" s="106"/>
      <c r="BE51" s="108"/>
      <c r="BF51" s="1035"/>
      <c r="BG51" s="1036"/>
      <c r="BH51" s="1037"/>
      <c r="BI51" s="1038"/>
      <c r="BJ51" s="1059"/>
      <c r="BK51" s="1060"/>
      <c r="BL51" s="1060"/>
      <c r="BM51" s="1060"/>
      <c r="BN51" s="1061"/>
    </row>
    <row r="52" spans="2:66" ht="20.25" customHeight="1">
      <c r="B52" s="1121"/>
      <c r="C52" s="1031"/>
      <c r="D52" s="1034"/>
      <c r="E52" s="968"/>
      <c r="F52" s="1033"/>
      <c r="G52" s="955"/>
      <c r="H52" s="956"/>
      <c r="I52" s="163"/>
      <c r="J52" s="164" t="str">
        <f>G51</f>
        <v>介護職員</v>
      </c>
      <c r="K52" s="163"/>
      <c r="L52" s="164" t="str">
        <f>M51</f>
        <v>A</v>
      </c>
      <c r="M52" s="1049"/>
      <c r="N52" s="1050"/>
      <c r="O52" s="1055"/>
      <c r="P52" s="1056"/>
      <c r="Q52" s="1056"/>
      <c r="R52" s="956"/>
      <c r="S52" s="1081"/>
      <c r="T52" s="1082"/>
      <c r="U52" s="1082"/>
      <c r="V52" s="1082"/>
      <c r="W52" s="1083"/>
      <c r="X52" s="196" t="s">
        <v>253</v>
      </c>
      <c r="Y52" s="120"/>
      <c r="Z52" s="197"/>
      <c r="AA52" s="173">
        <f>IF(AA51="","",VLOOKUP(AA51,'【記載例】シフト記号表（勤務時間帯）'!$C$6:$L$47,10,FALSE))</f>
        <v>8</v>
      </c>
      <c r="AB52" s="174" t="str">
        <f>IF(AB51="","",VLOOKUP(AB51,'【記載例】シフト記号表（勤務時間帯）'!$C$6:$L$47,10,FALSE))</f>
        <v/>
      </c>
      <c r="AC52" s="174">
        <f>IF(AC51="","",VLOOKUP(AC51,'【記載例】シフト記号表（勤務時間帯）'!$C$6:$L$47,10,FALSE))</f>
        <v>8</v>
      </c>
      <c r="AD52" s="174">
        <f>IF(AD51="","",VLOOKUP(AD51,'【記載例】シフト記号表（勤務時間帯）'!$C$6:$L$47,10,FALSE))</f>
        <v>7.9999999999999982</v>
      </c>
      <c r="AE52" s="174">
        <f>IF(AE51="","",VLOOKUP(AE51,'【記載例】シフト記号表（勤務時間帯）'!$C$6:$L$47,10,FALSE))</f>
        <v>7.9999999999999982</v>
      </c>
      <c r="AF52" s="174">
        <f>IF(AF51="","",VLOOKUP(AF51,'【記載例】シフト記号表（勤務時間帯）'!$C$6:$L$47,10,FALSE))</f>
        <v>7.9999999999999982</v>
      </c>
      <c r="AG52" s="175" t="str">
        <f>IF(AG51="","",VLOOKUP(AG51,'【記載例】シフト記号表（勤務時間帯）'!$C$6:$L$47,10,FALSE))</f>
        <v/>
      </c>
      <c r="AH52" s="173">
        <f>IF(AH51="","",VLOOKUP(AH51,'【記載例】シフト記号表（勤務時間帯）'!$C$6:$L$47,10,FALSE))</f>
        <v>8</v>
      </c>
      <c r="AI52" s="174">
        <f>IF(AI51="","",VLOOKUP(AI51,'【記載例】シフト記号表（勤務時間帯）'!$C$6:$L$47,10,FALSE))</f>
        <v>8</v>
      </c>
      <c r="AJ52" s="174">
        <f>IF(AJ51="","",VLOOKUP(AJ51,'【記載例】シフト記号表（勤務時間帯）'!$C$6:$L$47,10,FALSE))</f>
        <v>7.9999999999999982</v>
      </c>
      <c r="AK52" s="174" t="str">
        <f>IF(AK51="","",VLOOKUP(AK51,'【記載例】シフト記号表（勤務時間帯）'!$C$6:$L$47,10,FALSE))</f>
        <v/>
      </c>
      <c r="AL52" s="174">
        <f>IF(AL51="","",VLOOKUP(AL51,'【記載例】シフト記号表（勤務時間帯）'!$C$6:$L$47,10,FALSE))</f>
        <v>8</v>
      </c>
      <c r="AM52" s="174">
        <f>IF(AM51="","",VLOOKUP(AM51,'【記載例】シフト記号表（勤務時間帯）'!$C$6:$L$47,10,FALSE))</f>
        <v>8</v>
      </c>
      <c r="AN52" s="175" t="str">
        <f>IF(AN51="","",VLOOKUP(AN51,'【記載例】シフト記号表（勤務時間帯）'!$C$6:$L$47,10,FALSE))</f>
        <v/>
      </c>
      <c r="AO52" s="173" t="str">
        <f>IF(AO51="","",VLOOKUP(AO51,'【記載例】シフト記号表（勤務時間帯）'!$C$6:$L$47,10,FALSE))</f>
        <v/>
      </c>
      <c r="AP52" s="174">
        <f>IF(AP51="","",VLOOKUP(AP51,'【記載例】シフト記号表（勤務時間帯）'!$C$6:$L$47,10,FALSE))</f>
        <v>8</v>
      </c>
      <c r="AQ52" s="174">
        <f>IF(AQ51="","",VLOOKUP(AQ51,'【記載例】シフト記号表（勤務時間帯）'!$C$6:$L$47,10,FALSE))</f>
        <v>8</v>
      </c>
      <c r="AR52" s="174">
        <f>IF(AR51="","",VLOOKUP(AR51,'【記載例】シフト記号表（勤務時間帯）'!$C$6:$L$47,10,FALSE))</f>
        <v>7.9999999999999982</v>
      </c>
      <c r="AS52" s="174" t="str">
        <f>IF(AS51="","",VLOOKUP(AS51,'【記載例】シフト記号表（勤務時間帯）'!$C$6:$L$47,10,FALSE))</f>
        <v/>
      </c>
      <c r="AT52" s="174">
        <f>IF(AT51="","",VLOOKUP(AT51,'【記載例】シフト記号表（勤務時間帯）'!$C$6:$L$47,10,FALSE))</f>
        <v>8</v>
      </c>
      <c r="AU52" s="175">
        <f>IF(AU51="","",VLOOKUP(AU51,'【記載例】シフト記号表（勤務時間帯）'!$C$6:$L$47,10,FALSE))</f>
        <v>8</v>
      </c>
      <c r="AV52" s="173">
        <f>IF(AV51="","",VLOOKUP(AV51,'【記載例】シフト記号表（勤務時間帯）'!$C$6:$L$47,10,FALSE))</f>
        <v>8</v>
      </c>
      <c r="AW52" s="174" t="str">
        <f>IF(AW51="","",VLOOKUP(AW51,'【記載例】シフト記号表（勤務時間帯）'!$C$6:$L$47,10,FALSE))</f>
        <v/>
      </c>
      <c r="AX52" s="174">
        <f>IF(AX51="","",VLOOKUP(AX51,'【記載例】シフト記号表（勤務時間帯）'!$C$6:$L$47,10,FALSE))</f>
        <v>8</v>
      </c>
      <c r="AY52" s="174">
        <f>IF(AY51="","",VLOOKUP(AY51,'【記載例】シフト記号表（勤務時間帯）'!$C$6:$L$47,10,FALSE))</f>
        <v>8</v>
      </c>
      <c r="AZ52" s="174">
        <f>IF(AZ51="","",VLOOKUP(AZ51,'【記載例】シフト記号表（勤務時間帯）'!$C$6:$L$47,10,FALSE))</f>
        <v>7.9999999999999982</v>
      </c>
      <c r="BA52" s="174" t="str">
        <f>IF(BA51="","",VLOOKUP(BA51,'【記載例】シフト記号表（勤務時間帯）'!$C$6:$L$47,10,FALSE))</f>
        <v/>
      </c>
      <c r="BB52" s="175">
        <f>IF(BB51="","",VLOOKUP(BB51,'【記載例】シフト記号表（勤務時間帯）'!$C$6:$L$47,10,FALSE))</f>
        <v>8</v>
      </c>
      <c r="BC52" s="173" t="str">
        <f>IF(BC51="","",VLOOKUP(BC51,'【記載例】シフト記号表（勤務時間帯）'!$C$6:$L$47,10,FALSE))</f>
        <v/>
      </c>
      <c r="BD52" s="174" t="str">
        <f>IF(BD51="","",VLOOKUP(BD51,'【記載例】シフト記号表（勤務時間帯）'!$C$6:$L$47,10,FALSE))</f>
        <v/>
      </c>
      <c r="BE52" s="174" t="str">
        <f>IF(BE51="","",VLOOKUP(BE51,'【記載例】シフト記号表（勤務時間帯）'!$C$6:$L$47,10,FALSE))</f>
        <v/>
      </c>
      <c r="BF52" s="1027">
        <f>IF($BI$3="４週",SUM(AA52:BB52),IF($BI$3="暦月",SUM(AA52:BE52),""))</f>
        <v>160</v>
      </c>
      <c r="BG52" s="1028"/>
      <c r="BH52" s="1029">
        <f>IF($BI$3="４週",BF52/4,IF($BI$3="暦月",(BF52/($BI$8/7)),""))</f>
        <v>37.333333333333336</v>
      </c>
      <c r="BI52" s="1028"/>
      <c r="BJ52" s="1024"/>
      <c r="BK52" s="1025"/>
      <c r="BL52" s="1025"/>
      <c r="BM52" s="1025"/>
      <c r="BN52" s="1026"/>
    </row>
    <row r="53" spans="2:66" ht="20.25" customHeight="1">
      <c r="B53" s="1120">
        <f>B51+1</f>
        <v>19</v>
      </c>
      <c r="C53" s="1030"/>
      <c r="D53" s="1032" t="s">
        <v>161</v>
      </c>
      <c r="E53" s="968"/>
      <c r="F53" s="1033"/>
      <c r="G53" s="957" t="s">
        <v>104</v>
      </c>
      <c r="H53" s="958"/>
      <c r="I53" s="165"/>
      <c r="J53" s="166"/>
      <c r="K53" s="165"/>
      <c r="L53" s="166"/>
      <c r="M53" s="1051" t="s">
        <v>100</v>
      </c>
      <c r="N53" s="1052"/>
      <c r="O53" s="1057" t="s">
        <v>90</v>
      </c>
      <c r="P53" s="1058"/>
      <c r="Q53" s="1058"/>
      <c r="R53" s="958"/>
      <c r="S53" s="1081" t="s">
        <v>182</v>
      </c>
      <c r="T53" s="1082"/>
      <c r="U53" s="1082"/>
      <c r="V53" s="1082"/>
      <c r="W53" s="1083"/>
      <c r="X53" s="115" t="s">
        <v>18</v>
      </c>
      <c r="Y53" s="116"/>
      <c r="Z53" s="117"/>
      <c r="AA53" s="105" t="s">
        <v>249</v>
      </c>
      <c r="AB53" s="106"/>
      <c r="AC53" s="106"/>
      <c r="AD53" s="106" t="s">
        <v>249</v>
      </c>
      <c r="AE53" s="106"/>
      <c r="AF53" s="106" t="s">
        <v>249</v>
      </c>
      <c r="AG53" s="107" t="s">
        <v>249</v>
      </c>
      <c r="AH53" s="105"/>
      <c r="AI53" s="106" t="s">
        <v>249</v>
      </c>
      <c r="AJ53" s="106"/>
      <c r="AK53" s="106"/>
      <c r="AL53" s="106" t="s">
        <v>249</v>
      </c>
      <c r="AM53" s="106" t="s">
        <v>248</v>
      </c>
      <c r="AN53" s="107" t="s">
        <v>248</v>
      </c>
      <c r="AO53" s="105" t="s">
        <v>249</v>
      </c>
      <c r="AP53" s="106"/>
      <c r="AQ53" s="106" t="s">
        <v>249</v>
      </c>
      <c r="AR53" s="106"/>
      <c r="AS53" s="106" t="s">
        <v>249</v>
      </c>
      <c r="AT53" s="106"/>
      <c r="AU53" s="107" t="s">
        <v>248</v>
      </c>
      <c r="AV53" s="105" t="s">
        <v>248</v>
      </c>
      <c r="AW53" s="106" t="s">
        <v>249</v>
      </c>
      <c r="AX53" s="106"/>
      <c r="AY53" s="106" t="s">
        <v>249</v>
      </c>
      <c r="AZ53" s="106"/>
      <c r="BA53" s="106" t="s">
        <v>248</v>
      </c>
      <c r="BB53" s="107"/>
      <c r="BC53" s="105"/>
      <c r="BD53" s="106"/>
      <c r="BE53" s="108"/>
      <c r="BF53" s="1035"/>
      <c r="BG53" s="1036"/>
      <c r="BH53" s="1037"/>
      <c r="BI53" s="1038"/>
      <c r="BJ53" s="1059"/>
      <c r="BK53" s="1060"/>
      <c r="BL53" s="1060"/>
      <c r="BM53" s="1060"/>
      <c r="BN53" s="1061"/>
    </row>
    <row r="54" spans="2:66" ht="20.25" customHeight="1">
      <c r="B54" s="1121"/>
      <c r="C54" s="1031"/>
      <c r="D54" s="1034"/>
      <c r="E54" s="968"/>
      <c r="F54" s="1033"/>
      <c r="G54" s="955"/>
      <c r="H54" s="956"/>
      <c r="I54" s="163"/>
      <c r="J54" s="164" t="str">
        <f>G53</f>
        <v>介護職員</v>
      </c>
      <c r="K54" s="163"/>
      <c r="L54" s="164" t="str">
        <f>M53</f>
        <v>C</v>
      </c>
      <c r="M54" s="1049"/>
      <c r="N54" s="1050"/>
      <c r="O54" s="1055"/>
      <c r="P54" s="1056"/>
      <c r="Q54" s="1056"/>
      <c r="R54" s="956"/>
      <c r="S54" s="1081"/>
      <c r="T54" s="1082"/>
      <c r="U54" s="1082"/>
      <c r="V54" s="1082"/>
      <c r="W54" s="1083"/>
      <c r="X54" s="196" t="s">
        <v>253</v>
      </c>
      <c r="Y54" s="113"/>
      <c r="Z54" s="114"/>
      <c r="AA54" s="173">
        <f>IF(AA53="","",VLOOKUP(AA53,'【記載例】シフト記号表（勤務時間帯）'!$C$6:$L$47,10,FALSE))</f>
        <v>8</v>
      </c>
      <c r="AB54" s="174" t="str">
        <f>IF(AB53="","",VLOOKUP(AB53,'【記載例】シフト記号表（勤務時間帯）'!$C$6:$L$47,10,FALSE))</f>
        <v/>
      </c>
      <c r="AC54" s="174" t="str">
        <f>IF(AC53="","",VLOOKUP(AC53,'【記載例】シフト記号表（勤務時間帯）'!$C$6:$L$47,10,FALSE))</f>
        <v/>
      </c>
      <c r="AD54" s="174">
        <f>IF(AD53="","",VLOOKUP(AD53,'【記載例】シフト記号表（勤務時間帯）'!$C$6:$L$47,10,FALSE))</f>
        <v>8</v>
      </c>
      <c r="AE54" s="174" t="str">
        <f>IF(AE53="","",VLOOKUP(AE53,'【記載例】シフト記号表（勤務時間帯）'!$C$6:$L$47,10,FALSE))</f>
        <v/>
      </c>
      <c r="AF54" s="174">
        <f>IF(AF53="","",VLOOKUP(AF53,'【記載例】シフト記号表（勤務時間帯）'!$C$6:$L$47,10,FALSE))</f>
        <v>8</v>
      </c>
      <c r="AG54" s="175">
        <f>IF(AG53="","",VLOOKUP(AG53,'【記載例】シフト記号表（勤務時間帯）'!$C$6:$L$47,10,FALSE))</f>
        <v>8</v>
      </c>
      <c r="AH54" s="173" t="str">
        <f>IF(AH53="","",VLOOKUP(AH53,'【記載例】シフト記号表（勤務時間帯）'!$C$6:$L$47,10,FALSE))</f>
        <v/>
      </c>
      <c r="AI54" s="174">
        <f>IF(AI53="","",VLOOKUP(AI53,'【記載例】シフト記号表（勤務時間帯）'!$C$6:$L$47,10,FALSE))</f>
        <v>8</v>
      </c>
      <c r="AJ54" s="174" t="str">
        <f>IF(AJ53="","",VLOOKUP(AJ53,'【記載例】シフト記号表（勤務時間帯）'!$C$6:$L$47,10,FALSE))</f>
        <v/>
      </c>
      <c r="AK54" s="174" t="str">
        <f>IF(AK53="","",VLOOKUP(AK53,'【記載例】シフト記号表（勤務時間帯）'!$C$6:$L$47,10,FALSE))</f>
        <v/>
      </c>
      <c r="AL54" s="174">
        <f>IF(AL53="","",VLOOKUP(AL53,'【記載例】シフト記号表（勤務時間帯）'!$C$6:$L$47,10,FALSE))</f>
        <v>8</v>
      </c>
      <c r="AM54" s="174">
        <f>IF(AM53="","",VLOOKUP(AM53,'【記載例】シフト記号表（勤務時間帯）'!$C$6:$L$47,10,FALSE))</f>
        <v>7.9999999999999982</v>
      </c>
      <c r="AN54" s="175">
        <f>IF(AN53="","",VLOOKUP(AN53,'【記載例】シフト記号表（勤務時間帯）'!$C$6:$L$47,10,FALSE))</f>
        <v>7.9999999999999982</v>
      </c>
      <c r="AO54" s="173">
        <f>IF(AO53="","",VLOOKUP(AO53,'【記載例】シフト記号表（勤務時間帯）'!$C$6:$L$47,10,FALSE))</f>
        <v>8</v>
      </c>
      <c r="AP54" s="174" t="str">
        <f>IF(AP53="","",VLOOKUP(AP53,'【記載例】シフト記号表（勤務時間帯）'!$C$6:$L$47,10,FALSE))</f>
        <v/>
      </c>
      <c r="AQ54" s="174">
        <f>IF(AQ53="","",VLOOKUP(AQ53,'【記載例】シフト記号表（勤務時間帯）'!$C$6:$L$47,10,FALSE))</f>
        <v>8</v>
      </c>
      <c r="AR54" s="174" t="str">
        <f>IF(AR53="","",VLOOKUP(AR53,'【記載例】シフト記号表（勤務時間帯）'!$C$6:$L$47,10,FALSE))</f>
        <v/>
      </c>
      <c r="AS54" s="174">
        <f>IF(AS53="","",VLOOKUP(AS53,'【記載例】シフト記号表（勤務時間帯）'!$C$6:$L$47,10,FALSE))</f>
        <v>8</v>
      </c>
      <c r="AT54" s="174" t="str">
        <f>IF(AT53="","",VLOOKUP(AT53,'【記載例】シフト記号表（勤務時間帯）'!$C$6:$L$47,10,FALSE))</f>
        <v/>
      </c>
      <c r="AU54" s="175">
        <f>IF(AU53="","",VLOOKUP(AU53,'【記載例】シフト記号表（勤務時間帯）'!$C$6:$L$47,10,FALSE))</f>
        <v>7.9999999999999982</v>
      </c>
      <c r="AV54" s="173">
        <f>IF(AV53="","",VLOOKUP(AV53,'【記載例】シフト記号表（勤務時間帯）'!$C$6:$L$47,10,FALSE))</f>
        <v>7.9999999999999982</v>
      </c>
      <c r="AW54" s="174">
        <f>IF(AW53="","",VLOOKUP(AW53,'【記載例】シフト記号表（勤務時間帯）'!$C$6:$L$47,10,FALSE))</f>
        <v>8</v>
      </c>
      <c r="AX54" s="174" t="str">
        <f>IF(AX53="","",VLOOKUP(AX53,'【記載例】シフト記号表（勤務時間帯）'!$C$6:$L$47,10,FALSE))</f>
        <v/>
      </c>
      <c r="AY54" s="174">
        <f>IF(AY53="","",VLOOKUP(AY53,'【記載例】シフト記号表（勤務時間帯）'!$C$6:$L$47,10,FALSE))</f>
        <v>8</v>
      </c>
      <c r="AZ54" s="174" t="str">
        <f>IF(AZ53="","",VLOOKUP(AZ53,'【記載例】シフト記号表（勤務時間帯）'!$C$6:$L$47,10,FALSE))</f>
        <v/>
      </c>
      <c r="BA54" s="174">
        <f>IF(BA53="","",VLOOKUP(BA53,'【記載例】シフト記号表（勤務時間帯）'!$C$6:$L$47,10,FALSE))</f>
        <v>7.9999999999999982</v>
      </c>
      <c r="BB54" s="175" t="str">
        <f>IF(BB53="","",VLOOKUP(BB53,'【記載例】シフト記号表（勤務時間帯）'!$C$6:$L$47,10,FALSE))</f>
        <v/>
      </c>
      <c r="BC54" s="173" t="str">
        <f>IF(BC53="","",VLOOKUP(BC53,'【記載例】シフト記号表（勤務時間帯）'!$C$6:$L$47,10,FALSE))</f>
        <v/>
      </c>
      <c r="BD54" s="174" t="str">
        <f>IF(BD53="","",VLOOKUP(BD53,'【記載例】シフト記号表（勤務時間帯）'!$C$6:$L$47,10,FALSE))</f>
        <v/>
      </c>
      <c r="BE54" s="174" t="str">
        <f>IF(BE53="","",VLOOKUP(BE53,'【記載例】シフト記号表（勤務時間帯）'!$C$6:$L$47,10,FALSE))</f>
        <v/>
      </c>
      <c r="BF54" s="1027">
        <f>IF($BI$3="４週",SUM(AA54:BB54),IF($BI$3="暦月",SUM(AA54:BE54),""))</f>
        <v>128</v>
      </c>
      <c r="BG54" s="1028"/>
      <c r="BH54" s="1029">
        <f>IF($BI$3="４週",BF54/4,IF($BI$3="暦月",(BF54/($BI$8/7)),""))</f>
        <v>29.866666666666667</v>
      </c>
      <c r="BI54" s="1028"/>
      <c r="BJ54" s="1024"/>
      <c r="BK54" s="1025"/>
      <c r="BL54" s="1025"/>
      <c r="BM54" s="1025"/>
      <c r="BN54" s="1026"/>
    </row>
    <row r="55" spans="2:66" ht="20.25" customHeight="1">
      <c r="B55" s="1120">
        <f>B53+1</f>
        <v>20</v>
      </c>
      <c r="C55" s="1030" t="s">
        <v>131</v>
      </c>
      <c r="D55" s="1032" t="s">
        <v>164</v>
      </c>
      <c r="E55" s="968"/>
      <c r="F55" s="1033"/>
      <c r="G55" s="957" t="s">
        <v>104</v>
      </c>
      <c r="H55" s="958"/>
      <c r="I55" s="165"/>
      <c r="J55" s="166"/>
      <c r="K55" s="165"/>
      <c r="L55" s="166"/>
      <c r="M55" s="1051" t="s">
        <v>89</v>
      </c>
      <c r="N55" s="1052"/>
      <c r="O55" s="1057" t="s">
        <v>19</v>
      </c>
      <c r="P55" s="1058"/>
      <c r="Q55" s="1058"/>
      <c r="R55" s="958"/>
      <c r="S55" s="1081" t="s">
        <v>183</v>
      </c>
      <c r="T55" s="1082"/>
      <c r="U55" s="1082"/>
      <c r="V55" s="1082"/>
      <c r="W55" s="1083"/>
      <c r="X55" s="115" t="s">
        <v>18</v>
      </c>
      <c r="Y55" s="116"/>
      <c r="Z55" s="117"/>
      <c r="AA55" s="105" t="s">
        <v>247</v>
      </c>
      <c r="AB55" s="106" t="s">
        <v>266</v>
      </c>
      <c r="AC55" s="106" t="s">
        <v>248</v>
      </c>
      <c r="AD55" s="106" t="s">
        <v>248</v>
      </c>
      <c r="AE55" s="106"/>
      <c r="AF55" s="106" t="s">
        <v>249</v>
      </c>
      <c r="AG55" s="107"/>
      <c r="AH55" s="105"/>
      <c r="AI55" s="106" t="s">
        <v>247</v>
      </c>
      <c r="AJ55" s="106" t="s">
        <v>266</v>
      </c>
      <c r="AK55" s="106" t="s">
        <v>248</v>
      </c>
      <c r="AL55" s="106" t="s">
        <v>248</v>
      </c>
      <c r="AM55" s="106"/>
      <c r="AN55" s="107" t="s">
        <v>249</v>
      </c>
      <c r="AO55" s="105" t="s">
        <v>249</v>
      </c>
      <c r="AP55" s="106"/>
      <c r="AQ55" s="106" t="s">
        <v>247</v>
      </c>
      <c r="AR55" s="106" t="s">
        <v>266</v>
      </c>
      <c r="AS55" s="106" t="s">
        <v>248</v>
      </c>
      <c r="AT55" s="106" t="s">
        <v>248</v>
      </c>
      <c r="AU55" s="107"/>
      <c r="AV55" s="105" t="s">
        <v>249</v>
      </c>
      <c r="AW55" s="106"/>
      <c r="AX55" s="106"/>
      <c r="AY55" s="106" t="s">
        <v>247</v>
      </c>
      <c r="AZ55" s="106" t="s">
        <v>266</v>
      </c>
      <c r="BA55" s="106" t="s">
        <v>248</v>
      </c>
      <c r="BB55" s="107" t="s">
        <v>248</v>
      </c>
      <c r="BC55" s="105"/>
      <c r="BD55" s="106"/>
      <c r="BE55" s="108"/>
      <c r="BF55" s="1035"/>
      <c r="BG55" s="1036"/>
      <c r="BH55" s="1037"/>
      <c r="BI55" s="1038"/>
      <c r="BJ55" s="1059"/>
      <c r="BK55" s="1060"/>
      <c r="BL55" s="1060"/>
      <c r="BM55" s="1060"/>
      <c r="BN55" s="1061"/>
    </row>
    <row r="56" spans="2:66" ht="20.25" customHeight="1">
      <c r="B56" s="1121"/>
      <c r="C56" s="1031"/>
      <c r="D56" s="1034"/>
      <c r="E56" s="968"/>
      <c r="F56" s="1033"/>
      <c r="G56" s="955"/>
      <c r="H56" s="956"/>
      <c r="I56" s="163"/>
      <c r="J56" s="164" t="str">
        <f>G55</f>
        <v>介護職員</v>
      </c>
      <c r="K56" s="163"/>
      <c r="L56" s="164" t="str">
        <f>M55</f>
        <v>A</v>
      </c>
      <c r="M56" s="1049"/>
      <c r="N56" s="1050"/>
      <c r="O56" s="1055"/>
      <c r="P56" s="1056"/>
      <c r="Q56" s="1056"/>
      <c r="R56" s="956"/>
      <c r="S56" s="1081"/>
      <c r="T56" s="1082"/>
      <c r="U56" s="1082"/>
      <c r="V56" s="1082"/>
      <c r="W56" s="1083"/>
      <c r="X56" s="196" t="s">
        <v>253</v>
      </c>
      <c r="Y56" s="120"/>
      <c r="Z56" s="197"/>
      <c r="AA56" s="173">
        <f>IF(AA55="","",VLOOKUP(AA55,'【記載例】シフト記号表（勤務時間帯）'!$C$6:$L$47,10,FALSE))</f>
        <v>8</v>
      </c>
      <c r="AB56" s="174">
        <f>IF(AB55="","",VLOOKUP(AB55,'【記載例】シフト記号表（勤務時間帯）'!$C$6:$L$47,10,FALSE))</f>
        <v>8</v>
      </c>
      <c r="AC56" s="174">
        <f>IF(AC55="","",VLOOKUP(AC55,'【記載例】シフト記号表（勤務時間帯）'!$C$6:$L$47,10,FALSE))</f>
        <v>7.9999999999999982</v>
      </c>
      <c r="AD56" s="174">
        <f>IF(AD55="","",VLOOKUP(AD55,'【記載例】シフト記号表（勤務時間帯）'!$C$6:$L$47,10,FALSE))</f>
        <v>7.9999999999999982</v>
      </c>
      <c r="AE56" s="174" t="str">
        <f>IF(AE55="","",VLOOKUP(AE55,'【記載例】シフト記号表（勤務時間帯）'!$C$6:$L$47,10,FALSE))</f>
        <v/>
      </c>
      <c r="AF56" s="174">
        <f>IF(AF55="","",VLOOKUP(AF55,'【記載例】シフト記号表（勤務時間帯）'!$C$6:$L$47,10,FALSE))</f>
        <v>8</v>
      </c>
      <c r="AG56" s="175" t="str">
        <f>IF(AG55="","",VLOOKUP(AG55,'【記載例】シフト記号表（勤務時間帯）'!$C$6:$L$47,10,FALSE))</f>
        <v/>
      </c>
      <c r="AH56" s="173" t="str">
        <f>IF(AH55="","",VLOOKUP(AH55,'【記載例】シフト記号表（勤務時間帯）'!$C$6:$L$47,10,FALSE))</f>
        <v/>
      </c>
      <c r="AI56" s="174">
        <f>IF(AI55="","",VLOOKUP(AI55,'【記載例】シフト記号表（勤務時間帯）'!$C$6:$L$47,10,FALSE))</f>
        <v>8</v>
      </c>
      <c r="AJ56" s="174">
        <f>IF(AJ55="","",VLOOKUP(AJ55,'【記載例】シフト記号表（勤務時間帯）'!$C$6:$L$47,10,FALSE))</f>
        <v>8</v>
      </c>
      <c r="AK56" s="174">
        <f>IF(AK55="","",VLOOKUP(AK55,'【記載例】シフト記号表（勤務時間帯）'!$C$6:$L$47,10,FALSE))</f>
        <v>7.9999999999999982</v>
      </c>
      <c r="AL56" s="174">
        <f>IF(AL55="","",VLOOKUP(AL55,'【記載例】シフト記号表（勤務時間帯）'!$C$6:$L$47,10,FALSE))</f>
        <v>7.9999999999999982</v>
      </c>
      <c r="AM56" s="174" t="str">
        <f>IF(AM55="","",VLOOKUP(AM55,'【記載例】シフト記号表（勤務時間帯）'!$C$6:$L$47,10,FALSE))</f>
        <v/>
      </c>
      <c r="AN56" s="175">
        <f>IF(AN55="","",VLOOKUP(AN55,'【記載例】シフト記号表（勤務時間帯）'!$C$6:$L$47,10,FALSE))</f>
        <v>8</v>
      </c>
      <c r="AO56" s="173">
        <f>IF(AO55="","",VLOOKUP(AO55,'【記載例】シフト記号表（勤務時間帯）'!$C$6:$L$47,10,FALSE))</f>
        <v>8</v>
      </c>
      <c r="AP56" s="174" t="str">
        <f>IF(AP55="","",VLOOKUP(AP55,'【記載例】シフト記号表（勤務時間帯）'!$C$6:$L$47,10,FALSE))</f>
        <v/>
      </c>
      <c r="AQ56" s="174">
        <f>IF(AQ55="","",VLOOKUP(AQ55,'【記載例】シフト記号表（勤務時間帯）'!$C$6:$L$47,10,FALSE))</f>
        <v>8</v>
      </c>
      <c r="AR56" s="174">
        <f>IF(AR55="","",VLOOKUP(AR55,'【記載例】シフト記号表（勤務時間帯）'!$C$6:$L$47,10,FALSE))</f>
        <v>8</v>
      </c>
      <c r="AS56" s="174">
        <f>IF(AS55="","",VLOOKUP(AS55,'【記載例】シフト記号表（勤務時間帯）'!$C$6:$L$47,10,FALSE))</f>
        <v>7.9999999999999982</v>
      </c>
      <c r="AT56" s="174">
        <f>IF(AT55="","",VLOOKUP(AT55,'【記載例】シフト記号表（勤務時間帯）'!$C$6:$L$47,10,FALSE))</f>
        <v>7.9999999999999982</v>
      </c>
      <c r="AU56" s="175" t="str">
        <f>IF(AU55="","",VLOOKUP(AU55,'【記載例】シフト記号表（勤務時間帯）'!$C$6:$L$47,10,FALSE))</f>
        <v/>
      </c>
      <c r="AV56" s="173">
        <f>IF(AV55="","",VLOOKUP(AV55,'【記載例】シフト記号表（勤務時間帯）'!$C$6:$L$47,10,FALSE))</f>
        <v>8</v>
      </c>
      <c r="AW56" s="174" t="str">
        <f>IF(AW55="","",VLOOKUP(AW55,'【記載例】シフト記号表（勤務時間帯）'!$C$6:$L$47,10,FALSE))</f>
        <v/>
      </c>
      <c r="AX56" s="174" t="str">
        <f>IF(AX55="","",VLOOKUP(AX55,'【記載例】シフト記号表（勤務時間帯）'!$C$6:$L$47,10,FALSE))</f>
        <v/>
      </c>
      <c r="AY56" s="174">
        <f>IF(AY55="","",VLOOKUP(AY55,'【記載例】シフト記号表（勤務時間帯）'!$C$6:$L$47,10,FALSE))</f>
        <v>8</v>
      </c>
      <c r="AZ56" s="174">
        <f>IF(AZ55="","",VLOOKUP(AZ55,'【記載例】シフト記号表（勤務時間帯）'!$C$6:$L$47,10,FALSE))</f>
        <v>8</v>
      </c>
      <c r="BA56" s="174">
        <f>IF(BA55="","",VLOOKUP(BA55,'【記載例】シフト記号表（勤務時間帯）'!$C$6:$L$47,10,FALSE))</f>
        <v>7.9999999999999982</v>
      </c>
      <c r="BB56" s="175">
        <f>IF(BB55="","",VLOOKUP(BB55,'【記載例】シフト記号表（勤務時間帯）'!$C$6:$L$47,10,FALSE))</f>
        <v>7.9999999999999982</v>
      </c>
      <c r="BC56" s="173" t="str">
        <f>IF(BC55="","",VLOOKUP(BC55,'【記載例】シフト記号表（勤務時間帯）'!$C$6:$L$47,10,FALSE))</f>
        <v/>
      </c>
      <c r="BD56" s="174" t="str">
        <f>IF(BD55="","",VLOOKUP(BD55,'【記載例】シフト記号表（勤務時間帯）'!$C$6:$L$47,10,FALSE))</f>
        <v/>
      </c>
      <c r="BE56" s="174" t="str">
        <f>IF(BE55="","",VLOOKUP(BE55,'【記載例】シフト記号表（勤務時間帯）'!$C$6:$L$47,10,FALSE))</f>
        <v/>
      </c>
      <c r="BF56" s="1027">
        <f>IF($BI$3="４週",SUM(AA56:BB56),IF($BI$3="暦月",SUM(AA56:BE56),""))</f>
        <v>160</v>
      </c>
      <c r="BG56" s="1028"/>
      <c r="BH56" s="1029">
        <f>IF($BI$3="４週",BF56/4,IF($BI$3="暦月",(BF56/($BI$8/7)),""))</f>
        <v>37.333333333333336</v>
      </c>
      <c r="BI56" s="1028"/>
      <c r="BJ56" s="1024"/>
      <c r="BK56" s="1025"/>
      <c r="BL56" s="1025"/>
      <c r="BM56" s="1025"/>
      <c r="BN56" s="1026"/>
    </row>
    <row r="57" spans="2:66" ht="20.25" customHeight="1">
      <c r="B57" s="1120">
        <f>B55+1</f>
        <v>21</v>
      </c>
      <c r="C57" s="1030"/>
      <c r="D57" s="1032" t="s">
        <v>164</v>
      </c>
      <c r="E57" s="968"/>
      <c r="F57" s="1033"/>
      <c r="G57" s="957" t="s">
        <v>104</v>
      </c>
      <c r="H57" s="958"/>
      <c r="I57" s="163"/>
      <c r="J57" s="164"/>
      <c r="K57" s="163"/>
      <c r="L57" s="164"/>
      <c r="M57" s="1051" t="s">
        <v>89</v>
      </c>
      <c r="N57" s="1052"/>
      <c r="O57" s="1057" t="s">
        <v>90</v>
      </c>
      <c r="P57" s="1058"/>
      <c r="Q57" s="1058"/>
      <c r="R57" s="958"/>
      <c r="S57" s="1081" t="s">
        <v>184</v>
      </c>
      <c r="T57" s="1082"/>
      <c r="U57" s="1082"/>
      <c r="V57" s="1082"/>
      <c r="W57" s="1083"/>
      <c r="X57" s="195" t="s">
        <v>18</v>
      </c>
      <c r="Y57" s="118"/>
      <c r="Z57" s="119"/>
      <c r="AA57" s="105"/>
      <c r="AB57" s="106" t="s">
        <v>247</v>
      </c>
      <c r="AC57" s="106" t="s">
        <v>266</v>
      </c>
      <c r="AD57" s="106" t="s">
        <v>249</v>
      </c>
      <c r="AE57" s="106" t="s">
        <v>248</v>
      </c>
      <c r="AF57" s="106"/>
      <c r="AG57" s="107" t="s">
        <v>249</v>
      </c>
      <c r="AH57" s="105" t="s">
        <v>249</v>
      </c>
      <c r="AI57" s="106"/>
      <c r="AJ57" s="106" t="s">
        <v>247</v>
      </c>
      <c r="AK57" s="106" t="s">
        <v>266</v>
      </c>
      <c r="AL57" s="106" t="s">
        <v>249</v>
      </c>
      <c r="AM57" s="106" t="s">
        <v>248</v>
      </c>
      <c r="AN57" s="107"/>
      <c r="AO57" s="105" t="s">
        <v>249</v>
      </c>
      <c r="AP57" s="106" t="s">
        <v>248</v>
      </c>
      <c r="AQ57" s="106"/>
      <c r="AR57" s="106" t="s">
        <v>247</v>
      </c>
      <c r="AS57" s="106" t="s">
        <v>266</v>
      </c>
      <c r="AT57" s="106" t="s">
        <v>249</v>
      </c>
      <c r="AU57" s="107"/>
      <c r="AV57" s="105"/>
      <c r="AW57" s="106" t="s">
        <v>249</v>
      </c>
      <c r="AX57" s="106" t="s">
        <v>248</v>
      </c>
      <c r="AY57" s="106"/>
      <c r="AZ57" s="106" t="s">
        <v>247</v>
      </c>
      <c r="BA57" s="106" t="s">
        <v>266</v>
      </c>
      <c r="BB57" s="107" t="s">
        <v>249</v>
      </c>
      <c r="BC57" s="105"/>
      <c r="BD57" s="106"/>
      <c r="BE57" s="108"/>
      <c r="BF57" s="1035"/>
      <c r="BG57" s="1036"/>
      <c r="BH57" s="1037"/>
      <c r="BI57" s="1038"/>
      <c r="BJ57" s="1059"/>
      <c r="BK57" s="1060"/>
      <c r="BL57" s="1060"/>
      <c r="BM57" s="1060"/>
      <c r="BN57" s="1061"/>
    </row>
    <row r="58" spans="2:66" ht="20.25" customHeight="1">
      <c r="B58" s="1121"/>
      <c r="C58" s="1031"/>
      <c r="D58" s="1034"/>
      <c r="E58" s="968"/>
      <c r="F58" s="1033"/>
      <c r="G58" s="955"/>
      <c r="H58" s="956"/>
      <c r="I58" s="163"/>
      <c r="J58" s="164" t="str">
        <f>G57</f>
        <v>介護職員</v>
      </c>
      <c r="K58" s="163"/>
      <c r="L58" s="164" t="str">
        <f>M57</f>
        <v>A</v>
      </c>
      <c r="M58" s="1049"/>
      <c r="N58" s="1050"/>
      <c r="O58" s="1055"/>
      <c r="P58" s="1056"/>
      <c r="Q58" s="1056"/>
      <c r="R58" s="956"/>
      <c r="S58" s="1081"/>
      <c r="T58" s="1082"/>
      <c r="U58" s="1082"/>
      <c r="V58" s="1082"/>
      <c r="W58" s="1083"/>
      <c r="X58" s="196" t="s">
        <v>253</v>
      </c>
      <c r="Y58" s="120"/>
      <c r="Z58" s="197"/>
      <c r="AA58" s="173" t="str">
        <f>IF(AA57="","",VLOOKUP(AA57,'【記載例】シフト記号表（勤務時間帯）'!$C$6:$L$47,10,FALSE))</f>
        <v/>
      </c>
      <c r="AB58" s="174">
        <f>IF(AB57="","",VLOOKUP(AB57,'【記載例】シフト記号表（勤務時間帯）'!$C$6:$L$47,10,FALSE))</f>
        <v>8</v>
      </c>
      <c r="AC58" s="174">
        <f>IF(AC57="","",VLOOKUP(AC57,'【記載例】シフト記号表（勤務時間帯）'!$C$6:$L$47,10,FALSE))</f>
        <v>8</v>
      </c>
      <c r="AD58" s="174">
        <f>IF(AD57="","",VLOOKUP(AD57,'【記載例】シフト記号表（勤務時間帯）'!$C$6:$L$47,10,FALSE))</f>
        <v>8</v>
      </c>
      <c r="AE58" s="174">
        <f>IF(AE57="","",VLOOKUP(AE57,'【記載例】シフト記号表（勤務時間帯）'!$C$6:$L$47,10,FALSE))</f>
        <v>7.9999999999999982</v>
      </c>
      <c r="AF58" s="174" t="str">
        <f>IF(AF57="","",VLOOKUP(AF57,'【記載例】シフト記号表（勤務時間帯）'!$C$6:$L$47,10,FALSE))</f>
        <v/>
      </c>
      <c r="AG58" s="175">
        <f>IF(AG57="","",VLOOKUP(AG57,'【記載例】シフト記号表（勤務時間帯）'!$C$6:$L$47,10,FALSE))</f>
        <v>8</v>
      </c>
      <c r="AH58" s="173">
        <f>IF(AH57="","",VLOOKUP(AH57,'【記載例】シフト記号表（勤務時間帯）'!$C$6:$L$47,10,FALSE))</f>
        <v>8</v>
      </c>
      <c r="AI58" s="174" t="str">
        <f>IF(AI57="","",VLOOKUP(AI57,'【記載例】シフト記号表（勤務時間帯）'!$C$6:$L$47,10,FALSE))</f>
        <v/>
      </c>
      <c r="AJ58" s="174">
        <f>IF(AJ57="","",VLOOKUP(AJ57,'【記載例】シフト記号表（勤務時間帯）'!$C$6:$L$47,10,FALSE))</f>
        <v>8</v>
      </c>
      <c r="AK58" s="174">
        <f>IF(AK57="","",VLOOKUP(AK57,'【記載例】シフト記号表（勤務時間帯）'!$C$6:$L$47,10,FALSE))</f>
        <v>8</v>
      </c>
      <c r="AL58" s="174">
        <f>IF(AL57="","",VLOOKUP(AL57,'【記載例】シフト記号表（勤務時間帯）'!$C$6:$L$47,10,FALSE))</f>
        <v>8</v>
      </c>
      <c r="AM58" s="174">
        <f>IF(AM57="","",VLOOKUP(AM57,'【記載例】シフト記号表（勤務時間帯）'!$C$6:$L$47,10,FALSE))</f>
        <v>7.9999999999999982</v>
      </c>
      <c r="AN58" s="175" t="str">
        <f>IF(AN57="","",VLOOKUP(AN57,'【記載例】シフト記号表（勤務時間帯）'!$C$6:$L$47,10,FALSE))</f>
        <v/>
      </c>
      <c r="AO58" s="173">
        <f>IF(AO57="","",VLOOKUP(AO57,'【記載例】シフト記号表（勤務時間帯）'!$C$6:$L$47,10,FALSE))</f>
        <v>8</v>
      </c>
      <c r="AP58" s="174">
        <f>IF(AP57="","",VLOOKUP(AP57,'【記載例】シフト記号表（勤務時間帯）'!$C$6:$L$47,10,FALSE))</f>
        <v>7.9999999999999982</v>
      </c>
      <c r="AQ58" s="174" t="str">
        <f>IF(AQ57="","",VLOOKUP(AQ57,'【記載例】シフト記号表（勤務時間帯）'!$C$6:$L$47,10,FALSE))</f>
        <v/>
      </c>
      <c r="AR58" s="174">
        <f>IF(AR57="","",VLOOKUP(AR57,'【記載例】シフト記号表（勤務時間帯）'!$C$6:$L$47,10,FALSE))</f>
        <v>8</v>
      </c>
      <c r="AS58" s="174">
        <f>IF(AS57="","",VLOOKUP(AS57,'【記載例】シフト記号表（勤務時間帯）'!$C$6:$L$47,10,FALSE))</f>
        <v>8</v>
      </c>
      <c r="AT58" s="174">
        <f>IF(AT57="","",VLOOKUP(AT57,'【記載例】シフト記号表（勤務時間帯）'!$C$6:$L$47,10,FALSE))</f>
        <v>8</v>
      </c>
      <c r="AU58" s="175" t="str">
        <f>IF(AU57="","",VLOOKUP(AU57,'【記載例】シフト記号表（勤務時間帯）'!$C$6:$L$47,10,FALSE))</f>
        <v/>
      </c>
      <c r="AV58" s="173" t="str">
        <f>IF(AV57="","",VLOOKUP(AV57,'【記載例】シフト記号表（勤務時間帯）'!$C$6:$L$47,10,FALSE))</f>
        <v/>
      </c>
      <c r="AW58" s="174">
        <f>IF(AW57="","",VLOOKUP(AW57,'【記載例】シフト記号表（勤務時間帯）'!$C$6:$L$47,10,FALSE))</f>
        <v>8</v>
      </c>
      <c r="AX58" s="174">
        <f>IF(AX57="","",VLOOKUP(AX57,'【記載例】シフト記号表（勤務時間帯）'!$C$6:$L$47,10,FALSE))</f>
        <v>7.9999999999999982</v>
      </c>
      <c r="AY58" s="174" t="str">
        <f>IF(AY57="","",VLOOKUP(AY57,'【記載例】シフト記号表（勤務時間帯）'!$C$6:$L$47,10,FALSE))</f>
        <v/>
      </c>
      <c r="AZ58" s="174">
        <f>IF(AZ57="","",VLOOKUP(AZ57,'【記載例】シフト記号表（勤務時間帯）'!$C$6:$L$47,10,FALSE))</f>
        <v>8</v>
      </c>
      <c r="BA58" s="174">
        <f>IF(BA57="","",VLOOKUP(BA57,'【記載例】シフト記号表（勤務時間帯）'!$C$6:$L$47,10,FALSE))</f>
        <v>8</v>
      </c>
      <c r="BB58" s="175">
        <f>IF(BB57="","",VLOOKUP(BB57,'【記載例】シフト記号表（勤務時間帯）'!$C$6:$L$47,10,FALSE))</f>
        <v>8</v>
      </c>
      <c r="BC58" s="173" t="str">
        <f>IF(BC57="","",VLOOKUP(BC57,'【記載例】シフト記号表（勤務時間帯）'!$C$6:$L$47,10,FALSE))</f>
        <v/>
      </c>
      <c r="BD58" s="174" t="str">
        <f>IF(BD57="","",VLOOKUP(BD57,'【記載例】シフト記号表（勤務時間帯）'!$C$6:$L$47,10,FALSE))</f>
        <v/>
      </c>
      <c r="BE58" s="174" t="str">
        <f>IF(BE57="","",VLOOKUP(BE57,'【記載例】シフト記号表（勤務時間帯）'!$C$6:$L$47,10,FALSE))</f>
        <v/>
      </c>
      <c r="BF58" s="1027">
        <f>IF($BI$3="４週",SUM(AA58:BB58),IF($BI$3="暦月",SUM(AA58:BE58),""))</f>
        <v>160</v>
      </c>
      <c r="BG58" s="1028"/>
      <c r="BH58" s="1029">
        <f>IF($BI$3="４週",BF58/4,IF($BI$3="暦月",(BF58/($BI$8/7)),""))</f>
        <v>37.333333333333336</v>
      </c>
      <c r="BI58" s="1028"/>
      <c r="BJ58" s="1024"/>
      <c r="BK58" s="1025"/>
      <c r="BL58" s="1025"/>
      <c r="BM58" s="1025"/>
      <c r="BN58" s="1026"/>
    </row>
    <row r="59" spans="2:66" ht="20.25" customHeight="1">
      <c r="B59" s="1120">
        <f>B57+1</f>
        <v>22</v>
      </c>
      <c r="C59" s="1030"/>
      <c r="D59" s="1032" t="s">
        <v>164</v>
      </c>
      <c r="E59" s="968"/>
      <c r="F59" s="1033"/>
      <c r="G59" s="957" t="s">
        <v>104</v>
      </c>
      <c r="H59" s="958"/>
      <c r="I59" s="163"/>
      <c r="J59" s="164"/>
      <c r="K59" s="163"/>
      <c r="L59" s="164"/>
      <c r="M59" s="1051" t="s">
        <v>89</v>
      </c>
      <c r="N59" s="1052"/>
      <c r="O59" s="1057" t="s">
        <v>90</v>
      </c>
      <c r="P59" s="1058"/>
      <c r="Q59" s="1058"/>
      <c r="R59" s="958"/>
      <c r="S59" s="1081" t="s">
        <v>185</v>
      </c>
      <c r="T59" s="1082"/>
      <c r="U59" s="1082"/>
      <c r="V59" s="1082"/>
      <c r="W59" s="1083"/>
      <c r="X59" s="195" t="s">
        <v>18</v>
      </c>
      <c r="Y59" s="118"/>
      <c r="Z59" s="119"/>
      <c r="AA59" s="105" t="s">
        <v>249</v>
      </c>
      <c r="AB59" s="106"/>
      <c r="AC59" s="106" t="s">
        <v>247</v>
      </c>
      <c r="AD59" s="106" t="s">
        <v>266</v>
      </c>
      <c r="AE59" s="106" t="s">
        <v>249</v>
      </c>
      <c r="AF59" s="106" t="s">
        <v>248</v>
      </c>
      <c r="AG59" s="107"/>
      <c r="AH59" s="105" t="s">
        <v>248</v>
      </c>
      <c r="AI59" s="106" t="s">
        <v>249</v>
      </c>
      <c r="AJ59" s="106"/>
      <c r="AK59" s="106" t="s">
        <v>247</v>
      </c>
      <c r="AL59" s="106" t="s">
        <v>266</v>
      </c>
      <c r="AM59" s="106" t="s">
        <v>249</v>
      </c>
      <c r="AN59" s="107"/>
      <c r="AO59" s="105" t="s">
        <v>248</v>
      </c>
      <c r="AP59" s="106" t="s">
        <v>249</v>
      </c>
      <c r="AQ59" s="106"/>
      <c r="AR59" s="106"/>
      <c r="AS59" s="106" t="s">
        <v>247</v>
      </c>
      <c r="AT59" s="106" t="s">
        <v>266</v>
      </c>
      <c r="AU59" s="107" t="s">
        <v>248</v>
      </c>
      <c r="AV59" s="105" t="s">
        <v>248</v>
      </c>
      <c r="AW59" s="106"/>
      <c r="AX59" s="106" t="s">
        <v>249</v>
      </c>
      <c r="AY59" s="106" t="s">
        <v>248</v>
      </c>
      <c r="AZ59" s="106"/>
      <c r="BA59" s="106" t="s">
        <v>247</v>
      </c>
      <c r="BB59" s="107" t="s">
        <v>266</v>
      </c>
      <c r="BC59" s="105"/>
      <c r="BD59" s="106"/>
      <c r="BE59" s="108"/>
      <c r="BF59" s="1035"/>
      <c r="BG59" s="1036"/>
      <c r="BH59" s="1037"/>
      <c r="BI59" s="1038"/>
      <c r="BJ59" s="1059"/>
      <c r="BK59" s="1060"/>
      <c r="BL59" s="1060"/>
      <c r="BM59" s="1060"/>
      <c r="BN59" s="1061"/>
    </row>
    <row r="60" spans="2:66" ht="20.25" customHeight="1">
      <c r="B60" s="1121"/>
      <c r="C60" s="1031"/>
      <c r="D60" s="1034"/>
      <c r="E60" s="968"/>
      <c r="F60" s="1033"/>
      <c r="G60" s="955"/>
      <c r="H60" s="956"/>
      <c r="I60" s="163"/>
      <c r="J60" s="164" t="str">
        <f>G59</f>
        <v>介護職員</v>
      </c>
      <c r="K60" s="163"/>
      <c r="L60" s="164" t="str">
        <f>M59</f>
        <v>A</v>
      </c>
      <c r="M60" s="1049"/>
      <c r="N60" s="1050"/>
      <c r="O60" s="1055"/>
      <c r="P60" s="1056"/>
      <c r="Q60" s="1056"/>
      <c r="R60" s="956"/>
      <c r="S60" s="1081"/>
      <c r="T60" s="1082"/>
      <c r="U60" s="1082"/>
      <c r="V60" s="1082"/>
      <c r="W60" s="1083"/>
      <c r="X60" s="196" t="s">
        <v>253</v>
      </c>
      <c r="Y60" s="120"/>
      <c r="Z60" s="197"/>
      <c r="AA60" s="173">
        <f>IF(AA59="","",VLOOKUP(AA59,'【記載例】シフト記号表（勤務時間帯）'!$C$6:$L$47,10,FALSE))</f>
        <v>8</v>
      </c>
      <c r="AB60" s="174" t="str">
        <f>IF(AB59="","",VLOOKUP(AB59,'【記載例】シフト記号表（勤務時間帯）'!$C$6:$L$47,10,FALSE))</f>
        <v/>
      </c>
      <c r="AC60" s="174">
        <f>IF(AC59="","",VLOOKUP(AC59,'【記載例】シフト記号表（勤務時間帯）'!$C$6:$L$47,10,FALSE))</f>
        <v>8</v>
      </c>
      <c r="AD60" s="174">
        <f>IF(AD59="","",VLOOKUP(AD59,'【記載例】シフト記号表（勤務時間帯）'!$C$6:$L$47,10,FALSE))</f>
        <v>8</v>
      </c>
      <c r="AE60" s="174">
        <f>IF(AE59="","",VLOOKUP(AE59,'【記載例】シフト記号表（勤務時間帯）'!$C$6:$L$47,10,FALSE))</f>
        <v>8</v>
      </c>
      <c r="AF60" s="174">
        <f>IF(AF59="","",VLOOKUP(AF59,'【記載例】シフト記号表（勤務時間帯）'!$C$6:$L$47,10,FALSE))</f>
        <v>7.9999999999999982</v>
      </c>
      <c r="AG60" s="175" t="str">
        <f>IF(AG59="","",VLOOKUP(AG59,'【記載例】シフト記号表（勤務時間帯）'!$C$6:$L$47,10,FALSE))</f>
        <v/>
      </c>
      <c r="AH60" s="173">
        <f>IF(AH59="","",VLOOKUP(AH59,'【記載例】シフト記号表（勤務時間帯）'!$C$6:$L$47,10,FALSE))</f>
        <v>7.9999999999999982</v>
      </c>
      <c r="AI60" s="174">
        <f>IF(AI59="","",VLOOKUP(AI59,'【記載例】シフト記号表（勤務時間帯）'!$C$6:$L$47,10,FALSE))</f>
        <v>8</v>
      </c>
      <c r="AJ60" s="174" t="str">
        <f>IF(AJ59="","",VLOOKUP(AJ59,'【記載例】シフト記号表（勤務時間帯）'!$C$6:$L$47,10,FALSE))</f>
        <v/>
      </c>
      <c r="AK60" s="174">
        <f>IF(AK59="","",VLOOKUP(AK59,'【記載例】シフト記号表（勤務時間帯）'!$C$6:$L$47,10,FALSE))</f>
        <v>8</v>
      </c>
      <c r="AL60" s="174">
        <f>IF(AL59="","",VLOOKUP(AL59,'【記載例】シフト記号表（勤務時間帯）'!$C$6:$L$47,10,FALSE))</f>
        <v>8</v>
      </c>
      <c r="AM60" s="174">
        <f>IF(AM59="","",VLOOKUP(AM59,'【記載例】シフト記号表（勤務時間帯）'!$C$6:$L$47,10,FALSE))</f>
        <v>8</v>
      </c>
      <c r="AN60" s="175" t="str">
        <f>IF(AN59="","",VLOOKUP(AN59,'【記載例】シフト記号表（勤務時間帯）'!$C$6:$L$47,10,FALSE))</f>
        <v/>
      </c>
      <c r="AO60" s="173">
        <f>IF(AO59="","",VLOOKUP(AO59,'【記載例】シフト記号表（勤務時間帯）'!$C$6:$L$47,10,FALSE))</f>
        <v>7.9999999999999982</v>
      </c>
      <c r="AP60" s="174">
        <f>IF(AP59="","",VLOOKUP(AP59,'【記載例】シフト記号表（勤務時間帯）'!$C$6:$L$47,10,FALSE))</f>
        <v>8</v>
      </c>
      <c r="AQ60" s="174" t="str">
        <f>IF(AQ59="","",VLOOKUP(AQ59,'【記載例】シフト記号表（勤務時間帯）'!$C$6:$L$47,10,FALSE))</f>
        <v/>
      </c>
      <c r="AR60" s="174" t="str">
        <f>IF(AR59="","",VLOOKUP(AR59,'【記載例】シフト記号表（勤務時間帯）'!$C$6:$L$47,10,FALSE))</f>
        <v/>
      </c>
      <c r="AS60" s="174">
        <f>IF(AS59="","",VLOOKUP(AS59,'【記載例】シフト記号表（勤務時間帯）'!$C$6:$L$47,10,FALSE))</f>
        <v>8</v>
      </c>
      <c r="AT60" s="174">
        <f>IF(AT59="","",VLOOKUP(AT59,'【記載例】シフト記号表（勤務時間帯）'!$C$6:$L$47,10,FALSE))</f>
        <v>8</v>
      </c>
      <c r="AU60" s="175">
        <f>IF(AU59="","",VLOOKUP(AU59,'【記載例】シフト記号表（勤務時間帯）'!$C$6:$L$47,10,FALSE))</f>
        <v>7.9999999999999982</v>
      </c>
      <c r="AV60" s="173">
        <f>IF(AV59="","",VLOOKUP(AV59,'【記載例】シフト記号表（勤務時間帯）'!$C$6:$L$47,10,FALSE))</f>
        <v>7.9999999999999982</v>
      </c>
      <c r="AW60" s="174" t="str">
        <f>IF(AW59="","",VLOOKUP(AW59,'【記載例】シフト記号表（勤務時間帯）'!$C$6:$L$47,10,FALSE))</f>
        <v/>
      </c>
      <c r="AX60" s="174">
        <f>IF(AX59="","",VLOOKUP(AX59,'【記載例】シフト記号表（勤務時間帯）'!$C$6:$L$47,10,FALSE))</f>
        <v>8</v>
      </c>
      <c r="AY60" s="174">
        <f>IF(AY59="","",VLOOKUP(AY59,'【記載例】シフト記号表（勤務時間帯）'!$C$6:$L$47,10,FALSE))</f>
        <v>7.9999999999999982</v>
      </c>
      <c r="AZ60" s="174" t="str">
        <f>IF(AZ59="","",VLOOKUP(AZ59,'【記載例】シフト記号表（勤務時間帯）'!$C$6:$L$47,10,FALSE))</f>
        <v/>
      </c>
      <c r="BA60" s="174">
        <f>IF(BA59="","",VLOOKUP(BA59,'【記載例】シフト記号表（勤務時間帯）'!$C$6:$L$47,10,FALSE))</f>
        <v>8</v>
      </c>
      <c r="BB60" s="175">
        <f>IF(BB59="","",VLOOKUP(BB59,'【記載例】シフト記号表（勤務時間帯）'!$C$6:$L$47,10,FALSE))</f>
        <v>8</v>
      </c>
      <c r="BC60" s="173" t="str">
        <f>IF(BC59="","",VLOOKUP(BC59,'【記載例】シフト記号表（勤務時間帯）'!$C$6:$L$47,10,FALSE))</f>
        <v/>
      </c>
      <c r="BD60" s="174" t="str">
        <f>IF(BD59="","",VLOOKUP(BD59,'【記載例】シフト記号表（勤務時間帯）'!$C$6:$L$47,10,FALSE))</f>
        <v/>
      </c>
      <c r="BE60" s="174" t="str">
        <f>IF(BE59="","",VLOOKUP(BE59,'【記載例】シフト記号表（勤務時間帯）'!$C$6:$L$47,10,FALSE))</f>
        <v/>
      </c>
      <c r="BF60" s="1027">
        <f>IF($BI$3="４週",SUM(AA60:BB60),IF($BI$3="暦月",SUM(AA60:BE60),""))</f>
        <v>160</v>
      </c>
      <c r="BG60" s="1028"/>
      <c r="BH60" s="1029">
        <f>IF($BI$3="４週",BF60/4,IF($BI$3="暦月",(BF60/($BI$8/7)),""))</f>
        <v>37.333333333333336</v>
      </c>
      <c r="BI60" s="1028"/>
      <c r="BJ60" s="1024"/>
      <c r="BK60" s="1025"/>
      <c r="BL60" s="1025"/>
      <c r="BM60" s="1025"/>
      <c r="BN60" s="1026"/>
    </row>
    <row r="61" spans="2:66" ht="20.25" customHeight="1">
      <c r="B61" s="1120">
        <f>B59+1</f>
        <v>23</v>
      </c>
      <c r="C61" s="1030"/>
      <c r="D61" s="1032" t="s">
        <v>164</v>
      </c>
      <c r="E61" s="968"/>
      <c r="F61" s="1033"/>
      <c r="G61" s="957" t="s">
        <v>104</v>
      </c>
      <c r="H61" s="958"/>
      <c r="I61" s="163"/>
      <c r="J61" s="164"/>
      <c r="K61" s="163"/>
      <c r="L61" s="164"/>
      <c r="M61" s="1051" t="s">
        <v>89</v>
      </c>
      <c r="N61" s="1052"/>
      <c r="O61" s="1057" t="s">
        <v>90</v>
      </c>
      <c r="P61" s="1058"/>
      <c r="Q61" s="1058"/>
      <c r="R61" s="958"/>
      <c r="S61" s="1081" t="s">
        <v>186</v>
      </c>
      <c r="T61" s="1082"/>
      <c r="U61" s="1082"/>
      <c r="V61" s="1082"/>
      <c r="W61" s="1083"/>
      <c r="X61" s="195" t="s">
        <v>18</v>
      </c>
      <c r="Y61" s="118"/>
      <c r="Z61" s="119"/>
      <c r="AA61" s="105" t="s">
        <v>248</v>
      </c>
      <c r="AB61" s="106" t="s">
        <v>249</v>
      </c>
      <c r="AC61" s="106"/>
      <c r="AD61" s="106" t="s">
        <v>247</v>
      </c>
      <c r="AE61" s="106" t="s">
        <v>266</v>
      </c>
      <c r="AF61" s="106"/>
      <c r="AG61" s="107" t="s">
        <v>248</v>
      </c>
      <c r="AH61" s="105" t="s">
        <v>249</v>
      </c>
      <c r="AI61" s="106" t="s">
        <v>249</v>
      </c>
      <c r="AJ61" s="106" t="s">
        <v>248</v>
      </c>
      <c r="AK61" s="106"/>
      <c r="AL61" s="106" t="s">
        <v>247</v>
      </c>
      <c r="AM61" s="106" t="s">
        <v>266</v>
      </c>
      <c r="AN61" s="107"/>
      <c r="AO61" s="105" t="s">
        <v>249</v>
      </c>
      <c r="AP61" s="106"/>
      <c r="AQ61" s="106" t="s">
        <v>249</v>
      </c>
      <c r="AR61" s="106" t="s">
        <v>249</v>
      </c>
      <c r="AS61" s="106"/>
      <c r="AT61" s="106" t="s">
        <v>247</v>
      </c>
      <c r="AU61" s="107" t="s">
        <v>266</v>
      </c>
      <c r="AV61" s="105" t="s">
        <v>249</v>
      </c>
      <c r="AW61" s="106" t="s">
        <v>248</v>
      </c>
      <c r="AX61" s="106"/>
      <c r="AY61" s="106" t="s">
        <v>249</v>
      </c>
      <c r="AZ61" s="106" t="s">
        <v>314</v>
      </c>
      <c r="BA61" s="106"/>
      <c r="BB61" s="107" t="s">
        <v>247</v>
      </c>
      <c r="BC61" s="105"/>
      <c r="BD61" s="106"/>
      <c r="BE61" s="108"/>
      <c r="BF61" s="1035"/>
      <c r="BG61" s="1036"/>
      <c r="BH61" s="1037"/>
      <c r="BI61" s="1038"/>
      <c r="BJ61" s="1059"/>
      <c r="BK61" s="1060"/>
      <c r="BL61" s="1060"/>
      <c r="BM61" s="1060"/>
      <c r="BN61" s="1061"/>
    </row>
    <row r="62" spans="2:66" ht="20.25" customHeight="1">
      <c r="B62" s="1121"/>
      <c r="C62" s="1031"/>
      <c r="D62" s="1034"/>
      <c r="E62" s="968"/>
      <c r="F62" s="1033"/>
      <c r="G62" s="955"/>
      <c r="H62" s="956"/>
      <c r="I62" s="163"/>
      <c r="J62" s="164" t="str">
        <f>G61</f>
        <v>介護職員</v>
      </c>
      <c r="K62" s="163"/>
      <c r="L62" s="164" t="str">
        <f>M61</f>
        <v>A</v>
      </c>
      <c r="M62" s="1049"/>
      <c r="N62" s="1050"/>
      <c r="O62" s="1055"/>
      <c r="P62" s="1056"/>
      <c r="Q62" s="1056"/>
      <c r="R62" s="956"/>
      <c r="S62" s="1081"/>
      <c r="T62" s="1082"/>
      <c r="U62" s="1082"/>
      <c r="V62" s="1082"/>
      <c r="W62" s="1083"/>
      <c r="X62" s="196" t="s">
        <v>253</v>
      </c>
      <c r="Y62" s="120"/>
      <c r="Z62" s="197"/>
      <c r="AA62" s="173">
        <f>IF(AA61="","",VLOOKUP(AA61,'【記載例】シフト記号表（勤務時間帯）'!$C$6:$L$47,10,FALSE))</f>
        <v>7.9999999999999982</v>
      </c>
      <c r="AB62" s="174">
        <f>IF(AB61="","",VLOOKUP(AB61,'【記載例】シフト記号表（勤務時間帯）'!$C$6:$L$47,10,FALSE))</f>
        <v>8</v>
      </c>
      <c r="AC62" s="174" t="str">
        <f>IF(AC61="","",VLOOKUP(AC61,'【記載例】シフト記号表（勤務時間帯）'!$C$6:$L$47,10,FALSE))</f>
        <v/>
      </c>
      <c r="AD62" s="174">
        <f>IF(AD61="","",VLOOKUP(AD61,'【記載例】シフト記号表（勤務時間帯）'!$C$6:$L$47,10,FALSE))</f>
        <v>8</v>
      </c>
      <c r="AE62" s="174">
        <f>IF(AE61="","",VLOOKUP(AE61,'【記載例】シフト記号表（勤務時間帯）'!$C$6:$L$47,10,FALSE))</f>
        <v>8</v>
      </c>
      <c r="AF62" s="174" t="str">
        <f>IF(AF61="","",VLOOKUP(AF61,'【記載例】シフト記号表（勤務時間帯）'!$C$6:$L$47,10,FALSE))</f>
        <v/>
      </c>
      <c r="AG62" s="175">
        <f>IF(AG61="","",VLOOKUP(AG61,'【記載例】シフト記号表（勤務時間帯）'!$C$6:$L$47,10,FALSE))</f>
        <v>7.9999999999999982</v>
      </c>
      <c r="AH62" s="173">
        <f>IF(AH61="","",VLOOKUP(AH61,'【記載例】シフト記号表（勤務時間帯）'!$C$6:$L$47,10,FALSE))</f>
        <v>8</v>
      </c>
      <c r="AI62" s="174">
        <f>IF(AI61="","",VLOOKUP(AI61,'【記載例】シフト記号表（勤務時間帯）'!$C$6:$L$47,10,FALSE))</f>
        <v>8</v>
      </c>
      <c r="AJ62" s="174">
        <f>IF(AJ61="","",VLOOKUP(AJ61,'【記載例】シフト記号表（勤務時間帯）'!$C$6:$L$47,10,FALSE))</f>
        <v>7.9999999999999982</v>
      </c>
      <c r="AK62" s="174" t="str">
        <f>IF(AK61="","",VLOOKUP(AK61,'【記載例】シフト記号表（勤務時間帯）'!$C$6:$L$47,10,FALSE))</f>
        <v/>
      </c>
      <c r="AL62" s="174">
        <f>IF(AL61="","",VLOOKUP(AL61,'【記載例】シフト記号表（勤務時間帯）'!$C$6:$L$47,10,FALSE))</f>
        <v>8</v>
      </c>
      <c r="AM62" s="174">
        <f>IF(AM61="","",VLOOKUP(AM61,'【記載例】シフト記号表（勤務時間帯）'!$C$6:$L$47,10,FALSE))</f>
        <v>8</v>
      </c>
      <c r="AN62" s="175" t="str">
        <f>IF(AN61="","",VLOOKUP(AN61,'【記載例】シフト記号表（勤務時間帯）'!$C$6:$L$47,10,FALSE))</f>
        <v/>
      </c>
      <c r="AO62" s="173">
        <f>IF(AO61="","",VLOOKUP(AO61,'【記載例】シフト記号表（勤務時間帯）'!$C$6:$L$47,10,FALSE))</f>
        <v>8</v>
      </c>
      <c r="AP62" s="174" t="str">
        <f>IF(AP61="","",VLOOKUP(AP61,'【記載例】シフト記号表（勤務時間帯）'!$C$6:$L$47,10,FALSE))</f>
        <v/>
      </c>
      <c r="AQ62" s="174">
        <f>IF(AQ61="","",VLOOKUP(AQ61,'【記載例】シフト記号表（勤務時間帯）'!$C$6:$L$47,10,FALSE))</f>
        <v>8</v>
      </c>
      <c r="AR62" s="174">
        <f>IF(AR61="","",VLOOKUP(AR61,'【記載例】シフト記号表（勤務時間帯）'!$C$6:$L$47,10,FALSE))</f>
        <v>8</v>
      </c>
      <c r="AS62" s="174" t="str">
        <f>IF(AS61="","",VLOOKUP(AS61,'【記載例】シフト記号表（勤務時間帯）'!$C$6:$L$47,10,FALSE))</f>
        <v/>
      </c>
      <c r="AT62" s="174">
        <f>IF(AT61="","",VLOOKUP(AT61,'【記載例】シフト記号表（勤務時間帯）'!$C$6:$L$47,10,FALSE))</f>
        <v>8</v>
      </c>
      <c r="AU62" s="175">
        <f>IF(AU61="","",VLOOKUP(AU61,'【記載例】シフト記号表（勤務時間帯）'!$C$6:$L$47,10,FALSE))</f>
        <v>8</v>
      </c>
      <c r="AV62" s="173">
        <f>IF(AV61="","",VLOOKUP(AV61,'【記載例】シフト記号表（勤務時間帯）'!$C$6:$L$47,10,FALSE))</f>
        <v>8</v>
      </c>
      <c r="AW62" s="174">
        <f>IF(AW61="","",VLOOKUP(AW61,'【記載例】シフト記号表（勤務時間帯）'!$C$6:$L$47,10,FALSE))</f>
        <v>7.9999999999999982</v>
      </c>
      <c r="AX62" s="174" t="str">
        <f>IF(AX61="","",VLOOKUP(AX61,'【記載例】シフト記号表（勤務時間帯）'!$C$6:$L$47,10,FALSE))</f>
        <v/>
      </c>
      <c r="AY62" s="174">
        <f>IF(AY61="","",VLOOKUP(AY61,'【記載例】シフト記号表（勤務時間帯）'!$C$6:$L$47,10,FALSE))</f>
        <v>8</v>
      </c>
      <c r="AZ62" s="174">
        <f>IF(AZ61="","",VLOOKUP(AZ61,'【記載例】シフト記号表（勤務時間帯）'!$C$6:$L$47,10,FALSE))</f>
        <v>8</v>
      </c>
      <c r="BA62" s="174" t="str">
        <f>IF(BA61="","",VLOOKUP(BA61,'【記載例】シフト記号表（勤務時間帯）'!$C$6:$L$47,10,FALSE))</f>
        <v/>
      </c>
      <c r="BB62" s="175">
        <f>IF(BB61="","",VLOOKUP(BB61,'【記載例】シフト記号表（勤務時間帯）'!$C$6:$L$47,10,FALSE))</f>
        <v>8</v>
      </c>
      <c r="BC62" s="173" t="str">
        <f>IF(BC61="","",VLOOKUP(BC61,'【記載例】シフト記号表（勤務時間帯）'!$C$6:$L$47,10,FALSE))</f>
        <v/>
      </c>
      <c r="BD62" s="174" t="str">
        <f>IF(BD61="","",VLOOKUP(BD61,'【記載例】シフト記号表（勤務時間帯）'!$C$6:$L$47,10,FALSE))</f>
        <v/>
      </c>
      <c r="BE62" s="174" t="str">
        <f>IF(BE61="","",VLOOKUP(BE61,'【記載例】シフト記号表（勤務時間帯）'!$C$6:$L$47,10,FALSE))</f>
        <v/>
      </c>
      <c r="BF62" s="1027">
        <f>IF($BI$3="４週",SUM(AA62:BB62),IF($BI$3="暦月",SUM(AA62:BE62),""))</f>
        <v>160</v>
      </c>
      <c r="BG62" s="1028"/>
      <c r="BH62" s="1029">
        <f>IF($BI$3="４週",BF62/4,IF($BI$3="暦月",(BF62/($BI$8/7)),""))</f>
        <v>37.333333333333336</v>
      </c>
      <c r="BI62" s="1028"/>
      <c r="BJ62" s="1024"/>
      <c r="BK62" s="1025"/>
      <c r="BL62" s="1025"/>
      <c r="BM62" s="1025"/>
      <c r="BN62" s="1026"/>
    </row>
    <row r="63" spans="2:66" ht="20.25" customHeight="1">
      <c r="B63" s="1120">
        <f>B61+1</f>
        <v>24</v>
      </c>
      <c r="C63" s="1030"/>
      <c r="D63" s="1032" t="s">
        <v>164</v>
      </c>
      <c r="E63" s="968"/>
      <c r="F63" s="1033"/>
      <c r="G63" s="957" t="s">
        <v>104</v>
      </c>
      <c r="H63" s="958"/>
      <c r="I63" s="163"/>
      <c r="J63" s="164"/>
      <c r="K63" s="163"/>
      <c r="L63" s="164"/>
      <c r="M63" s="1051" t="s">
        <v>100</v>
      </c>
      <c r="N63" s="1052"/>
      <c r="O63" s="1057" t="s">
        <v>90</v>
      </c>
      <c r="P63" s="1058"/>
      <c r="Q63" s="1058"/>
      <c r="R63" s="958"/>
      <c r="S63" s="1081" t="s">
        <v>187</v>
      </c>
      <c r="T63" s="1082"/>
      <c r="U63" s="1082"/>
      <c r="V63" s="1082"/>
      <c r="W63" s="1083"/>
      <c r="X63" s="195" t="s">
        <v>18</v>
      </c>
      <c r="Y63" s="118"/>
      <c r="Z63" s="119"/>
      <c r="AA63" s="105"/>
      <c r="AB63" s="106" t="s">
        <v>248</v>
      </c>
      <c r="AC63" s="106" t="s">
        <v>249</v>
      </c>
      <c r="AD63" s="106"/>
      <c r="AE63" s="106" t="s">
        <v>249</v>
      </c>
      <c r="AF63" s="106" t="s">
        <v>249</v>
      </c>
      <c r="AG63" s="107"/>
      <c r="AH63" s="105"/>
      <c r="AI63" s="106" t="s">
        <v>248</v>
      </c>
      <c r="AJ63" s="106" t="s">
        <v>249</v>
      </c>
      <c r="AK63" s="106" t="s">
        <v>249</v>
      </c>
      <c r="AL63" s="106"/>
      <c r="AM63" s="106"/>
      <c r="AN63" s="107" t="s">
        <v>248</v>
      </c>
      <c r="AO63" s="105"/>
      <c r="AP63" s="106"/>
      <c r="AQ63" s="106" t="s">
        <v>248</v>
      </c>
      <c r="AR63" s="106" t="s">
        <v>248</v>
      </c>
      <c r="AS63" s="106" t="s">
        <v>249</v>
      </c>
      <c r="AT63" s="106"/>
      <c r="AU63" s="107" t="s">
        <v>249</v>
      </c>
      <c r="AV63" s="105"/>
      <c r="AW63" s="106" t="s">
        <v>249</v>
      </c>
      <c r="AX63" s="106" t="s">
        <v>249</v>
      </c>
      <c r="AY63" s="106"/>
      <c r="AZ63" s="106" t="s">
        <v>249</v>
      </c>
      <c r="BA63" s="106" t="s">
        <v>248</v>
      </c>
      <c r="BB63" s="107"/>
      <c r="BC63" s="105"/>
      <c r="BD63" s="106"/>
      <c r="BE63" s="108"/>
      <c r="BF63" s="1035"/>
      <c r="BG63" s="1036"/>
      <c r="BH63" s="1037"/>
      <c r="BI63" s="1038"/>
      <c r="BJ63" s="1059"/>
      <c r="BK63" s="1060"/>
      <c r="BL63" s="1060"/>
      <c r="BM63" s="1060"/>
      <c r="BN63" s="1061"/>
    </row>
    <row r="64" spans="2:66" ht="20.25" customHeight="1">
      <c r="B64" s="1121"/>
      <c r="C64" s="1031"/>
      <c r="D64" s="1034"/>
      <c r="E64" s="968"/>
      <c r="F64" s="1033"/>
      <c r="G64" s="955"/>
      <c r="H64" s="956"/>
      <c r="I64" s="163"/>
      <c r="J64" s="164" t="str">
        <f>G63</f>
        <v>介護職員</v>
      </c>
      <c r="K64" s="163"/>
      <c r="L64" s="164" t="str">
        <f>M63</f>
        <v>C</v>
      </c>
      <c r="M64" s="1049"/>
      <c r="N64" s="1050"/>
      <c r="O64" s="1055"/>
      <c r="P64" s="1056"/>
      <c r="Q64" s="1056"/>
      <c r="R64" s="956"/>
      <c r="S64" s="1081"/>
      <c r="T64" s="1082"/>
      <c r="U64" s="1082"/>
      <c r="V64" s="1082"/>
      <c r="W64" s="1083"/>
      <c r="X64" s="196" t="s">
        <v>253</v>
      </c>
      <c r="Y64" s="120"/>
      <c r="Z64" s="197"/>
      <c r="AA64" s="173" t="str">
        <f>IF(AA63="","",VLOOKUP(AA63,'【記載例】シフト記号表（勤務時間帯）'!$C$6:$L$47,10,FALSE))</f>
        <v/>
      </c>
      <c r="AB64" s="174">
        <f>IF(AB63="","",VLOOKUP(AB63,'【記載例】シフト記号表（勤務時間帯）'!$C$6:$L$47,10,FALSE))</f>
        <v>7.9999999999999982</v>
      </c>
      <c r="AC64" s="174">
        <f>IF(AC63="","",VLOOKUP(AC63,'【記載例】シフト記号表（勤務時間帯）'!$C$6:$L$47,10,FALSE))</f>
        <v>8</v>
      </c>
      <c r="AD64" s="174" t="str">
        <f>IF(AD63="","",VLOOKUP(AD63,'【記載例】シフト記号表（勤務時間帯）'!$C$6:$L$47,10,FALSE))</f>
        <v/>
      </c>
      <c r="AE64" s="174">
        <f>IF(AE63="","",VLOOKUP(AE63,'【記載例】シフト記号表（勤務時間帯）'!$C$6:$L$47,10,FALSE))</f>
        <v>8</v>
      </c>
      <c r="AF64" s="174">
        <f>IF(AF63="","",VLOOKUP(AF63,'【記載例】シフト記号表（勤務時間帯）'!$C$6:$L$47,10,FALSE))</f>
        <v>8</v>
      </c>
      <c r="AG64" s="175" t="str">
        <f>IF(AG63="","",VLOOKUP(AG63,'【記載例】シフト記号表（勤務時間帯）'!$C$6:$L$47,10,FALSE))</f>
        <v/>
      </c>
      <c r="AH64" s="173" t="str">
        <f>IF(AH63="","",VLOOKUP(AH63,'【記載例】シフト記号表（勤務時間帯）'!$C$6:$L$47,10,FALSE))</f>
        <v/>
      </c>
      <c r="AI64" s="174">
        <f>IF(AI63="","",VLOOKUP(AI63,'【記載例】シフト記号表（勤務時間帯）'!$C$6:$L$47,10,FALSE))</f>
        <v>7.9999999999999982</v>
      </c>
      <c r="AJ64" s="174">
        <f>IF(AJ63="","",VLOOKUP(AJ63,'【記載例】シフト記号表（勤務時間帯）'!$C$6:$L$47,10,FALSE))</f>
        <v>8</v>
      </c>
      <c r="AK64" s="174">
        <f>IF(AK63="","",VLOOKUP(AK63,'【記載例】シフト記号表（勤務時間帯）'!$C$6:$L$47,10,FALSE))</f>
        <v>8</v>
      </c>
      <c r="AL64" s="174" t="str">
        <f>IF(AL63="","",VLOOKUP(AL63,'【記載例】シフト記号表（勤務時間帯）'!$C$6:$L$47,10,FALSE))</f>
        <v/>
      </c>
      <c r="AM64" s="174" t="str">
        <f>IF(AM63="","",VLOOKUP(AM63,'【記載例】シフト記号表（勤務時間帯）'!$C$6:$L$47,10,FALSE))</f>
        <v/>
      </c>
      <c r="AN64" s="175">
        <f>IF(AN63="","",VLOOKUP(AN63,'【記載例】シフト記号表（勤務時間帯）'!$C$6:$L$47,10,FALSE))</f>
        <v>7.9999999999999982</v>
      </c>
      <c r="AO64" s="173" t="str">
        <f>IF(AO63="","",VLOOKUP(AO63,'【記載例】シフト記号表（勤務時間帯）'!$C$6:$L$47,10,FALSE))</f>
        <v/>
      </c>
      <c r="AP64" s="174" t="str">
        <f>IF(AP63="","",VLOOKUP(AP63,'【記載例】シフト記号表（勤務時間帯）'!$C$6:$L$47,10,FALSE))</f>
        <v/>
      </c>
      <c r="AQ64" s="174">
        <f>IF(AQ63="","",VLOOKUP(AQ63,'【記載例】シフト記号表（勤務時間帯）'!$C$6:$L$47,10,FALSE))</f>
        <v>7.9999999999999982</v>
      </c>
      <c r="AR64" s="174">
        <f>IF(AR63="","",VLOOKUP(AR63,'【記載例】シフト記号表（勤務時間帯）'!$C$6:$L$47,10,FALSE))</f>
        <v>7.9999999999999982</v>
      </c>
      <c r="AS64" s="174">
        <f>IF(AS63="","",VLOOKUP(AS63,'【記載例】シフト記号表（勤務時間帯）'!$C$6:$L$47,10,FALSE))</f>
        <v>8</v>
      </c>
      <c r="AT64" s="174" t="str">
        <f>IF(AT63="","",VLOOKUP(AT63,'【記載例】シフト記号表（勤務時間帯）'!$C$6:$L$47,10,FALSE))</f>
        <v/>
      </c>
      <c r="AU64" s="175">
        <f>IF(AU63="","",VLOOKUP(AU63,'【記載例】シフト記号表（勤務時間帯）'!$C$6:$L$47,10,FALSE))</f>
        <v>8</v>
      </c>
      <c r="AV64" s="173" t="str">
        <f>IF(AV63="","",VLOOKUP(AV63,'【記載例】シフト記号表（勤務時間帯）'!$C$6:$L$47,10,FALSE))</f>
        <v/>
      </c>
      <c r="AW64" s="174">
        <f>IF(AW63="","",VLOOKUP(AW63,'【記載例】シフト記号表（勤務時間帯）'!$C$6:$L$47,10,FALSE))</f>
        <v>8</v>
      </c>
      <c r="AX64" s="174">
        <f>IF(AX63="","",VLOOKUP(AX63,'【記載例】シフト記号表（勤務時間帯）'!$C$6:$L$47,10,FALSE))</f>
        <v>8</v>
      </c>
      <c r="AY64" s="174" t="str">
        <f>IF(AY63="","",VLOOKUP(AY63,'【記載例】シフト記号表（勤務時間帯）'!$C$6:$L$47,10,FALSE))</f>
        <v/>
      </c>
      <c r="AZ64" s="174">
        <f>IF(AZ63="","",VLOOKUP(AZ63,'【記載例】シフト記号表（勤務時間帯）'!$C$6:$L$47,10,FALSE))</f>
        <v>8</v>
      </c>
      <c r="BA64" s="174">
        <f>IF(BA63="","",VLOOKUP(BA63,'【記載例】シフト記号表（勤務時間帯）'!$C$6:$L$47,10,FALSE))</f>
        <v>7.9999999999999982</v>
      </c>
      <c r="BB64" s="175" t="str">
        <f>IF(BB63="","",VLOOKUP(BB63,'【記載例】シフト記号表（勤務時間帯）'!$C$6:$L$47,10,FALSE))</f>
        <v/>
      </c>
      <c r="BC64" s="173" t="str">
        <f>IF(BC63="","",VLOOKUP(BC63,'【記載例】シフト記号表（勤務時間帯）'!$C$6:$L$47,10,FALSE))</f>
        <v/>
      </c>
      <c r="BD64" s="174" t="str">
        <f>IF(BD63="","",VLOOKUP(BD63,'【記載例】シフト記号表（勤務時間帯）'!$C$6:$L$47,10,FALSE))</f>
        <v/>
      </c>
      <c r="BE64" s="174" t="str">
        <f>IF(BE63="","",VLOOKUP(BE63,'【記載例】シフト記号表（勤務時間帯）'!$C$6:$L$47,10,FALSE))</f>
        <v/>
      </c>
      <c r="BF64" s="1027">
        <f>IF($BI$3="４週",SUM(AA64:BB64),IF($BI$3="暦月",SUM(AA64:BE64),""))</f>
        <v>128</v>
      </c>
      <c r="BG64" s="1028"/>
      <c r="BH64" s="1029">
        <f>IF($BI$3="４週",BF64/4,IF($BI$3="暦月",(BF64/($BI$8/7)),""))</f>
        <v>29.866666666666667</v>
      </c>
      <c r="BI64" s="1028"/>
      <c r="BJ64" s="1024"/>
      <c r="BK64" s="1025"/>
      <c r="BL64" s="1025"/>
      <c r="BM64" s="1025"/>
      <c r="BN64" s="1026"/>
    </row>
    <row r="65" spans="2:66" ht="20.25" customHeight="1">
      <c r="B65" s="1120">
        <f>B63+1</f>
        <v>25</v>
      </c>
      <c r="C65" s="1030" t="s">
        <v>163</v>
      </c>
      <c r="D65" s="1032" t="s">
        <v>165</v>
      </c>
      <c r="E65" s="968"/>
      <c r="F65" s="1033"/>
      <c r="G65" s="957" t="s">
        <v>104</v>
      </c>
      <c r="H65" s="958"/>
      <c r="I65" s="163"/>
      <c r="J65" s="164"/>
      <c r="K65" s="163"/>
      <c r="L65" s="164"/>
      <c r="M65" s="1051" t="s">
        <v>89</v>
      </c>
      <c r="N65" s="1052"/>
      <c r="O65" s="1057" t="s">
        <v>19</v>
      </c>
      <c r="P65" s="1058"/>
      <c r="Q65" s="1058"/>
      <c r="R65" s="958"/>
      <c r="S65" s="1081" t="s">
        <v>188</v>
      </c>
      <c r="T65" s="1082"/>
      <c r="U65" s="1082"/>
      <c r="V65" s="1082"/>
      <c r="W65" s="1083"/>
      <c r="X65" s="195" t="s">
        <v>18</v>
      </c>
      <c r="Y65" s="118"/>
      <c r="Z65" s="119"/>
      <c r="AA65" s="105" t="s">
        <v>249</v>
      </c>
      <c r="AB65" s="106" t="s">
        <v>249</v>
      </c>
      <c r="AC65" s="106"/>
      <c r="AD65" s="106"/>
      <c r="AE65" s="106" t="s">
        <v>247</v>
      </c>
      <c r="AF65" s="106" t="s">
        <v>266</v>
      </c>
      <c r="AG65" s="107" t="s">
        <v>248</v>
      </c>
      <c r="AH65" s="105" t="s">
        <v>248</v>
      </c>
      <c r="AI65" s="106"/>
      <c r="AJ65" s="106" t="s">
        <v>249</v>
      </c>
      <c r="AK65" s="106" t="s">
        <v>249</v>
      </c>
      <c r="AL65" s="106"/>
      <c r="AM65" s="106" t="s">
        <v>247</v>
      </c>
      <c r="AN65" s="107" t="s">
        <v>266</v>
      </c>
      <c r="AO65" s="105" t="s">
        <v>248</v>
      </c>
      <c r="AP65" s="106" t="s">
        <v>248</v>
      </c>
      <c r="AQ65" s="106"/>
      <c r="AR65" s="106" t="s">
        <v>249</v>
      </c>
      <c r="AS65" s="106"/>
      <c r="AT65" s="106"/>
      <c r="AU65" s="107" t="s">
        <v>247</v>
      </c>
      <c r="AV65" s="105" t="s">
        <v>266</v>
      </c>
      <c r="AW65" s="106" t="s">
        <v>248</v>
      </c>
      <c r="AX65" s="106" t="s">
        <v>248</v>
      </c>
      <c r="AY65" s="106"/>
      <c r="AZ65" s="106" t="s">
        <v>248</v>
      </c>
      <c r="BA65" s="106" t="s">
        <v>249</v>
      </c>
      <c r="BB65" s="107" t="s">
        <v>249</v>
      </c>
      <c r="BC65" s="105"/>
      <c r="BD65" s="106"/>
      <c r="BE65" s="108"/>
      <c r="BF65" s="1035"/>
      <c r="BG65" s="1036"/>
      <c r="BH65" s="1037"/>
      <c r="BI65" s="1038"/>
      <c r="BJ65" s="1059"/>
      <c r="BK65" s="1060"/>
      <c r="BL65" s="1060"/>
      <c r="BM65" s="1060"/>
      <c r="BN65" s="1061"/>
    </row>
    <row r="66" spans="2:66" ht="20.25" customHeight="1">
      <c r="B66" s="1121"/>
      <c r="C66" s="1031"/>
      <c r="D66" s="1034"/>
      <c r="E66" s="968"/>
      <c r="F66" s="1033"/>
      <c r="G66" s="955"/>
      <c r="H66" s="956"/>
      <c r="I66" s="163"/>
      <c r="J66" s="164" t="str">
        <f>G65</f>
        <v>介護職員</v>
      </c>
      <c r="K66" s="163"/>
      <c r="L66" s="164" t="str">
        <f>M65</f>
        <v>A</v>
      </c>
      <c r="M66" s="1049"/>
      <c r="N66" s="1050"/>
      <c r="O66" s="1055"/>
      <c r="P66" s="1056"/>
      <c r="Q66" s="1056"/>
      <c r="R66" s="956"/>
      <c r="S66" s="1081"/>
      <c r="T66" s="1082"/>
      <c r="U66" s="1082"/>
      <c r="V66" s="1082"/>
      <c r="W66" s="1083"/>
      <c r="X66" s="196" t="s">
        <v>253</v>
      </c>
      <c r="Y66" s="120"/>
      <c r="Z66" s="197"/>
      <c r="AA66" s="173">
        <f>IF(AA65="","",VLOOKUP(AA65,'【記載例】シフト記号表（勤務時間帯）'!$C$6:$L$47,10,FALSE))</f>
        <v>8</v>
      </c>
      <c r="AB66" s="174">
        <f>IF(AB65="","",VLOOKUP(AB65,'【記載例】シフト記号表（勤務時間帯）'!$C$6:$L$47,10,FALSE))</f>
        <v>8</v>
      </c>
      <c r="AC66" s="174" t="str">
        <f>IF(AC65="","",VLOOKUP(AC65,'【記載例】シフト記号表（勤務時間帯）'!$C$6:$L$47,10,FALSE))</f>
        <v/>
      </c>
      <c r="AD66" s="174" t="str">
        <f>IF(AD65="","",VLOOKUP(AD65,'【記載例】シフト記号表（勤務時間帯）'!$C$6:$L$47,10,FALSE))</f>
        <v/>
      </c>
      <c r="AE66" s="174">
        <f>IF(AE65="","",VLOOKUP(AE65,'【記載例】シフト記号表（勤務時間帯）'!$C$6:$L$47,10,FALSE))</f>
        <v>8</v>
      </c>
      <c r="AF66" s="174">
        <f>IF(AF65="","",VLOOKUP(AF65,'【記載例】シフト記号表（勤務時間帯）'!$C$6:$L$47,10,FALSE))</f>
        <v>8</v>
      </c>
      <c r="AG66" s="175">
        <f>IF(AG65="","",VLOOKUP(AG65,'【記載例】シフト記号表（勤務時間帯）'!$C$6:$L$47,10,FALSE))</f>
        <v>7.9999999999999982</v>
      </c>
      <c r="AH66" s="173">
        <f>IF(AH65="","",VLOOKUP(AH65,'【記載例】シフト記号表（勤務時間帯）'!$C$6:$L$47,10,FALSE))</f>
        <v>7.9999999999999982</v>
      </c>
      <c r="AI66" s="174" t="str">
        <f>IF(AI65="","",VLOOKUP(AI65,'【記載例】シフト記号表（勤務時間帯）'!$C$6:$L$47,10,FALSE))</f>
        <v/>
      </c>
      <c r="AJ66" s="174">
        <f>IF(AJ65="","",VLOOKUP(AJ65,'【記載例】シフト記号表（勤務時間帯）'!$C$6:$L$47,10,FALSE))</f>
        <v>8</v>
      </c>
      <c r="AK66" s="174">
        <f>IF(AK65="","",VLOOKUP(AK65,'【記載例】シフト記号表（勤務時間帯）'!$C$6:$L$47,10,FALSE))</f>
        <v>8</v>
      </c>
      <c r="AL66" s="174" t="str">
        <f>IF(AL65="","",VLOOKUP(AL65,'【記載例】シフト記号表（勤務時間帯）'!$C$6:$L$47,10,FALSE))</f>
        <v/>
      </c>
      <c r="AM66" s="174">
        <f>IF(AM65="","",VLOOKUP(AM65,'【記載例】シフト記号表（勤務時間帯）'!$C$6:$L$47,10,FALSE))</f>
        <v>8</v>
      </c>
      <c r="AN66" s="175">
        <f>IF(AN65="","",VLOOKUP(AN65,'【記載例】シフト記号表（勤務時間帯）'!$C$6:$L$47,10,FALSE))</f>
        <v>8</v>
      </c>
      <c r="AO66" s="173">
        <f>IF(AO65="","",VLOOKUP(AO65,'【記載例】シフト記号表（勤務時間帯）'!$C$6:$L$47,10,FALSE))</f>
        <v>7.9999999999999982</v>
      </c>
      <c r="AP66" s="174">
        <f>IF(AP65="","",VLOOKUP(AP65,'【記載例】シフト記号表（勤務時間帯）'!$C$6:$L$47,10,FALSE))</f>
        <v>7.9999999999999982</v>
      </c>
      <c r="AQ66" s="174" t="str">
        <f>IF(AQ65="","",VLOOKUP(AQ65,'【記載例】シフト記号表（勤務時間帯）'!$C$6:$L$47,10,FALSE))</f>
        <v/>
      </c>
      <c r="AR66" s="174">
        <f>IF(AR65="","",VLOOKUP(AR65,'【記載例】シフト記号表（勤務時間帯）'!$C$6:$L$47,10,FALSE))</f>
        <v>8</v>
      </c>
      <c r="AS66" s="174" t="str">
        <f>IF(AS65="","",VLOOKUP(AS65,'【記載例】シフト記号表（勤務時間帯）'!$C$6:$L$47,10,FALSE))</f>
        <v/>
      </c>
      <c r="AT66" s="174" t="str">
        <f>IF(AT65="","",VLOOKUP(AT65,'【記載例】シフト記号表（勤務時間帯）'!$C$6:$L$47,10,FALSE))</f>
        <v/>
      </c>
      <c r="AU66" s="175">
        <f>IF(AU65="","",VLOOKUP(AU65,'【記載例】シフト記号表（勤務時間帯）'!$C$6:$L$47,10,FALSE))</f>
        <v>8</v>
      </c>
      <c r="AV66" s="173">
        <f>IF(AV65="","",VLOOKUP(AV65,'【記載例】シフト記号表（勤務時間帯）'!$C$6:$L$47,10,FALSE))</f>
        <v>8</v>
      </c>
      <c r="AW66" s="174">
        <f>IF(AW65="","",VLOOKUP(AW65,'【記載例】シフト記号表（勤務時間帯）'!$C$6:$L$47,10,FALSE))</f>
        <v>7.9999999999999982</v>
      </c>
      <c r="AX66" s="174">
        <f>IF(AX65="","",VLOOKUP(AX65,'【記載例】シフト記号表（勤務時間帯）'!$C$6:$L$47,10,FALSE))</f>
        <v>7.9999999999999982</v>
      </c>
      <c r="AY66" s="174" t="str">
        <f>IF(AY65="","",VLOOKUP(AY65,'【記載例】シフト記号表（勤務時間帯）'!$C$6:$L$47,10,FALSE))</f>
        <v/>
      </c>
      <c r="AZ66" s="174">
        <f>IF(AZ65="","",VLOOKUP(AZ65,'【記載例】シフト記号表（勤務時間帯）'!$C$6:$L$47,10,FALSE))</f>
        <v>7.9999999999999982</v>
      </c>
      <c r="BA66" s="174">
        <f>IF(BA65="","",VLOOKUP(BA65,'【記載例】シフト記号表（勤務時間帯）'!$C$6:$L$47,10,FALSE))</f>
        <v>8</v>
      </c>
      <c r="BB66" s="175">
        <f>IF(BB65="","",VLOOKUP(BB65,'【記載例】シフト記号表（勤務時間帯）'!$C$6:$L$47,10,FALSE))</f>
        <v>8</v>
      </c>
      <c r="BC66" s="173" t="str">
        <f>IF(BC65="","",VLOOKUP(BC65,'【記載例】シフト記号表（勤務時間帯）'!$C$6:$L$47,10,FALSE))</f>
        <v/>
      </c>
      <c r="BD66" s="174" t="str">
        <f>IF(BD65="","",VLOOKUP(BD65,'【記載例】シフト記号表（勤務時間帯）'!$C$6:$L$47,10,FALSE))</f>
        <v/>
      </c>
      <c r="BE66" s="174" t="str">
        <f>IF(BE65="","",VLOOKUP(BE65,'【記載例】シフト記号表（勤務時間帯）'!$C$6:$L$47,10,FALSE))</f>
        <v/>
      </c>
      <c r="BF66" s="1027">
        <f>IF($BI$3="４週",SUM(AA66:BB66),IF($BI$3="暦月",SUM(AA66:BE66),""))</f>
        <v>160</v>
      </c>
      <c r="BG66" s="1028"/>
      <c r="BH66" s="1029">
        <f>IF($BI$3="４週",BF66/4,IF($BI$3="暦月",(BF66/($BI$8/7)),""))</f>
        <v>37.333333333333336</v>
      </c>
      <c r="BI66" s="1028"/>
      <c r="BJ66" s="1024"/>
      <c r="BK66" s="1025"/>
      <c r="BL66" s="1025"/>
      <c r="BM66" s="1025"/>
      <c r="BN66" s="1026"/>
    </row>
    <row r="67" spans="2:66" ht="20.25" customHeight="1">
      <c r="B67" s="1120">
        <f>B65+1</f>
        <v>26</v>
      </c>
      <c r="C67" s="1030"/>
      <c r="D67" s="1032" t="s">
        <v>165</v>
      </c>
      <c r="E67" s="968"/>
      <c r="F67" s="1033"/>
      <c r="G67" s="957" t="s">
        <v>104</v>
      </c>
      <c r="H67" s="958"/>
      <c r="I67" s="163"/>
      <c r="J67" s="164"/>
      <c r="K67" s="163"/>
      <c r="L67" s="164"/>
      <c r="M67" s="1051" t="s">
        <v>89</v>
      </c>
      <c r="N67" s="1052"/>
      <c r="O67" s="1057" t="s">
        <v>90</v>
      </c>
      <c r="P67" s="1058"/>
      <c r="Q67" s="1058"/>
      <c r="R67" s="958"/>
      <c r="S67" s="1081" t="s">
        <v>189</v>
      </c>
      <c r="T67" s="1082"/>
      <c r="U67" s="1082"/>
      <c r="V67" s="1082"/>
      <c r="W67" s="1083"/>
      <c r="X67" s="195" t="s">
        <v>18</v>
      </c>
      <c r="Y67" s="118"/>
      <c r="Z67" s="119"/>
      <c r="AA67" s="105"/>
      <c r="AB67" s="106" t="s">
        <v>248</v>
      </c>
      <c r="AC67" s="106" t="s">
        <v>249</v>
      </c>
      <c r="AD67" s="106" t="s">
        <v>249</v>
      </c>
      <c r="AE67" s="106"/>
      <c r="AF67" s="106" t="s">
        <v>247</v>
      </c>
      <c r="AG67" s="107" t="s">
        <v>266</v>
      </c>
      <c r="AH67" s="105" t="s">
        <v>249</v>
      </c>
      <c r="AI67" s="106"/>
      <c r="AJ67" s="106" t="s">
        <v>249</v>
      </c>
      <c r="AK67" s="106" t="s">
        <v>249</v>
      </c>
      <c r="AL67" s="106"/>
      <c r="AM67" s="106"/>
      <c r="AN67" s="107" t="s">
        <v>247</v>
      </c>
      <c r="AO67" s="105" t="s">
        <v>266</v>
      </c>
      <c r="AP67" s="106" t="s">
        <v>249</v>
      </c>
      <c r="AQ67" s="106" t="s">
        <v>249</v>
      </c>
      <c r="AR67" s="106" t="s">
        <v>249</v>
      </c>
      <c r="AS67" s="106" t="s">
        <v>248</v>
      </c>
      <c r="AT67" s="106" t="s">
        <v>248</v>
      </c>
      <c r="AU67" s="107"/>
      <c r="AV67" s="105" t="s">
        <v>247</v>
      </c>
      <c r="AW67" s="106" t="s">
        <v>266</v>
      </c>
      <c r="AX67" s="106" t="s">
        <v>248</v>
      </c>
      <c r="AY67" s="106" t="s">
        <v>249</v>
      </c>
      <c r="AZ67" s="106"/>
      <c r="BA67" s="106"/>
      <c r="BB67" s="107" t="s">
        <v>248</v>
      </c>
      <c r="BC67" s="105"/>
      <c r="BD67" s="106"/>
      <c r="BE67" s="108"/>
      <c r="BF67" s="1035"/>
      <c r="BG67" s="1036"/>
      <c r="BH67" s="1037"/>
      <c r="BI67" s="1038"/>
      <c r="BJ67" s="1059"/>
      <c r="BK67" s="1060"/>
      <c r="BL67" s="1060"/>
      <c r="BM67" s="1060"/>
      <c r="BN67" s="1061"/>
    </row>
    <row r="68" spans="2:66" ht="20.25" customHeight="1">
      <c r="B68" s="1121"/>
      <c r="C68" s="1031"/>
      <c r="D68" s="1034"/>
      <c r="E68" s="968"/>
      <c r="F68" s="1033"/>
      <c r="G68" s="955"/>
      <c r="H68" s="956"/>
      <c r="I68" s="163"/>
      <c r="J68" s="164" t="str">
        <f>G67</f>
        <v>介護職員</v>
      </c>
      <c r="K68" s="163"/>
      <c r="L68" s="164" t="str">
        <f>M67</f>
        <v>A</v>
      </c>
      <c r="M68" s="1049"/>
      <c r="N68" s="1050"/>
      <c r="O68" s="1055"/>
      <c r="P68" s="1056"/>
      <c r="Q68" s="1056"/>
      <c r="R68" s="956"/>
      <c r="S68" s="1081"/>
      <c r="T68" s="1082"/>
      <c r="U68" s="1082"/>
      <c r="V68" s="1082"/>
      <c r="W68" s="1083"/>
      <c r="X68" s="196" t="s">
        <v>253</v>
      </c>
      <c r="Y68" s="120"/>
      <c r="Z68" s="197"/>
      <c r="AA68" s="173" t="str">
        <f>IF(AA67="","",VLOOKUP(AA67,'【記載例】シフト記号表（勤務時間帯）'!$C$6:$L$47,10,FALSE))</f>
        <v/>
      </c>
      <c r="AB68" s="174">
        <f>IF(AB67="","",VLOOKUP(AB67,'【記載例】シフト記号表（勤務時間帯）'!$C$6:$L$47,10,FALSE))</f>
        <v>7.9999999999999982</v>
      </c>
      <c r="AC68" s="174">
        <f>IF(AC67="","",VLOOKUP(AC67,'【記載例】シフト記号表（勤務時間帯）'!$C$6:$L$47,10,FALSE))</f>
        <v>8</v>
      </c>
      <c r="AD68" s="174">
        <f>IF(AD67="","",VLOOKUP(AD67,'【記載例】シフト記号表（勤務時間帯）'!$C$6:$L$47,10,FALSE))</f>
        <v>8</v>
      </c>
      <c r="AE68" s="174" t="str">
        <f>IF(AE67="","",VLOOKUP(AE67,'【記載例】シフト記号表（勤務時間帯）'!$C$6:$L$47,10,FALSE))</f>
        <v/>
      </c>
      <c r="AF68" s="174">
        <f>IF(AF67="","",VLOOKUP(AF67,'【記載例】シフト記号表（勤務時間帯）'!$C$6:$L$47,10,FALSE))</f>
        <v>8</v>
      </c>
      <c r="AG68" s="175">
        <f>IF(AG67="","",VLOOKUP(AG67,'【記載例】シフト記号表（勤務時間帯）'!$C$6:$L$47,10,FALSE))</f>
        <v>8</v>
      </c>
      <c r="AH68" s="173">
        <f>IF(AH67="","",VLOOKUP(AH67,'【記載例】シフト記号表（勤務時間帯）'!$C$6:$L$47,10,FALSE))</f>
        <v>8</v>
      </c>
      <c r="AI68" s="174" t="str">
        <f>IF(AI67="","",VLOOKUP(AI67,'【記載例】シフト記号表（勤務時間帯）'!$C$6:$L$47,10,FALSE))</f>
        <v/>
      </c>
      <c r="AJ68" s="174">
        <f>IF(AJ67="","",VLOOKUP(AJ67,'【記載例】シフト記号表（勤務時間帯）'!$C$6:$L$47,10,FALSE))</f>
        <v>8</v>
      </c>
      <c r="AK68" s="174">
        <f>IF(AK67="","",VLOOKUP(AK67,'【記載例】シフト記号表（勤務時間帯）'!$C$6:$L$47,10,FALSE))</f>
        <v>8</v>
      </c>
      <c r="AL68" s="174" t="str">
        <f>IF(AL67="","",VLOOKUP(AL67,'【記載例】シフト記号表（勤務時間帯）'!$C$6:$L$47,10,FALSE))</f>
        <v/>
      </c>
      <c r="AM68" s="174" t="str">
        <f>IF(AM67="","",VLOOKUP(AM67,'【記載例】シフト記号表（勤務時間帯）'!$C$6:$L$47,10,FALSE))</f>
        <v/>
      </c>
      <c r="AN68" s="175">
        <f>IF(AN67="","",VLOOKUP(AN67,'【記載例】シフト記号表（勤務時間帯）'!$C$6:$L$47,10,FALSE))</f>
        <v>8</v>
      </c>
      <c r="AO68" s="173">
        <f>IF(AO67="","",VLOOKUP(AO67,'【記載例】シフト記号表（勤務時間帯）'!$C$6:$L$47,10,FALSE))</f>
        <v>8</v>
      </c>
      <c r="AP68" s="174">
        <f>IF(AP67="","",VLOOKUP(AP67,'【記載例】シフト記号表（勤務時間帯）'!$C$6:$L$47,10,FALSE))</f>
        <v>8</v>
      </c>
      <c r="AQ68" s="174">
        <f>IF(AQ67="","",VLOOKUP(AQ67,'【記載例】シフト記号表（勤務時間帯）'!$C$6:$L$47,10,FALSE))</f>
        <v>8</v>
      </c>
      <c r="AR68" s="174">
        <f>IF(AR67="","",VLOOKUP(AR67,'【記載例】シフト記号表（勤務時間帯）'!$C$6:$L$47,10,FALSE))</f>
        <v>8</v>
      </c>
      <c r="AS68" s="174">
        <f>IF(AS67="","",VLOOKUP(AS67,'【記載例】シフト記号表（勤務時間帯）'!$C$6:$L$47,10,FALSE))</f>
        <v>7.9999999999999982</v>
      </c>
      <c r="AT68" s="174">
        <f>IF(AT67="","",VLOOKUP(AT67,'【記載例】シフト記号表（勤務時間帯）'!$C$6:$L$47,10,FALSE))</f>
        <v>7.9999999999999982</v>
      </c>
      <c r="AU68" s="175" t="str">
        <f>IF(AU67="","",VLOOKUP(AU67,'【記載例】シフト記号表（勤務時間帯）'!$C$6:$L$47,10,FALSE))</f>
        <v/>
      </c>
      <c r="AV68" s="173">
        <f>IF(AV67="","",VLOOKUP(AV67,'【記載例】シフト記号表（勤務時間帯）'!$C$6:$L$47,10,FALSE))</f>
        <v>8</v>
      </c>
      <c r="AW68" s="174">
        <f>IF(AW67="","",VLOOKUP(AW67,'【記載例】シフト記号表（勤務時間帯）'!$C$6:$L$47,10,FALSE))</f>
        <v>8</v>
      </c>
      <c r="AX68" s="174">
        <f>IF(AX67="","",VLOOKUP(AX67,'【記載例】シフト記号表（勤務時間帯）'!$C$6:$L$47,10,FALSE))</f>
        <v>7.9999999999999982</v>
      </c>
      <c r="AY68" s="174">
        <f>IF(AY67="","",VLOOKUP(AY67,'【記載例】シフト記号表（勤務時間帯）'!$C$6:$L$47,10,FALSE))</f>
        <v>8</v>
      </c>
      <c r="AZ68" s="174" t="str">
        <f>IF(AZ67="","",VLOOKUP(AZ67,'【記載例】シフト記号表（勤務時間帯）'!$C$6:$L$47,10,FALSE))</f>
        <v/>
      </c>
      <c r="BA68" s="174" t="str">
        <f>IF(BA67="","",VLOOKUP(BA67,'【記載例】シフト記号表（勤務時間帯）'!$C$6:$L$47,10,FALSE))</f>
        <v/>
      </c>
      <c r="BB68" s="175">
        <f>IF(BB67="","",VLOOKUP(BB67,'【記載例】シフト記号表（勤務時間帯）'!$C$6:$L$47,10,FALSE))</f>
        <v>7.9999999999999982</v>
      </c>
      <c r="BC68" s="173" t="str">
        <f>IF(BC67="","",VLOOKUP(BC67,'【記載例】シフト記号表（勤務時間帯）'!$C$6:$L$47,10,FALSE))</f>
        <v/>
      </c>
      <c r="BD68" s="174" t="str">
        <f>IF(BD67="","",VLOOKUP(BD67,'【記載例】シフト記号表（勤務時間帯）'!$C$6:$L$47,10,FALSE))</f>
        <v/>
      </c>
      <c r="BE68" s="174" t="str">
        <f>IF(BE67="","",VLOOKUP(BE67,'【記載例】シフト記号表（勤務時間帯）'!$C$6:$L$47,10,FALSE))</f>
        <v/>
      </c>
      <c r="BF68" s="1027">
        <f>IF($BI$3="４週",SUM(AA68:BB68),IF($BI$3="暦月",SUM(AA68:BE68),""))</f>
        <v>160</v>
      </c>
      <c r="BG68" s="1028"/>
      <c r="BH68" s="1029">
        <f>IF($BI$3="４週",BF68/4,IF($BI$3="暦月",(BF68/($BI$8/7)),""))</f>
        <v>37.333333333333336</v>
      </c>
      <c r="BI68" s="1028"/>
      <c r="BJ68" s="1024"/>
      <c r="BK68" s="1025"/>
      <c r="BL68" s="1025"/>
      <c r="BM68" s="1025"/>
      <c r="BN68" s="1026"/>
    </row>
    <row r="69" spans="2:66" ht="20.25" customHeight="1">
      <c r="B69" s="1120">
        <f>B67+1</f>
        <v>27</v>
      </c>
      <c r="C69" s="1030"/>
      <c r="D69" s="1032" t="s">
        <v>165</v>
      </c>
      <c r="E69" s="968"/>
      <c r="F69" s="1033"/>
      <c r="G69" s="957" t="s">
        <v>104</v>
      </c>
      <c r="H69" s="958"/>
      <c r="I69" s="163"/>
      <c r="J69" s="164"/>
      <c r="K69" s="163"/>
      <c r="L69" s="164"/>
      <c r="M69" s="1051" t="s">
        <v>89</v>
      </c>
      <c r="N69" s="1052"/>
      <c r="O69" s="1057" t="s">
        <v>90</v>
      </c>
      <c r="P69" s="1058"/>
      <c r="Q69" s="1058"/>
      <c r="R69" s="958"/>
      <c r="S69" s="1081" t="s">
        <v>190</v>
      </c>
      <c r="T69" s="1082"/>
      <c r="U69" s="1082"/>
      <c r="V69" s="1082"/>
      <c r="W69" s="1083"/>
      <c r="X69" s="195" t="s">
        <v>18</v>
      </c>
      <c r="Y69" s="118"/>
      <c r="Z69" s="119"/>
      <c r="AA69" s="105" t="s">
        <v>248</v>
      </c>
      <c r="AB69" s="106"/>
      <c r="AC69" s="106" t="s">
        <v>248</v>
      </c>
      <c r="AD69" s="106"/>
      <c r="AE69" s="106" t="s">
        <v>249</v>
      </c>
      <c r="AF69" s="106"/>
      <c r="AG69" s="107" t="s">
        <v>247</v>
      </c>
      <c r="AH69" s="105" t="s">
        <v>266</v>
      </c>
      <c r="AI69" s="106" t="s">
        <v>249</v>
      </c>
      <c r="AJ69" s="106" t="s">
        <v>249</v>
      </c>
      <c r="AK69" s="106" t="s">
        <v>248</v>
      </c>
      <c r="AL69" s="106" t="s">
        <v>248</v>
      </c>
      <c r="AM69" s="106"/>
      <c r="AN69" s="107" t="s">
        <v>249</v>
      </c>
      <c r="AO69" s="105" t="s">
        <v>247</v>
      </c>
      <c r="AP69" s="106" t="s">
        <v>266</v>
      </c>
      <c r="AQ69" s="106" t="s">
        <v>248</v>
      </c>
      <c r="AR69" s="106"/>
      <c r="AS69" s="106" t="s">
        <v>249</v>
      </c>
      <c r="AT69" s="106" t="s">
        <v>249</v>
      </c>
      <c r="AU69" s="107"/>
      <c r="AV69" s="105"/>
      <c r="AW69" s="106" t="s">
        <v>247</v>
      </c>
      <c r="AX69" s="106" t="s">
        <v>266</v>
      </c>
      <c r="AY69" s="106" t="s">
        <v>248</v>
      </c>
      <c r="AZ69" s="106" t="s">
        <v>249</v>
      </c>
      <c r="BA69" s="106" t="s">
        <v>249</v>
      </c>
      <c r="BB69" s="107"/>
      <c r="BC69" s="105"/>
      <c r="BD69" s="106"/>
      <c r="BE69" s="108"/>
      <c r="BF69" s="1035"/>
      <c r="BG69" s="1036"/>
      <c r="BH69" s="1037"/>
      <c r="BI69" s="1038"/>
      <c r="BJ69" s="1059"/>
      <c r="BK69" s="1060"/>
      <c r="BL69" s="1060"/>
      <c r="BM69" s="1060"/>
      <c r="BN69" s="1061"/>
    </row>
    <row r="70" spans="2:66" ht="20.25" customHeight="1">
      <c r="B70" s="1121"/>
      <c r="C70" s="1031"/>
      <c r="D70" s="1034"/>
      <c r="E70" s="968"/>
      <c r="F70" s="1033"/>
      <c r="G70" s="955"/>
      <c r="H70" s="956"/>
      <c r="I70" s="163"/>
      <c r="J70" s="164" t="str">
        <f>G69</f>
        <v>介護職員</v>
      </c>
      <c r="K70" s="163"/>
      <c r="L70" s="164" t="str">
        <f>M69</f>
        <v>A</v>
      </c>
      <c r="M70" s="1049"/>
      <c r="N70" s="1050"/>
      <c r="O70" s="1055"/>
      <c r="P70" s="1056"/>
      <c r="Q70" s="1056"/>
      <c r="R70" s="956"/>
      <c r="S70" s="1081"/>
      <c r="T70" s="1082"/>
      <c r="U70" s="1082"/>
      <c r="V70" s="1082"/>
      <c r="W70" s="1083"/>
      <c r="X70" s="196" t="s">
        <v>253</v>
      </c>
      <c r="Y70" s="120"/>
      <c r="Z70" s="197"/>
      <c r="AA70" s="173">
        <f>IF(AA69="","",VLOOKUP(AA69,'【記載例】シフト記号表（勤務時間帯）'!$C$6:$L$47,10,FALSE))</f>
        <v>7.9999999999999982</v>
      </c>
      <c r="AB70" s="174" t="str">
        <f>IF(AB69="","",VLOOKUP(AB69,'【記載例】シフト記号表（勤務時間帯）'!$C$6:$L$47,10,FALSE))</f>
        <v/>
      </c>
      <c r="AC70" s="174">
        <f>IF(AC69="","",VLOOKUP(AC69,'【記載例】シフト記号表（勤務時間帯）'!$C$6:$L$47,10,FALSE))</f>
        <v>7.9999999999999982</v>
      </c>
      <c r="AD70" s="174" t="str">
        <f>IF(AD69="","",VLOOKUP(AD69,'【記載例】シフト記号表（勤務時間帯）'!$C$6:$L$47,10,FALSE))</f>
        <v/>
      </c>
      <c r="AE70" s="174">
        <f>IF(AE69="","",VLOOKUP(AE69,'【記載例】シフト記号表（勤務時間帯）'!$C$6:$L$47,10,FALSE))</f>
        <v>8</v>
      </c>
      <c r="AF70" s="174" t="str">
        <f>IF(AF69="","",VLOOKUP(AF69,'【記載例】シフト記号表（勤務時間帯）'!$C$6:$L$47,10,FALSE))</f>
        <v/>
      </c>
      <c r="AG70" s="175">
        <f>IF(AG69="","",VLOOKUP(AG69,'【記載例】シフト記号表（勤務時間帯）'!$C$6:$L$47,10,FALSE))</f>
        <v>8</v>
      </c>
      <c r="AH70" s="173">
        <f>IF(AH69="","",VLOOKUP(AH69,'【記載例】シフト記号表（勤務時間帯）'!$C$6:$L$47,10,FALSE))</f>
        <v>8</v>
      </c>
      <c r="AI70" s="174">
        <f>IF(AI69="","",VLOOKUP(AI69,'【記載例】シフト記号表（勤務時間帯）'!$C$6:$L$47,10,FALSE))</f>
        <v>8</v>
      </c>
      <c r="AJ70" s="174">
        <f>IF(AJ69="","",VLOOKUP(AJ69,'【記載例】シフト記号表（勤務時間帯）'!$C$6:$L$47,10,FALSE))</f>
        <v>8</v>
      </c>
      <c r="AK70" s="174">
        <f>IF(AK69="","",VLOOKUP(AK69,'【記載例】シフト記号表（勤務時間帯）'!$C$6:$L$47,10,FALSE))</f>
        <v>7.9999999999999982</v>
      </c>
      <c r="AL70" s="174">
        <f>IF(AL69="","",VLOOKUP(AL69,'【記載例】シフト記号表（勤務時間帯）'!$C$6:$L$47,10,FALSE))</f>
        <v>7.9999999999999982</v>
      </c>
      <c r="AM70" s="174" t="str">
        <f>IF(AM69="","",VLOOKUP(AM69,'【記載例】シフト記号表（勤務時間帯）'!$C$6:$L$47,10,FALSE))</f>
        <v/>
      </c>
      <c r="AN70" s="175">
        <f>IF(AN69="","",VLOOKUP(AN69,'【記載例】シフト記号表（勤務時間帯）'!$C$6:$L$47,10,FALSE))</f>
        <v>8</v>
      </c>
      <c r="AO70" s="173">
        <f>IF(AO69="","",VLOOKUP(AO69,'【記載例】シフト記号表（勤務時間帯）'!$C$6:$L$47,10,FALSE))</f>
        <v>8</v>
      </c>
      <c r="AP70" s="174">
        <f>IF(AP69="","",VLOOKUP(AP69,'【記載例】シフト記号表（勤務時間帯）'!$C$6:$L$47,10,FALSE))</f>
        <v>8</v>
      </c>
      <c r="AQ70" s="174">
        <f>IF(AQ69="","",VLOOKUP(AQ69,'【記載例】シフト記号表（勤務時間帯）'!$C$6:$L$47,10,FALSE))</f>
        <v>7.9999999999999982</v>
      </c>
      <c r="AR70" s="174" t="str">
        <f>IF(AR69="","",VLOOKUP(AR69,'【記載例】シフト記号表（勤務時間帯）'!$C$6:$L$47,10,FALSE))</f>
        <v/>
      </c>
      <c r="AS70" s="174">
        <f>IF(AS69="","",VLOOKUP(AS69,'【記載例】シフト記号表（勤務時間帯）'!$C$6:$L$47,10,FALSE))</f>
        <v>8</v>
      </c>
      <c r="AT70" s="174">
        <f>IF(AT69="","",VLOOKUP(AT69,'【記載例】シフト記号表（勤務時間帯）'!$C$6:$L$47,10,FALSE))</f>
        <v>8</v>
      </c>
      <c r="AU70" s="175" t="str">
        <f>IF(AU69="","",VLOOKUP(AU69,'【記載例】シフト記号表（勤務時間帯）'!$C$6:$L$47,10,FALSE))</f>
        <v/>
      </c>
      <c r="AV70" s="173" t="str">
        <f>IF(AV69="","",VLOOKUP(AV69,'【記載例】シフト記号表（勤務時間帯）'!$C$6:$L$47,10,FALSE))</f>
        <v/>
      </c>
      <c r="AW70" s="174">
        <f>IF(AW69="","",VLOOKUP(AW69,'【記載例】シフト記号表（勤務時間帯）'!$C$6:$L$47,10,FALSE))</f>
        <v>8</v>
      </c>
      <c r="AX70" s="174">
        <f>IF(AX69="","",VLOOKUP(AX69,'【記載例】シフト記号表（勤務時間帯）'!$C$6:$L$47,10,FALSE))</f>
        <v>8</v>
      </c>
      <c r="AY70" s="174">
        <f>IF(AY69="","",VLOOKUP(AY69,'【記載例】シフト記号表（勤務時間帯）'!$C$6:$L$47,10,FALSE))</f>
        <v>7.9999999999999982</v>
      </c>
      <c r="AZ70" s="174">
        <f>IF(AZ69="","",VLOOKUP(AZ69,'【記載例】シフト記号表（勤務時間帯）'!$C$6:$L$47,10,FALSE))</f>
        <v>8</v>
      </c>
      <c r="BA70" s="174">
        <f>IF(BA69="","",VLOOKUP(BA69,'【記載例】シフト記号表（勤務時間帯）'!$C$6:$L$47,10,FALSE))</f>
        <v>8</v>
      </c>
      <c r="BB70" s="175" t="str">
        <f>IF(BB69="","",VLOOKUP(BB69,'【記載例】シフト記号表（勤務時間帯）'!$C$6:$L$47,10,FALSE))</f>
        <v/>
      </c>
      <c r="BC70" s="173" t="str">
        <f>IF(BC69="","",VLOOKUP(BC69,'【記載例】シフト記号表（勤務時間帯）'!$C$6:$L$47,10,FALSE))</f>
        <v/>
      </c>
      <c r="BD70" s="174" t="str">
        <f>IF(BD69="","",VLOOKUP(BD69,'【記載例】シフト記号表（勤務時間帯）'!$C$6:$L$47,10,FALSE))</f>
        <v/>
      </c>
      <c r="BE70" s="174" t="str">
        <f>IF(BE69="","",VLOOKUP(BE69,'【記載例】シフト記号表（勤務時間帯）'!$C$6:$L$47,10,FALSE))</f>
        <v/>
      </c>
      <c r="BF70" s="1027">
        <f>IF($BI$3="４週",SUM(AA70:BB70),IF($BI$3="暦月",SUM(AA70:BE70),""))</f>
        <v>160</v>
      </c>
      <c r="BG70" s="1028"/>
      <c r="BH70" s="1029">
        <f>IF($BI$3="４週",BF70/4,IF($BI$3="暦月",(BF70/($BI$8/7)),""))</f>
        <v>37.333333333333336</v>
      </c>
      <c r="BI70" s="1028"/>
      <c r="BJ70" s="1024"/>
      <c r="BK70" s="1025"/>
      <c r="BL70" s="1025"/>
      <c r="BM70" s="1025"/>
      <c r="BN70" s="1026"/>
    </row>
    <row r="71" spans="2:66" ht="20.25" customHeight="1">
      <c r="B71" s="1120">
        <f>B69+1</f>
        <v>28</v>
      </c>
      <c r="C71" s="1030"/>
      <c r="D71" s="1032" t="s">
        <v>165</v>
      </c>
      <c r="E71" s="968"/>
      <c r="F71" s="1033"/>
      <c r="G71" s="957" t="s">
        <v>104</v>
      </c>
      <c r="H71" s="958"/>
      <c r="I71" s="163"/>
      <c r="J71" s="164"/>
      <c r="K71" s="163"/>
      <c r="L71" s="164"/>
      <c r="M71" s="1051" t="s">
        <v>89</v>
      </c>
      <c r="N71" s="1052"/>
      <c r="O71" s="1057" t="s">
        <v>90</v>
      </c>
      <c r="P71" s="1058"/>
      <c r="Q71" s="1058"/>
      <c r="R71" s="958"/>
      <c r="S71" s="1081" t="s">
        <v>191</v>
      </c>
      <c r="T71" s="1082"/>
      <c r="U71" s="1082"/>
      <c r="V71" s="1082"/>
      <c r="W71" s="1083"/>
      <c r="X71" s="195" t="s">
        <v>18</v>
      </c>
      <c r="Y71" s="118"/>
      <c r="Z71" s="119"/>
      <c r="AA71" s="105" t="s">
        <v>313</v>
      </c>
      <c r="AB71" s="106"/>
      <c r="AC71" s="106" t="s">
        <v>249</v>
      </c>
      <c r="AD71" s="106" t="s">
        <v>248</v>
      </c>
      <c r="AE71" s="106" t="s">
        <v>248</v>
      </c>
      <c r="AF71" s="106" t="s">
        <v>248</v>
      </c>
      <c r="AG71" s="107"/>
      <c r="AH71" s="105" t="s">
        <v>247</v>
      </c>
      <c r="AI71" s="106" t="s">
        <v>266</v>
      </c>
      <c r="AJ71" s="106" t="s">
        <v>248</v>
      </c>
      <c r="AK71" s="106"/>
      <c r="AL71" s="106" t="s">
        <v>249</v>
      </c>
      <c r="AM71" s="106" t="s">
        <v>249</v>
      </c>
      <c r="AN71" s="107"/>
      <c r="AO71" s="105"/>
      <c r="AP71" s="106" t="s">
        <v>247</v>
      </c>
      <c r="AQ71" s="106" t="s">
        <v>266</v>
      </c>
      <c r="AR71" s="106" t="s">
        <v>248</v>
      </c>
      <c r="AS71" s="106"/>
      <c r="AT71" s="106" t="s">
        <v>249</v>
      </c>
      <c r="AU71" s="107" t="s">
        <v>249</v>
      </c>
      <c r="AV71" s="105" t="s">
        <v>249</v>
      </c>
      <c r="AW71" s="106"/>
      <c r="AX71" s="106" t="s">
        <v>247</v>
      </c>
      <c r="AY71" s="106" t="s">
        <v>266</v>
      </c>
      <c r="AZ71" s="106" t="s">
        <v>248</v>
      </c>
      <c r="BA71" s="106"/>
      <c r="BB71" s="107" t="s">
        <v>249</v>
      </c>
      <c r="BC71" s="105"/>
      <c r="BD71" s="106"/>
      <c r="BE71" s="108"/>
      <c r="BF71" s="1035"/>
      <c r="BG71" s="1036"/>
      <c r="BH71" s="1037"/>
      <c r="BI71" s="1038"/>
      <c r="BJ71" s="1059"/>
      <c r="BK71" s="1060"/>
      <c r="BL71" s="1060"/>
      <c r="BM71" s="1060"/>
      <c r="BN71" s="1061"/>
    </row>
    <row r="72" spans="2:66" ht="20.25" customHeight="1">
      <c r="B72" s="1121"/>
      <c r="C72" s="1031"/>
      <c r="D72" s="1034"/>
      <c r="E72" s="968"/>
      <c r="F72" s="1033"/>
      <c r="G72" s="955"/>
      <c r="H72" s="956"/>
      <c r="I72" s="163"/>
      <c r="J72" s="164" t="str">
        <f>G71</f>
        <v>介護職員</v>
      </c>
      <c r="K72" s="163"/>
      <c r="L72" s="164" t="str">
        <f>M71</f>
        <v>A</v>
      </c>
      <c r="M72" s="1049"/>
      <c r="N72" s="1050"/>
      <c r="O72" s="1055"/>
      <c r="P72" s="1056"/>
      <c r="Q72" s="1056"/>
      <c r="R72" s="956"/>
      <c r="S72" s="1081"/>
      <c r="T72" s="1082"/>
      <c r="U72" s="1082"/>
      <c r="V72" s="1082"/>
      <c r="W72" s="1083"/>
      <c r="X72" s="196" t="s">
        <v>253</v>
      </c>
      <c r="Y72" s="120"/>
      <c r="Z72" s="197"/>
      <c r="AA72" s="173">
        <f>IF(AA71="","",VLOOKUP(AA71,'【記載例】シフト記号表（勤務時間帯）'!$C$6:$L$47,10,FALSE))</f>
        <v>8</v>
      </c>
      <c r="AB72" s="174" t="str">
        <f>IF(AB71="","",VLOOKUP(AB71,'【記載例】シフト記号表（勤務時間帯）'!$C$6:$L$47,10,FALSE))</f>
        <v/>
      </c>
      <c r="AC72" s="174">
        <f>IF(AC71="","",VLOOKUP(AC71,'【記載例】シフト記号表（勤務時間帯）'!$C$6:$L$47,10,FALSE))</f>
        <v>8</v>
      </c>
      <c r="AD72" s="174">
        <f>IF(AD71="","",VLOOKUP(AD71,'【記載例】シフト記号表（勤務時間帯）'!$C$6:$L$47,10,FALSE))</f>
        <v>7.9999999999999982</v>
      </c>
      <c r="AE72" s="174">
        <f>IF(AE71="","",VLOOKUP(AE71,'【記載例】シフト記号表（勤務時間帯）'!$C$6:$L$47,10,FALSE))</f>
        <v>7.9999999999999982</v>
      </c>
      <c r="AF72" s="174">
        <f>IF(AF71="","",VLOOKUP(AF71,'【記載例】シフト記号表（勤務時間帯）'!$C$6:$L$47,10,FALSE))</f>
        <v>7.9999999999999982</v>
      </c>
      <c r="AG72" s="175" t="str">
        <f>IF(AG71="","",VLOOKUP(AG71,'【記載例】シフト記号表（勤務時間帯）'!$C$6:$L$47,10,FALSE))</f>
        <v/>
      </c>
      <c r="AH72" s="173">
        <f>IF(AH71="","",VLOOKUP(AH71,'【記載例】シフト記号表（勤務時間帯）'!$C$6:$L$47,10,FALSE))</f>
        <v>8</v>
      </c>
      <c r="AI72" s="174">
        <f>IF(AI71="","",VLOOKUP(AI71,'【記載例】シフト記号表（勤務時間帯）'!$C$6:$L$47,10,FALSE))</f>
        <v>8</v>
      </c>
      <c r="AJ72" s="174">
        <f>IF(AJ71="","",VLOOKUP(AJ71,'【記載例】シフト記号表（勤務時間帯）'!$C$6:$L$47,10,FALSE))</f>
        <v>7.9999999999999982</v>
      </c>
      <c r="AK72" s="174" t="str">
        <f>IF(AK71="","",VLOOKUP(AK71,'【記載例】シフト記号表（勤務時間帯）'!$C$6:$L$47,10,FALSE))</f>
        <v/>
      </c>
      <c r="AL72" s="174">
        <f>IF(AL71="","",VLOOKUP(AL71,'【記載例】シフト記号表（勤務時間帯）'!$C$6:$L$47,10,FALSE))</f>
        <v>8</v>
      </c>
      <c r="AM72" s="174">
        <f>IF(AM71="","",VLOOKUP(AM71,'【記載例】シフト記号表（勤務時間帯）'!$C$6:$L$47,10,FALSE))</f>
        <v>8</v>
      </c>
      <c r="AN72" s="175" t="str">
        <f>IF(AN71="","",VLOOKUP(AN71,'【記載例】シフト記号表（勤務時間帯）'!$C$6:$L$47,10,FALSE))</f>
        <v/>
      </c>
      <c r="AO72" s="173" t="str">
        <f>IF(AO71="","",VLOOKUP(AO71,'【記載例】シフト記号表（勤務時間帯）'!$C$6:$L$47,10,FALSE))</f>
        <v/>
      </c>
      <c r="AP72" s="174">
        <f>IF(AP71="","",VLOOKUP(AP71,'【記載例】シフト記号表（勤務時間帯）'!$C$6:$L$47,10,FALSE))</f>
        <v>8</v>
      </c>
      <c r="AQ72" s="174">
        <f>IF(AQ71="","",VLOOKUP(AQ71,'【記載例】シフト記号表（勤務時間帯）'!$C$6:$L$47,10,FALSE))</f>
        <v>8</v>
      </c>
      <c r="AR72" s="174">
        <f>IF(AR71="","",VLOOKUP(AR71,'【記載例】シフト記号表（勤務時間帯）'!$C$6:$L$47,10,FALSE))</f>
        <v>7.9999999999999982</v>
      </c>
      <c r="AS72" s="174" t="str">
        <f>IF(AS71="","",VLOOKUP(AS71,'【記載例】シフト記号表（勤務時間帯）'!$C$6:$L$47,10,FALSE))</f>
        <v/>
      </c>
      <c r="AT72" s="174">
        <f>IF(AT71="","",VLOOKUP(AT71,'【記載例】シフト記号表（勤務時間帯）'!$C$6:$L$47,10,FALSE))</f>
        <v>8</v>
      </c>
      <c r="AU72" s="175">
        <f>IF(AU71="","",VLOOKUP(AU71,'【記載例】シフト記号表（勤務時間帯）'!$C$6:$L$47,10,FALSE))</f>
        <v>8</v>
      </c>
      <c r="AV72" s="173">
        <f>IF(AV71="","",VLOOKUP(AV71,'【記載例】シフト記号表（勤務時間帯）'!$C$6:$L$47,10,FALSE))</f>
        <v>8</v>
      </c>
      <c r="AW72" s="174" t="str">
        <f>IF(AW71="","",VLOOKUP(AW71,'【記載例】シフト記号表（勤務時間帯）'!$C$6:$L$47,10,FALSE))</f>
        <v/>
      </c>
      <c r="AX72" s="174">
        <f>IF(AX71="","",VLOOKUP(AX71,'【記載例】シフト記号表（勤務時間帯）'!$C$6:$L$47,10,FALSE))</f>
        <v>8</v>
      </c>
      <c r="AY72" s="174">
        <f>IF(AY71="","",VLOOKUP(AY71,'【記載例】シフト記号表（勤務時間帯）'!$C$6:$L$47,10,FALSE))</f>
        <v>8</v>
      </c>
      <c r="AZ72" s="174">
        <f>IF(AZ71="","",VLOOKUP(AZ71,'【記載例】シフト記号表（勤務時間帯）'!$C$6:$L$47,10,FALSE))</f>
        <v>7.9999999999999982</v>
      </c>
      <c r="BA72" s="174" t="str">
        <f>IF(BA71="","",VLOOKUP(BA71,'【記載例】シフト記号表（勤務時間帯）'!$C$6:$L$47,10,FALSE))</f>
        <v/>
      </c>
      <c r="BB72" s="175">
        <f>IF(BB71="","",VLOOKUP(BB71,'【記載例】シフト記号表（勤務時間帯）'!$C$6:$L$47,10,FALSE))</f>
        <v>8</v>
      </c>
      <c r="BC72" s="173" t="str">
        <f>IF(BC71="","",VLOOKUP(BC71,'【記載例】シフト記号表（勤務時間帯）'!$C$6:$L$47,10,FALSE))</f>
        <v/>
      </c>
      <c r="BD72" s="174" t="str">
        <f>IF(BD71="","",VLOOKUP(BD71,'【記載例】シフト記号表（勤務時間帯）'!$C$6:$L$47,10,FALSE))</f>
        <v/>
      </c>
      <c r="BE72" s="174" t="str">
        <f>IF(BE71="","",VLOOKUP(BE71,'【記載例】シフト記号表（勤務時間帯）'!$C$6:$L$47,10,FALSE))</f>
        <v/>
      </c>
      <c r="BF72" s="1027">
        <f>IF($BI$3="４週",SUM(AA72:BB72),IF($BI$3="暦月",SUM(AA72:BE72),""))</f>
        <v>160</v>
      </c>
      <c r="BG72" s="1028"/>
      <c r="BH72" s="1029">
        <f>IF($BI$3="４週",BF72/4,IF($BI$3="暦月",(BF72/($BI$8/7)),""))</f>
        <v>37.333333333333336</v>
      </c>
      <c r="BI72" s="1028"/>
      <c r="BJ72" s="1024"/>
      <c r="BK72" s="1025"/>
      <c r="BL72" s="1025"/>
      <c r="BM72" s="1025"/>
      <c r="BN72" s="1026"/>
    </row>
    <row r="73" spans="2:66" ht="20.25" customHeight="1">
      <c r="B73" s="1120">
        <f>B71+1</f>
        <v>29</v>
      </c>
      <c r="C73" s="1030"/>
      <c r="D73" s="1032" t="s">
        <v>165</v>
      </c>
      <c r="E73" s="968"/>
      <c r="F73" s="1033"/>
      <c r="G73" s="957" t="s">
        <v>104</v>
      </c>
      <c r="H73" s="958"/>
      <c r="I73" s="163"/>
      <c r="J73" s="164"/>
      <c r="K73" s="163"/>
      <c r="L73" s="164"/>
      <c r="M73" s="1051" t="s">
        <v>100</v>
      </c>
      <c r="N73" s="1052"/>
      <c r="O73" s="1057" t="s">
        <v>90</v>
      </c>
      <c r="P73" s="1058"/>
      <c r="Q73" s="1058"/>
      <c r="R73" s="958"/>
      <c r="S73" s="1081" t="s">
        <v>192</v>
      </c>
      <c r="T73" s="1082"/>
      <c r="U73" s="1082"/>
      <c r="V73" s="1082"/>
      <c r="W73" s="1083"/>
      <c r="X73" s="195" t="s">
        <v>18</v>
      </c>
      <c r="Y73" s="118"/>
      <c r="Z73" s="119"/>
      <c r="AA73" s="105" t="s">
        <v>249</v>
      </c>
      <c r="AB73" s="106"/>
      <c r="AC73" s="106"/>
      <c r="AD73" s="106" t="s">
        <v>249</v>
      </c>
      <c r="AE73" s="106"/>
      <c r="AF73" s="106" t="s">
        <v>249</v>
      </c>
      <c r="AG73" s="107" t="s">
        <v>249</v>
      </c>
      <c r="AH73" s="105"/>
      <c r="AI73" s="106" t="s">
        <v>249</v>
      </c>
      <c r="AJ73" s="106"/>
      <c r="AK73" s="106"/>
      <c r="AL73" s="106" t="s">
        <v>249</v>
      </c>
      <c r="AM73" s="106" t="s">
        <v>248</v>
      </c>
      <c r="AN73" s="107" t="s">
        <v>248</v>
      </c>
      <c r="AO73" s="105" t="s">
        <v>249</v>
      </c>
      <c r="AP73" s="106"/>
      <c r="AQ73" s="106" t="s">
        <v>249</v>
      </c>
      <c r="AR73" s="106"/>
      <c r="AS73" s="106" t="s">
        <v>249</v>
      </c>
      <c r="AT73" s="106"/>
      <c r="AU73" s="107" t="s">
        <v>248</v>
      </c>
      <c r="AV73" s="105" t="s">
        <v>248</v>
      </c>
      <c r="AW73" s="106" t="s">
        <v>249</v>
      </c>
      <c r="AX73" s="106"/>
      <c r="AY73" s="106" t="s">
        <v>249</v>
      </c>
      <c r="AZ73" s="106"/>
      <c r="BA73" s="106" t="s">
        <v>248</v>
      </c>
      <c r="BB73" s="107"/>
      <c r="BC73" s="105"/>
      <c r="BD73" s="106"/>
      <c r="BE73" s="108"/>
      <c r="BF73" s="1035"/>
      <c r="BG73" s="1036"/>
      <c r="BH73" s="1037"/>
      <c r="BI73" s="1038"/>
      <c r="BJ73" s="1059"/>
      <c r="BK73" s="1060"/>
      <c r="BL73" s="1060"/>
      <c r="BM73" s="1060"/>
      <c r="BN73" s="1061"/>
    </row>
    <row r="74" spans="2:66" ht="20.25" customHeight="1">
      <c r="B74" s="1121"/>
      <c r="C74" s="1031"/>
      <c r="D74" s="1034"/>
      <c r="E74" s="968"/>
      <c r="F74" s="1033"/>
      <c r="G74" s="1105"/>
      <c r="H74" s="1106"/>
      <c r="I74" s="207"/>
      <c r="J74" s="208" t="str">
        <f>G73</f>
        <v>介護職員</v>
      </c>
      <c r="K74" s="207"/>
      <c r="L74" s="208" t="str">
        <f>M73</f>
        <v>C</v>
      </c>
      <c r="M74" s="1107"/>
      <c r="N74" s="1108"/>
      <c r="O74" s="1109"/>
      <c r="P74" s="1110"/>
      <c r="Q74" s="1110"/>
      <c r="R74" s="1106"/>
      <c r="S74" s="1081"/>
      <c r="T74" s="1082"/>
      <c r="U74" s="1082"/>
      <c r="V74" s="1082"/>
      <c r="W74" s="1083"/>
      <c r="X74" s="196" t="s">
        <v>253</v>
      </c>
      <c r="Y74" s="120"/>
      <c r="Z74" s="197"/>
      <c r="AA74" s="173">
        <f>IF(AA73="","",VLOOKUP(AA73,'【記載例】シフト記号表（勤務時間帯）'!$C$6:$L$47,10,FALSE))</f>
        <v>8</v>
      </c>
      <c r="AB74" s="174" t="str">
        <f>IF(AB73="","",VLOOKUP(AB73,'【記載例】シフト記号表（勤務時間帯）'!$C$6:$L$47,10,FALSE))</f>
        <v/>
      </c>
      <c r="AC74" s="174" t="str">
        <f>IF(AC73="","",VLOOKUP(AC73,'【記載例】シフト記号表（勤務時間帯）'!$C$6:$L$47,10,FALSE))</f>
        <v/>
      </c>
      <c r="AD74" s="174">
        <f>IF(AD73="","",VLOOKUP(AD73,'【記載例】シフト記号表（勤務時間帯）'!$C$6:$L$47,10,FALSE))</f>
        <v>8</v>
      </c>
      <c r="AE74" s="174" t="str">
        <f>IF(AE73="","",VLOOKUP(AE73,'【記載例】シフト記号表（勤務時間帯）'!$C$6:$L$47,10,FALSE))</f>
        <v/>
      </c>
      <c r="AF74" s="174">
        <f>IF(AF73="","",VLOOKUP(AF73,'【記載例】シフト記号表（勤務時間帯）'!$C$6:$L$47,10,FALSE))</f>
        <v>8</v>
      </c>
      <c r="AG74" s="175">
        <f>IF(AG73="","",VLOOKUP(AG73,'【記載例】シフト記号表（勤務時間帯）'!$C$6:$L$47,10,FALSE))</f>
        <v>8</v>
      </c>
      <c r="AH74" s="173" t="str">
        <f>IF(AH73="","",VLOOKUP(AH73,'【記載例】シフト記号表（勤務時間帯）'!$C$6:$L$47,10,FALSE))</f>
        <v/>
      </c>
      <c r="AI74" s="174">
        <f>IF(AI73="","",VLOOKUP(AI73,'【記載例】シフト記号表（勤務時間帯）'!$C$6:$L$47,10,FALSE))</f>
        <v>8</v>
      </c>
      <c r="AJ74" s="174" t="str">
        <f>IF(AJ73="","",VLOOKUP(AJ73,'【記載例】シフト記号表（勤務時間帯）'!$C$6:$L$47,10,FALSE))</f>
        <v/>
      </c>
      <c r="AK74" s="174" t="str">
        <f>IF(AK73="","",VLOOKUP(AK73,'【記載例】シフト記号表（勤務時間帯）'!$C$6:$L$47,10,FALSE))</f>
        <v/>
      </c>
      <c r="AL74" s="174">
        <f>IF(AL73="","",VLOOKUP(AL73,'【記載例】シフト記号表（勤務時間帯）'!$C$6:$L$47,10,FALSE))</f>
        <v>8</v>
      </c>
      <c r="AM74" s="174">
        <f>IF(AM73="","",VLOOKUP(AM73,'【記載例】シフト記号表（勤務時間帯）'!$C$6:$L$47,10,FALSE))</f>
        <v>7.9999999999999982</v>
      </c>
      <c r="AN74" s="175">
        <f>IF(AN73="","",VLOOKUP(AN73,'【記載例】シフト記号表（勤務時間帯）'!$C$6:$L$47,10,FALSE))</f>
        <v>7.9999999999999982</v>
      </c>
      <c r="AO74" s="173">
        <f>IF(AO73="","",VLOOKUP(AO73,'【記載例】シフト記号表（勤務時間帯）'!$C$6:$L$47,10,FALSE))</f>
        <v>8</v>
      </c>
      <c r="AP74" s="174" t="str">
        <f>IF(AP73="","",VLOOKUP(AP73,'【記載例】シフト記号表（勤務時間帯）'!$C$6:$L$47,10,FALSE))</f>
        <v/>
      </c>
      <c r="AQ74" s="174">
        <f>IF(AQ73="","",VLOOKUP(AQ73,'【記載例】シフト記号表（勤務時間帯）'!$C$6:$L$47,10,FALSE))</f>
        <v>8</v>
      </c>
      <c r="AR74" s="174" t="str">
        <f>IF(AR73="","",VLOOKUP(AR73,'【記載例】シフト記号表（勤務時間帯）'!$C$6:$L$47,10,FALSE))</f>
        <v/>
      </c>
      <c r="AS74" s="174">
        <f>IF(AS73="","",VLOOKUP(AS73,'【記載例】シフト記号表（勤務時間帯）'!$C$6:$L$47,10,FALSE))</f>
        <v>8</v>
      </c>
      <c r="AT74" s="174" t="str">
        <f>IF(AT73="","",VLOOKUP(AT73,'【記載例】シフト記号表（勤務時間帯）'!$C$6:$L$47,10,FALSE))</f>
        <v/>
      </c>
      <c r="AU74" s="175">
        <f>IF(AU73="","",VLOOKUP(AU73,'【記載例】シフト記号表（勤務時間帯）'!$C$6:$L$47,10,FALSE))</f>
        <v>7.9999999999999982</v>
      </c>
      <c r="AV74" s="173">
        <f>IF(AV73="","",VLOOKUP(AV73,'【記載例】シフト記号表（勤務時間帯）'!$C$6:$L$47,10,FALSE))</f>
        <v>7.9999999999999982</v>
      </c>
      <c r="AW74" s="174">
        <f>IF(AW73="","",VLOOKUP(AW73,'【記載例】シフト記号表（勤務時間帯）'!$C$6:$L$47,10,FALSE))</f>
        <v>8</v>
      </c>
      <c r="AX74" s="174" t="str">
        <f>IF(AX73="","",VLOOKUP(AX73,'【記載例】シフト記号表（勤務時間帯）'!$C$6:$L$47,10,FALSE))</f>
        <v/>
      </c>
      <c r="AY74" s="174">
        <f>IF(AY73="","",VLOOKUP(AY73,'【記載例】シフト記号表（勤務時間帯）'!$C$6:$L$47,10,FALSE))</f>
        <v>8</v>
      </c>
      <c r="AZ74" s="174" t="str">
        <f>IF(AZ73="","",VLOOKUP(AZ73,'【記載例】シフト記号表（勤務時間帯）'!$C$6:$L$47,10,FALSE))</f>
        <v/>
      </c>
      <c r="BA74" s="174">
        <f>IF(BA73="","",VLOOKUP(BA73,'【記載例】シフト記号表（勤務時間帯）'!$C$6:$L$47,10,FALSE))</f>
        <v>7.9999999999999982</v>
      </c>
      <c r="BB74" s="175" t="str">
        <f>IF(BB73="","",VLOOKUP(BB73,'【記載例】シフト記号表（勤務時間帯）'!$C$6:$L$47,10,FALSE))</f>
        <v/>
      </c>
      <c r="BC74" s="173" t="str">
        <f>IF(BC73="","",VLOOKUP(BC73,'【記載例】シフト記号表（勤務時間帯）'!$C$6:$L$47,10,FALSE))</f>
        <v/>
      </c>
      <c r="BD74" s="174" t="str">
        <f>IF(BD73="","",VLOOKUP(BD73,'【記載例】シフト記号表（勤務時間帯）'!$C$6:$L$47,10,FALSE))</f>
        <v/>
      </c>
      <c r="BE74" s="174" t="str">
        <f>IF(BE73="","",VLOOKUP(BE73,'【記載例】シフト記号表（勤務時間帯）'!$C$6:$L$47,10,FALSE))</f>
        <v/>
      </c>
      <c r="BF74" s="1114">
        <f>IF($BI$3="４週",SUM(AA74:BB74),IF($BI$3="暦月",SUM(AA74:BE74),""))</f>
        <v>128</v>
      </c>
      <c r="BG74" s="1115"/>
      <c r="BH74" s="1116">
        <f>IF($BI$3="４週",BF74/4,IF($BI$3="暦月",(BF74/($BI$8/7)),""))</f>
        <v>29.866666666666667</v>
      </c>
      <c r="BI74" s="1115"/>
      <c r="BJ74" s="1111"/>
      <c r="BK74" s="1112"/>
      <c r="BL74" s="1112"/>
      <c r="BM74" s="1112"/>
      <c r="BN74" s="1113"/>
    </row>
    <row r="75" spans="2:66" ht="20.25" customHeight="1">
      <c r="B75" s="1120">
        <f>B73+1</f>
        <v>30</v>
      </c>
      <c r="C75" s="1030"/>
      <c r="D75" s="1032"/>
      <c r="E75" s="968"/>
      <c r="F75" s="1033"/>
      <c r="G75" s="957"/>
      <c r="H75" s="958"/>
      <c r="I75" s="165"/>
      <c r="J75" s="166"/>
      <c r="K75" s="165"/>
      <c r="L75" s="166"/>
      <c r="M75" s="1051"/>
      <c r="N75" s="1052"/>
      <c r="O75" s="1057"/>
      <c r="P75" s="1058"/>
      <c r="Q75" s="1058"/>
      <c r="R75" s="958"/>
      <c r="S75" s="1081"/>
      <c r="T75" s="1082"/>
      <c r="U75" s="1082"/>
      <c r="V75" s="1082"/>
      <c r="W75" s="1083"/>
      <c r="X75" s="121" t="s">
        <v>18</v>
      </c>
      <c r="Y75" s="122"/>
      <c r="Z75" s="123"/>
      <c r="AA75" s="105"/>
      <c r="AB75" s="106"/>
      <c r="AC75" s="106"/>
      <c r="AD75" s="106"/>
      <c r="AE75" s="106"/>
      <c r="AF75" s="106"/>
      <c r="AG75" s="107"/>
      <c r="AH75" s="105"/>
      <c r="AI75" s="106"/>
      <c r="AJ75" s="106"/>
      <c r="AK75" s="106"/>
      <c r="AL75" s="106"/>
      <c r="AM75" s="106"/>
      <c r="AN75" s="107"/>
      <c r="AO75" s="105"/>
      <c r="AP75" s="106"/>
      <c r="AQ75" s="106"/>
      <c r="AR75" s="106"/>
      <c r="AS75" s="106"/>
      <c r="AT75" s="106"/>
      <c r="AU75" s="107"/>
      <c r="AV75" s="105"/>
      <c r="AW75" s="106"/>
      <c r="AX75" s="106"/>
      <c r="AY75" s="106"/>
      <c r="AZ75" s="106"/>
      <c r="BA75" s="106"/>
      <c r="BB75" s="107"/>
      <c r="BC75" s="105"/>
      <c r="BD75" s="106"/>
      <c r="BE75" s="108"/>
      <c r="BF75" s="1035"/>
      <c r="BG75" s="1036"/>
      <c r="BH75" s="1037"/>
      <c r="BI75" s="1038"/>
      <c r="BJ75" s="1059"/>
      <c r="BK75" s="1060"/>
      <c r="BL75" s="1060"/>
      <c r="BM75" s="1060"/>
      <c r="BN75" s="1061"/>
    </row>
    <row r="76" spans="2:66" ht="20.25" customHeight="1" thickBot="1">
      <c r="B76" s="1122"/>
      <c r="C76" s="1062"/>
      <c r="D76" s="1063"/>
      <c r="E76" s="1064"/>
      <c r="F76" s="1065"/>
      <c r="G76" s="1075"/>
      <c r="H76" s="1076"/>
      <c r="I76" s="190"/>
      <c r="J76" s="191">
        <f>G76</f>
        <v>0</v>
      </c>
      <c r="K76" s="190"/>
      <c r="L76" s="191">
        <f>M76</f>
        <v>0</v>
      </c>
      <c r="M76" s="1077"/>
      <c r="N76" s="1078"/>
      <c r="O76" s="1079"/>
      <c r="P76" s="1080"/>
      <c r="Q76" s="1080"/>
      <c r="R76" s="1076"/>
      <c r="S76" s="1084"/>
      <c r="T76" s="1085"/>
      <c r="U76" s="1085"/>
      <c r="V76" s="1085"/>
      <c r="W76" s="1086"/>
      <c r="X76" s="192" t="s">
        <v>253</v>
      </c>
      <c r="Y76" s="193"/>
      <c r="Z76" s="194"/>
      <c r="AA76" s="176" t="str">
        <f>IF(AA75="","",VLOOKUP(AA75,'【記載例】シフト記号表（勤務時間帯）'!$C$6:$L$47,10,FALSE))</f>
        <v/>
      </c>
      <c r="AB76" s="177" t="str">
        <f>IF(AB75="","",VLOOKUP(AB75,'【記載例】シフト記号表（勤務時間帯）'!$C$6:$L$47,10,FALSE))</f>
        <v/>
      </c>
      <c r="AC76" s="177" t="str">
        <f>IF(AC75="","",VLOOKUP(AC75,'【記載例】シフト記号表（勤務時間帯）'!$C$6:$L$47,10,FALSE))</f>
        <v/>
      </c>
      <c r="AD76" s="177" t="str">
        <f>IF(AD75="","",VLOOKUP(AD75,'【記載例】シフト記号表（勤務時間帯）'!$C$6:$L$47,10,FALSE))</f>
        <v/>
      </c>
      <c r="AE76" s="177" t="str">
        <f>IF(AE75="","",VLOOKUP(AE75,'【記載例】シフト記号表（勤務時間帯）'!$C$6:$L$47,10,FALSE))</f>
        <v/>
      </c>
      <c r="AF76" s="177" t="str">
        <f>IF(AF75="","",VLOOKUP(AF75,'【記載例】シフト記号表（勤務時間帯）'!$C$6:$L$47,10,FALSE))</f>
        <v/>
      </c>
      <c r="AG76" s="178" t="str">
        <f>IF(AG75="","",VLOOKUP(AG75,'【記載例】シフト記号表（勤務時間帯）'!$C$6:$L$47,10,FALSE))</f>
        <v/>
      </c>
      <c r="AH76" s="176" t="str">
        <f>IF(AH75="","",VLOOKUP(AH75,'【記載例】シフト記号表（勤務時間帯）'!$C$6:$L$47,10,FALSE))</f>
        <v/>
      </c>
      <c r="AI76" s="177" t="str">
        <f>IF(AI75="","",VLOOKUP(AI75,'【記載例】シフト記号表（勤務時間帯）'!$C$6:$L$47,10,FALSE))</f>
        <v/>
      </c>
      <c r="AJ76" s="177" t="str">
        <f>IF(AJ75="","",VLOOKUP(AJ75,'【記載例】シフト記号表（勤務時間帯）'!$C$6:$L$47,10,FALSE))</f>
        <v/>
      </c>
      <c r="AK76" s="177" t="str">
        <f>IF(AK75="","",VLOOKUP(AK75,'【記載例】シフト記号表（勤務時間帯）'!$C$6:$L$47,10,FALSE))</f>
        <v/>
      </c>
      <c r="AL76" s="177" t="str">
        <f>IF(AL75="","",VLOOKUP(AL75,'【記載例】シフト記号表（勤務時間帯）'!$C$6:$L$47,10,FALSE))</f>
        <v/>
      </c>
      <c r="AM76" s="177" t="str">
        <f>IF(AM75="","",VLOOKUP(AM75,'【記載例】シフト記号表（勤務時間帯）'!$C$6:$L$47,10,FALSE))</f>
        <v/>
      </c>
      <c r="AN76" s="178" t="str">
        <f>IF(AN75="","",VLOOKUP(AN75,'【記載例】シフト記号表（勤務時間帯）'!$C$6:$L$47,10,FALSE))</f>
        <v/>
      </c>
      <c r="AO76" s="176" t="str">
        <f>IF(AO75="","",VLOOKUP(AO75,'【記載例】シフト記号表（勤務時間帯）'!$C$6:$L$47,10,FALSE))</f>
        <v/>
      </c>
      <c r="AP76" s="177" t="str">
        <f>IF(AP75="","",VLOOKUP(AP75,'【記載例】シフト記号表（勤務時間帯）'!$C$6:$L$47,10,FALSE))</f>
        <v/>
      </c>
      <c r="AQ76" s="177" t="str">
        <f>IF(AQ75="","",VLOOKUP(AQ75,'【記載例】シフト記号表（勤務時間帯）'!$C$6:$L$47,10,FALSE))</f>
        <v/>
      </c>
      <c r="AR76" s="177" t="str">
        <f>IF(AR75="","",VLOOKUP(AR75,'【記載例】シフト記号表（勤務時間帯）'!$C$6:$L$47,10,FALSE))</f>
        <v/>
      </c>
      <c r="AS76" s="177" t="str">
        <f>IF(AS75="","",VLOOKUP(AS75,'【記載例】シフト記号表（勤務時間帯）'!$C$6:$L$47,10,FALSE))</f>
        <v/>
      </c>
      <c r="AT76" s="177" t="str">
        <f>IF(AT75="","",VLOOKUP(AT75,'【記載例】シフト記号表（勤務時間帯）'!$C$6:$L$47,10,FALSE))</f>
        <v/>
      </c>
      <c r="AU76" s="178" t="str">
        <f>IF(AU75="","",VLOOKUP(AU75,'【記載例】シフト記号表（勤務時間帯）'!$C$6:$L$47,10,FALSE))</f>
        <v/>
      </c>
      <c r="AV76" s="176" t="str">
        <f>IF(AV75="","",VLOOKUP(AV75,'【記載例】シフト記号表（勤務時間帯）'!$C$6:$L$47,10,FALSE))</f>
        <v/>
      </c>
      <c r="AW76" s="177" t="str">
        <f>IF(AW75="","",VLOOKUP(AW75,'【記載例】シフト記号表（勤務時間帯）'!$C$6:$L$47,10,FALSE))</f>
        <v/>
      </c>
      <c r="AX76" s="177" t="str">
        <f>IF(AX75="","",VLOOKUP(AX75,'【記載例】シフト記号表（勤務時間帯）'!$C$6:$L$47,10,FALSE))</f>
        <v/>
      </c>
      <c r="AY76" s="177" t="str">
        <f>IF(AY75="","",VLOOKUP(AY75,'【記載例】シフト記号表（勤務時間帯）'!$C$6:$L$47,10,FALSE))</f>
        <v/>
      </c>
      <c r="AZ76" s="177" t="str">
        <f>IF(AZ75="","",VLOOKUP(AZ75,'【記載例】シフト記号表（勤務時間帯）'!$C$6:$L$47,10,FALSE))</f>
        <v/>
      </c>
      <c r="BA76" s="177" t="str">
        <f>IF(BA75="","",VLOOKUP(BA75,'【記載例】シフト記号表（勤務時間帯）'!$C$6:$L$47,10,FALSE))</f>
        <v/>
      </c>
      <c r="BB76" s="178" t="str">
        <f>IF(BB75="","",VLOOKUP(BB75,'【記載例】シフト記号表（勤務時間帯）'!$C$6:$L$47,10,FALSE))</f>
        <v/>
      </c>
      <c r="BC76" s="176" t="str">
        <f>IF(BC75="","",VLOOKUP(BC75,'【記載例】シフト記号表（勤務時間帯）'!$C$6:$L$47,10,FALSE))</f>
        <v/>
      </c>
      <c r="BD76" s="177" t="str">
        <f>IF(BD75="","",VLOOKUP(BD75,'【記載例】シフト記号表（勤務時間帯）'!$C$6:$L$47,10,FALSE))</f>
        <v/>
      </c>
      <c r="BE76" s="189" t="str">
        <f>IF(BE75="","",VLOOKUP(BE75,'【記載例】シフト記号表（勤務時間帯）'!$C$6:$L$47,10,FALSE))</f>
        <v/>
      </c>
      <c r="BF76" s="1069">
        <f>IF($BI$3="４週",SUM(AA76:BB76),IF($BI$3="暦月",SUM(AA76:BE76),""))</f>
        <v>0</v>
      </c>
      <c r="BG76" s="1070"/>
      <c r="BH76" s="1071">
        <f>IF($BI$3="４週",BF76/4,IF($BI$3="暦月",(BF76/($BI$8/7)),""))</f>
        <v>0</v>
      </c>
      <c r="BI76" s="1070"/>
      <c r="BJ76" s="1066"/>
      <c r="BK76" s="1067"/>
      <c r="BL76" s="1067"/>
      <c r="BM76" s="1067"/>
      <c r="BN76" s="1068"/>
    </row>
    <row r="77" spans="2:66" ht="20.25" customHeight="1">
      <c r="B77" s="49"/>
      <c r="C77" s="49"/>
      <c r="D77" s="49"/>
      <c r="E77" s="49"/>
      <c r="F77" s="49"/>
      <c r="G77" s="69"/>
      <c r="H77" s="69"/>
      <c r="I77" s="69"/>
      <c r="J77" s="69"/>
      <c r="K77" s="69"/>
      <c r="L77" s="69"/>
      <c r="M77" s="70"/>
      <c r="N77" s="70"/>
      <c r="O77" s="69"/>
      <c r="P77" s="69"/>
      <c r="Q77" s="69"/>
      <c r="R77" s="69"/>
      <c r="S77" s="71"/>
      <c r="T77" s="71"/>
      <c r="U77" s="71"/>
      <c r="V77" s="72"/>
      <c r="W77" s="72"/>
      <c r="X77" s="72"/>
      <c r="Y77" s="73"/>
      <c r="Z77" s="74"/>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6"/>
      <c r="BI77" s="76"/>
      <c r="BJ77" s="71"/>
      <c r="BK77" s="71"/>
      <c r="BL77" s="71"/>
      <c r="BM77" s="71"/>
      <c r="BN77" s="71"/>
    </row>
    <row r="78" spans="2:66" ht="20.25" customHeight="1">
      <c r="B78" s="49"/>
      <c r="C78" s="49"/>
      <c r="D78" s="49"/>
      <c r="E78" s="49"/>
      <c r="F78" s="49"/>
      <c r="G78" s="69"/>
      <c r="H78" s="69"/>
      <c r="I78" s="69"/>
      <c r="J78" s="69"/>
      <c r="K78" s="69"/>
      <c r="L78" s="69"/>
      <c r="M78" s="124"/>
      <c r="N78" s="125" t="s">
        <v>282</v>
      </c>
      <c r="O78" s="125"/>
      <c r="P78" s="125"/>
      <c r="Q78" s="125"/>
      <c r="R78" s="125"/>
      <c r="S78" s="125"/>
      <c r="T78" s="125"/>
      <c r="U78" s="125"/>
      <c r="V78" s="125"/>
      <c r="W78" s="125"/>
      <c r="X78" s="126"/>
      <c r="Y78" s="125"/>
      <c r="Z78" s="125"/>
      <c r="AA78" s="125"/>
      <c r="AB78" s="125"/>
      <c r="AC78" s="125"/>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8"/>
      <c r="BI78" s="76"/>
      <c r="BJ78" s="71"/>
      <c r="BK78" s="71"/>
      <c r="BL78" s="71"/>
      <c r="BM78" s="71"/>
      <c r="BN78" s="71"/>
    </row>
    <row r="79" spans="2:66" ht="20.25" customHeight="1">
      <c r="B79" s="49"/>
      <c r="C79" s="49"/>
      <c r="D79" s="49"/>
      <c r="E79" s="49"/>
      <c r="F79" s="49"/>
      <c r="G79" s="69"/>
      <c r="H79" s="69"/>
      <c r="I79" s="69"/>
      <c r="J79" s="69"/>
      <c r="K79" s="69"/>
      <c r="L79" s="69"/>
      <c r="M79" s="124"/>
      <c r="N79" s="125"/>
      <c r="O79" s="125" t="s">
        <v>140</v>
      </c>
      <c r="P79" s="125"/>
      <c r="Q79" s="125"/>
      <c r="R79" s="125"/>
      <c r="S79" s="125"/>
      <c r="T79" s="125"/>
      <c r="U79" s="125"/>
      <c r="V79" s="125"/>
      <c r="W79" s="125"/>
      <c r="X79" s="126"/>
      <c r="Y79" s="125"/>
      <c r="Z79" s="125"/>
      <c r="AA79" s="125"/>
      <c r="AB79" s="125"/>
      <c r="AC79" s="125"/>
      <c r="AD79" s="127"/>
      <c r="AE79" s="125" t="s">
        <v>151</v>
      </c>
      <c r="AF79" s="125"/>
      <c r="AG79" s="125"/>
      <c r="AH79" s="125"/>
      <c r="AI79" s="125"/>
      <c r="AJ79" s="125"/>
      <c r="AK79" s="125"/>
      <c r="AL79" s="125"/>
      <c r="AM79" s="125"/>
      <c r="AN79" s="126"/>
      <c r="AO79" s="125"/>
      <c r="AP79" s="125"/>
      <c r="AQ79" s="125"/>
      <c r="AR79" s="125"/>
      <c r="AS79" s="127"/>
      <c r="AT79" s="127"/>
      <c r="AU79" s="125" t="s">
        <v>152</v>
      </c>
      <c r="AV79" s="127"/>
      <c r="AW79" s="127"/>
      <c r="AX79" s="127"/>
      <c r="AY79" s="127"/>
      <c r="AZ79" s="127"/>
      <c r="BA79" s="127"/>
      <c r="BB79" s="127"/>
      <c r="BC79" s="127"/>
      <c r="BD79" s="127"/>
      <c r="BE79" s="127"/>
      <c r="BF79" s="127"/>
      <c r="BG79" s="127"/>
      <c r="BH79" s="128"/>
      <c r="BI79" s="76"/>
      <c r="BJ79" s="1119"/>
      <c r="BK79" s="1119"/>
      <c r="BL79" s="1119"/>
      <c r="BM79" s="1119"/>
      <c r="BN79" s="71"/>
    </row>
    <row r="80" spans="2:66" ht="20.25" customHeight="1">
      <c r="B80" s="49"/>
      <c r="C80" s="49"/>
      <c r="D80" s="49"/>
      <c r="E80" s="49"/>
      <c r="F80" s="49"/>
      <c r="G80" s="69"/>
      <c r="H80" s="69"/>
      <c r="I80" s="69"/>
      <c r="J80" s="69"/>
      <c r="K80" s="69"/>
      <c r="L80" s="69"/>
      <c r="M80" s="124"/>
      <c r="N80" s="125"/>
      <c r="O80" s="1073" t="s">
        <v>132</v>
      </c>
      <c r="P80" s="1073"/>
      <c r="Q80" s="1073" t="s">
        <v>133</v>
      </c>
      <c r="R80" s="1073"/>
      <c r="S80" s="1073"/>
      <c r="T80" s="1073"/>
      <c r="U80" s="125"/>
      <c r="V80" s="1072" t="s">
        <v>134</v>
      </c>
      <c r="W80" s="1072"/>
      <c r="X80" s="1072"/>
      <c r="Y80" s="1072"/>
      <c r="Z80" s="129"/>
      <c r="AA80" s="130" t="s">
        <v>135</v>
      </c>
      <c r="AB80" s="130"/>
      <c r="AC80" s="2"/>
      <c r="AD80" s="127"/>
      <c r="AE80" s="1073" t="s">
        <v>132</v>
      </c>
      <c r="AF80" s="1073"/>
      <c r="AG80" s="1073" t="s">
        <v>133</v>
      </c>
      <c r="AH80" s="1073"/>
      <c r="AI80" s="1073"/>
      <c r="AJ80" s="1073"/>
      <c r="AK80" s="125"/>
      <c r="AL80" s="1072" t="s">
        <v>134</v>
      </c>
      <c r="AM80" s="1072"/>
      <c r="AN80" s="1072"/>
      <c r="AO80" s="1072"/>
      <c r="AP80" s="129"/>
      <c r="AQ80" s="130" t="s">
        <v>135</v>
      </c>
      <c r="AR80" s="130"/>
      <c r="AS80" s="127"/>
      <c r="AT80" s="127"/>
      <c r="AU80" s="127"/>
      <c r="AV80" s="127"/>
      <c r="AW80" s="127"/>
      <c r="AX80" s="127"/>
      <c r="AY80" s="127"/>
      <c r="AZ80" s="127"/>
      <c r="BA80" s="127"/>
      <c r="BB80" s="127"/>
      <c r="BC80" s="127"/>
      <c r="BD80" s="127"/>
      <c r="BE80" s="127"/>
      <c r="BF80" s="127"/>
      <c r="BG80" s="127"/>
      <c r="BH80" s="128"/>
      <c r="BI80" s="76"/>
      <c r="BJ80" s="1118"/>
      <c r="BK80" s="1118"/>
      <c r="BL80" s="1118"/>
      <c r="BM80" s="1118"/>
      <c r="BN80" s="71"/>
    </row>
    <row r="81" spans="2:66" ht="20.25" customHeight="1">
      <c r="B81" s="49"/>
      <c r="C81" s="49"/>
      <c r="D81" s="49"/>
      <c r="E81" s="49"/>
      <c r="F81" s="49"/>
      <c r="G81" s="69"/>
      <c r="H81" s="69"/>
      <c r="I81" s="69"/>
      <c r="J81" s="69"/>
      <c r="K81" s="69"/>
      <c r="L81" s="69"/>
      <c r="M81" s="124"/>
      <c r="N81" s="125"/>
      <c r="O81" s="1074"/>
      <c r="P81" s="1074"/>
      <c r="Q81" s="1074" t="s">
        <v>136</v>
      </c>
      <c r="R81" s="1074"/>
      <c r="S81" s="1074" t="s">
        <v>137</v>
      </c>
      <c r="T81" s="1074"/>
      <c r="U81" s="125"/>
      <c r="V81" s="1074" t="s">
        <v>136</v>
      </c>
      <c r="W81" s="1074"/>
      <c r="X81" s="1074" t="s">
        <v>137</v>
      </c>
      <c r="Y81" s="1074"/>
      <c r="Z81" s="129"/>
      <c r="AA81" s="130" t="s">
        <v>138</v>
      </c>
      <c r="AB81" s="130"/>
      <c r="AC81" s="2"/>
      <c r="AD81" s="127"/>
      <c r="AE81" s="1074"/>
      <c r="AF81" s="1074"/>
      <c r="AG81" s="1074" t="s">
        <v>136</v>
      </c>
      <c r="AH81" s="1074"/>
      <c r="AI81" s="1074" t="s">
        <v>137</v>
      </c>
      <c r="AJ81" s="1074"/>
      <c r="AK81" s="125"/>
      <c r="AL81" s="1074" t="s">
        <v>136</v>
      </c>
      <c r="AM81" s="1074"/>
      <c r="AN81" s="1074" t="s">
        <v>137</v>
      </c>
      <c r="AO81" s="1074"/>
      <c r="AP81" s="129"/>
      <c r="AQ81" s="130" t="s">
        <v>138</v>
      </c>
      <c r="AR81" s="130"/>
      <c r="AS81" s="127"/>
      <c r="AT81" s="127"/>
      <c r="AU81" s="131" t="s">
        <v>154</v>
      </c>
      <c r="AV81" s="131"/>
      <c r="AW81" s="131"/>
      <c r="AX81" s="131"/>
      <c r="AY81" s="129"/>
      <c r="AZ81" s="130" t="s">
        <v>155</v>
      </c>
      <c r="BA81" s="131"/>
      <c r="BB81" s="131"/>
      <c r="BC81" s="131"/>
      <c r="BD81" s="129"/>
      <c r="BE81" s="1074" t="s">
        <v>139</v>
      </c>
      <c r="BF81" s="1074"/>
      <c r="BG81" s="1074"/>
      <c r="BH81" s="1074"/>
      <c r="BI81" s="76"/>
      <c r="BJ81" s="1117"/>
      <c r="BK81" s="1117"/>
      <c r="BL81" s="1117"/>
      <c r="BM81" s="1117"/>
      <c r="BN81" s="71"/>
    </row>
    <row r="82" spans="2:66" ht="20.25" customHeight="1">
      <c r="B82" s="49"/>
      <c r="C82" s="49"/>
      <c r="D82" s="49"/>
      <c r="E82" s="49"/>
      <c r="F82" s="49"/>
      <c r="G82" s="69"/>
      <c r="H82" s="69"/>
      <c r="I82" s="69"/>
      <c r="J82" s="69"/>
      <c r="K82" s="69"/>
      <c r="L82" s="69"/>
      <c r="M82" s="124"/>
      <c r="N82" s="125"/>
      <c r="O82" s="1091" t="s">
        <v>6</v>
      </c>
      <c r="P82" s="1091"/>
      <c r="Q82" s="1094">
        <f>SUMIFS($BF$17:$BF$76,$J$17:$J$76,"看護職員",$L$17:$L$76,"A")</f>
        <v>320</v>
      </c>
      <c r="R82" s="1094"/>
      <c r="S82" s="1095">
        <f>SUMIFS($BH$17:$BH$76,$J$17:$J$76,"看護職員",$L$17:$L$76,"A")</f>
        <v>74.666666666666671</v>
      </c>
      <c r="T82" s="1095"/>
      <c r="U82" s="139"/>
      <c r="V82" s="1087">
        <v>0</v>
      </c>
      <c r="W82" s="1087"/>
      <c r="X82" s="1087">
        <v>0</v>
      </c>
      <c r="Y82" s="1087"/>
      <c r="Z82" s="140"/>
      <c r="AA82" s="1088">
        <v>2</v>
      </c>
      <c r="AB82" s="1089"/>
      <c r="AC82" s="2"/>
      <c r="AD82" s="127"/>
      <c r="AE82" s="1091" t="s">
        <v>6</v>
      </c>
      <c r="AF82" s="1091"/>
      <c r="AG82" s="1094">
        <f>SUMIFS($BF$17:$BF$76,$J$17:$J$76,"介護職員",$L$17:$L$76,"A")</f>
        <v>2560</v>
      </c>
      <c r="AH82" s="1094"/>
      <c r="AI82" s="1095">
        <f>SUMIFS($BH$17:$BH$76,$J$17:$J$76,"介護職員",$L$17:$L$76,"A")</f>
        <v>597.33333333333337</v>
      </c>
      <c r="AJ82" s="1095"/>
      <c r="AK82" s="139"/>
      <c r="AL82" s="1087">
        <v>0</v>
      </c>
      <c r="AM82" s="1087"/>
      <c r="AN82" s="1087">
        <v>0</v>
      </c>
      <c r="AO82" s="1087"/>
      <c r="AP82" s="140"/>
      <c r="AQ82" s="1088">
        <v>16</v>
      </c>
      <c r="AR82" s="1089"/>
      <c r="AS82" s="127"/>
      <c r="AT82" s="127"/>
      <c r="AU82" s="1090">
        <f>Y96</f>
        <v>2.5</v>
      </c>
      <c r="AV82" s="1091"/>
      <c r="AW82" s="1091"/>
      <c r="AX82" s="1091"/>
      <c r="AY82" s="132" t="s">
        <v>153</v>
      </c>
      <c r="AZ82" s="1090">
        <f>AO96</f>
        <v>19.2</v>
      </c>
      <c r="BA82" s="1092"/>
      <c r="BB82" s="1092"/>
      <c r="BC82" s="1092"/>
      <c r="BD82" s="132" t="s">
        <v>147</v>
      </c>
      <c r="BE82" s="1093">
        <f>ROUNDDOWN(AU82+AZ82,1)</f>
        <v>21.7</v>
      </c>
      <c r="BF82" s="1093"/>
      <c r="BG82" s="1093"/>
      <c r="BH82" s="1093"/>
      <c r="BI82" s="76"/>
      <c r="BJ82" s="79"/>
      <c r="BK82" s="79"/>
      <c r="BL82" s="79"/>
      <c r="BM82" s="79"/>
      <c r="BN82" s="71"/>
    </row>
    <row r="83" spans="2:66" ht="20.25" customHeight="1">
      <c r="B83" s="49"/>
      <c r="C83" s="49"/>
      <c r="D83" s="49"/>
      <c r="E83" s="49"/>
      <c r="F83" s="49"/>
      <c r="G83" s="69"/>
      <c r="H83" s="69"/>
      <c r="I83" s="69"/>
      <c r="J83" s="69"/>
      <c r="K83" s="69"/>
      <c r="L83" s="69"/>
      <c r="M83" s="124"/>
      <c r="N83" s="125"/>
      <c r="O83" s="1091" t="s">
        <v>7</v>
      </c>
      <c r="P83" s="1091"/>
      <c r="Q83" s="1094">
        <f>SUMIFS($BF$17:$BF$76,$J$17:$J$76,"看護職員",$L$17:$L$76,"B")</f>
        <v>79.999999999999986</v>
      </c>
      <c r="R83" s="1094"/>
      <c r="S83" s="1095">
        <f>SUMIFS($BH$17:$BH$76,$J$17:$J$76,"看護職員",$L$17:$L$76,"B")</f>
        <v>18.666666666666664</v>
      </c>
      <c r="T83" s="1095"/>
      <c r="U83" s="139"/>
      <c r="V83" s="1087">
        <v>80</v>
      </c>
      <c r="W83" s="1087"/>
      <c r="X83" s="1087">
        <v>20</v>
      </c>
      <c r="Y83" s="1087"/>
      <c r="Z83" s="140"/>
      <c r="AA83" s="1088">
        <v>0</v>
      </c>
      <c r="AB83" s="1089"/>
      <c r="AC83" s="2"/>
      <c r="AD83" s="127"/>
      <c r="AE83" s="1091" t="s">
        <v>7</v>
      </c>
      <c r="AF83" s="1091"/>
      <c r="AG83" s="1094">
        <f>SUMIFS($BF$17:$BF$76,$J$17:$J$76,"介護職員",$L$17:$L$76,"B")</f>
        <v>0</v>
      </c>
      <c r="AH83" s="1094"/>
      <c r="AI83" s="1095">
        <f>SUMIFS($BH$17:$BH$76,$J$17:$J$76,"介護職員",$L$17:$L$76,"B")</f>
        <v>0</v>
      </c>
      <c r="AJ83" s="1095"/>
      <c r="AK83" s="139"/>
      <c r="AL83" s="1087">
        <v>0</v>
      </c>
      <c r="AM83" s="1087"/>
      <c r="AN83" s="1087">
        <v>0</v>
      </c>
      <c r="AO83" s="1087"/>
      <c r="AP83" s="140"/>
      <c r="AQ83" s="1088">
        <v>0</v>
      </c>
      <c r="AR83" s="1089"/>
      <c r="AS83" s="127"/>
      <c r="AT83" s="127"/>
      <c r="AU83" s="127"/>
      <c r="AV83" s="127"/>
      <c r="AW83" s="127"/>
      <c r="AX83" s="127"/>
      <c r="AY83" s="127"/>
      <c r="AZ83" s="127"/>
      <c r="BA83" s="127"/>
      <c r="BB83" s="127"/>
      <c r="BC83" s="127"/>
      <c r="BD83" s="127"/>
      <c r="BE83" s="127"/>
      <c r="BF83" s="127"/>
      <c r="BG83" s="127"/>
      <c r="BH83" s="128"/>
      <c r="BI83" s="76"/>
      <c r="BJ83" s="71"/>
      <c r="BK83" s="71"/>
      <c r="BL83" s="71"/>
      <c r="BM83" s="71"/>
      <c r="BN83" s="71"/>
    </row>
    <row r="84" spans="2:66" ht="20.25" customHeight="1">
      <c r="B84" s="49"/>
      <c r="C84" s="49"/>
      <c r="D84" s="49"/>
      <c r="E84" s="49"/>
      <c r="F84" s="49"/>
      <c r="G84" s="69"/>
      <c r="H84" s="69"/>
      <c r="I84" s="69"/>
      <c r="J84" s="69"/>
      <c r="K84" s="69"/>
      <c r="L84" s="69"/>
      <c r="M84" s="124"/>
      <c r="N84" s="125"/>
      <c r="O84" s="1091" t="s">
        <v>8</v>
      </c>
      <c r="P84" s="1091"/>
      <c r="Q84" s="1094">
        <f>SUMIFS($BF$17:$BF$76,$J$17:$J$76,"看護職員",$L$17:$L$76,"C")</f>
        <v>0</v>
      </c>
      <c r="R84" s="1094"/>
      <c r="S84" s="1095">
        <f>SUMIFS($BH$17:$BH$76,$J$17:$J$76,"看護職員",$L$17:$L$76,"C")</f>
        <v>0</v>
      </c>
      <c r="T84" s="1095"/>
      <c r="U84" s="139"/>
      <c r="V84" s="1087">
        <v>0</v>
      </c>
      <c r="W84" s="1087"/>
      <c r="X84" s="1096">
        <v>0</v>
      </c>
      <c r="Y84" s="1096"/>
      <c r="Z84" s="140"/>
      <c r="AA84" s="1097" t="s">
        <v>36</v>
      </c>
      <c r="AB84" s="1098"/>
      <c r="AC84" s="2"/>
      <c r="AD84" s="127"/>
      <c r="AE84" s="1091" t="s">
        <v>8</v>
      </c>
      <c r="AF84" s="1091"/>
      <c r="AG84" s="1094">
        <f>SUMIFS($BF$17:$BF$76,$J$17:$J$76,"介護職員",$L$17:$L$76,"C")</f>
        <v>512</v>
      </c>
      <c r="AH84" s="1094"/>
      <c r="AI84" s="1095">
        <f>SUMIFS($BH$17:$BH$76,$J$17:$J$76,"介護職員",$L$17:$L$76,"C")</f>
        <v>119.46666666666667</v>
      </c>
      <c r="AJ84" s="1095"/>
      <c r="AK84" s="139"/>
      <c r="AL84" s="1087">
        <v>512</v>
      </c>
      <c r="AM84" s="1087"/>
      <c r="AN84" s="1096">
        <v>128</v>
      </c>
      <c r="AO84" s="1096"/>
      <c r="AP84" s="140"/>
      <c r="AQ84" s="1097" t="s">
        <v>36</v>
      </c>
      <c r="AR84" s="1098"/>
      <c r="AS84" s="127"/>
      <c r="AT84" s="127"/>
      <c r="AU84" s="127"/>
      <c r="AV84" s="127"/>
      <c r="AW84" s="127"/>
      <c r="AX84" s="127"/>
      <c r="AY84" s="127"/>
      <c r="AZ84" s="127"/>
      <c r="BA84" s="127"/>
      <c r="BB84" s="127"/>
      <c r="BC84" s="127"/>
      <c r="BD84" s="127"/>
      <c r="BE84" s="127"/>
      <c r="BF84" s="127"/>
      <c r="BG84" s="127"/>
      <c r="BH84" s="128"/>
      <c r="BI84" s="76"/>
      <c r="BJ84" s="71"/>
      <c r="BK84" s="71"/>
      <c r="BL84" s="71"/>
      <c r="BM84" s="71"/>
      <c r="BN84" s="71"/>
    </row>
    <row r="85" spans="2:66" ht="20.25" customHeight="1">
      <c r="B85" s="49"/>
      <c r="C85" s="49"/>
      <c r="D85" s="49"/>
      <c r="E85" s="49"/>
      <c r="F85" s="49"/>
      <c r="G85" s="69"/>
      <c r="H85" s="69"/>
      <c r="I85" s="69"/>
      <c r="J85" s="69"/>
      <c r="K85" s="69"/>
      <c r="L85" s="69"/>
      <c r="M85" s="124"/>
      <c r="N85" s="125"/>
      <c r="O85" s="1091" t="s">
        <v>9</v>
      </c>
      <c r="P85" s="1091"/>
      <c r="Q85" s="1094">
        <f>SUMIFS($BF$17:$BF$76,$J$17:$J$76,"看護職員",$L$17:$L$76,"D")</f>
        <v>0</v>
      </c>
      <c r="R85" s="1094"/>
      <c r="S85" s="1095">
        <f>SUMIFS($BH$17:$BH$76,$J$17:$J$76,"看護職員",$L$17:$L$76,"D")</f>
        <v>0</v>
      </c>
      <c r="T85" s="1095"/>
      <c r="U85" s="139"/>
      <c r="V85" s="1087">
        <v>0</v>
      </c>
      <c r="W85" s="1087"/>
      <c r="X85" s="1096">
        <v>0</v>
      </c>
      <c r="Y85" s="1096"/>
      <c r="Z85" s="140"/>
      <c r="AA85" s="1097" t="s">
        <v>36</v>
      </c>
      <c r="AB85" s="1098"/>
      <c r="AC85" s="2"/>
      <c r="AD85" s="127"/>
      <c r="AE85" s="1091" t="s">
        <v>9</v>
      </c>
      <c r="AF85" s="1091"/>
      <c r="AG85" s="1094">
        <f>SUMIFS($BF$17:$BF$76,$J$17:$J$76,"介護職員",$L$17:$L$76,"D")</f>
        <v>0</v>
      </c>
      <c r="AH85" s="1094"/>
      <c r="AI85" s="1095">
        <f>SUMIFS($BH$17:$BH$76,$J$17:$J$76,"介護職員",$L$17:$L$76,"D")</f>
        <v>0</v>
      </c>
      <c r="AJ85" s="1095"/>
      <c r="AK85" s="139"/>
      <c r="AL85" s="1087">
        <v>0</v>
      </c>
      <c r="AM85" s="1087"/>
      <c r="AN85" s="1096">
        <v>0</v>
      </c>
      <c r="AO85" s="1096"/>
      <c r="AP85" s="140"/>
      <c r="AQ85" s="1097" t="s">
        <v>36</v>
      </c>
      <c r="AR85" s="1098"/>
      <c r="AS85" s="127"/>
      <c r="AT85" s="127"/>
      <c r="AU85" s="125" t="s">
        <v>156</v>
      </c>
      <c r="AV85" s="125"/>
      <c r="AW85" s="125"/>
      <c r="AX85" s="125"/>
      <c r="AY85" s="125"/>
      <c r="AZ85" s="125"/>
      <c r="BA85" s="127"/>
      <c r="BB85" s="127"/>
      <c r="BC85" s="127"/>
      <c r="BD85" s="127"/>
      <c r="BE85" s="127"/>
      <c r="BF85" s="127"/>
      <c r="BG85" s="127"/>
      <c r="BH85" s="128"/>
      <c r="BI85" s="76"/>
      <c r="BJ85" s="71"/>
      <c r="BK85" s="71"/>
      <c r="BL85" s="71"/>
      <c r="BM85" s="71"/>
      <c r="BN85" s="71"/>
    </row>
    <row r="86" spans="2:66" ht="20.25" customHeight="1">
      <c r="B86" s="49"/>
      <c r="C86" s="49"/>
      <c r="D86" s="49"/>
      <c r="E86" s="49"/>
      <c r="F86" s="49"/>
      <c r="G86" s="69"/>
      <c r="H86" s="69"/>
      <c r="I86" s="69"/>
      <c r="J86" s="69"/>
      <c r="K86" s="69"/>
      <c r="L86" s="69"/>
      <c r="M86" s="124"/>
      <c r="N86" s="125"/>
      <c r="O86" s="1091" t="s">
        <v>139</v>
      </c>
      <c r="P86" s="1091"/>
      <c r="Q86" s="1094">
        <f>SUM(Q82:R85)</f>
        <v>400</v>
      </c>
      <c r="R86" s="1094"/>
      <c r="S86" s="1095">
        <f>SUM(S82:T85)</f>
        <v>93.333333333333343</v>
      </c>
      <c r="T86" s="1095"/>
      <c r="U86" s="139"/>
      <c r="V86" s="1094">
        <f>SUM(V82:W85)</f>
        <v>80</v>
      </c>
      <c r="W86" s="1094"/>
      <c r="X86" s="1095">
        <f>SUM(X82:Y85)</f>
        <v>20</v>
      </c>
      <c r="Y86" s="1095"/>
      <c r="Z86" s="140"/>
      <c r="AA86" s="1099">
        <f>SUM(AA82:AB83)</f>
        <v>2</v>
      </c>
      <c r="AB86" s="1100"/>
      <c r="AC86" s="2"/>
      <c r="AD86" s="127"/>
      <c r="AE86" s="1091" t="s">
        <v>139</v>
      </c>
      <c r="AF86" s="1091"/>
      <c r="AG86" s="1094">
        <f>SUM(AG82:AH85)</f>
        <v>3072</v>
      </c>
      <c r="AH86" s="1094"/>
      <c r="AI86" s="1095">
        <f>SUM(AI82:AJ85)</f>
        <v>716.80000000000007</v>
      </c>
      <c r="AJ86" s="1095"/>
      <c r="AK86" s="139"/>
      <c r="AL86" s="1094">
        <f>SUM(AL82:AM85)</f>
        <v>512</v>
      </c>
      <c r="AM86" s="1094"/>
      <c r="AN86" s="1095">
        <f>SUM(AN82:AO85)</f>
        <v>128</v>
      </c>
      <c r="AO86" s="1095"/>
      <c r="AP86" s="140"/>
      <c r="AQ86" s="1099">
        <f>SUM(AQ82:AR83)</f>
        <v>16</v>
      </c>
      <c r="AR86" s="1100"/>
      <c r="AS86" s="127"/>
      <c r="AT86" s="127"/>
      <c r="AU86" s="1091" t="s">
        <v>4</v>
      </c>
      <c r="AV86" s="1091"/>
      <c r="AW86" s="1091" t="s">
        <v>5</v>
      </c>
      <c r="AX86" s="1091"/>
      <c r="AY86" s="1091"/>
      <c r="AZ86" s="1091"/>
      <c r="BA86" s="127"/>
      <c r="BB86" s="127"/>
      <c r="BC86" s="127"/>
      <c r="BD86" s="127"/>
      <c r="BE86" s="127"/>
      <c r="BF86" s="127"/>
      <c r="BG86" s="127"/>
      <c r="BH86" s="128"/>
      <c r="BI86" s="76"/>
      <c r="BJ86" s="71"/>
      <c r="BK86" s="71"/>
      <c r="BL86" s="71"/>
      <c r="BM86" s="71"/>
      <c r="BN86" s="71"/>
    </row>
    <row r="87" spans="2:66" ht="20.25" customHeight="1">
      <c r="B87" s="49"/>
      <c r="C87" s="49"/>
      <c r="D87" s="49"/>
      <c r="E87" s="49"/>
      <c r="F87" s="49"/>
      <c r="G87" s="69"/>
      <c r="H87" s="69"/>
      <c r="I87" s="69"/>
      <c r="J87" s="69"/>
      <c r="K87" s="69"/>
      <c r="L87" s="69"/>
      <c r="M87" s="124"/>
      <c r="N87" s="124"/>
      <c r="O87" s="133"/>
      <c r="P87" s="133"/>
      <c r="Q87" s="133"/>
      <c r="R87" s="133"/>
      <c r="S87" s="134"/>
      <c r="T87" s="134"/>
      <c r="U87" s="134"/>
      <c r="V87" s="135"/>
      <c r="W87" s="135"/>
      <c r="X87" s="135"/>
      <c r="Y87" s="135"/>
      <c r="Z87" s="136"/>
      <c r="AA87" s="127"/>
      <c r="AB87" s="127"/>
      <c r="AC87" s="127"/>
      <c r="AD87" s="127"/>
      <c r="AE87" s="133"/>
      <c r="AF87" s="133"/>
      <c r="AG87" s="133"/>
      <c r="AH87" s="133"/>
      <c r="AI87" s="134"/>
      <c r="AJ87" s="134"/>
      <c r="AK87" s="134"/>
      <c r="AL87" s="135"/>
      <c r="AM87" s="135"/>
      <c r="AN87" s="135"/>
      <c r="AO87" s="135"/>
      <c r="AP87" s="136"/>
      <c r="AQ87" s="127"/>
      <c r="AR87" s="127"/>
      <c r="AS87" s="127"/>
      <c r="AT87" s="127"/>
      <c r="AU87" s="1091" t="s">
        <v>6</v>
      </c>
      <c r="AV87" s="1091"/>
      <c r="AW87" s="1091" t="s">
        <v>94</v>
      </c>
      <c r="AX87" s="1091"/>
      <c r="AY87" s="1091"/>
      <c r="AZ87" s="1091"/>
      <c r="BA87" s="127"/>
      <c r="BB87" s="127"/>
      <c r="BC87" s="127"/>
      <c r="BD87" s="127"/>
      <c r="BE87" s="127"/>
      <c r="BF87" s="127"/>
      <c r="BG87" s="127"/>
      <c r="BH87" s="128"/>
      <c r="BI87" s="76"/>
      <c r="BJ87" s="71"/>
      <c r="BK87" s="71"/>
      <c r="BL87" s="71"/>
      <c r="BM87" s="71"/>
      <c r="BN87" s="71"/>
    </row>
    <row r="88" spans="2:66" ht="20.25" customHeight="1">
      <c r="B88" s="49"/>
      <c r="C88" s="49"/>
      <c r="D88" s="49"/>
      <c r="E88" s="49"/>
      <c r="F88" s="49"/>
      <c r="G88" s="69"/>
      <c r="H88" s="69"/>
      <c r="I88" s="69"/>
      <c r="J88" s="69"/>
      <c r="K88" s="69"/>
      <c r="L88" s="69"/>
      <c r="M88" s="124"/>
      <c r="N88" s="124"/>
      <c r="O88" s="126" t="s">
        <v>142</v>
      </c>
      <c r="P88" s="125"/>
      <c r="Q88" s="125"/>
      <c r="R88" s="125"/>
      <c r="S88" s="125"/>
      <c r="T88" s="125"/>
      <c r="U88" s="160" t="s">
        <v>241</v>
      </c>
      <c r="V88" s="949" t="s">
        <v>242</v>
      </c>
      <c r="W88" s="950"/>
      <c r="X88" s="137"/>
      <c r="Y88" s="137"/>
      <c r="Z88" s="125"/>
      <c r="AA88" s="125"/>
      <c r="AB88" s="125"/>
      <c r="AC88" s="127"/>
      <c r="AD88" s="127"/>
      <c r="AE88" s="126" t="s">
        <v>142</v>
      </c>
      <c r="AF88" s="125"/>
      <c r="AG88" s="125"/>
      <c r="AH88" s="125"/>
      <c r="AI88" s="125"/>
      <c r="AJ88" s="125"/>
      <c r="AK88" s="160" t="s">
        <v>241</v>
      </c>
      <c r="AL88" s="951" t="str">
        <f>V88</f>
        <v>週</v>
      </c>
      <c r="AM88" s="952"/>
      <c r="AN88" s="137"/>
      <c r="AO88" s="137"/>
      <c r="AP88" s="125"/>
      <c r="AQ88" s="125"/>
      <c r="AR88" s="125"/>
      <c r="AS88" s="127"/>
      <c r="AT88" s="127"/>
      <c r="AU88" s="1091" t="s">
        <v>7</v>
      </c>
      <c r="AV88" s="1091"/>
      <c r="AW88" s="1091" t="s">
        <v>95</v>
      </c>
      <c r="AX88" s="1091"/>
      <c r="AY88" s="1091"/>
      <c r="AZ88" s="1091"/>
      <c r="BA88" s="127"/>
      <c r="BB88" s="127"/>
      <c r="BC88" s="127"/>
      <c r="BD88" s="127"/>
      <c r="BE88" s="127"/>
      <c r="BF88" s="127"/>
      <c r="BG88" s="127"/>
      <c r="BH88" s="128"/>
      <c r="BI88" s="76"/>
      <c r="BJ88" s="71"/>
      <c r="BK88" s="71"/>
      <c r="BL88" s="71"/>
      <c r="BM88" s="71"/>
      <c r="BN88" s="71"/>
    </row>
    <row r="89" spans="2:66" ht="20.25" customHeight="1">
      <c r="B89" s="49"/>
      <c r="C89" s="49"/>
      <c r="D89" s="49"/>
      <c r="E89" s="49"/>
      <c r="F89" s="49"/>
      <c r="G89" s="69"/>
      <c r="H89" s="69"/>
      <c r="I89" s="69"/>
      <c r="J89" s="69"/>
      <c r="K89" s="69"/>
      <c r="L89" s="69"/>
      <c r="M89" s="124"/>
      <c r="N89" s="124"/>
      <c r="O89" s="125" t="s">
        <v>143</v>
      </c>
      <c r="P89" s="125"/>
      <c r="Q89" s="125"/>
      <c r="R89" s="125"/>
      <c r="S89" s="125"/>
      <c r="T89" s="125" t="s">
        <v>144</v>
      </c>
      <c r="U89" s="125"/>
      <c r="V89" s="125"/>
      <c r="W89" s="125"/>
      <c r="X89" s="126"/>
      <c r="Y89" s="125"/>
      <c r="Z89" s="125"/>
      <c r="AA89" s="125"/>
      <c r="AB89" s="125"/>
      <c r="AC89" s="127"/>
      <c r="AD89" s="127"/>
      <c r="AE89" s="125" t="s">
        <v>143</v>
      </c>
      <c r="AF89" s="125"/>
      <c r="AG89" s="125"/>
      <c r="AH89" s="125"/>
      <c r="AI89" s="125"/>
      <c r="AJ89" s="125" t="s">
        <v>144</v>
      </c>
      <c r="AK89" s="125"/>
      <c r="AL89" s="125"/>
      <c r="AM89" s="125"/>
      <c r="AN89" s="126"/>
      <c r="AO89" s="125"/>
      <c r="AP89" s="125"/>
      <c r="AQ89" s="125"/>
      <c r="AR89" s="125"/>
      <c r="AS89" s="127"/>
      <c r="AT89" s="127"/>
      <c r="AU89" s="1091" t="s">
        <v>8</v>
      </c>
      <c r="AV89" s="1091"/>
      <c r="AW89" s="1091" t="s">
        <v>96</v>
      </c>
      <c r="AX89" s="1091"/>
      <c r="AY89" s="1091"/>
      <c r="AZ89" s="1091"/>
      <c r="BA89" s="127"/>
      <c r="BB89" s="127"/>
      <c r="BC89" s="127"/>
      <c r="BD89" s="127"/>
      <c r="BE89" s="127"/>
      <c r="BF89" s="127"/>
      <c r="BG89" s="127"/>
      <c r="BH89" s="128"/>
      <c r="BI89" s="76"/>
      <c r="BJ89" s="71"/>
      <c r="BK89" s="71"/>
      <c r="BL89" s="71"/>
      <c r="BM89" s="71"/>
      <c r="BN89" s="71"/>
    </row>
    <row r="90" spans="2:66" ht="20.25" customHeight="1">
      <c r="B90" s="49"/>
      <c r="C90" s="49"/>
      <c r="D90" s="49"/>
      <c r="E90" s="49"/>
      <c r="F90" s="49"/>
      <c r="G90" s="69"/>
      <c r="H90" s="69"/>
      <c r="I90" s="69"/>
      <c r="J90" s="69"/>
      <c r="K90" s="69"/>
      <c r="L90" s="69"/>
      <c r="M90" s="124"/>
      <c r="N90" s="124"/>
      <c r="O90" s="125" t="str">
        <f>IF($V$88="週","対象時間数（週平均）","対象時間数（当月合計）")</f>
        <v>対象時間数（週平均）</v>
      </c>
      <c r="P90" s="125"/>
      <c r="Q90" s="125"/>
      <c r="R90" s="125"/>
      <c r="S90" s="125"/>
      <c r="T90" s="125" t="str">
        <f>IF($V$88="週","週に勤務すべき時間数","当月に勤務すべき時間数")</f>
        <v>週に勤務すべき時間数</v>
      </c>
      <c r="U90" s="125"/>
      <c r="V90" s="125"/>
      <c r="W90" s="125"/>
      <c r="X90" s="126"/>
      <c r="Y90" s="125" t="s">
        <v>145</v>
      </c>
      <c r="Z90" s="125"/>
      <c r="AA90" s="125"/>
      <c r="AB90" s="125"/>
      <c r="AC90" s="127"/>
      <c r="AD90" s="127"/>
      <c r="AE90" s="125" t="str">
        <f>IF(AL88="週","対象時間数（週平均）","対象時間数（当月合計）")</f>
        <v>対象時間数（週平均）</v>
      </c>
      <c r="AF90" s="125"/>
      <c r="AG90" s="125"/>
      <c r="AH90" s="125"/>
      <c r="AI90" s="125"/>
      <c r="AJ90" s="125" t="str">
        <f>IF($AL$88="週","週に勤務すべき時間数","当月に勤務すべき時間数")</f>
        <v>週に勤務すべき時間数</v>
      </c>
      <c r="AK90" s="125"/>
      <c r="AL90" s="125"/>
      <c r="AM90" s="125"/>
      <c r="AN90" s="126"/>
      <c r="AO90" s="125" t="s">
        <v>145</v>
      </c>
      <c r="AP90" s="125"/>
      <c r="AQ90" s="125"/>
      <c r="AR90" s="125"/>
      <c r="AS90" s="127"/>
      <c r="AT90" s="127"/>
      <c r="AU90" s="1091" t="s">
        <v>9</v>
      </c>
      <c r="AV90" s="1091"/>
      <c r="AW90" s="1091" t="s">
        <v>157</v>
      </c>
      <c r="AX90" s="1091"/>
      <c r="AY90" s="1091"/>
      <c r="AZ90" s="1091"/>
      <c r="BA90" s="127"/>
      <c r="BB90" s="127"/>
      <c r="BC90" s="127"/>
      <c r="BD90" s="127"/>
      <c r="BE90" s="127"/>
      <c r="BF90" s="127"/>
      <c r="BG90" s="127"/>
      <c r="BH90" s="128"/>
      <c r="BI90" s="76"/>
      <c r="BJ90" s="71"/>
      <c r="BK90" s="71"/>
      <c r="BL90" s="71"/>
      <c r="BM90" s="71"/>
      <c r="BN90" s="71"/>
    </row>
    <row r="91" spans="2:66" ht="20.25" customHeight="1">
      <c r="M91" s="2"/>
      <c r="N91" s="2"/>
      <c r="O91" s="1104">
        <f>IF($V$88="週",X86,V86)</f>
        <v>20</v>
      </c>
      <c r="P91" s="1104"/>
      <c r="Q91" s="1104"/>
      <c r="R91" s="1104"/>
      <c r="S91" s="132" t="s">
        <v>146</v>
      </c>
      <c r="T91" s="1091">
        <f>IF($V$88="週",$BE$6,$BI$6)</f>
        <v>40</v>
      </c>
      <c r="U91" s="1091"/>
      <c r="V91" s="1091"/>
      <c r="W91" s="1091"/>
      <c r="X91" s="132" t="s">
        <v>147</v>
      </c>
      <c r="Y91" s="1101">
        <f>ROUNDDOWN(O91/T91,1)</f>
        <v>0.5</v>
      </c>
      <c r="Z91" s="1101"/>
      <c r="AA91" s="1101"/>
      <c r="AB91" s="1101"/>
      <c r="AC91" s="2"/>
      <c r="AD91" s="2"/>
      <c r="AE91" s="1104">
        <f>IF($AL$88="週",AN86,AL86)</f>
        <v>128</v>
      </c>
      <c r="AF91" s="1104"/>
      <c r="AG91" s="1104"/>
      <c r="AH91" s="1104"/>
      <c r="AI91" s="132" t="s">
        <v>146</v>
      </c>
      <c r="AJ91" s="1091">
        <f>IF($AL$88="週",$BE$6,$BI$6)</f>
        <v>40</v>
      </c>
      <c r="AK91" s="1091"/>
      <c r="AL91" s="1091"/>
      <c r="AM91" s="1091"/>
      <c r="AN91" s="132" t="s">
        <v>147</v>
      </c>
      <c r="AO91" s="1101">
        <f>ROUNDDOWN(AE91/AJ91,1)</f>
        <v>3.2</v>
      </c>
      <c r="AP91" s="1101"/>
      <c r="AQ91" s="1101"/>
      <c r="AR91" s="1101"/>
      <c r="AS91" s="2"/>
      <c r="AT91" s="2"/>
      <c r="AU91" s="2"/>
      <c r="AV91" s="2"/>
      <c r="AW91" s="2"/>
      <c r="AX91" s="2"/>
      <c r="AY91" s="2"/>
      <c r="AZ91" s="2"/>
      <c r="BA91" s="2"/>
      <c r="BB91" s="2"/>
      <c r="BC91" s="2"/>
      <c r="BD91" s="2"/>
      <c r="BE91" s="2"/>
      <c r="BF91" s="2"/>
      <c r="BG91" s="2"/>
      <c r="BH91" s="2"/>
    </row>
    <row r="92" spans="2:66" ht="20.25" customHeight="1">
      <c r="M92" s="2"/>
      <c r="N92" s="2"/>
      <c r="O92" s="125"/>
      <c r="P92" s="125"/>
      <c r="Q92" s="125"/>
      <c r="R92" s="125"/>
      <c r="S92" s="125"/>
      <c r="T92" s="125"/>
      <c r="U92" s="125"/>
      <c r="V92" s="125"/>
      <c r="W92" s="125"/>
      <c r="X92" s="126"/>
      <c r="Y92" s="125" t="s">
        <v>148</v>
      </c>
      <c r="Z92" s="125"/>
      <c r="AA92" s="125"/>
      <c r="AB92" s="125"/>
      <c r="AC92" s="2"/>
      <c r="AD92" s="2"/>
      <c r="AE92" s="125"/>
      <c r="AF92" s="125"/>
      <c r="AG92" s="125"/>
      <c r="AH92" s="125"/>
      <c r="AI92" s="125"/>
      <c r="AJ92" s="125"/>
      <c r="AK92" s="125"/>
      <c r="AL92" s="125"/>
      <c r="AM92" s="125"/>
      <c r="AN92" s="126"/>
      <c r="AO92" s="125" t="s">
        <v>148</v>
      </c>
      <c r="AP92" s="125"/>
      <c r="AQ92" s="125"/>
      <c r="AR92" s="125"/>
      <c r="AS92" s="2"/>
      <c r="AT92" s="2"/>
      <c r="AU92" s="2"/>
      <c r="AV92" s="2"/>
      <c r="AW92" s="2"/>
      <c r="AX92" s="2"/>
      <c r="AY92" s="2"/>
      <c r="AZ92" s="2"/>
      <c r="BA92" s="2"/>
      <c r="BB92" s="2"/>
      <c r="BC92" s="2"/>
      <c r="BD92" s="2"/>
      <c r="BE92" s="2"/>
      <c r="BF92" s="2"/>
      <c r="BG92" s="2"/>
      <c r="BH92" s="2"/>
    </row>
    <row r="93" spans="2:66" ht="20.25" customHeight="1">
      <c r="M93" s="2"/>
      <c r="N93" s="2"/>
      <c r="O93" s="125" t="s">
        <v>203</v>
      </c>
      <c r="P93" s="125"/>
      <c r="Q93" s="125"/>
      <c r="R93" s="125"/>
      <c r="S93" s="125"/>
      <c r="T93" s="125"/>
      <c r="U93" s="125"/>
      <c r="V93" s="125"/>
      <c r="W93" s="125"/>
      <c r="X93" s="126"/>
      <c r="Y93" s="125"/>
      <c r="Z93" s="125"/>
      <c r="AA93" s="125"/>
      <c r="AB93" s="125"/>
      <c r="AC93" s="2"/>
      <c r="AD93" s="2"/>
      <c r="AE93" s="125" t="s">
        <v>204</v>
      </c>
      <c r="AF93" s="125"/>
      <c r="AG93" s="125"/>
      <c r="AH93" s="125"/>
      <c r="AI93" s="125"/>
      <c r="AJ93" s="125"/>
      <c r="AK93" s="125"/>
      <c r="AL93" s="125"/>
      <c r="AM93" s="125"/>
      <c r="AN93" s="126"/>
      <c r="AO93" s="125"/>
      <c r="AP93" s="125"/>
      <c r="AQ93" s="125"/>
      <c r="AR93" s="125"/>
      <c r="AS93" s="2"/>
      <c r="AT93" s="2"/>
      <c r="AU93" s="2"/>
      <c r="AV93" s="2"/>
      <c r="AW93" s="2"/>
      <c r="AX93" s="2"/>
      <c r="AY93" s="2"/>
      <c r="AZ93" s="2"/>
      <c r="BA93" s="2"/>
      <c r="BB93" s="2"/>
      <c r="BC93" s="2"/>
      <c r="BD93" s="2"/>
      <c r="BE93" s="2"/>
      <c r="BF93" s="2"/>
      <c r="BG93" s="2"/>
      <c r="BH93" s="2"/>
    </row>
    <row r="94" spans="2:66" ht="20.25" customHeight="1">
      <c r="M94" s="2"/>
      <c r="N94" s="2"/>
      <c r="O94" s="125" t="s">
        <v>135</v>
      </c>
      <c r="P94" s="125"/>
      <c r="Q94" s="125"/>
      <c r="R94" s="125"/>
      <c r="S94" s="125"/>
      <c r="T94" s="125"/>
      <c r="U94" s="125"/>
      <c r="V94" s="125"/>
      <c r="W94" s="125"/>
      <c r="X94" s="126"/>
      <c r="Y94" s="1073"/>
      <c r="Z94" s="1073"/>
      <c r="AA94" s="1073"/>
      <c r="AB94" s="1073"/>
      <c r="AC94" s="2"/>
      <c r="AD94" s="2"/>
      <c r="AE94" s="125" t="s">
        <v>135</v>
      </c>
      <c r="AF94" s="125"/>
      <c r="AG94" s="125"/>
      <c r="AH94" s="125"/>
      <c r="AI94" s="125"/>
      <c r="AJ94" s="125"/>
      <c r="AK94" s="125"/>
      <c r="AL94" s="125"/>
      <c r="AM94" s="125"/>
      <c r="AN94" s="126"/>
      <c r="AO94" s="1073"/>
      <c r="AP94" s="1073"/>
      <c r="AQ94" s="1073"/>
      <c r="AR94" s="1073"/>
      <c r="AS94" s="2"/>
      <c r="AT94" s="2"/>
      <c r="AU94" s="2"/>
      <c r="AV94" s="2"/>
      <c r="AW94" s="2"/>
      <c r="AX94" s="2"/>
      <c r="AY94" s="2"/>
      <c r="AZ94" s="2"/>
      <c r="BA94" s="2"/>
      <c r="BB94" s="2"/>
      <c r="BC94" s="2"/>
      <c r="BD94" s="2"/>
      <c r="BE94" s="2"/>
      <c r="BF94" s="2"/>
      <c r="BG94" s="2"/>
      <c r="BH94" s="2"/>
    </row>
    <row r="95" spans="2:66" ht="20.25" customHeight="1">
      <c r="M95" s="2"/>
      <c r="N95" s="2"/>
      <c r="O95" s="129" t="s">
        <v>149</v>
      </c>
      <c r="P95" s="129"/>
      <c r="Q95" s="129"/>
      <c r="R95" s="129"/>
      <c r="S95" s="129"/>
      <c r="T95" s="125" t="s">
        <v>150</v>
      </c>
      <c r="U95" s="129"/>
      <c r="V95" s="129"/>
      <c r="W95" s="129"/>
      <c r="X95" s="129"/>
      <c r="Y95" s="1074" t="s">
        <v>139</v>
      </c>
      <c r="Z95" s="1074"/>
      <c r="AA95" s="1074"/>
      <c r="AB95" s="1074"/>
      <c r="AC95" s="2"/>
      <c r="AD95" s="2"/>
      <c r="AE95" s="129" t="s">
        <v>149</v>
      </c>
      <c r="AF95" s="129"/>
      <c r="AG95" s="129"/>
      <c r="AH95" s="129"/>
      <c r="AI95" s="129"/>
      <c r="AJ95" s="125" t="s">
        <v>150</v>
      </c>
      <c r="AK95" s="129"/>
      <c r="AL95" s="129"/>
      <c r="AM95" s="129"/>
      <c r="AN95" s="129"/>
      <c r="AO95" s="1074" t="s">
        <v>139</v>
      </c>
      <c r="AP95" s="1074"/>
      <c r="AQ95" s="1074"/>
      <c r="AR95" s="1074"/>
      <c r="AS95" s="2"/>
      <c r="AT95" s="2"/>
      <c r="AU95" s="2"/>
      <c r="AV95" s="2"/>
      <c r="AW95" s="2"/>
      <c r="AX95" s="2"/>
      <c r="AY95" s="2"/>
      <c r="AZ95" s="2"/>
      <c r="BA95" s="2"/>
      <c r="BB95" s="2"/>
      <c r="BC95" s="2"/>
      <c r="BD95" s="2"/>
      <c r="BE95" s="2"/>
      <c r="BF95" s="2"/>
      <c r="BG95" s="2"/>
      <c r="BH95" s="2"/>
    </row>
    <row r="96" spans="2:66" ht="20.25" customHeight="1">
      <c r="M96" s="2"/>
      <c r="N96" s="2"/>
      <c r="O96" s="1091">
        <f>AA86</f>
        <v>2</v>
      </c>
      <c r="P96" s="1091"/>
      <c r="Q96" s="1091"/>
      <c r="R96" s="1091"/>
      <c r="S96" s="132" t="s">
        <v>153</v>
      </c>
      <c r="T96" s="1101">
        <f>Y91</f>
        <v>0.5</v>
      </c>
      <c r="U96" s="1101"/>
      <c r="V96" s="1101"/>
      <c r="W96" s="1101"/>
      <c r="X96" s="132" t="s">
        <v>147</v>
      </c>
      <c r="Y96" s="1093">
        <f>ROUNDDOWN(O96+T96,1)</f>
        <v>2.5</v>
      </c>
      <c r="Z96" s="1093"/>
      <c r="AA96" s="1093"/>
      <c r="AB96" s="1093"/>
      <c r="AC96" s="138"/>
      <c r="AD96" s="138"/>
      <c r="AE96" s="1102">
        <f>AQ86</f>
        <v>16</v>
      </c>
      <c r="AF96" s="1102"/>
      <c r="AG96" s="1102"/>
      <c r="AH96" s="1102"/>
      <c r="AI96" s="136" t="s">
        <v>153</v>
      </c>
      <c r="AJ96" s="1103">
        <f>AO91</f>
        <v>3.2</v>
      </c>
      <c r="AK96" s="1103"/>
      <c r="AL96" s="1103"/>
      <c r="AM96" s="1103"/>
      <c r="AN96" s="136" t="s">
        <v>147</v>
      </c>
      <c r="AO96" s="1093">
        <f>ROUNDDOWN(AE96+AJ96,1)</f>
        <v>19.2</v>
      </c>
      <c r="AP96" s="1093"/>
      <c r="AQ96" s="1093"/>
      <c r="AR96" s="1093"/>
      <c r="AS96" s="2"/>
      <c r="AT96" s="2"/>
      <c r="AU96" s="2"/>
      <c r="AV96" s="2"/>
      <c r="AW96" s="2"/>
      <c r="AX96" s="2"/>
      <c r="AY96" s="2"/>
      <c r="AZ96" s="2"/>
      <c r="BA96" s="2"/>
      <c r="BB96" s="2"/>
      <c r="BC96" s="2"/>
      <c r="BD96" s="2"/>
      <c r="BE96" s="2"/>
      <c r="BF96" s="2"/>
      <c r="BG96" s="2"/>
      <c r="BH96" s="2"/>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1:63">
      <c r="A143" s="11"/>
      <c r="B143" s="11"/>
      <c r="C143" s="11"/>
      <c r="D143" s="11"/>
      <c r="E143" s="11"/>
      <c r="F143" s="11"/>
      <c r="G143" s="12"/>
      <c r="H143" s="12"/>
      <c r="I143" s="12"/>
      <c r="J143" s="12"/>
      <c r="K143" s="12"/>
      <c r="L143" s="12"/>
      <c r="M143" s="12"/>
      <c r="N143" s="12"/>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0"/>
      <c r="BE143" s="10"/>
      <c r="BF143" s="10"/>
      <c r="BG143" s="10"/>
      <c r="BH143" s="10"/>
      <c r="BI143" s="10"/>
      <c r="BJ143" s="10"/>
      <c r="BK143" s="10"/>
    </row>
    <row r="144" spans="1:63">
      <c r="A144" s="11"/>
      <c r="B144" s="11"/>
      <c r="C144" s="11"/>
      <c r="D144" s="11"/>
      <c r="E144" s="11"/>
      <c r="F144" s="11"/>
      <c r="G144" s="12"/>
      <c r="H144" s="12"/>
      <c r="I144" s="12"/>
      <c r="J144" s="12"/>
      <c r="K144" s="12"/>
      <c r="L144" s="12"/>
      <c r="M144" s="12"/>
      <c r="N144" s="12"/>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0"/>
      <c r="BE144" s="10"/>
      <c r="BF144" s="10"/>
      <c r="BG144" s="10"/>
      <c r="BH144" s="10"/>
      <c r="BI144" s="10"/>
      <c r="BJ144" s="10"/>
      <c r="BK144" s="10"/>
    </row>
    <row r="145" spans="1:22">
      <c r="A145" s="11"/>
      <c r="B145" s="11"/>
      <c r="C145" s="11"/>
      <c r="D145" s="11"/>
      <c r="E145" s="11"/>
      <c r="F145" s="11"/>
      <c r="G145" s="14"/>
      <c r="H145" s="14"/>
      <c r="I145" s="14"/>
      <c r="J145" s="14"/>
      <c r="K145" s="14"/>
      <c r="L145" s="14"/>
      <c r="M145" s="14"/>
      <c r="N145" s="14"/>
      <c r="O145" s="12"/>
      <c r="P145" s="12"/>
      <c r="Q145" s="11"/>
      <c r="R145" s="11"/>
      <c r="S145" s="11"/>
      <c r="T145" s="11"/>
      <c r="U145" s="11"/>
      <c r="V145" s="11"/>
    </row>
    <row r="146" spans="1:22">
      <c r="A146" s="11"/>
      <c r="B146" s="11"/>
      <c r="C146" s="11"/>
      <c r="D146" s="11"/>
      <c r="E146" s="11"/>
      <c r="F146" s="11"/>
      <c r="G146" s="14"/>
      <c r="H146" s="14"/>
      <c r="I146" s="14"/>
      <c r="J146" s="14"/>
      <c r="K146" s="14"/>
      <c r="L146" s="14"/>
      <c r="M146" s="14"/>
      <c r="N146" s="14"/>
      <c r="O146" s="12"/>
      <c r="P146" s="12"/>
      <c r="Q146" s="11"/>
      <c r="R146" s="11"/>
      <c r="S146" s="11"/>
      <c r="T146" s="11"/>
      <c r="U146" s="11"/>
      <c r="V146" s="11"/>
    </row>
    <row r="147" spans="1:22">
      <c r="G147" s="3"/>
      <c r="H147" s="3"/>
      <c r="I147" s="3"/>
      <c r="J147" s="3"/>
      <c r="K147" s="3"/>
      <c r="L147" s="3"/>
      <c r="M147" s="3"/>
      <c r="N147" s="3"/>
    </row>
    <row r="148" spans="1:22">
      <c r="G148" s="3"/>
      <c r="H148" s="3"/>
      <c r="I148" s="3"/>
      <c r="J148" s="3"/>
      <c r="K148" s="3"/>
      <c r="L148" s="3"/>
      <c r="M148" s="3"/>
      <c r="N148" s="3"/>
    </row>
    <row r="149" spans="1:22">
      <c r="G149" s="3"/>
      <c r="H149" s="3"/>
      <c r="I149" s="3"/>
      <c r="J149" s="3"/>
      <c r="K149" s="3"/>
      <c r="L149" s="3"/>
      <c r="M149" s="3"/>
      <c r="N149" s="3"/>
    </row>
    <row r="150" spans="1:22">
      <c r="G150" s="3"/>
      <c r="H150" s="3"/>
      <c r="I150" s="3"/>
      <c r="J150" s="3"/>
      <c r="K150" s="3"/>
      <c r="L150" s="3"/>
      <c r="M150" s="3"/>
      <c r="N150" s="3"/>
    </row>
  </sheetData>
  <sheetProtection sheet="1" insertRows="0" deleteRows="0"/>
  <mergeCells count="496">
    <mergeCell ref="BI10:BJ10"/>
    <mergeCell ref="B69:B70"/>
    <mergeCell ref="B71:B72"/>
    <mergeCell ref="B73:B74"/>
    <mergeCell ref="B75:B76"/>
    <mergeCell ref="S12:W16"/>
    <mergeCell ref="S17:W18"/>
    <mergeCell ref="S19:W20"/>
    <mergeCell ref="S21:W22"/>
    <mergeCell ref="S23:W24"/>
    <mergeCell ref="S25:W26"/>
    <mergeCell ref="S27:W28"/>
    <mergeCell ref="S29:W30"/>
    <mergeCell ref="S31:W32"/>
    <mergeCell ref="S33:W34"/>
    <mergeCell ref="S35:W36"/>
    <mergeCell ref="S37:W38"/>
    <mergeCell ref="S39:W40"/>
    <mergeCell ref="S41:W42"/>
    <mergeCell ref="S43:W44"/>
    <mergeCell ref="S45:W46"/>
    <mergeCell ref="S47:W48"/>
    <mergeCell ref="S49:W50"/>
    <mergeCell ref="S51:W52"/>
    <mergeCell ref="B53:B54"/>
    <mergeCell ref="B55:B56"/>
    <mergeCell ref="B57:B58"/>
    <mergeCell ref="B59:B60"/>
    <mergeCell ref="B61:B62"/>
    <mergeCell ref="B63:B64"/>
    <mergeCell ref="B65:B66"/>
    <mergeCell ref="B67:B68"/>
    <mergeCell ref="C55:C56"/>
    <mergeCell ref="B35:B36"/>
    <mergeCell ref="B37:B38"/>
    <mergeCell ref="B39:B40"/>
    <mergeCell ref="B41:B42"/>
    <mergeCell ref="B43:B44"/>
    <mergeCell ref="B45:B46"/>
    <mergeCell ref="B47:B48"/>
    <mergeCell ref="B49:B50"/>
    <mergeCell ref="B51:B52"/>
    <mergeCell ref="B17:B18"/>
    <mergeCell ref="B19:B20"/>
    <mergeCell ref="B21:B22"/>
    <mergeCell ref="B23:B24"/>
    <mergeCell ref="B25:B26"/>
    <mergeCell ref="B27:B28"/>
    <mergeCell ref="B29:B30"/>
    <mergeCell ref="B31:B32"/>
    <mergeCell ref="B33:B34"/>
    <mergeCell ref="BJ81:BM81"/>
    <mergeCell ref="BJ80:BM80"/>
    <mergeCell ref="BJ79:BM79"/>
    <mergeCell ref="BJ39:BN40"/>
    <mergeCell ref="BF40:BG40"/>
    <mergeCell ref="BH40:BI40"/>
    <mergeCell ref="BJ41:BN42"/>
    <mergeCell ref="BF42:BG42"/>
    <mergeCell ref="BH42:BI42"/>
    <mergeCell ref="BJ43:BN44"/>
    <mergeCell ref="BJ57:BN58"/>
    <mergeCell ref="BF58:BG58"/>
    <mergeCell ref="BH58:BI58"/>
    <mergeCell ref="BJ59:BN60"/>
    <mergeCell ref="BF60:BG60"/>
    <mergeCell ref="BH60:BI60"/>
    <mergeCell ref="BJ63:BN64"/>
    <mergeCell ref="BF64:BG64"/>
    <mergeCell ref="BH64:BI64"/>
    <mergeCell ref="BF47:BG47"/>
    <mergeCell ref="BH47:BI47"/>
    <mergeCell ref="BJ45:BN46"/>
    <mergeCell ref="BJ47:BN48"/>
    <mergeCell ref="BF48:BG48"/>
    <mergeCell ref="C39:C40"/>
    <mergeCell ref="D39:F40"/>
    <mergeCell ref="BF39:BG39"/>
    <mergeCell ref="BH39:BI39"/>
    <mergeCell ref="BF41:BG41"/>
    <mergeCell ref="BH41:BI41"/>
    <mergeCell ref="C41:C42"/>
    <mergeCell ref="D41:F42"/>
    <mergeCell ref="M39:N40"/>
    <mergeCell ref="M41:N42"/>
    <mergeCell ref="O39:R40"/>
    <mergeCell ref="O41:R42"/>
    <mergeCell ref="C43:C44"/>
    <mergeCell ref="D43:F44"/>
    <mergeCell ref="BF43:BG43"/>
    <mergeCell ref="BH43:BI43"/>
    <mergeCell ref="BF44:BG44"/>
    <mergeCell ref="BH44:BI44"/>
    <mergeCell ref="M43:N44"/>
    <mergeCell ref="O43:R44"/>
    <mergeCell ref="C45:C46"/>
    <mergeCell ref="D45:F46"/>
    <mergeCell ref="BF45:BG45"/>
    <mergeCell ref="BH45:BI45"/>
    <mergeCell ref="M45:N46"/>
    <mergeCell ref="BF46:BG46"/>
    <mergeCell ref="BH46:BI46"/>
    <mergeCell ref="BH48:BI48"/>
    <mergeCell ref="C47:C48"/>
    <mergeCell ref="D47:F48"/>
    <mergeCell ref="M47:N48"/>
    <mergeCell ref="O45:R46"/>
    <mergeCell ref="O47:R48"/>
    <mergeCell ref="C49:C50"/>
    <mergeCell ref="D49:F50"/>
    <mergeCell ref="BF49:BG49"/>
    <mergeCell ref="BH49:BI49"/>
    <mergeCell ref="M49:N50"/>
    <mergeCell ref="BJ49:BN50"/>
    <mergeCell ref="BF50:BG50"/>
    <mergeCell ref="BH50:BI50"/>
    <mergeCell ref="O49:R50"/>
    <mergeCell ref="C51:C52"/>
    <mergeCell ref="D51:F52"/>
    <mergeCell ref="BF51:BG51"/>
    <mergeCell ref="BH51:BI51"/>
    <mergeCell ref="BF53:BG53"/>
    <mergeCell ref="BH53:BI53"/>
    <mergeCell ref="M51:N52"/>
    <mergeCell ref="BJ51:BN52"/>
    <mergeCell ref="BF52:BG52"/>
    <mergeCell ref="BH52:BI52"/>
    <mergeCell ref="BJ53:BN54"/>
    <mergeCell ref="BF54:BG54"/>
    <mergeCell ref="BH54:BI54"/>
    <mergeCell ref="C53:C54"/>
    <mergeCell ref="D53:F54"/>
    <mergeCell ref="M53:N54"/>
    <mergeCell ref="O51:R52"/>
    <mergeCell ref="O53:R54"/>
    <mergeCell ref="S53:W54"/>
    <mergeCell ref="BF55:BG55"/>
    <mergeCell ref="BH55:BI55"/>
    <mergeCell ref="M55:N56"/>
    <mergeCell ref="BJ55:BN56"/>
    <mergeCell ref="BF56:BG56"/>
    <mergeCell ref="BH56:BI56"/>
    <mergeCell ref="O55:R56"/>
    <mergeCell ref="S55:W56"/>
    <mergeCell ref="C57:C58"/>
    <mergeCell ref="D57:F58"/>
    <mergeCell ref="BF57:BG57"/>
    <mergeCell ref="BH57:BI57"/>
    <mergeCell ref="D55:F56"/>
    <mergeCell ref="BF59:BG59"/>
    <mergeCell ref="BH59:BI59"/>
    <mergeCell ref="M57:N58"/>
    <mergeCell ref="O57:R58"/>
    <mergeCell ref="C59:C60"/>
    <mergeCell ref="D59:F60"/>
    <mergeCell ref="M59:N60"/>
    <mergeCell ref="O59:R60"/>
    <mergeCell ref="S57:W58"/>
    <mergeCell ref="S59:W60"/>
    <mergeCell ref="BJ61:BN62"/>
    <mergeCell ref="BF62:BG62"/>
    <mergeCell ref="BH62:BI62"/>
    <mergeCell ref="C63:C64"/>
    <mergeCell ref="D63:F64"/>
    <mergeCell ref="BF63:BG63"/>
    <mergeCell ref="BH63:BI63"/>
    <mergeCell ref="C61:C62"/>
    <mergeCell ref="D61:F62"/>
    <mergeCell ref="BF61:BG61"/>
    <mergeCell ref="BH61:BI61"/>
    <mergeCell ref="G61:H62"/>
    <mergeCell ref="M61:N62"/>
    <mergeCell ref="O61:R62"/>
    <mergeCell ref="S61:W62"/>
    <mergeCell ref="S63:W64"/>
    <mergeCell ref="BF65:BG65"/>
    <mergeCell ref="BH65:BI65"/>
    <mergeCell ref="G63:H64"/>
    <mergeCell ref="M63:N64"/>
    <mergeCell ref="O63:R64"/>
    <mergeCell ref="BJ65:BN66"/>
    <mergeCell ref="BF66:BG66"/>
    <mergeCell ref="BH66:BI66"/>
    <mergeCell ref="C65:C66"/>
    <mergeCell ref="D65:F66"/>
    <mergeCell ref="G65:H66"/>
    <mergeCell ref="M65:N66"/>
    <mergeCell ref="O65:R66"/>
    <mergeCell ref="S65:W66"/>
    <mergeCell ref="BJ67:BN68"/>
    <mergeCell ref="BF68:BG68"/>
    <mergeCell ref="BH68:BI68"/>
    <mergeCell ref="C69:C70"/>
    <mergeCell ref="D69:F70"/>
    <mergeCell ref="BF69:BG69"/>
    <mergeCell ref="BH69:BI69"/>
    <mergeCell ref="C67:C68"/>
    <mergeCell ref="D67:F68"/>
    <mergeCell ref="BF67:BG67"/>
    <mergeCell ref="BH67:BI67"/>
    <mergeCell ref="G67:H68"/>
    <mergeCell ref="M67:N68"/>
    <mergeCell ref="O67:R68"/>
    <mergeCell ref="S67:W68"/>
    <mergeCell ref="S69:W70"/>
    <mergeCell ref="C71:C72"/>
    <mergeCell ref="D71:F72"/>
    <mergeCell ref="G71:H72"/>
    <mergeCell ref="M71:N72"/>
    <mergeCell ref="O71:R72"/>
    <mergeCell ref="BJ69:BN70"/>
    <mergeCell ref="BF70:BG70"/>
    <mergeCell ref="BH70:BI70"/>
    <mergeCell ref="S71:W72"/>
    <mergeCell ref="BJ73:BN74"/>
    <mergeCell ref="BF74:BG74"/>
    <mergeCell ref="BH74:BI74"/>
    <mergeCell ref="BF71:BG71"/>
    <mergeCell ref="BH71:BI71"/>
    <mergeCell ref="G69:H70"/>
    <mergeCell ref="M69:N70"/>
    <mergeCell ref="O69:R70"/>
    <mergeCell ref="BJ71:BN72"/>
    <mergeCell ref="BF72:BG72"/>
    <mergeCell ref="BH72:BI72"/>
    <mergeCell ref="S73:W74"/>
    <mergeCell ref="C73:C74"/>
    <mergeCell ref="D73:F74"/>
    <mergeCell ref="BF73:BG73"/>
    <mergeCell ref="BH73:BI73"/>
    <mergeCell ref="G73:H74"/>
    <mergeCell ref="M73:N74"/>
    <mergeCell ref="O73:R74"/>
    <mergeCell ref="Y94:AB94"/>
    <mergeCell ref="AO94:AR94"/>
    <mergeCell ref="AW89:AZ89"/>
    <mergeCell ref="AW90:AZ90"/>
    <mergeCell ref="AU86:AV86"/>
    <mergeCell ref="AW86:AZ86"/>
    <mergeCell ref="AU87:AV87"/>
    <mergeCell ref="AW87:AZ87"/>
    <mergeCell ref="AU88:AV88"/>
    <mergeCell ref="AW88:AZ88"/>
    <mergeCell ref="AE86:AF86"/>
    <mergeCell ref="AG86:AH86"/>
    <mergeCell ref="AI86:AJ86"/>
    <mergeCell ref="AL86:AM86"/>
    <mergeCell ref="AN86:AO86"/>
    <mergeCell ref="AQ86:AR86"/>
    <mergeCell ref="O86:P86"/>
    <mergeCell ref="Y95:AB95"/>
    <mergeCell ref="AO95:AR95"/>
    <mergeCell ref="O96:R96"/>
    <mergeCell ref="T96:W96"/>
    <mergeCell ref="Y96:AB96"/>
    <mergeCell ref="AE96:AH96"/>
    <mergeCell ref="AJ96:AM96"/>
    <mergeCell ref="AO96:AR96"/>
    <mergeCell ref="AU89:AV89"/>
    <mergeCell ref="AU90:AV90"/>
    <mergeCell ref="O91:R91"/>
    <mergeCell ref="T91:W91"/>
    <mergeCell ref="Y91:AB91"/>
    <mergeCell ref="AE91:AH91"/>
    <mergeCell ref="AJ91:AM91"/>
    <mergeCell ref="AO91:AR91"/>
    <mergeCell ref="Q86:R86"/>
    <mergeCell ref="S86:T86"/>
    <mergeCell ref="V86:W86"/>
    <mergeCell ref="X86:Y86"/>
    <mergeCell ref="AA86:AB86"/>
    <mergeCell ref="AE85:AF85"/>
    <mergeCell ref="AG85:AH85"/>
    <mergeCell ref="AI85:AJ85"/>
    <mergeCell ref="AL85:AM85"/>
    <mergeCell ref="AN85:AO85"/>
    <mergeCell ref="AQ85:AR85"/>
    <mergeCell ref="O85:P85"/>
    <mergeCell ref="Q85:R85"/>
    <mergeCell ref="S85:T85"/>
    <mergeCell ref="V85:W85"/>
    <mergeCell ref="X85:Y85"/>
    <mergeCell ref="AA85:AB85"/>
    <mergeCell ref="AE84:AF84"/>
    <mergeCell ref="AG84:AH84"/>
    <mergeCell ref="AI84:AJ84"/>
    <mergeCell ref="AL84:AM84"/>
    <mergeCell ref="AN84:AO84"/>
    <mergeCell ref="AQ84:AR84"/>
    <mergeCell ref="O84:P84"/>
    <mergeCell ref="Q84:R84"/>
    <mergeCell ref="S84:T84"/>
    <mergeCell ref="V84:W84"/>
    <mergeCell ref="X84:Y84"/>
    <mergeCell ref="AA84:AB84"/>
    <mergeCell ref="AE83:AF83"/>
    <mergeCell ref="AG83:AH83"/>
    <mergeCell ref="AI83:AJ83"/>
    <mergeCell ref="AL83:AM83"/>
    <mergeCell ref="AN83:AO83"/>
    <mergeCell ref="AQ83:AR83"/>
    <mergeCell ref="O83:P83"/>
    <mergeCell ref="Q83:R83"/>
    <mergeCell ref="S83:T83"/>
    <mergeCell ref="V83:W83"/>
    <mergeCell ref="X83:Y83"/>
    <mergeCell ref="AA83:AB83"/>
    <mergeCell ref="AL82:AM82"/>
    <mergeCell ref="AN82:AO82"/>
    <mergeCell ref="AQ82:AR82"/>
    <mergeCell ref="AU82:AX82"/>
    <mergeCell ref="AZ82:BC82"/>
    <mergeCell ref="BE82:BH82"/>
    <mergeCell ref="BE81:BH81"/>
    <mergeCell ref="O82:P82"/>
    <mergeCell ref="Q82:R82"/>
    <mergeCell ref="S82:T82"/>
    <mergeCell ref="V82:W82"/>
    <mergeCell ref="X82:Y82"/>
    <mergeCell ref="AA82:AB82"/>
    <mergeCell ref="AE82:AF82"/>
    <mergeCell ref="AG82:AH82"/>
    <mergeCell ref="AI82:AJ82"/>
    <mergeCell ref="V81:W81"/>
    <mergeCell ref="X81:Y81"/>
    <mergeCell ref="AG81:AH81"/>
    <mergeCell ref="AI81:AJ81"/>
    <mergeCell ref="AL81:AM81"/>
    <mergeCell ref="AN81:AO81"/>
    <mergeCell ref="O80:P81"/>
    <mergeCell ref="Q80:T80"/>
    <mergeCell ref="V80:Y80"/>
    <mergeCell ref="AE80:AF81"/>
    <mergeCell ref="AG80:AJ80"/>
    <mergeCell ref="AL80:AO80"/>
    <mergeCell ref="Q81:R81"/>
    <mergeCell ref="S81:T81"/>
    <mergeCell ref="G75:H76"/>
    <mergeCell ref="M75:N76"/>
    <mergeCell ref="O75:R76"/>
    <mergeCell ref="S75:W76"/>
    <mergeCell ref="C75:C76"/>
    <mergeCell ref="D75:F76"/>
    <mergeCell ref="BF75:BG75"/>
    <mergeCell ref="BH75:BI75"/>
    <mergeCell ref="BJ75:BN76"/>
    <mergeCell ref="BF76:BG76"/>
    <mergeCell ref="BH76:BI76"/>
    <mergeCell ref="BJ35:BN36"/>
    <mergeCell ref="BF36:BG36"/>
    <mergeCell ref="BH36:BI36"/>
    <mergeCell ref="C37:C38"/>
    <mergeCell ref="D37:F38"/>
    <mergeCell ref="BF37:BG37"/>
    <mergeCell ref="BH37:BI37"/>
    <mergeCell ref="C35:C36"/>
    <mergeCell ref="D35:F36"/>
    <mergeCell ref="BF35:BG35"/>
    <mergeCell ref="BH35:BI35"/>
    <mergeCell ref="M35:N36"/>
    <mergeCell ref="M37:N38"/>
    <mergeCell ref="O35:R36"/>
    <mergeCell ref="O37:R38"/>
    <mergeCell ref="BJ37:BN38"/>
    <mergeCell ref="BF38:BG38"/>
    <mergeCell ref="BH38:BI38"/>
    <mergeCell ref="C33:C34"/>
    <mergeCell ref="D33:F34"/>
    <mergeCell ref="BF33:BG33"/>
    <mergeCell ref="BH33:BI33"/>
    <mergeCell ref="M33:N34"/>
    <mergeCell ref="O33:R34"/>
    <mergeCell ref="BJ33:BN34"/>
    <mergeCell ref="BF34:BG34"/>
    <mergeCell ref="BH34:BI34"/>
    <mergeCell ref="BJ29:BN30"/>
    <mergeCell ref="BF30:BG30"/>
    <mergeCell ref="BH30:BI30"/>
    <mergeCell ref="C31:C32"/>
    <mergeCell ref="D31:F32"/>
    <mergeCell ref="BF31:BG31"/>
    <mergeCell ref="BH31:BI31"/>
    <mergeCell ref="C29:C30"/>
    <mergeCell ref="D29:F30"/>
    <mergeCell ref="BF29:BG29"/>
    <mergeCell ref="BH29:BI29"/>
    <mergeCell ref="M29:N30"/>
    <mergeCell ref="M31:N32"/>
    <mergeCell ref="O29:R30"/>
    <mergeCell ref="O31:R32"/>
    <mergeCell ref="BJ31:BN32"/>
    <mergeCell ref="BF32:BG32"/>
    <mergeCell ref="BH32:BI32"/>
    <mergeCell ref="C27:C28"/>
    <mergeCell ref="D27:F28"/>
    <mergeCell ref="BF27:BG27"/>
    <mergeCell ref="BH27:BI27"/>
    <mergeCell ref="M27:N28"/>
    <mergeCell ref="O27:R28"/>
    <mergeCell ref="BJ27:BN28"/>
    <mergeCell ref="BF28:BG28"/>
    <mergeCell ref="BH28:BI28"/>
    <mergeCell ref="BJ23:BN24"/>
    <mergeCell ref="BF24:BG24"/>
    <mergeCell ref="BH24:BI24"/>
    <mergeCell ref="C25:C26"/>
    <mergeCell ref="D25:F26"/>
    <mergeCell ref="BF25:BG25"/>
    <mergeCell ref="BH25:BI25"/>
    <mergeCell ref="C23:C24"/>
    <mergeCell ref="D23:F24"/>
    <mergeCell ref="BF23:BG23"/>
    <mergeCell ref="BH23:BI23"/>
    <mergeCell ref="M23:N24"/>
    <mergeCell ref="M25:N26"/>
    <mergeCell ref="O23:R24"/>
    <mergeCell ref="O25:R26"/>
    <mergeCell ref="BJ25:BN26"/>
    <mergeCell ref="BF26:BG26"/>
    <mergeCell ref="BH26:BI26"/>
    <mergeCell ref="C21:C22"/>
    <mergeCell ref="D21:F22"/>
    <mergeCell ref="BF21:BG21"/>
    <mergeCell ref="BH21:BI21"/>
    <mergeCell ref="M21:N22"/>
    <mergeCell ref="O21:R22"/>
    <mergeCell ref="BJ21:BN22"/>
    <mergeCell ref="BF22:BG22"/>
    <mergeCell ref="BH22:BI22"/>
    <mergeCell ref="BJ17:BN18"/>
    <mergeCell ref="BF18:BG18"/>
    <mergeCell ref="BH18:BI18"/>
    <mergeCell ref="C19:C20"/>
    <mergeCell ref="D19:F20"/>
    <mergeCell ref="BF19:BG19"/>
    <mergeCell ref="BH19:BI19"/>
    <mergeCell ref="C17:C18"/>
    <mergeCell ref="D17:F18"/>
    <mergeCell ref="BF17:BG17"/>
    <mergeCell ref="BH17:BI17"/>
    <mergeCell ref="M17:N18"/>
    <mergeCell ref="M19:N20"/>
    <mergeCell ref="O17:R18"/>
    <mergeCell ref="O19:R20"/>
    <mergeCell ref="BJ19:BN20"/>
    <mergeCell ref="BF20:BG20"/>
    <mergeCell ref="BH20:BI20"/>
    <mergeCell ref="BF12:BG16"/>
    <mergeCell ref="BH12:BI16"/>
    <mergeCell ref="BJ12:BN16"/>
    <mergeCell ref="AA13:AG13"/>
    <mergeCell ref="AH13:AN13"/>
    <mergeCell ref="AO13:AU13"/>
    <mergeCell ref="AV13:BB13"/>
    <mergeCell ref="BC13:BE13"/>
    <mergeCell ref="B12:B16"/>
    <mergeCell ref="C12:C16"/>
    <mergeCell ref="D12:F16"/>
    <mergeCell ref="G12:H16"/>
    <mergeCell ref="M12:N16"/>
    <mergeCell ref="O12:R16"/>
    <mergeCell ref="AA12:BE12"/>
    <mergeCell ref="BE6:BF6"/>
    <mergeCell ref="BI6:BJ6"/>
    <mergeCell ref="BI8:BJ8"/>
    <mergeCell ref="AX1:BM1"/>
    <mergeCell ref="AG2:AH2"/>
    <mergeCell ref="AJ2:AK2"/>
    <mergeCell ref="AN2:AO2"/>
    <mergeCell ref="AX2:BM2"/>
    <mergeCell ref="BI3:BL3"/>
    <mergeCell ref="BI4:BL4"/>
    <mergeCell ref="V88:W88"/>
    <mergeCell ref="AL88:AM88"/>
    <mergeCell ref="G17:H18"/>
    <mergeCell ref="G19:H20"/>
    <mergeCell ref="G21:H22"/>
    <mergeCell ref="G23:H24"/>
    <mergeCell ref="G25:H26"/>
    <mergeCell ref="G27:H28"/>
    <mergeCell ref="G29:H30"/>
    <mergeCell ref="G31:H32"/>
    <mergeCell ref="G33:H34"/>
    <mergeCell ref="G35:H36"/>
    <mergeCell ref="G37:H38"/>
    <mergeCell ref="G39:H40"/>
    <mergeCell ref="G41:H42"/>
    <mergeCell ref="G43:H44"/>
    <mergeCell ref="G45:H46"/>
    <mergeCell ref="G47:H48"/>
    <mergeCell ref="G49:H50"/>
    <mergeCell ref="G51:H52"/>
    <mergeCell ref="G53:H54"/>
    <mergeCell ref="G55:H56"/>
    <mergeCell ref="G57:H58"/>
    <mergeCell ref="G59:H60"/>
  </mergeCells>
  <phoneticPr fontId="2"/>
  <conditionalFormatting sqref="O91:R91">
    <cfRule type="expression" dxfId="253" priority="38">
      <formula>INDIRECT(ADDRESS(ROW(),COLUMN()))=TRUNC(INDIRECT(ADDRESS(ROW(),COLUMN())))</formula>
    </cfRule>
  </conditionalFormatting>
  <conditionalFormatting sqref="Q82:AB86">
    <cfRule type="expression" dxfId="252" priority="40">
      <formula>INDIRECT(ADDRESS(ROW(),COLUMN()))=TRUNC(INDIRECT(ADDRESS(ROW(),COLUMN())))</formula>
    </cfRule>
  </conditionalFormatting>
  <conditionalFormatting sqref="AA80:AB80 AD80 AA89:AD89">
    <cfRule type="expression" dxfId="251" priority="149">
      <formula>OR(#REF!=$B78,#REF!=$B78)</formula>
    </cfRule>
  </conditionalFormatting>
  <conditionalFormatting sqref="AA90:AD90">
    <cfRule type="expression" dxfId="250" priority="147">
      <formula>OR(#REF!=$B77,#REF!=$B77)</formula>
    </cfRule>
  </conditionalFormatting>
  <conditionalFormatting sqref="AA18:BI18">
    <cfRule type="expression" dxfId="249" priority="77">
      <formula>INDIRECT(ADDRESS(ROW(),COLUMN()))=TRUNC(INDIRECT(ADDRESS(ROW(),COLUMN())))</formula>
    </cfRule>
  </conditionalFormatting>
  <conditionalFormatting sqref="AA20:BI20">
    <cfRule type="expression" dxfId="248" priority="29">
      <formula>INDIRECT(ADDRESS(ROW(),COLUMN()))=TRUNC(INDIRECT(ADDRESS(ROW(),COLUMN())))</formula>
    </cfRule>
  </conditionalFormatting>
  <conditionalFormatting sqref="AA22:BI22">
    <cfRule type="expression" dxfId="247" priority="28">
      <formula>INDIRECT(ADDRESS(ROW(),COLUMN()))=TRUNC(INDIRECT(ADDRESS(ROW(),COLUMN())))</formula>
    </cfRule>
  </conditionalFormatting>
  <conditionalFormatting sqref="AA24:BI24">
    <cfRule type="expression" dxfId="246" priority="27">
      <formula>INDIRECT(ADDRESS(ROW(),COLUMN()))=TRUNC(INDIRECT(ADDRESS(ROW(),COLUMN())))</formula>
    </cfRule>
  </conditionalFormatting>
  <conditionalFormatting sqref="AA26:BI26">
    <cfRule type="expression" dxfId="245" priority="26">
      <formula>INDIRECT(ADDRESS(ROW(),COLUMN()))=TRUNC(INDIRECT(ADDRESS(ROW(),COLUMN())))</formula>
    </cfRule>
  </conditionalFormatting>
  <conditionalFormatting sqref="AA28:BI28">
    <cfRule type="expression" dxfId="244" priority="25">
      <formula>INDIRECT(ADDRESS(ROW(),COLUMN()))=TRUNC(INDIRECT(ADDRESS(ROW(),COLUMN())))</formula>
    </cfRule>
  </conditionalFormatting>
  <conditionalFormatting sqref="AA30:BI30">
    <cfRule type="expression" dxfId="243" priority="24">
      <formula>INDIRECT(ADDRESS(ROW(),COLUMN()))=TRUNC(INDIRECT(ADDRESS(ROW(),COLUMN())))</formula>
    </cfRule>
  </conditionalFormatting>
  <conditionalFormatting sqref="AA32:BI32">
    <cfRule type="expression" dxfId="242" priority="23">
      <formula>INDIRECT(ADDRESS(ROW(),COLUMN()))=TRUNC(INDIRECT(ADDRESS(ROW(),COLUMN())))</formula>
    </cfRule>
  </conditionalFormatting>
  <conditionalFormatting sqref="AA34:BI34">
    <cfRule type="expression" dxfId="241" priority="22">
      <formula>INDIRECT(ADDRESS(ROW(),COLUMN()))=TRUNC(INDIRECT(ADDRESS(ROW(),COLUMN())))</formula>
    </cfRule>
  </conditionalFormatting>
  <conditionalFormatting sqref="AA36:BI36">
    <cfRule type="expression" dxfId="240" priority="21">
      <formula>INDIRECT(ADDRESS(ROW(),COLUMN()))=TRUNC(INDIRECT(ADDRESS(ROW(),COLUMN())))</formula>
    </cfRule>
  </conditionalFormatting>
  <conditionalFormatting sqref="AA38:BI38">
    <cfRule type="expression" dxfId="239" priority="20">
      <formula>INDIRECT(ADDRESS(ROW(),COLUMN()))=TRUNC(INDIRECT(ADDRESS(ROW(),COLUMN())))</formula>
    </cfRule>
  </conditionalFormatting>
  <conditionalFormatting sqref="AA40:BI40">
    <cfRule type="expression" dxfId="238" priority="19">
      <formula>INDIRECT(ADDRESS(ROW(),COLUMN()))=TRUNC(INDIRECT(ADDRESS(ROW(),COLUMN())))</formula>
    </cfRule>
  </conditionalFormatting>
  <conditionalFormatting sqref="AA42:BI42">
    <cfRule type="expression" dxfId="237" priority="18">
      <formula>INDIRECT(ADDRESS(ROW(),COLUMN()))=TRUNC(INDIRECT(ADDRESS(ROW(),COLUMN())))</formula>
    </cfRule>
  </conditionalFormatting>
  <conditionalFormatting sqref="AA44:BI44">
    <cfRule type="expression" dxfId="236" priority="17">
      <formula>INDIRECT(ADDRESS(ROW(),COLUMN()))=TRUNC(INDIRECT(ADDRESS(ROW(),COLUMN())))</formula>
    </cfRule>
  </conditionalFormatting>
  <conditionalFormatting sqref="AA46:BI46">
    <cfRule type="expression" dxfId="235" priority="16">
      <formula>INDIRECT(ADDRESS(ROW(),COLUMN()))=TRUNC(INDIRECT(ADDRESS(ROW(),COLUMN())))</formula>
    </cfRule>
  </conditionalFormatting>
  <conditionalFormatting sqref="AA48:BI48">
    <cfRule type="expression" dxfId="234" priority="15">
      <formula>INDIRECT(ADDRESS(ROW(),COLUMN()))=TRUNC(INDIRECT(ADDRESS(ROW(),COLUMN())))</formula>
    </cfRule>
  </conditionalFormatting>
  <conditionalFormatting sqref="AA50:BI50">
    <cfRule type="expression" dxfId="233" priority="14">
      <formula>INDIRECT(ADDRESS(ROW(),COLUMN()))=TRUNC(INDIRECT(ADDRESS(ROW(),COLUMN())))</formula>
    </cfRule>
  </conditionalFormatting>
  <conditionalFormatting sqref="AA52:BI52">
    <cfRule type="expression" dxfId="232" priority="13">
      <formula>INDIRECT(ADDRESS(ROW(),COLUMN()))=TRUNC(INDIRECT(ADDRESS(ROW(),COLUMN())))</formula>
    </cfRule>
  </conditionalFormatting>
  <conditionalFormatting sqref="AA54:BI54">
    <cfRule type="expression" dxfId="231" priority="12">
      <formula>INDIRECT(ADDRESS(ROW(),COLUMN()))=TRUNC(INDIRECT(ADDRESS(ROW(),COLUMN())))</formula>
    </cfRule>
  </conditionalFormatting>
  <conditionalFormatting sqref="AA56:BI56">
    <cfRule type="expression" dxfId="230" priority="11">
      <formula>INDIRECT(ADDRESS(ROW(),COLUMN()))=TRUNC(INDIRECT(ADDRESS(ROW(),COLUMN())))</formula>
    </cfRule>
  </conditionalFormatting>
  <conditionalFormatting sqref="AA58:BI58">
    <cfRule type="expression" dxfId="229" priority="10">
      <formula>INDIRECT(ADDRESS(ROW(),COLUMN()))=TRUNC(INDIRECT(ADDRESS(ROW(),COLUMN())))</formula>
    </cfRule>
  </conditionalFormatting>
  <conditionalFormatting sqref="AA60:BI60">
    <cfRule type="expression" dxfId="228" priority="9">
      <formula>INDIRECT(ADDRESS(ROW(),COLUMN()))=TRUNC(INDIRECT(ADDRESS(ROW(),COLUMN())))</formula>
    </cfRule>
  </conditionalFormatting>
  <conditionalFormatting sqref="AA62:BI62">
    <cfRule type="expression" dxfId="227" priority="8">
      <formula>INDIRECT(ADDRESS(ROW(),COLUMN()))=TRUNC(INDIRECT(ADDRESS(ROW(),COLUMN())))</formula>
    </cfRule>
  </conditionalFormatting>
  <conditionalFormatting sqref="AA64:BI64">
    <cfRule type="expression" dxfId="226" priority="7">
      <formula>INDIRECT(ADDRESS(ROW(),COLUMN()))=TRUNC(INDIRECT(ADDRESS(ROW(),COLUMN())))</formula>
    </cfRule>
  </conditionalFormatting>
  <conditionalFormatting sqref="AA66:BI66">
    <cfRule type="expression" dxfId="225" priority="6">
      <formula>INDIRECT(ADDRESS(ROW(),COLUMN()))=TRUNC(INDIRECT(ADDRESS(ROW(),COLUMN())))</formula>
    </cfRule>
  </conditionalFormatting>
  <conditionalFormatting sqref="AA68:BI68">
    <cfRule type="expression" dxfId="224" priority="5">
      <formula>INDIRECT(ADDRESS(ROW(),COLUMN()))=TRUNC(INDIRECT(ADDRESS(ROW(),COLUMN())))</formula>
    </cfRule>
  </conditionalFormatting>
  <conditionalFormatting sqref="AA70:BI70">
    <cfRule type="expression" dxfId="223" priority="4">
      <formula>INDIRECT(ADDRESS(ROW(),COLUMN()))=TRUNC(INDIRECT(ADDRESS(ROW(),COLUMN())))</formula>
    </cfRule>
  </conditionalFormatting>
  <conditionalFormatting sqref="AA72:BI72">
    <cfRule type="expression" dxfId="222" priority="3">
      <formula>INDIRECT(ADDRESS(ROW(),COLUMN()))=TRUNC(INDIRECT(ADDRESS(ROW(),COLUMN())))</formula>
    </cfRule>
  </conditionalFormatting>
  <conditionalFormatting sqref="AA74:BI74">
    <cfRule type="expression" dxfId="221" priority="2">
      <formula>INDIRECT(ADDRESS(ROW(),COLUMN()))=TRUNC(INDIRECT(ADDRESS(ROW(),COLUMN())))</formula>
    </cfRule>
  </conditionalFormatting>
  <conditionalFormatting sqref="AA76:BI76">
    <cfRule type="expression" dxfId="220" priority="1">
      <formula>INDIRECT(ADDRESS(ROW(),COLUMN()))=TRUNC(INDIRECT(ADDRESS(ROW(),COLUMN())))</formula>
    </cfRule>
  </conditionalFormatting>
  <conditionalFormatting sqref="AE91:AH91">
    <cfRule type="expression" dxfId="219" priority="37">
      <formula>INDIRECT(ADDRESS(ROW(),COLUMN()))=TRUNC(INDIRECT(ADDRESS(ROW(),COLUMN())))</formula>
    </cfRule>
  </conditionalFormatting>
  <conditionalFormatting sqref="AG82:AR86">
    <cfRule type="expression" dxfId="218" priority="36">
      <formula>INDIRECT(ADDRESS(ROW(),COLUMN()))=TRUNC(INDIRECT(ADDRESS(ROW(),COLUMN())))</formula>
    </cfRule>
  </conditionalFormatting>
  <conditionalFormatting sqref="AQ80:BE80 AQ89:BE89">
    <cfRule type="expression" dxfId="217" priority="145">
      <formula>OR(#REF!=$B78,#REF!=$B78)</formula>
    </cfRule>
  </conditionalFormatting>
  <conditionalFormatting sqref="AQ90:BE90">
    <cfRule type="expression" dxfId="216" priority="143">
      <formula>OR(#REF!=$B77,#REF!=$B77)</formula>
    </cfRule>
  </conditionalFormatting>
  <dataValidations count="11">
    <dataValidation type="list" allowBlank="1" showInputMessage="1" showErrorMessage="1" sqref="BI4:BL4" xr:uid="{00000000-0002-0000-0100-000000000000}">
      <formula1>"予定,実績,予定・実績"</formula1>
    </dataValidation>
    <dataValidation type="decimal" allowBlank="1" showInputMessage="1" showErrorMessage="1" error="入力可能範囲　32～40" sqref="BE6:BF6" xr:uid="{00000000-0002-0000-0100-000001000000}">
      <formula1>32</formula1>
      <formula2>40</formula2>
    </dataValidation>
    <dataValidation type="list" allowBlank="1" showInputMessage="1" showErrorMessage="1" sqref="AJ3:AJ4" xr:uid="{00000000-0002-0000-0100-000002000000}">
      <formula1>#REF!</formula1>
    </dataValidation>
    <dataValidation type="list" allowBlank="1" showInputMessage="1" showErrorMessage="1" sqref="BI3:BL3" xr:uid="{00000000-0002-0000-0100-000003000000}">
      <formula1>"４週,暦月"</formula1>
    </dataValidation>
    <dataValidation type="list" allowBlank="1"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xr:uid="{00000000-0002-0000-0100-000004000000}">
      <formula1>【記載例】シフト記号表</formula1>
    </dataValidation>
    <dataValidation type="list" allowBlank="1" showInputMessage="1" showErrorMessage="1" sqref="V88:W88" xr:uid="{00000000-0002-0000-0100-000005000000}">
      <formula1>"週,暦月"</formula1>
    </dataValidation>
    <dataValidation type="list" allowBlank="1" showInputMessage="1" sqref="C17:C90" xr:uid="{00000000-0002-0000-0100-000006000000}">
      <formula1>"◎,○"</formula1>
    </dataValidation>
    <dataValidation type="list" allowBlank="1" showInputMessage="1" sqref="G17:H76" xr:uid="{00000000-0002-0000-0100-000007000000}">
      <formula1>職種</formula1>
    </dataValidation>
    <dataValidation type="list" errorStyle="warning" allowBlank="1" showInputMessage="1" error="リストにない場合のみ、入力してください。" sqref="O17:R76" xr:uid="{00000000-0002-0000-0100-000008000000}">
      <formula1>INDIRECT(G17)</formula1>
    </dataValidation>
    <dataValidation type="list" allowBlank="1" showInputMessage="1" sqref="M17:N76" xr:uid="{00000000-0002-0000-0100-000009000000}">
      <formula1>"A, B, C, D"</formula1>
    </dataValidation>
    <dataValidation allowBlank="1" showInputMessage="1" showErrorMessage="1" error="入力可能範囲　32～40" sqref="BI10" xr:uid="{00000000-0002-0000-0100-00000A000000}"/>
  </dataValidations>
  <printOptions horizontalCentered="1"/>
  <pageMargins left="0.15748031496062992" right="0.15748031496062992" top="0.59055118110236227" bottom="0.47244094488188981" header="0.15748031496062992" footer="0.15748031496062992"/>
  <pageSetup paperSize="9" scale="26" orientation="portrait" r:id="rId1"/>
  <headerFooter>
    <oddFooter>&amp;R&amp;16&amp;P/&amp;N</oddFooter>
  </headerFooter>
  <ignoredErrors>
    <ignoredError sqref="BH3:BH4" numberStoredAsText="1"/>
  </ignoredErrors>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0000000-0002-0000-0100-00000B000000}">
          <x14:formula1>
            <xm:f>'プルダウン・リスト（従来型・ユニット型共通）'!$C$4:$C$17</xm:f>
          </x14:formula1>
          <xm:sqref>AX1:BM1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8" tint="0.79998168889431442"/>
    <pageSetUpPr fitToPage="1"/>
  </sheetPr>
  <dimension ref="B1:N52"/>
  <sheetViews>
    <sheetView zoomScale="75" zoomScaleNormal="75" workbookViewId="0">
      <selection activeCell="Q13" sqref="Q13"/>
    </sheetView>
  </sheetViews>
  <sheetFormatPr defaultColWidth="9" defaultRowHeight="25.5"/>
  <cols>
    <col min="1" max="1" width="1.625" style="85" customWidth="1"/>
    <col min="2" max="2" width="5.625" style="84" customWidth="1"/>
    <col min="3" max="3" width="10.625" style="84" customWidth="1"/>
    <col min="4" max="4" width="10.625" style="84" hidden="1" customWidth="1"/>
    <col min="5" max="5" width="3.375" style="84" bestFit="1" customWidth="1"/>
    <col min="6" max="6" width="15.625" style="85" customWidth="1"/>
    <col min="7" max="7" width="3.375" style="85" bestFit="1" customWidth="1"/>
    <col min="8" max="8" width="15.625" style="85" customWidth="1"/>
    <col min="9" max="9" width="3.375" style="85" bestFit="1" customWidth="1"/>
    <col min="10" max="10" width="15.625" style="84" customWidth="1"/>
    <col min="11" max="11" width="3.375" style="85" bestFit="1" customWidth="1"/>
    <col min="12" max="12" width="15.625" style="85" customWidth="1"/>
    <col min="13" max="13" width="3.375" style="85" customWidth="1"/>
    <col min="14" max="14" width="50.625" style="85" customWidth="1"/>
    <col min="15" max="16384" width="9" style="85"/>
  </cols>
  <sheetData>
    <row r="1" spans="2:14">
      <c r="B1" s="83" t="s">
        <v>32</v>
      </c>
    </row>
    <row r="2" spans="2:14">
      <c r="B2" s="86" t="s">
        <v>33</v>
      </c>
      <c r="F2" s="87"/>
      <c r="G2" s="88"/>
      <c r="H2" s="88"/>
      <c r="I2" s="88"/>
      <c r="J2" s="89"/>
      <c r="K2" s="88"/>
      <c r="L2" s="88"/>
    </row>
    <row r="3" spans="2:14">
      <c r="B3" s="87" t="s">
        <v>208</v>
      </c>
      <c r="F3" s="89" t="s">
        <v>209</v>
      </c>
      <c r="G3" s="88"/>
      <c r="H3" s="88"/>
      <c r="I3" s="88"/>
      <c r="J3" s="89"/>
      <c r="K3" s="88"/>
      <c r="L3" s="88"/>
    </row>
    <row r="4" spans="2:14">
      <c r="B4" s="86"/>
      <c r="F4" s="1126" t="s">
        <v>34</v>
      </c>
      <c r="G4" s="1126"/>
      <c r="H4" s="1126"/>
      <c r="I4" s="1126"/>
      <c r="J4" s="1126"/>
      <c r="K4" s="1126"/>
      <c r="L4" s="1126"/>
      <c r="N4" s="1126" t="s">
        <v>228</v>
      </c>
    </row>
    <row r="5" spans="2:14">
      <c r="B5" s="84" t="s">
        <v>20</v>
      </c>
      <c r="C5" s="84" t="s">
        <v>4</v>
      </c>
      <c r="F5" s="84" t="s">
        <v>229</v>
      </c>
      <c r="G5" s="84"/>
      <c r="H5" s="84" t="s">
        <v>230</v>
      </c>
      <c r="J5" s="84" t="s">
        <v>35</v>
      </c>
      <c r="L5" s="84" t="s">
        <v>34</v>
      </c>
      <c r="N5" s="1126"/>
    </row>
    <row r="6" spans="2:14">
      <c r="B6" s="90">
        <v>1</v>
      </c>
      <c r="C6" s="91" t="s">
        <v>38</v>
      </c>
      <c r="D6" s="92" t="str">
        <f>C6</f>
        <v>a</v>
      </c>
      <c r="E6" s="90" t="s">
        <v>16</v>
      </c>
      <c r="F6" s="93">
        <v>0.29166666666666669</v>
      </c>
      <c r="G6" s="90" t="s">
        <v>17</v>
      </c>
      <c r="H6" s="93">
        <v>0.66666666666666663</v>
      </c>
      <c r="I6" s="94" t="s">
        <v>37</v>
      </c>
      <c r="J6" s="93">
        <v>4.1666666666666664E-2</v>
      </c>
      <c r="K6" s="95" t="s">
        <v>2</v>
      </c>
      <c r="L6" s="96">
        <f>IF(OR(F6="",H6=""),"",(H6+IF(F6&gt;H6,1,0)-F6-J6)*24)</f>
        <v>7.9999999999999982</v>
      </c>
      <c r="N6" s="97"/>
    </row>
    <row r="7" spans="2:14">
      <c r="B7" s="90">
        <v>2</v>
      </c>
      <c r="C7" s="91" t="s">
        <v>39</v>
      </c>
      <c r="D7" s="92" t="str">
        <f t="shared" ref="D7:D38" si="0">C7</f>
        <v>b</v>
      </c>
      <c r="E7" s="90" t="s">
        <v>16</v>
      </c>
      <c r="F7" s="93">
        <v>0.375</v>
      </c>
      <c r="G7" s="90" t="s">
        <v>17</v>
      </c>
      <c r="H7" s="93">
        <v>0.75</v>
      </c>
      <c r="I7" s="94" t="s">
        <v>37</v>
      </c>
      <c r="J7" s="93">
        <v>4.1666666666666664E-2</v>
      </c>
      <c r="K7" s="95" t="s">
        <v>2</v>
      </c>
      <c r="L7" s="96">
        <f>IF(OR(F7="",H7=""),"",(H7+IF(F7&gt;H7,1,0)-F7-J7)*24)</f>
        <v>8</v>
      </c>
      <c r="N7" s="97"/>
    </row>
    <row r="8" spans="2:14">
      <c r="B8" s="90">
        <v>3</v>
      </c>
      <c r="C8" s="91" t="s">
        <v>40</v>
      </c>
      <c r="D8" s="92" t="str">
        <f t="shared" si="0"/>
        <v>c</v>
      </c>
      <c r="E8" s="90" t="s">
        <v>16</v>
      </c>
      <c r="F8" s="93">
        <v>0.41666666666666669</v>
      </c>
      <c r="G8" s="90" t="s">
        <v>17</v>
      </c>
      <c r="H8" s="93">
        <v>0.79166666666666663</v>
      </c>
      <c r="I8" s="94" t="s">
        <v>37</v>
      </c>
      <c r="J8" s="93">
        <v>4.1666666666666664E-2</v>
      </c>
      <c r="K8" s="95" t="s">
        <v>2</v>
      </c>
      <c r="L8" s="96">
        <f>IF(OR(F8="",H8=""),"",(H8+IF(F8&gt;H8,1,0)-F8-J8)*24)</f>
        <v>7.9999999999999982</v>
      </c>
      <c r="N8" s="97"/>
    </row>
    <row r="9" spans="2:14">
      <c r="B9" s="90">
        <v>4</v>
      </c>
      <c r="C9" s="91" t="s">
        <v>41</v>
      </c>
      <c r="D9" s="92" t="str">
        <f t="shared" si="0"/>
        <v>d</v>
      </c>
      <c r="E9" s="90" t="s">
        <v>16</v>
      </c>
      <c r="F9" s="93">
        <v>0.5</v>
      </c>
      <c r="G9" s="90" t="s">
        <v>17</v>
      </c>
      <c r="H9" s="93">
        <v>0.875</v>
      </c>
      <c r="I9" s="94" t="s">
        <v>37</v>
      </c>
      <c r="J9" s="93">
        <v>4.1666666666666664E-2</v>
      </c>
      <c r="K9" s="95" t="s">
        <v>2</v>
      </c>
      <c r="L9" s="96">
        <f>IF(OR(F9="",H9=""),"",(H9+IF(F9&gt;H9,1,0)-F9-J9)*24)</f>
        <v>8</v>
      </c>
      <c r="N9" s="97"/>
    </row>
    <row r="10" spans="2:14">
      <c r="B10" s="90">
        <v>5</v>
      </c>
      <c r="C10" s="91" t="s">
        <v>42</v>
      </c>
      <c r="D10" s="92" t="str">
        <f t="shared" si="0"/>
        <v>e</v>
      </c>
      <c r="E10" s="90" t="s">
        <v>16</v>
      </c>
      <c r="F10" s="93">
        <v>0.375</v>
      </c>
      <c r="G10" s="90" t="s">
        <v>17</v>
      </c>
      <c r="H10" s="93">
        <v>0.54166666666666663</v>
      </c>
      <c r="I10" s="94" t="s">
        <v>37</v>
      </c>
      <c r="J10" s="93">
        <v>0</v>
      </c>
      <c r="K10" s="95" t="s">
        <v>2</v>
      </c>
      <c r="L10" s="96">
        <f t="shared" ref="L10:L22" si="1">IF(OR(F10="",H10=""),"",(H10+IF(F10&gt;H10,1,0)-F10-J10)*24)</f>
        <v>3.9999999999999991</v>
      </c>
      <c r="N10" s="97"/>
    </row>
    <row r="11" spans="2:14">
      <c r="B11" s="90">
        <v>6</v>
      </c>
      <c r="C11" s="91" t="s">
        <v>43</v>
      </c>
      <c r="D11" s="92" t="str">
        <f t="shared" si="0"/>
        <v>f</v>
      </c>
      <c r="E11" s="90" t="s">
        <v>16</v>
      </c>
      <c r="F11" s="93">
        <v>0.54166666666666663</v>
      </c>
      <c r="G11" s="90" t="s">
        <v>17</v>
      </c>
      <c r="H11" s="93">
        <v>0.75</v>
      </c>
      <c r="I11" s="94" t="s">
        <v>37</v>
      </c>
      <c r="J11" s="93">
        <v>4.1666666666666664E-2</v>
      </c>
      <c r="K11" s="95" t="s">
        <v>2</v>
      </c>
      <c r="L11" s="96">
        <f>IF(OR(F11="",H11=""),"",(H11+IF(F11&gt;H11,1,0)-F11-J11)*24)</f>
        <v>4.0000000000000009</v>
      </c>
      <c r="N11" s="97"/>
    </row>
    <row r="12" spans="2:14">
      <c r="B12" s="90">
        <v>7</v>
      </c>
      <c r="C12" s="91" t="s">
        <v>44</v>
      </c>
      <c r="D12" s="92" t="str">
        <f t="shared" si="0"/>
        <v>g</v>
      </c>
      <c r="E12" s="90" t="s">
        <v>16</v>
      </c>
      <c r="F12" s="93">
        <v>0.58333333333333337</v>
      </c>
      <c r="G12" s="90" t="s">
        <v>17</v>
      </c>
      <c r="H12" s="93">
        <v>0.83333333333333337</v>
      </c>
      <c r="I12" s="94" t="s">
        <v>37</v>
      </c>
      <c r="J12" s="93">
        <v>0</v>
      </c>
      <c r="K12" s="95" t="s">
        <v>2</v>
      </c>
      <c r="L12" s="96">
        <f t="shared" si="1"/>
        <v>6</v>
      </c>
      <c r="N12" s="97"/>
    </row>
    <row r="13" spans="2:14">
      <c r="B13" s="90">
        <v>8</v>
      </c>
      <c r="C13" s="91" t="s">
        <v>45</v>
      </c>
      <c r="D13" s="92" t="str">
        <f t="shared" si="0"/>
        <v>h</v>
      </c>
      <c r="E13" s="90" t="s">
        <v>16</v>
      </c>
      <c r="F13" s="93">
        <v>0.66666666666666663</v>
      </c>
      <c r="G13" s="90" t="s">
        <v>17</v>
      </c>
      <c r="H13" s="93">
        <v>1</v>
      </c>
      <c r="I13" s="94" t="s">
        <v>37</v>
      </c>
      <c r="J13" s="93">
        <v>0</v>
      </c>
      <c r="K13" s="95" t="s">
        <v>2</v>
      </c>
      <c r="L13" s="96">
        <f t="shared" si="1"/>
        <v>8</v>
      </c>
      <c r="N13" s="97" t="s">
        <v>252</v>
      </c>
    </row>
    <row r="14" spans="2:14">
      <c r="B14" s="90">
        <v>9</v>
      </c>
      <c r="C14" s="91" t="s">
        <v>46</v>
      </c>
      <c r="D14" s="92" t="str">
        <f t="shared" si="0"/>
        <v>i</v>
      </c>
      <c r="E14" s="90" t="s">
        <v>16</v>
      </c>
      <c r="F14" s="93">
        <v>0</v>
      </c>
      <c r="G14" s="90" t="s">
        <v>17</v>
      </c>
      <c r="H14" s="93">
        <v>0.375</v>
      </c>
      <c r="I14" s="94" t="s">
        <v>37</v>
      </c>
      <c r="J14" s="93">
        <v>4.1666666666666664E-2</v>
      </c>
      <c r="K14" s="95" t="s">
        <v>2</v>
      </c>
      <c r="L14" s="96">
        <f t="shared" si="1"/>
        <v>8</v>
      </c>
      <c r="N14" s="97" t="s">
        <v>265</v>
      </c>
    </row>
    <row r="15" spans="2:14">
      <c r="B15" s="90">
        <v>10</v>
      </c>
      <c r="C15" s="91" t="s">
        <v>47</v>
      </c>
      <c r="D15" s="92" t="str">
        <f t="shared" si="0"/>
        <v>j</v>
      </c>
      <c r="E15" s="90" t="s">
        <v>16</v>
      </c>
      <c r="F15" s="93"/>
      <c r="G15" s="90" t="s">
        <v>17</v>
      </c>
      <c r="H15" s="93"/>
      <c r="I15" s="94" t="s">
        <v>37</v>
      </c>
      <c r="J15" s="93">
        <v>0</v>
      </c>
      <c r="K15" s="95" t="s">
        <v>2</v>
      </c>
      <c r="L15" s="96" t="str">
        <f t="shared" si="1"/>
        <v/>
      </c>
      <c r="N15" s="97"/>
    </row>
    <row r="16" spans="2:14">
      <c r="B16" s="90">
        <v>11</v>
      </c>
      <c r="C16" s="91" t="s">
        <v>48</v>
      </c>
      <c r="D16" s="92" t="str">
        <f t="shared" si="0"/>
        <v>k</v>
      </c>
      <c r="E16" s="90" t="s">
        <v>16</v>
      </c>
      <c r="F16" s="93"/>
      <c r="G16" s="90" t="s">
        <v>17</v>
      </c>
      <c r="H16" s="93"/>
      <c r="I16" s="94" t="s">
        <v>37</v>
      </c>
      <c r="J16" s="93">
        <v>0</v>
      </c>
      <c r="K16" s="95" t="s">
        <v>2</v>
      </c>
      <c r="L16" s="96" t="str">
        <f t="shared" si="1"/>
        <v/>
      </c>
      <c r="N16" s="97"/>
    </row>
    <row r="17" spans="2:14">
      <c r="B17" s="90">
        <v>12</v>
      </c>
      <c r="C17" s="91" t="s">
        <v>49</v>
      </c>
      <c r="D17" s="92" t="str">
        <f t="shared" si="0"/>
        <v>l</v>
      </c>
      <c r="E17" s="90" t="s">
        <v>16</v>
      </c>
      <c r="F17" s="93"/>
      <c r="G17" s="90" t="s">
        <v>17</v>
      </c>
      <c r="H17" s="93"/>
      <c r="I17" s="94" t="s">
        <v>37</v>
      </c>
      <c r="J17" s="93">
        <v>0</v>
      </c>
      <c r="K17" s="95" t="s">
        <v>2</v>
      </c>
      <c r="L17" s="96" t="str">
        <f t="shared" si="1"/>
        <v/>
      </c>
      <c r="N17" s="97"/>
    </row>
    <row r="18" spans="2:14">
      <c r="B18" s="90">
        <v>13</v>
      </c>
      <c r="C18" s="91" t="s">
        <v>50</v>
      </c>
      <c r="D18" s="92" t="str">
        <f t="shared" si="0"/>
        <v>m</v>
      </c>
      <c r="E18" s="90" t="s">
        <v>16</v>
      </c>
      <c r="F18" s="93"/>
      <c r="G18" s="90" t="s">
        <v>17</v>
      </c>
      <c r="H18" s="93"/>
      <c r="I18" s="94" t="s">
        <v>37</v>
      </c>
      <c r="J18" s="93">
        <v>0</v>
      </c>
      <c r="K18" s="95" t="s">
        <v>2</v>
      </c>
      <c r="L18" s="96" t="str">
        <f t="shared" si="1"/>
        <v/>
      </c>
      <c r="N18" s="97"/>
    </row>
    <row r="19" spans="2:14">
      <c r="B19" s="90">
        <v>14</v>
      </c>
      <c r="C19" s="91" t="s">
        <v>51</v>
      </c>
      <c r="D19" s="92" t="str">
        <f t="shared" si="0"/>
        <v>n</v>
      </c>
      <c r="E19" s="90" t="s">
        <v>16</v>
      </c>
      <c r="F19" s="93"/>
      <c r="G19" s="90" t="s">
        <v>17</v>
      </c>
      <c r="H19" s="93"/>
      <c r="I19" s="94" t="s">
        <v>37</v>
      </c>
      <c r="J19" s="93">
        <v>0</v>
      </c>
      <c r="K19" s="95" t="s">
        <v>2</v>
      </c>
      <c r="L19" s="96" t="str">
        <f t="shared" si="1"/>
        <v/>
      </c>
      <c r="N19" s="97"/>
    </row>
    <row r="20" spans="2:14">
      <c r="B20" s="90">
        <v>15</v>
      </c>
      <c r="C20" s="91" t="s">
        <v>52</v>
      </c>
      <c r="D20" s="92" t="str">
        <f t="shared" si="0"/>
        <v>o</v>
      </c>
      <c r="E20" s="90" t="s">
        <v>16</v>
      </c>
      <c r="F20" s="93"/>
      <c r="G20" s="90" t="s">
        <v>17</v>
      </c>
      <c r="H20" s="93"/>
      <c r="I20" s="94" t="s">
        <v>37</v>
      </c>
      <c r="J20" s="93">
        <v>0</v>
      </c>
      <c r="K20" s="95" t="s">
        <v>2</v>
      </c>
      <c r="L20" s="96" t="str">
        <f t="shared" si="1"/>
        <v/>
      </c>
      <c r="N20" s="97"/>
    </row>
    <row r="21" spans="2:14">
      <c r="B21" s="90">
        <v>16</v>
      </c>
      <c r="C21" s="91" t="s">
        <v>53</v>
      </c>
      <c r="D21" s="92" t="str">
        <f t="shared" si="0"/>
        <v>p</v>
      </c>
      <c r="E21" s="90" t="s">
        <v>16</v>
      </c>
      <c r="F21" s="93"/>
      <c r="G21" s="90" t="s">
        <v>17</v>
      </c>
      <c r="H21" s="93"/>
      <c r="I21" s="94" t="s">
        <v>37</v>
      </c>
      <c r="J21" s="93">
        <v>0</v>
      </c>
      <c r="K21" s="95" t="s">
        <v>2</v>
      </c>
      <c r="L21" s="96" t="str">
        <f t="shared" si="1"/>
        <v/>
      </c>
      <c r="N21" s="97"/>
    </row>
    <row r="22" spans="2:14">
      <c r="B22" s="90">
        <v>17</v>
      </c>
      <c r="C22" s="91" t="s">
        <v>54</v>
      </c>
      <c r="D22" s="92" t="str">
        <f t="shared" si="0"/>
        <v>q</v>
      </c>
      <c r="E22" s="90" t="s">
        <v>16</v>
      </c>
      <c r="F22" s="93"/>
      <c r="G22" s="90" t="s">
        <v>17</v>
      </c>
      <c r="H22" s="93"/>
      <c r="I22" s="94" t="s">
        <v>37</v>
      </c>
      <c r="J22" s="93">
        <v>0</v>
      </c>
      <c r="K22" s="95" t="s">
        <v>2</v>
      </c>
      <c r="L22" s="96" t="str">
        <f t="shared" si="1"/>
        <v/>
      </c>
      <c r="N22" s="97"/>
    </row>
    <row r="23" spans="2:14">
      <c r="B23" s="90">
        <v>18</v>
      </c>
      <c r="C23" s="91" t="s">
        <v>55</v>
      </c>
      <c r="D23" s="92" t="str">
        <f t="shared" si="0"/>
        <v>r</v>
      </c>
      <c r="E23" s="90" t="s">
        <v>16</v>
      </c>
      <c r="F23" s="98"/>
      <c r="G23" s="90" t="s">
        <v>17</v>
      </c>
      <c r="H23" s="98"/>
      <c r="I23" s="94" t="s">
        <v>37</v>
      </c>
      <c r="J23" s="98"/>
      <c r="K23" s="95" t="s">
        <v>2</v>
      </c>
      <c r="L23" s="91">
        <v>1</v>
      </c>
      <c r="N23" s="97"/>
    </row>
    <row r="24" spans="2:14">
      <c r="B24" s="90">
        <v>19</v>
      </c>
      <c r="C24" s="91" t="s">
        <v>56</v>
      </c>
      <c r="D24" s="92" t="str">
        <f t="shared" si="0"/>
        <v>s</v>
      </c>
      <c r="E24" s="90" t="s">
        <v>16</v>
      </c>
      <c r="F24" s="98"/>
      <c r="G24" s="90" t="s">
        <v>17</v>
      </c>
      <c r="H24" s="98"/>
      <c r="I24" s="94" t="s">
        <v>37</v>
      </c>
      <c r="J24" s="98"/>
      <c r="K24" s="95" t="s">
        <v>2</v>
      </c>
      <c r="L24" s="91">
        <v>2</v>
      </c>
      <c r="N24" s="97"/>
    </row>
    <row r="25" spans="2:14">
      <c r="B25" s="90">
        <v>20</v>
      </c>
      <c r="C25" s="91" t="s">
        <v>57</v>
      </c>
      <c r="D25" s="92" t="str">
        <f t="shared" si="0"/>
        <v>t</v>
      </c>
      <c r="E25" s="90" t="s">
        <v>16</v>
      </c>
      <c r="F25" s="98"/>
      <c r="G25" s="90" t="s">
        <v>17</v>
      </c>
      <c r="H25" s="98"/>
      <c r="I25" s="94" t="s">
        <v>37</v>
      </c>
      <c r="J25" s="98"/>
      <c r="K25" s="95" t="s">
        <v>2</v>
      </c>
      <c r="L25" s="91">
        <v>3</v>
      </c>
      <c r="N25" s="97"/>
    </row>
    <row r="26" spans="2:14">
      <c r="B26" s="90">
        <v>21</v>
      </c>
      <c r="C26" s="91" t="s">
        <v>58</v>
      </c>
      <c r="D26" s="92" t="str">
        <f t="shared" si="0"/>
        <v>u</v>
      </c>
      <c r="E26" s="90" t="s">
        <v>16</v>
      </c>
      <c r="F26" s="98"/>
      <c r="G26" s="90" t="s">
        <v>17</v>
      </c>
      <c r="H26" s="98"/>
      <c r="I26" s="94" t="s">
        <v>37</v>
      </c>
      <c r="J26" s="98"/>
      <c r="K26" s="95" t="s">
        <v>2</v>
      </c>
      <c r="L26" s="91">
        <v>4</v>
      </c>
      <c r="N26" s="97"/>
    </row>
    <row r="27" spans="2:14">
      <c r="B27" s="90">
        <v>22</v>
      </c>
      <c r="C27" s="91" t="s">
        <v>59</v>
      </c>
      <c r="D27" s="92" t="str">
        <f t="shared" si="0"/>
        <v>v</v>
      </c>
      <c r="E27" s="90" t="s">
        <v>16</v>
      </c>
      <c r="F27" s="98"/>
      <c r="G27" s="90" t="s">
        <v>17</v>
      </c>
      <c r="H27" s="98"/>
      <c r="I27" s="94" t="s">
        <v>37</v>
      </c>
      <c r="J27" s="98"/>
      <c r="K27" s="95" t="s">
        <v>2</v>
      </c>
      <c r="L27" s="91">
        <v>5</v>
      </c>
      <c r="N27" s="97"/>
    </row>
    <row r="28" spans="2:14">
      <c r="B28" s="90">
        <v>23</v>
      </c>
      <c r="C28" s="91" t="s">
        <v>60</v>
      </c>
      <c r="D28" s="92" t="str">
        <f t="shared" si="0"/>
        <v>w</v>
      </c>
      <c r="E28" s="90" t="s">
        <v>16</v>
      </c>
      <c r="F28" s="98"/>
      <c r="G28" s="90" t="s">
        <v>17</v>
      </c>
      <c r="H28" s="98"/>
      <c r="I28" s="94" t="s">
        <v>37</v>
      </c>
      <c r="J28" s="98"/>
      <c r="K28" s="95" t="s">
        <v>2</v>
      </c>
      <c r="L28" s="91">
        <v>6</v>
      </c>
      <c r="N28" s="97"/>
    </row>
    <row r="29" spans="2:14">
      <c r="B29" s="90">
        <v>24</v>
      </c>
      <c r="C29" s="91" t="s">
        <v>61</v>
      </c>
      <c r="D29" s="92" t="str">
        <f t="shared" si="0"/>
        <v>x</v>
      </c>
      <c r="E29" s="90" t="s">
        <v>16</v>
      </c>
      <c r="F29" s="98"/>
      <c r="G29" s="90" t="s">
        <v>17</v>
      </c>
      <c r="H29" s="98"/>
      <c r="I29" s="94" t="s">
        <v>37</v>
      </c>
      <c r="J29" s="98"/>
      <c r="K29" s="95" t="s">
        <v>2</v>
      </c>
      <c r="L29" s="91">
        <v>7</v>
      </c>
      <c r="N29" s="97"/>
    </row>
    <row r="30" spans="2:14">
      <c r="B30" s="90">
        <v>25</v>
      </c>
      <c r="C30" s="91" t="s">
        <v>62</v>
      </c>
      <c r="D30" s="92" t="str">
        <f t="shared" si="0"/>
        <v>y</v>
      </c>
      <c r="E30" s="90" t="s">
        <v>16</v>
      </c>
      <c r="F30" s="98"/>
      <c r="G30" s="90" t="s">
        <v>17</v>
      </c>
      <c r="H30" s="98"/>
      <c r="I30" s="94" t="s">
        <v>37</v>
      </c>
      <c r="J30" s="98"/>
      <c r="K30" s="95" t="s">
        <v>2</v>
      </c>
      <c r="L30" s="91">
        <v>8</v>
      </c>
      <c r="N30" s="97"/>
    </row>
    <row r="31" spans="2:14">
      <c r="B31" s="90">
        <v>26</v>
      </c>
      <c r="C31" s="91" t="s">
        <v>63</v>
      </c>
      <c r="D31" s="92" t="str">
        <f t="shared" si="0"/>
        <v>z</v>
      </c>
      <c r="E31" s="90" t="s">
        <v>16</v>
      </c>
      <c r="F31" s="98"/>
      <c r="G31" s="90" t="s">
        <v>17</v>
      </c>
      <c r="H31" s="98"/>
      <c r="I31" s="94" t="s">
        <v>37</v>
      </c>
      <c r="J31" s="98"/>
      <c r="K31" s="95" t="s">
        <v>2</v>
      </c>
      <c r="L31" s="91">
        <v>1</v>
      </c>
      <c r="N31" s="97"/>
    </row>
    <row r="32" spans="2:14">
      <c r="B32" s="90">
        <v>27</v>
      </c>
      <c r="C32" s="91" t="s">
        <v>61</v>
      </c>
      <c r="D32" s="92" t="str">
        <f t="shared" si="0"/>
        <v>x</v>
      </c>
      <c r="E32" s="90" t="s">
        <v>16</v>
      </c>
      <c r="F32" s="98"/>
      <c r="G32" s="90" t="s">
        <v>17</v>
      </c>
      <c r="H32" s="98"/>
      <c r="I32" s="94" t="s">
        <v>37</v>
      </c>
      <c r="J32" s="98"/>
      <c r="K32" s="95" t="s">
        <v>2</v>
      </c>
      <c r="L32" s="91">
        <v>2</v>
      </c>
      <c r="N32" s="97"/>
    </row>
    <row r="33" spans="2:14">
      <c r="B33" s="90">
        <v>28</v>
      </c>
      <c r="C33" s="91" t="s">
        <v>64</v>
      </c>
      <c r="D33" s="92" t="str">
        <f t="shared" si="0"/>
        <v>aa</v>
      </c>
      <c r="E33" s="90" t="s">
        <v>16</v>
      </c>
      <c r="F33" s="98"/>
      <c r="G33" s="90" t="s">
        <v>17</v>
      </c>
      <c r="H33" s="98"/>
      <c r="I33" s="94" t="s">
        <v>37</v>
      </c>
      <c r="J33" s="98"/>
      <c r="K33" s="95" t="s">
        <v>2</v>
      </c>
      <c r="L33" s="91">
        <v>3</v>
      </c>
      <c r="N33" s="97"/>
    </row>
    <row r="34" spans="2:14">
      <c r="B34" s="90">
        <v>29</v>
      </c>
      <c r="C34" s="91" t="s">
        <v>65</v>
      </c>
      <c r="D34" s="92" t="str">
        <f t="shared" si="0"/>
        <v>ab</v>
      </c>
      <c r="E34" s="90" t="s">
        <v>16</v>
      </c>
      <c r="F34" s="98"/>
      <c r="G34" s="90" t="s">
        <v>17</v>
      </c>
      <c r="H34" s="98"/>
      <c r="I34" s="94" t="s">
        <v>37</v>
      </c>
      <c r="J34" s="98"/>
      <c r="K34" s="95" t="s">
        <v>2</v>
      </c>
      <c r="L34" s="91">
        <v>4</v>
      </c>
      <c r="N34" s="97"/>
    </row>
    <row r="35" spans="2:14">
      <c r="B35" s="90">
        <v>30</v>
      </c>
      <c r="C35" s="91" t="s">
        <v>66</v>
      </c>
      <c r="D35" s="92" t="str">
        <f t="shared" si="0"/>
        <v>ac</v>
      </c>
      <c r="E35" s="90" t="s">
        <v>16</v>
      </c>
      <c r="F35" s="98"/>
      <c r="G35" s="90" t="s">
        <v>17</v>
      </c>
      <c r="H35" s="98"/>
      <c r="I35" s="94" t="s">
        <v>37</v>
      </c>
      <c r="J35" s="98"/>
      <c r="K35" s="95" t="s">
        <v>2</v>
      </c>
      <c r="L35" s="91">
        <v>5</v>
      </c>
      <c r="N35" s="97"/>
    </row>
    <row r="36" spans="2:14">
      <c r="B36" s="90">
        <v>31</v>
      </c>
      <c r="C36" s="91" t="s">
        <v>67</v>
      </c>
      <c r="D36" s="92" t="str">
        <f t="shared" si="0"/>
        <v>ad</v>
      </c>
      <c r="E36" s="90" t="s">
        <v>16</v>
      </c>
      <c r="F36" s="98"/>
      <c r="G36" s="90" t="s">
        <v>17</v>
      </c>
      <c r="H36" s="98"/>
      <c r="I36" s="94" t="s">
        <v>37</v>
      </c>
      <c r="J36" s="98"/>
      <c r="K36" s="95" t="s">
        <v>2</v>
      </c>
      <c r="L36" s="91">
        <v>6</v>
      </c>
      <c r="N36" s="97"/>
    </row>
    <row r="37" spans="2:14">
      <c r="B37" s="90">
        <v>32</v>
      </c>
      <c r="C37" s="91" t="s">
        <v>68</v>
      </c>
      <c r="D37" s="92" t="str">
        <f t="shared" si="0"/>
        <v>ae</v>
      </c>
      <c r="E37" s="90" t="s">
        <v>16</v>
      </c>
      <c r="F37" s="98"/>
      <c r="G37" s="90" t="s">
        <v>17</v>
      </c>
      <c r="H37" s="98"/>
      <c r="I37" s="94" t="s">
        <v>37</v>
      </c>
      <c r="J37" s="98"/>
      <c r="K37" s="95" t="s">
        <v>2</v>
      </c>
      <c r="L37" s="91">
        <v>7</v>
      </c>
      <c r="N37" s="97"/>
    </row>
    <row r="38" spans="2:14">
      <c r="B38" s="90">
        <v>33</v>
      </c>
      <c r="C38" s="91" t="s">
        <v>69</v>
      </c>
      <c r="D38" s="92" t="str">
        <f t="shared" si="0"/>
        <v>af</v>
      </c>
      <c r="E38" s="90" t="s">
        <v>16</v>
      </c>
      <c r="F38" s="98"/>
      <c r="G38" s="90" t="s">
        <v>17</v>
      </c>
      <c r="H38" s="98"/>
      <c r="I38" s="94" t="s">
        <v>37</v>
      </c>
      <c r="J38" s="98"/>
      <c r="K38" s="95" t="s">
        <v>2</v>
      </c>
      <c r="L38" s="91">
        <v>8</v>
      </c>
      <c r="N38" s="97"/>
    </row>
    <row r="39" spans="2:14">
      <c r="B39" s="90">
        <v>34</v>
      </c>
      <c r="C39" s="99" t="s">
        <v>87</v>
      </c>
      <c r="D39" s="92"/>
      <c r="E39" s="90" t="s">
        <v>16</v>
      </c>
      <c r="F39" s="93">
        <v>0.29166666666666669</v>
      </c>
      <c r="G39" s="90" t="s">
        <v>17</v>
      </c>
      <c r="H39" s="93">
        <v>0.39583333333333331</v>
      </c>
      <c r="I39" s="94" t="s">
        <v>37</v>
      </c>
      <c r="J39" s="93">
        <v>0</v>
      </c>
      <c r="K39" s="95" t="s">
        <v>2</v>
      </c>
      <c r="L39" s="96">
        <f t="shared" ref="L39:L40" si="2">IF(OR(F39="",H39=""),"",(H39+IF(F39&gt;H39,1,0)-F39-J39)*24)</f>
        <v>2.4999999999999991</v>
      </c>
      <c r="N39" s="97"/>
    </row>
    <row r="40" spans="2:14">
      <c r="B40" s="90"/>
      <c r="C40" s="100" t="s">
        <v>36</v>
      </c>
      <c r="D40" s="92"/>
      <c r="E40" s="90" t="s">
        <v>16</v>
      </c>
      <c r="F40" s="93">
        <v>0.6875</v>
      </c>
      <c r="G40" s="90" t="s">
        <v>17</v>
      </c>
      <c r="H40" s="93">
        <v>0.83333333333333337</v>
      </c>
      <c r="I40" s="94" t="s">
        <v>37</v>
      </c>
      <c r="J40" s="93">
        <v>0</v>
      </c>
      <c r="K40" s="95" t="s">
        <v>2</v>
      </c>
      <c r="L40" s="96">
        <f t="shared" si="2"/>
        <v>3.5000000000000009</v>
      </c>
      <c r="N40" s="97"/>
    </row>
    <row r="41" spans="2:14">
      <c r="B41" s="90"/>
      <c r="C41" s="101" t="s">
        <v>36</v>
      </c>
      <c r="D41" s="92" t="str">
        <f>C39</f>
        <v>ag</v>
      </c>
      <c r="E41" s="90" t="s">
        <v>16</v>
      </c>
      <c r="F41" s="93" t="s">
        <v>36</v>
      </c>
      <c r="G41" s="90" t="s">
        <v>17</v>
      </c>
      <c r="H41" s="93" t="s">
        <v>36</v>
      </c>
      <c r="I41" s="94" t="s">
        <v>37</v>
      </c>
      <c r="J41" s="93" t="s">
        <v>36</v>
      </c>
      <c r="K41" s="95" t="s">
        <v>2</v>
      </c>
      <c r="L41" s="96">
        <f>IF(OR(L39="",L40=""),"",L39+L40)</f>
        <v>6</v>
      </c>
      <c r="N41" s="97" t="s">
        <v>231</v>
      </c>
    </row>
    <row r="42" spans="2:14">
      <c r="B42" s="90"/>
      <c r="C42" s="99" t="s">
        <v>232</v>
      </c>
      <c r="D42" s="92"/>
      <c r="E42" s="90" t="s">
        <v>16</v>
      </c>
      <c r="F42" s="93"/>
      <c r="G42" s="90" t="s">
        <v>17</v>
      </c>
      <c r="H42" s="93"/>
      <c r="I42" s="94" t="s">
        <v>37</v>
      </c>
      <c r="J42" s="93">
        <v>0</v>
      </c>
      <c r="K42" s="95" t="s">
        <v>2</v>
      </c>
      <c r="L42" s="96" t="str">
        <f t="shared" ref="L42:L43" si="3">IF(OR(F42="",H42=""),"",(H42+IF(F42&gt;H42,1,0)-F42-J42)*24)</f>
        <v/>
      </c>
      <c r="N42" s="97"/>
    </row>
    <row r="43" spans="2:14">
      <c r="B43" s="90">
        <v>35</v>
      </c>
      <c r="C43" s="100" t="s">
        <v>36</v>
      </c>
      <c r="D43" s="92"/>
      <c r="E43" s="90" t="s">
        <v>16</v>
      </c>
      <c r="F43" s="93"/>
      <c r="G43" s="90" t="s">
        <v>17</v>
      </c>
      <c r="H43" s="93"/>
      <c r="I43" s="94" t="s">
        <v>37</v>
      </c>
      <c r="J43" s="93">
        <v>0</v>
      </c>
      <c r="K43" s="95" t="s">
        <v>2</v>
      </c>
      <c r="L43" s="96" t="str">
        <f t="shared" si="3"/>
        <v/>
      </c>
      <c r="N43" s="97"/>
    </row>
    <row r="44" spans="2:14">
      <c r="B44" s="90"/>
      <c r="C44" s="101" t="s">
        <v>36</v>
      </c>
      <c r="D44" s="92" t="str">
        <f>C42</f>
        <v>ah</v>
      </c>
      <c r="E44" s="90" t="s">
        <v>16</v>
      </c>
      <c r="F44" s="93" t="s">
        <v>36</v>
      </c>
      <c r="G44" s="90" t="s">
        <v>17</v>
      </c>
      <c r="H44" s="93" t="s">
        <v>36</v>
      </c>
      <c r="I44" s="94" t="s">
        <v>37</v>
      </c>
      <c r="J44" s="93" t="s">
        <v>36</v>
      </c>
      <c r="K44" s="95" t="s">
        <v>2</v>
      </c>
      <c r="L44" s="96" t="str">
        <f>IF(OR(L42="",L43=""),"",L42+L43)</f>
        <v/>
      </c>
      <c r="N44" s="97" t="s">
        <v>233</v>
      </c>
    </row>
    <row r="45" spans="2:14">
      <c r="B45" s="90"/>
      <c r="C45" s="99" t="s">
        <v>234</v>
      </c>
      <c r="D45" s="92"/>
      <c r="E45" s="90" t="s">
        <v>16</v>
      </c>
      <c r="F45" s="93"/>
      <c r="G45" s="90" t="s">
        <v>17</v>
      </c>
      <c r="H45" s="93"/>
      <c r="I45" s="94" t="s">
        <v>37</v>
      </c>
      <c r="J45" s="93">
        <v>0</v>
      </c>
      <c r="K45" s="95" t="s">
        <v>2</v>
      </c>
      <c r="L45" s="96" t="str">
        <f t="shared" ref="L45:L46" si="4">IF(OR(F45="",H45=""),"",(H45+IF(F45&gt;H45,1,0)-F45-J45)*24)</f>
        <v/>
      </c>
      <c r="N45" s="97"/>
    </row>
    <row r="46" spans="2:14">
      <c r="B46" s="90">
        <v>36</v>
      </c>
      <c r="C46" s="100" t="s">
        <v>36</v>
      </c>
      <c r="D46" s="92"/>
      <c r="E46" s="90" t="s">
        <v>16</v>
      </c>
      <c r="F46" s="93"/>
      <c r="G46" s="90" t="s">
        <v>17</v>
      </c>
      <c r="H46" s="93"/>
      <c r="I46" s="94" t="s">
        <v>37</v>
      </c>
      <c r="J46" s="93">
        <v>0</v>
      </c>
      <c r="K46" s="95" t="s">
        <v>2</v>
      </c>
      <c r="L46" s="96" t="str">
        <f t="shared" si="4"/>
        <v/>
      </c>
      <c r="N46" s="97"/>
    </row>
    <row r="47" spans="2:14">
      <c r="B47" s="90"/>
      <c r="C47" s="101" t="s">
        <v>36</v>
      </c>
      <c r="D47" s="92" t="str">
        <f>C45</f>
        <v>ai</v>
      </c>
      <c r="E47" s="90" t="s">
        <v>16</v>
      </c>
      <c r="F47" s="93" t="s">
        <v>36</v>
      </c>
      <c r="G47" s="90" t="s">
        <v>17</v>
      </c>
      <c r="H47" s="93" t="s">
        <v>36</v>
      </c>
      <c r="I47" s="94" t="s">
        <v>37</v>
      </c>
      <c r="J47" s="93" t="s">
        <v>36</v>
      </c>
      <c r="K47" s="95" t="s">
        <v>2</v>
      </c>
      <c r="L47" s="96" t="str">
        <f>IF(OR(L45="",L46=""),"",L45+L46)</f>
        <v/>
      </c>
      <c r="N47" s="97" t="s">
        <v>233</v>
      </c>
    </row>
    <row r="49" spans="3:4">
      <c r="C49" s="86" t="s">
        <v>235</v>
      </c>
      <c r="D49" s="86"/>
    </row>
    <row r="50" spans="3:4">
      <c r="C50" s="86" t="s">
        <v>236</v>
      </c>
      <c r="D50" s="86"/>
    </row>
    <row r="51" spans="3:4">
      <c r="C51" s="86" t="s">
        <v>237</v>
      </c>
      <c r="D51" s="86"/>
    </row>
    <row r="52" spans="3:4">
      <c r="C52" s="86" t="s">
        <v>238</v>
      </c>
      <c r="D52" s="86"/>
    </row>
  </sheetData>
  <sheetProtection sheet="1" insertRows="0" deleteRows="0"/>
  <mergeCells count="2">
    <mergeCell ref="F4:L4"/>
    <mergeCell ref="N4:N5"/>
  </mergeCells>
  <phoneticPr fontId="2"/>
  <printOptions horizontalCentered="1"/>
  <pageMargins left="0.70866141732283472" right="0.70866141732283472" top="0.55118110236220474" bottom="0.35433070866141736" header="0.31496062992125984" footer="0.31496062992125984"/>
  <pageSetup paperSize="9" scale="5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BO290"/>
  <sheetViews>
    <sheetView showGridLines="0" view="pageBreakPreview" topLeftCell="L1" zoomScale="75" zoomScaleNormal="55" zoomScaleSheetLayoutView="75" workbookViewId="0">
      <selection activeCell="AV5" sqref="AV5"/>
    </sheetView>
  </sheetViews>
  <sheetFormatPr defaultColWidth="4.5" defaultRowHeight="14.25"/>
  <cols>
    <col min="1" max="1" width="0.875" style="1" customWidth="1"/>
    <col min="2" max="2" width="5.625" style="1" customWidth="1"/>
    <col min="3" max="4" width="8.125" style="1" customWidth="1"/>
    <col min="5" max="8" width="3.125" style="1" hidden="1" customWidth="1"/>
    <col min="9" max="10" width="3.125" style="1" customWidth="1"/>
    <col min="11" max="62" width="5.625" style="1" customWidth="1"/>
    <col min="63" max="63" width="1.125" style="1" customWidth="1"/>
    <col min="64" max="16384" width="4.5" style="1"/>
  </cols>
  <sheetData>
    <row r="1" spans="2:67" s="6" customFormat="1" ht="20.25" customHeight="1">
      <c r="C1" s="5" t="s">
        <v>321</v>
      </c>
      <c r="D1" s="5"/>
      <c r="E1" s="5"/>
      <c r="F1" s="5"/>
      <c r="G1" s="5"/>
      <c r="H1" s="5"/>
      <c r="I1" s="5"/>
      <c r="J1" s="5"/>
      <c r="M1" s="7" t="s">
        <v>0</v>
      </c>
      <c r="P1" s="5"/>
      <c r="Q1" s="5"/>
      <c r="R1" s="5"/>
      <c r="S1" s="5"/>
      <c r="T1" s="5"/>
      <c r="U1" s="5"/>
      <c r="V1" s="5"/>
      <c r="W1" s="5"/>
      <c r="AS1" s="9" t="s">
        <v>30</v>
      </c>
      <c r="AT1" s="963" t="s">
        <v>158</v>
      </c>
      <c r="AU1" s="964"/>
      <c r="AV1" s="964"/>
      <c r="AW1" s="964"/>
      <c r="AX1" s="964"/>
      <c r="AY1" s="964"/>
      <c r="AZ1" s="964"/>
      <c r="BA1" s="964"/>
      <c r="BB1" s="964"/>
      <c r="BC1" s="964"/>
      <c r="BD1" s="964"/>
      <c r="BE1" s="964"/>
      <c r="BF1" s="964"/>
      <c r="BG1" s="964"/>
      <c r="BH1" s="964"/>
      <c r="BI1" s="964"/>
      <c r="BJ1" s="9" t="s">
        <v>2</v>
      </c>
    </row>
    <row r="2" spans="2:67" s="8" customFormat="1" ht="20.25" customHeight="1">
      <c r="J2" s="7"/>
      <c r="M2" s="7"/>
      <c r="N2" s="7"/>
      <c r="P2" s="9"/>
      <c r="Q2" s="9"/>
      <c r="R2" s="9"/>
      <c r="S2" s="9"/>
      <c r="T2" s="9"/>
      <c r="U2" s="9"/>
      <c r="V2" s="9"/>
      <c r="W2" s="9"/>
      <c r="AB2" s="142" t="s">
        <v>27</v>
      </c>
      <c r="AC2" s="965">
        <v>7</v>
      </c>
      <c r="AD2" s="965"/>
      <c r="AE2" s="142" t="s">
        <v>28</v>
      </c>
      <c r="AF2" s="966">
        <f>IF(AC2=0,"",YEAR(DATE(2018+AC2,1,1)))</f>
        <v>2025</v>
      </c>
      <c r="AG2" s="966"/>
      <c r="AH2" s="143" t="s">
        <v>29</v>
      </c>
      <c r="AI2" s="143" t="s">
        <v>1</v>
      </c>
      <c r="AJ2" s="965">
        <v>6</v>
      </c>
      <c r="AK2" s="965"/>
      <c r="AL2" s="143" t="s">
        <v>24</v>
      </c>
      <c r="AS2" s="9" t="s">
        <v>31</v>
      </c>
      <c r="AT2" s="965" t="s">
        <v>202</v>
      </c>
      <c r="AU2" s="965"/>
      <c r="AV2" s="965"/>
      <c r="AW2" s="965"/>
      <c r="AX2" s="965"/>
      <c r="AY2" s="965"/>
      <c r="AZ2" s="965"/>
      <c r="BA2" s="965"/>
      <c r="BB2" s="965"/>
      <c r="BC2" s="965"/>
      <c r="BD2" s="965"/>
      <c r="BE2" s="965"/>
      <c r="BF2" s="965"/>
      <c r="BG2" s="965"/>
      <c r="BH2" s="965"/>
      <c r="BI2" s="965"/>
      <c r="BJ2" s="9" t="s">
        <v>2</v>
      </c>
      <c r="BK2" s="9"/>
      <c r="BL2" s="9"/>
      <c r="BM2" s="9"/>
    </row>
    <row r="3" spans="2:67" s="8" customFormat="1" ht="20.25" customHeight="1">
      <c r="J3" s="7"/>
      <c r="M3" s="7"/>
      <c r="O3" s="9"/>
      <c r="P3" s="9"/>
      <c r="Q3" s="9"/>
      <c r="R3" s="9"/>
      <c r="S3" s="9"/>
      <c r="T3" s="9"/>
      <c r="U3" s="9"/>
      <c r="AC3" s="15"/>
      <c r="AD3" s="15"/>
      <c r="AE3" s="16"/>
      <c r="AF3" s="17"/>
      <c r="AG3" s="16"/>
      <c r="BD3" s="18" t="s">
        <v>21</v>
      </c>
      <c r="BE3" s="967" t="s">
        <v>1279</v>
      </c>
      <c r="BF3" s="968"/>
      <c r="BG3" s="968"/>
      <c r="BH3" s="969"/>
      <c r="BI3" s="9"/>
    </row>
    <row r="4" spans="2:67" s="8" customFormat="1" ht="20.25" customHeight="1">
      <c r="B4" s="32"/>
      <c r="C4" s="32"/>
      <c r="D4" s="32"/>
      <c r="E4" s="32"/>
      <c r="F4" s="32"/>
      <c r="G4" s="32"/>
      <c r="H4" s="32"/>
      <c r="I4" s="32"/>
      <c r="J4" s="167"/>
      <c r="K4" s="32"/>
      <c r="L4" s="32"/>
      <c r="M4" s="167"/>
      <c r="N4" s="32"/>
      <c r="O4" s="168"/>
      <c r="P4" s="168"/>
      <c r="Q4" s="168"/>
      <c r="R4" s="168"/>
      <c r="S4" s="168"/>
      <c r="T4" s="168"/>
      <c r="U4" s="168"/>
      <c r="V4" s="32"/>
      <c r="W4" s="32"/>
      <c r="X4" s="32"/>
      <c r="Y4" s="32"/>
      <c r="Z4" s="32"/>
      <c r="AA4" s="32"/>
      <c r="AB4" s="32"/>
      <c r="AC4" s="169"/>
      <c r="AD4" s="169"/>
      <c r="AE4" s="170"/>
      <c r="AF4" s="171"/>
      <c r="AG4" s="170"/>
      <c r="AH4" s="32"/>
      <c r="AI4" s="32"/>
      <c r="AJ4" s="32"/>
      <c r="AK4" s="32"/>
      <c r="AL4" s="32"/>
      <c r="AM4" s="32"/>
      <c r="AN4" s="32"/>
      <c r="AO4" s="32"/>
      <c r="AP4" s="32"/>
      <c r="AQ4" s="32"/>
      <c r="AR4" s="32"/>
      <c r="BD4" s="18" t="s">
        <v>240</v>
      </c>
      <c r="BE4" s="967" t="s">
        <v>373</v>
      </c>
      <c r="BF4" s="968"/>
      <c r="BG4" s="968"/>
      <c r="BH4" s="969"/>
      <c r="BI4" s="9"/>
    </row>
    <row r="5" spans="2:67" s="8" customFormat="1" ht="9" customHeight="1">
      <c r="B5" s="32"/>
      <c r="C5" s="32"/>
      <c r="D5" s="32"/>
      <c r="E5" s="32"/>
      <c r="F5" s="32"/>
      <c r="G5" s="32"/>
      <c r="H5" s="32"/>
      <c r="I5" s="32"/>
      <c r="J5" s="167"/>
      <c r="K5" s="32"/>
      <c r="L5" s="32"/>
      <c r="M5" s="167"/>
      <c r="N5" s="32"/>
      <c r="O5" s="168"/>
      <c r="P5" s="168"/>
      <c r="Q5" s="168"/>
      <c r="R5" s="168"/>
      <c r="S5" s="168"/>
      <c r="T5" s="168"/>
      <c r="U5" s="168"/>
      <c r="V5" s="32"/>
      <c r="W5" s="32"/>
      <c r="X5" s="32"/>
      <c r="Y5" s="32"/>
      <c r="Z5" s="32"/>
      <c r="AA5" s="32"/>
      <c r="AB5" s="32"/>
      <c r="AC5" s="172"/>
      <c r="AD5" s="172"/>
      <c r="AE5" s="32"/>
      <c r="AF5" s="32"/>
      <c r="AG5" s="32"/>
      <c r="AH5" s="32"/>
      <c r="AI5" s="32"/>
      <c r="AJ5" s="30"/>
      <c r="AK5" s="30"/>
      <c r="AL5" s="30"/>
      <c r="AM5" s="30"/>
      <c r="AN5" s="30"/>
      <c r="AO5" s="30"/>
      <c r="AP5" s="30"/>
      <c r="AQ5" s="30"/>
      <c r="AR5" s="30"/>
      <c r="AS5" s="6"/>
      <c r="AT5" s="6"/>
      <c r="AU5" s="6"/>
      <c r="AV5" s="6"/>
      <c r="AW5" s="6"/>
      <c r="AX5" s="6"/>
      <c r="AY5" s="6"/>
      <c r="AZ5" s="6"/>
      <c r="BA5" s="6"/>
      <c r="BB5" s="6"/>
      <c r="BC5" s="6"/>
      <c r="BD5" s="6"/>
      <c r="BE5" s="6"/>
      <c r="BF5" s="6"/>
      <c r="BG5" s="6"/>
      <c r="BH5" s="19"/>
      <c r="BI5" s="19"/>
    </row>
    <row r="6" spans="2:67" s="8" customFormat="1" ht="21" customHeight="1">
      <c r="B6" s="37"/>
      <c r="C6" s="34"/>
      <c r="D6" s="34"/>
      <c r="E6" s="34"/>
      <c r="F6" s="34"/>
      <c r="G6" s="34"/>
      <c r="H6" s="34"/>
      <c r="I6" s="34"/>
      <c r="J6" s="34"/>
      <c r="K6" s="42"/>
      <c r="L6" s="42"/>
      <c r="M6" s="42"/>
      <c r="N6" s="40"/>
      <c r="O6" s="42"/>
      <c r="P6" s="42"/>
      <c r="Q6" s="42"/>
      <c r="R6" s="32"/>
      <c r="S6" s="32"/>
      <c r="T6" s="32"/>
      <c r="U6" s="32"/>
      <c r="V6" s="32"/>
      <c r="W6" s="32"/>
      <c r="X6" s="32"/>
      <c r="Y6" s="32"/>
      <c r="Z6" s="32"/>
      <c r="AA6" s="32"/>
      <c r="AB6" s="32"/>
      <c r="AC6" s="32"/>
      <c r="AD6" s="32"/>
      <c r="AE6" s="32"/>
      <c r="AF6" s="32"/>
      <c r="AG6" s="32"/>
      <c r="AH6" s="32"/>
      <c r="AI6" s="32"/>
      <c r="AJ6" s="30"/>
      <c r="AK6" s="30"/>
      <c r="AL6" s="30"/>
      <c r="AM6" s="30"/>
      <c r="AN6" s="30"/>
      <c r="AO6" s="30" t="s">
        <v>257</v>
      </c>
      <c r="AP6" s="30"/>
      <c r="AQ6" s="30"/>
      <c r="AR6" s="30"/>
      <c r="AS6" s="6"/>
      <c r="AT6" s="6"/>
      <c r="AU6" s="6"/>
      <c r="AW6" s="38"/>
      <c r="AX6" s="38"/>
      <c r="AY6" s="2"/>
      <c r="AZ6" s="6"/>
      <c r="BA6" s="959">
        <v>40</v>
      </c>
      <c r="BB6" s="960"/>
      <c r="BC6" s="2" t="s">
        <v>22</v>
      </c>
      <c r="BD6" s="6"/>
      <c r="BE6" s="959">
        <v>160</v>
      </c>
      <c r="BF6" s="960"/>
      <c r="BG6" s="2" t="s">
        <v>23</v>
      </c>
      <c r="BH6" s="6"/>
      <c r="BI6" s="19"/>
    </row>
    <row r="7" spans="2:67" s="8" customFormat="1" ht="5.25" customHeight="1">
      <c r="B7" s="37"/>
      <c r="C7" s="41"/>
      <c r="D7" s="41"/>
      <c r="E7" s="41"/>
      <c r="F7" s="41"/>
      <c r="G7" s="41"/>
      <c r="H7" s="41"/>
      <c r="I7" s="41"/>
      <c r="J7" s="42"/>
      <c r="K7" s="42"/>
      <c r="L7" s="42"/>
      <c r="M7" s="40"/>
      <c r="N7" s="42"/>
      <c r="O7" s="42"/>
      <c r="P7" s="42"/>
      <c r="Q7" s="42"/>
      <c r="R7" s="32"/>
      <c r="S7" s="32"/>
      <c r="T7" s="32"/>
      <c r="U7" s="32"/>
      <c r="V7" s="32"/>
      <c r="W7" s="32"/>
      <c r="X7" s="32"/>
      <c r="Y7" s="32"/>
      <c r="Z7" s="32"/>
      <c r="AA7" s="32"/>
      <c r="AB7" s="32"/>
      <c r="AC7" s="32"/>
      <c r="AD7" s="32"/>
      <c r="AE7" s="32"/>
      <c r="AF7" s="32"/>
      <c r="AG7" s="32"/>
      <c r="AH7" s="32"/>
      <c r="AI7" s="32"/>
      <c r="AJ7" s="30"/>
      <c r="AK7" s="30"/>
      <c r="AL7" s="30"/>
      <c r="AM7" s="30"/>
      <c r="AN7" s="30"/>
      <c r="AO7" s="30"/>
      <c r="AP7" s="30"/>
      <c r="AQ7" s="30"/>
      <c r="AR7" s="30"/>
      <c r="AS7" s="30"/>
      <c r="AT7" s="30"/>
      <c r="AU7" s="30"/>
      <c r="AV7" s="30"/>
      <c r="AW7" s="30"/>
      <c r="AX7" s="30"/>
      <c r="AY7" s="30"/>
      <c r="AZ7" s="30"/>
      <c r="BA7" s="30"/>
      <c r="BB7" s="30"/>
      <c r="BC7" s="30"/>
      <c r="BD7" s="30"/>
      <c r="BE7" s="30"/>
      <c r="BF7" s="30"/>
      <c r="BG7" s="30"/>
      <c r="BH7" s="31"/>
      <c r="BI7" s="31"/>
      <c r="BJ7" s="32"/>
    </row>
    <row r="8" spans="2:67" s="8" customFormat="1" ht="21" customHeight="1">
      <c r="B8" s="43"/>
      <c r="C8" s="40"/>
      <c r="D8" s="40"/>
      <c r="E8" s="40"/>
      <c r="F8" s="40"/>
      <c r="G8" s="40"/>
      <c r="H8" s="40"/>
      <c r="I8" s="40"/>
      <c r="J8" s="42"/>
      <c r="K8" s="42"/>
      <c r="L8" s="42"/>
      <c r="M8" s="40"/>
      <c r="N8" s="42"/>
      <c r="O8" s="42"/>
      <c r="P8" s="42"/>
      <c r="Q8" s="42"/>
      <c r="R8" s="32"/>
      <c r="S8" s="32"/>
      <c r="T8" s="32"/>
      <c r="U8" s="32"/>
      <c r="V8" s="32"/>
      <c r="W8" s="32"/>
      <c r="X8" s="32"/>
      <c r="Y8" s="32"/>
      <c r="Z8" s="32"/>
      <c r="AA8" s="32"/>
      <c r="AB8" s="32"/>
      <c r="AC8" s="32"/>
      <c r="AD8" s="32"/>
      <c r="AE8" s="32"/>
      <c r="AF8" s="32"/>
      <c r="AG8" s="32"/>
      <c r="AH8" s="32"/>
      <c r="AI8" s="32"/>
      <c r="AJ8" s="33"/>
      <c r="AK8" s="33"/>
      <c r="AL8" s="33"/>
      <c r="AM8" s="34"/>
      <c r="AN8" s="35"/>
      <c r="AO8" s="36"/>
      <c r="AP8" s="36"/>
      <c r="AQ8" s="37"/>
      <c r="AR8" s="38"/>
      <c r="AS8" s="38"/>
      <c r="AT8" s="38"/>
      <c r="AU8" s="39"/>
      <c r="AV8" s="39"/>
      <c r="AW8" s="30"/>
      <c r="AX8" s="38"/>
      <c r="AY8" s="38"/>
      <c r="AZ8" s="40"/>
      <c r="BA8" s="30"/>
      <c r="BB8" s="30" t="s">
        <v>26</v>
      </c>
      <c r="BC8" s="30"/>
      <c r="BD8" s="30"/>
      <c r="BE8" s="961">
        <f>DAY(EOMONTH(DATE(AF2,AJ2,1),0))</f>
        <v>30</v>
      </c>
      <c r="BF8" s="962"/>
      <c r="BG8" s="30" t="s">
        <v>25</v>
      </c>
      <c r="BH8" s="30"/>
      <c r="BI8" s="30"/>
      <c r="BJ8" s="32"/>
      <c r="BM8" s="9"/>
      <c r="BN8" s="9"/>
      <c r="BO8" s="9"/>
    </row>
    <row r="9" spans="2:67" s="8" customFormat="1" ht="5.25" customHeight="1">
      <c r="B9" s="43"/>
      <c r="C9" s="40"/>
      <c r="D9" s="40"/>
      <c r="E9" s="40"/>
      <c r="F9" s="40"/>
      <c r="G9" s="40"/>
      <c r="H9" s="40"/>
      <c r="I9" s="40"/>
      <c r="J9" s="42"/>
      <c r="K9" s="42"/>
      <c r="L9" s="42"/>
      <c r="M9" s="40"/>
      <c r="N9" s="42"/>
      <c r="O9" s="42"/>
      <c r="P9" s="42"/>
      <c r="Q9" s="42"/>
      <c r="R9" s="32"/>
      <c r="S9" s="32"/>
      <c r="T9" s="32"/>
      <c r="U9" s="32"/>
      <c r="V9" s="32"/>
      <c r="W9" s="32"/>
      <c r="X9" s="32"/>
      <c r="Y9" s="32"/>
      <c r="Z9" s="32"/>
      <c r="AA9" s="32"/>
      <c r="AB9" s="32"/>
      <c r="AC9" s="32"/>
      <c r="AD9" s="32"/>
      <c r="AE9" s="32"/>
      <c r="AF9" s="32"/>
      <c r="AG9" s="32"/>
      <c r="AH9" s="32"/>
      <c r="AI9" s="32"/>
      <c r="AJ9" s="33"/>
      <c r="AK9" s="33"/>
      <c r="AL9" s="33"/>
      <c r="AM9" s="34"/>
      <c r="AN9" s="35"/>
      <c r="AO9" s="36"/>
      <c r="AP9" s="36"/>
      <c r="AQ9" s="37"/>
      <c r="AR9" s="38"/>
      <c r="AS9" s="38"/>
      <c r="AT9" s="38"/>
      <c r="AU9" s="39"/>
      <c r="AV9" s="39"/>
      <c r="AW9" s="30"/>
      <c r="AX9" s="38"/>
      <c r="AY9" s="38"/>
      <c r="AZ9" s="40"/>
      <c r="BA9" s="30"/>
      <c r="BB9" s="30"/>
      <c r="BC9" s="30"/>
      <c r="BD9" s="30"/>
      <c r="BE9" s="40"/>
      <c r="BF9" s="40"/>
      <c r="BG9" s="30"/>
      <c r="BH9" s="30"/>
      <c r="BI9" s="30"/>
      <c r="BJ9" s="32"/>
      <c r="BM9" s="9"/>
      <c r="BN9" s="9"/>
      <c r="BO9" s="9"/>
    </row>
    <row r="10" spans="2:67" s="8" customFormat="1" ht="21" customHeight="1">
      <c r="B10" s="43"/>
      <c r="C10" s="40"/>
      <c r="D10" s="40"/>
      <c r="E10" s="40"/>
      <c r="F10" s="40"/>
      <c r="G10" s="40"/>
      <c r="H10" s="40"/>
      <c r="I10" s="40"/>
      <c r="J10" s="42"/>
      <c r="K10" s="42"/>
      <c r="L10" s="42"/>
      <c r="M10" s="40"/>
      <c r="N10" s="42"/>
      <c r="O10" s="42"/>
      <c r="P10" s="42"/>
      <c r="Q10" s="42"/>
      <c r="R10" s="32"/>
      <c r="S10" s="32"/>
      <c r="T10" s="32"/>
      <c r="U10" s="32"/>
      <c r="V10" s="32"/>
      <c r="W10" s="32"/>
      <c r="X10" s="32"/>
      <c r="Y10" s="32"/>
      <c r="Z10" s="32"/>
      <c r="AA10" s="32"/>
      <c r="AB10" s="32"/>
      <c r="AC10" s="32"/>
      <c r="AD10" s="32"/>
      <c r="AE10" s="32"/>
      <c r="AF10" s="32"/>
      <c r="AG10" s="32"/>
      <c r="AH10" s="32"/>
      <c r="AI10" s="32"/>
      <c r="AJ10" s="33"/>
      <c r="AK10" s="33"/>
      <c r="AL10" s="33"/>
      <c r="AM10" s="34"/>
      <c r="AN10" s="35"/>
      <c r="AO10" s="36"/>
      <c r="AP10" s="36"/>
      <c r="AQ10" s="30" t="s">
        <v>272</v>
      </c>
      <c r="AR10" s="38"/>
      <c r="AS10" s="30"/>
      <c r="AT10" s="34"/>
      <c r="AU10" s="34"/>
      <c r="AV10" s="221"/>
      <c r="AW10" s="30"/>
      <c r="AX10" s="222"/>
      <c r="AY10" s="222"/>
      <c r="AZ10" s="222"/>
      <c r="BA10" s="30"/>
      <c r="BB10" s="30"/>
      <c r="BC10" s="31" t="s">
        <v>270</v>
      </c>
      <c r="BD10" s="30"/>
      <c r="BE10" s="959"/>
      <c r="BF10" s="960"/>
      <c r="BG10" s="2" t="s">
        <v>271</v>
      </c>
      <c r="BH10" s="30"/>
      <c r="BI10" s="30"/>
      <c r="BJ10" s="32"/>
      <c r="BM10" s="9"/>
      <c r="BN10" s="9"/>
      <c r="BO10" s="9"/>
    </row>
    <row r="11" spans="2:67" ht="5.25" customHeight="1" thickBot="1">
      <c r="B11" s="44"/>
      <c r="C11" s="45"/>
      <c r="D11" s="45"/>
      <c r="E11" s="45"/>
      <c r="F11" s="45"/>
      <c r="G11" s="45"/>
      <c r="H11" s="45"/>
      <c r="I11" s="45"/>
      <c r="J11" s="45"/>
      <c r="K11" s="44"/>
      <c r="L11" s="44"/>
      <c r="M11" s="44"/>
      <c r="N11" s="44"/>
      <c r="O11" s="44"/>
      <c r="P11" s="44"/>
      <c r="Q11" s="44"/>
      <c r="R11" s="44"/>
      <c r="S11" s="44"/>
      <c r="T11" s="44"/>
      <c r="U11" s="44"/>
      <c r="V11" s="44"/>
      <c r="W11" s="44"/>
      <c r="X11" s="44"/>
      <c r="Y11" s="44"/>
      <c r="Z11" s="44"/>
      <c r="AA11" s="44"/>
      <c r="AB11" s="44"/>
      <c r="AC11" s="45"/>
      <c r="AD11" s="44"/>
      <c r="AE11" s="44"/>
      <c r="AF11" s="44"/>
      <c r="AG11" s="44"/>
      <c r="AH11" s="44"/>
      <c r="AI11" s="44"/>
      <c r="AJ11" s="44"/>
      <c r="AK11" s="44"/>
      <c r="AL11" s="44"/>
      <c r="AM11" s="44"/>
      <c r="AN11" s="44"/>
      <c r="AO11" s="44"/>
      <c r="AP11" s="44"/>
      <c r="AQ11" s="44"/>
      <c r="AR11" s="44"/>
      <c r="AT11" s="3"/>
      <c r="BK11" s="4"/>
      <c r="BL11" s="4"/>
      <c r="BM11" s="4"/>
    </row>
    <row r="12" spans="2:67" ht="21.6" customHeight="1">
      <c r="B12" s="994" t="s">
        <v>20</v>
      </c>
      <c r="C12" s="982" t="s">
        <v>283</v>
      </c>
      <c r="D12" s="1008"/>
      <c r="E12" s="214"/>
      <c r="F12" s="211"/>
      <c r="G12" s="214"/>
      <c r="H12" s="211"/>
      <c r="I12" s="1011" t="s">
        <v>284</v>
      </c>
      <c r="J12" s="1012"/>
      <c r="K12" s="1017" t="s">
        <v>285</v>
      </c>
      <c r="L12" s="983"/>
      <c r="M12" s="983"/>
      <c r="N12" s="1008"/>
      <c r="O12" s="1017" t="s">
        <v>286</v>
      </c>
      <c r="P12" s="983"/>
      <c r="Q12" s="983"/>
      <c r="R12" s="983"/>
      <c r="S12" s="1008"/>
      <c r="T12" s="198"/>
      <c r="U12" s="198"/>
      <c r="V12" s="199"/>
      <c r="W12" s="1020" t="s">
        <v>287</v>
      </c>
      <c r="X12" s="1000"/>
      <c r="Y12" s="1000"/>
      <c r="Z12" s="1000"/>
      <c r="AA12" s="1000"/>
      <c r="AB12" s="1000"/>
      <c r="AC12" s="1000"/>
      <c r="AD12" s="1000"/>
      <c r="AE12" s="1000"/>
      <c r="AF12" s="1000"/>
      <c r="AG12" s="1000"/>
      <c r="AH12" s="1000"/>
      <c r="AI12" s="1000"/>
      <c r="AJ12" s="1000"/>
      <c r="AK12" s="1000"/>
      <c r="AL12" s="1000"/>
      <c r="AM12" s="1000"/>
      <c r="AN12" s="1000"/>
      <c r="AO12" s="1000"/>
      <c r="AP12" s="1000"/>
      <c r="AQ12" s="1000"/>
      <c r="AR12" s="1000"/>
      <c r="AS12" s="1000"/>
      <c r="AT12" s="1000"/>
      <c r="AU12" s="1000"/>
      <c r="AV12" s="1000"/>
      <c r="AW12" s="1000"/>
      <c r="AX12" s="1000"/>
      <c r="AY12" s="1000"/>
      <c r="AZ12" s="1000"/>
      <c r="BA12" s="1000"/>
      <c r="BB12" s="970" t="str">
        <f>IF(BE3="４週","(10)1～4週目の勤務時間数合計","(10)1か月の勤務時間数　合計")</f>
        <v>(10)1か月の勤務時間数　合計</v>
      </c>
      <c r="BC12" s="971"/>
      <c r="BD12" s="976" t="s">
        <v>288</v>
      </c>
      <c r="BE12" s="977"/>
      <c r="BF12" s="982" t="s">
        <v>289</v>
      </c>
      <c r="BG12" s="983"/>
      <c r="BH12" s="983"/>
      <c r="BI12" s="983"/>
      <c r="BJ12" s="984"/>
    </row>
    <row r="13" spans="2:67" ht="20.25" customHeight="1">
      <c r="B13" s="995"/>
      <c r="C13" s="985"/>
      <c r="D13" s="1009"/>
      <c r="E13" s="215"/>
      <c r="F13" s="212"/>
      <c r="G13" s="215"/>
      <c r="H13" s="212"/>
      <c r="I13" s="1013"/>
      <c r="J13" s="1014"/>
      <c r="K13" s="1018"/>
      <c r="L13" s="986"/>
      <c r="M13" s="986"/>
      <c r="N13" s="1009"/>
      <c r="O13" s="1018"/>
      <c r="P13" s="986"/>
      <c r="Q13" s="986"/>
      <c r="R13" s="986"/>
      <c r="S13" s="1009"/>
      <c r="T13" s="200"/>
      <c r="U13" s="200"/>
      <c r="V13" s="201"/>
      <c r="W13" s="991" t="s">
        <v>11</v>
      </c>
      <c r="X13" s="991"/>
      <c r="Y13" s="991"/>
      <c r="Z13" s="991"/>
      <c r="AA13" s="991"/>
      <c r="AB13" s="991"/>
      <c r="AC13" s="992"/>
      <c r="AD13" s="993" t="s">
        <v>12</v>
      </c>
      <c r="AE13" s="991"/>
      <c r="AF13" s="991"/>
      <c r="AG13" s="991"/>
      <c r="AH13" s="991"/>
      <c r="AI13" s="991"/>
      <c r="AJ13" s="992"/>
      <c r="AK13" s="993" t="s">
        <v>13</v>
      </c>
      <c r="AL13" s="991"/>
      <c r="AM13" s="991"/>
      <c r="AN13" s="991"/>
      <c r="AO13" s="991"/>
      <c r="AP13" s="991"/>
      <c r="AQ13" s="992"/>
      <c r="AR13" s="993" t="s">
        <v>14</v>
      </c>
      <c r="AS13" s="991"/>
      <c r="AT13" s="991"/>
      <c r="AU13" s="991"/>
      <c r="AV13" s="991"/>
      <c r="AW13" s="991"/>
      <c r="AX13" s="992"/>
      <c r="AY13" s="993" t="s">
        <v>15</v>
      </c>
      <c r="AZ13" s="991"/>
      <c r="BA13" s="991"/>
      <c r="BB13" s="972"/>
      <c r="BC13" s="973"/>
      <c r="BD13" s="978"/>
      <c r="BE13" s="979"/>
      <c r="BF13" s="985"/>
      <c r="BG13" s="986"/>
      <c r="BH13" s="986"/>
      <c r="BI13" s="986"/>
      <c r="BJ13" s="987"/>
    </row>
    <row r="14" spans="2:67" ht="20.25" customHeight="1">
      <c r="B14" s="995"/>
      <c r="C14" s="985"/>
      <c r="D14" s="1009"/>
      <c r="E14" s="215"/>
      <c r="F14" s="212"/>
      <c r="G14" s="215"/>
      <c r="H14" s="212"/>
      <c r="I14" s="1013"/>
      <c r="J14" s="1014"/>
      <c r="K14" s="1018"/>
      <c r="L14" s="986"/>
      <c r="M14" s="986"/>
      <c r="N14" s="1009"/>
      <c r="O14" s="1018"/>
      <c r="P14" s="986"/>
      <c r="Q14" s="986"/>
      <c r="R14" s="986"/>
      <c r="S14" s="1009"/>
      <c r="T14" s="200"/>
      <c r="U14" s="200"/>
      <c r="V14" s="201"/>
      <c r="W14" s="150">
        <v>1</v>
      </c>
      <c r="X14" s="151">
        <v>2</v>
      </c>
      <c r="Y14" s="151">
        <v>3</v>
      </c>
      <c r="Z14" s="151">
        <v>4</v>
      </c>
      <c r="AA14" s="151">
        <v>5</v>
      </c>
      <c r="AB14" s="151">
        <v>6</v>
      </c>
      <c r="AC14" s="152">
        <v>7</v>
      </c>
      <c r="AD14" s="153">
        <v>8</v>
      </c>
      <c r="AE14" s="151">
        <v>9</v>
      </c>
      <c r="AF14" s="151">
        <v>10</v>
      </c>
      <c r="AG14" s="151">
        <v>11</v>
      </c>
      <c r="AH14" s="151">
        <v>12</v>
      </c>
      <c r="AI14" s="151">
        <v>13</v>
      </c>
      <c r="AJ14" s="152">
        <v>14</v>
      </c>
      <c r="AK14" s="150">
        <v>15</v>
      </c>
      <c r="AL14" s="151">
        <v>16</v>
      </c>
      <c r="AM14" s="151">
        <v>17</v>
      </c>
      <c r="AN14" s="151">
        <v>18</v>
      </c>
      <c r="AO14" s="151">
        <v>19</v>
      </c>
      <c r="AP14" s="151">
        <v>20</v>
      </c>
      <c r="AQ14" s="152">
        <v>21</v>
      </c>
      <c r="AR14" s="153">
        <v>22</v>
      </c>
      <c r="AS14" s="151">
        <v>23</v>
      </c>
      <c r="AT14" s="151">
        <v>24</v>
      </c>
      <c r="AU14" s="151">
        <v>25</v>
      </c>
      <c r="AV14" s="151">
        <v>26</v>
      </c>
      <c r="AW14" s="151">
        <v>27</v>
      </c>
      <c r="AX14" s="152">
        <v>28</v>
      </c>
      <c r="AY14" s="154">
        <f>IF($BE$3="暦月",IF(DAY(DATE($AF$2,$AJ$2,29))=29,29,""),"")</f>
        <v>29</v>
      </c>
      <c r="AZ14" s="218">
        <f>IF($BE$3="暦月",IF(DAY(DATE($AF$2,$AJ$2,30))=30,30,""),"")</f>
        <v>30</v>
      </c>
      <c r="BA14" s="155" t="str">
        <f>IF($BE$3="暦月",IF(DAY(DATE($AF$2,$AJ$2,31))=31,31,""),"")</f>
        <v/>
      </c>
      <c r="BB14" s="972"/>
      <c r="BC14" s="973"/>
      <c r="BD14" s="978"/>
      <c r="BE14" s="979"/>
      <c r="BF14" s="985"/>
      <c r="BG14" s="986"/>
      <c r="BH14" s="986"/>
      <c r="BI14" s="986"/>
      <c r="BJ14" s="987"/>
    </row>
    <row r="15" spans="2:67" ht="20.25" hidden="1" customHeight="1">
      <c r="B15" s="995"/>
      <c r="C15" s="985"/>
      <c r="D15" s="1009"/>
      <c r="E15" s="215"/>
      <c r="F15" s="212"/>
      <c r="G15" s="215"/>
      <c r="H15" s="212"/>
      <c r="I15" s="1013"/>
      <c r="J15" s="1014"/>
      <c r="K15" s="1018"/>
      <c r="L15" s="986"/>
      <c r="M15" s="986"/>
      <c r="N15" s="1009"/>
      <c r="O15" s="1018"/>
      <c r="P15" s="986"/>
      <c r="Q15" s="986"/>
      <c r="R15" s="986"/>
      <c r="S15" s="1009"/>
      <c r="T15" s="200"/>
      <c r="U15" s="200"/>
      <c r="V15" s="201"/>
      <c r="W15" s="150">
        <f>WEEKDAY(DATE($AF$2,$AJ$2,1))</f>
        <v>1</v>
      </c>
      <c r="X15" s="151">
        <f>WEEKDAY(DATE($AF$2,$AJ$2,2))</f>
        <v>2</v>
      </c>
      <c r="Y15" s="151">
        <f>WEEKDAY(DATE($AF$2,$AJ$2,3))</f>
        <v>3</v>
      </c>
      <c r="Z15" s="151">
        <f>WEEKDAY(DATE($AF$2,$AJ$2,4))</f>
        <v>4</v>
      </c>
      <c r="AA15" s="151">
        <f>WEEKDAY(DATE($AF$2,$AJ$2,5))</f>
        <v>5</v>
      </c>
      <c r="AB15" s="151">
        <f>WEEKDAY(DATE($AF$2,$AJ$2,6))</f>
        <v>6</v>
      </c>
      <c r="AC15" s="152">
        <f>WEEKDAY(DATE($AF$2,$AJ$2,7))</f>
        <v>7</v>
      </c>
      <c r="AD15" s="153">
        <f>WEEKDAY(DATE($AF$2,$AJ$2,8))</f>
        <v>1</v>
      </c>
      <c r="AE15" s="151">
        <f>WEEKDAY(DATE($AF$2,$AJ$2,9))</f>
        <v>2</v>
      </c>
      <c r="AF15" s="151">
        <f>WEEKDAY(DATE($AF$2,$AJ$2,10))</f>
        <v>3</v>
      </c>
      <c r="AG15" s="151">
        <f>WEEKDAY(DATE($AF$2,$AJ$2,11))</f>
        <v>4</v>
      </c>
      <c r="AH15" s="151">
        <f>WEEKDAY(DATE($AF$2,$AJ$2,12))</f>
        <v>5</v>
      </c>
      <c r="AI15" s="151">
        <f>WEEKDAY(DATE($AF$2,$AJ$2,13))</f>
        <v>6</v>
      </c>
      <c r="AJ15" s="152">
        <f>WEEKDAY(DATE($AF$2,$AJ$2,14))</f>
        <v>7</v>
      </c>
      <c r="AK15" s="153">
        <f>WEEKDAY(DATE($AF$2,$AJ$2,15))</f>
        <v>1</v>
      </c>
      <c r="AL15" s="151">
        <f>WEEKDAY(DATE($AF$2,$AJ$2,16))</f>
        <v>2</v>
      </c>
      <c r="AM15" s="151">
        <f>WEEKDAY(DATE($AF$2,$AJ$2,17))</f>
        <v>3</v>
      </c>
      <c r="AN15" s="151">
        <f>WEEKDAY(DATE($AF$2,$AJ$2,18))</f>
        <v>4</v>
      </c>
      <c r="AO15" s="151">
        <f>WEEKDAY(DATE($AF$2,$AJ$2,19))</f>
        <v>5</v>
      </c>
      <c r="AP15" s="151">
        <f>WEEKDAY(DATE($AF$2,$AJ$2,20))</f>
        <v>6</v>
      </c>
      <c r="AQ15" s="152">
        <f>WEEKDAY(DATE($AF$2,$AJ$2,21))</f>
        <v>7</v>
      </c>
      <c r="AR15" s="153">
        <f>WEEKDAY(DATE($AF$2,$AJ$2,22))</f>
        <v>1</v>
      </c>
      <c r="AS15" s="151">
        <f>WEEKDAY(DATE($AF$2,$AJ$2,23))</f>
        <v>2</v>
      </c>
      <c r="AT15" s="151">
        <f>WEEKDAY(DATE($AF$2,$AJ$2,24))</f>
        <v>3</v>
      </c>
      <c r="AU15" s="151">
        <f>WEEKDAY(DATE($AF$2,$AJ$2,25))</f>
        <v>4</v>
      </c>
      <c r="AV15" s="151">
        <f>WEEKDAY(DATE($AF$2,$AJ$2,26))</f>
        <v>5</v>
      </c>
      <c r="AW15" s="151">
        <f>WEEKDAY(DATE($AF$2,$AJ$2,27))</f>
        <v>6</v>
      </c>
      <c r="AX15" s="152">
        <f>WEEKDAY(DATE($AF$2,$AJ$2,28))</f>
        <v>7</v>
      </c>
      <c r="AY15" s="153">
        <f>IF(AY14=29,WEEKDAY(DATE($AF$2,$AJ$2,29)),0)</f>
        <v>1</v>
      </c>
      <c r="AZ15" s="151">
        <f>IF(AZ14=30,WEEKDAY(DATE($AF$2,$AJ$2,30)),0)</f>
        <v>2</v>
      </c>
      <c r="BA15" s="152">
        <f>IF(BA14=31,WEEKDAY(DATE($AF$2,$AJ$2,31)),0)</f>
        <v>0</v>
      </c>
      <c r="BB15" s="972"/>
      <c r="BC15" s="973"/>
      <c r="BD15" s="978"/>
      <c r="BE15" s="979"/>
      <c r="BF15" s="985"/>
      <c r="BG15" s="986"/>
      <c r="BH15" s="986"/>
      <c r="BI15" s="986"/>
      <c r="BJ15" s="987"/>
    </row>
    <row r="16" spans="2:67" ht="20.25" customHeight="1" thickBot="1">
      <c r="B16" s="996"/>
      <c r="C16" s="988"/>
      <c r="D16" s="1010"/>
      <c r="E16" s="216"/>
      <c r="F16" s="213"/>
      <c r="G16" s="216"/>
      <c r="H16" s="213"/>
      <c r="I16" s="1015"/>
      <c r="J16" s="1016"/>
      <c r="K16" s="1019"/>
      <c r="L16" s="989"/>
      <c r="M16" s="989"/>
      <c r="N16" s="1010"/>
      <c r="O16" s="1019"/>
      <c r="P16" s="989"/>
      <c r="Q16" s="989"/>
      <c r="R16" s="989"/>
      <c r="S16" s="1010"/>
      <c r="T16" s="202"/>
      <c r="U16" s="202"/>
      <c r="V16" s="203"/>
      <c r="W16" s="156" t="str">
        <f>IF(W15=1,"日",IF(W15=2,"月",IF(W15=3,"火",IF(W15=4,"水",IF(W15=5,"木",IF(W15=6,"金","土"))))))</f>
        <v>日</v>
      </c>
      <c r="X16" s="157" t="str">
        <f t="shared" ref="X16:AX16" si="0">IF(X15=1,"日",IF(X15=2,"月",IF(X15=3,"火",IF(X15=4,"水",IF(X15=5,"木",IF(X15=6,"金","土"))))))</f>
        <v>月</v>
      </c>
      <c r="Y16" s="157" t="str">
        <f t="shared" si="0"/>
        <v>火</v>
      </c>
      <c r="Z16" s="157" t="str">
        <f t="shared" si="0"/>
        <v>水</v>
      </c>
      <c r="AA16" s="157" t="str">
        <f t="shared" si="0"/>
        <v>木</v>
      </c>
      <c r="AB16" s="157" t="str">
        <f t="shared" si="0"/>
        <v>金</v>
      </c>
      <c r="AC16" s="158" t="str">
        <f t="shared" si="0"/>
        <v>土</v>
      </c>
      <c r="AD16" s="159" t="str">
        <f>IF(AD15=1,"日",IF(AD15=2,"月",IF(AD15=3,"火",IF(AD15=4,"水",IF(AD15=5,"木",IF(AD15=6,"金","土"))))))</f>
        <v>日</v>
      </c>
      <c r="AE16" s="157" t="str">
        <f t="shared" si="0"/>
        <v>月</v>
      </c>
      <c r="AF16" s="157" t="str">
        <f t="shared" si="0"/>
        <v>火</v>
      </c>
      <c r="AG16" s="157" t="str">
        <f t="shared" si="0"/>
        <v>水</v>
      </c>
      <c r="AH16" s="157" t="str">
        <f t="shared" si="0"/>
        <v>木</v>
      </c>
      <c r="AI16" s="157" t="str">
        <f t="shared" si="0"/>
        <v>金</v>
      </c>
      <c r="AJ16" s="158" t="str">
        <f t="shared" si="0"/>
        <v>土</v>
      </c>
      <c r="AK16" s="159" t="str">
        <f>IF(AK15=1,"日",IF(AK15=2,"月",IF(AK15=3,"火",IF(AK15=4,"水",IF(AK15=5,"木",IF(AK15=6,"金","土"))))))</f>
        <v>日</v>
      </c>
      <c r="AL16" s="157" t="str">
        <f t="shared" si="0"/>
        <v>月</v>
      </c>
      <c r="AM16" s="157" t="str">
        <f t="shared" si="0"/>
        <v>火</v>
      </c>
      <c r="AN16" s="157" t="str">
        <f t="shared" si="0"/>
        <v>水</v>
      </c>
      <c r="AO16" s="157" t="str">
        <f t="shared" si="0"/>
        <v>木</v>
      </c>
      <c r="AP16" s="157" t="str">
        <f t="shared" si="0"/>
        <v>金</v>
      </c>
      <c r="AQ16" s="158" t="str">
        <f t="shared" si="0"/>
        <v>土</v>
      </c>
      <c r="AR16" s="159" t="str">
        <f>IF(AR15=1,"日",IF(AR15=2,"月",IF(AR15=3,"火",IF(AR15=4,"水",IF(AR15=5,"木",IF(AR15=6,"金","土"))))))</f>
        <v>日</v>
      </c>
      <c r="AS16" s="157" t="str">
        <f t="shared" si="0"/>
        <v>月</v>
      </c>
      <c r="AT16" s="157" t="str">
        <f t="shared" si="0"/>
        <v>火</v>
      </c>
      <c r="AU16" s="157" t="str">
        <f t="shared" si="0"/>
        <v>水</v>
      </c>
      <c r="AV16" s="157" t="str">
        <f t="shared" si="0"/>
        <v>木</v>
      </c>
      <c r="AW16" s="157" t="str">
        <f t="shared" si="0"/>
        <v>金</v>
      </c>
      <c r="AX16" s="158" t="str">
        <f t="shared" si="0"/>
        <v>土</v>
      </c>
      <c r="AY16" s="157" t="str">
        <f>IF(AY15=1,"日",IF(AY15=2,"月",IF(AY15=3,"火",IF(AY15=4,"水",IF(AY15=5,"木",IF(AY15=6,"金",IF(AY15=0,"","土")))))))</f>
        <v>日</v>
      </c>
      <c r="AZ16" s="157" t="str">
        <f>IF(AZ15=1,"日",IF(AZ15=2,"月",IF(AZ15=3,"火",IF(AZ15=4,"水",IF(AZ15=5,"木",IF(AZ15=6,"金",IF(AZ15=0,"","土")))))))</f>
        <v>月</v>
      </c>
      <c r="BA16" s="157" t="str">
        <f>IF(BA15=1,"日",IF(BA15=2,"月",IF(BA15=3,"火",IF(BA15=4,"水",IF(BA15=5,"木",IF(BA15=6,"金",IF(BA15=0,"","土")))))))</f>
        <v/>
      </c>
      <c r="BB16" s="974"/>
      <c r="BC16" s="975"/>
      <c r="BD16" s="980"/>
      <c r="BE16" s="981"/>
      <c r="BF16" s="988"/>
      <c r="BG16" s="989"/>
      <c r="BH16" s="989"/>
      <c r="BI16" s="989"/>
      <c r="BJ16" s="990"/>
    </row>
    <row r="17" spans="2:62" ht="20.25" customHeight="1">
      <c r="B17" s="1120">
        <f>B15+1</f>
        <v>1</v>
      </c>
      <c r="C17" s="953"/>
      <c r="D17" s="954"/>
      <c r="E17" s="161"/>
      <c r="F17" s="162"/>
      <c r="G17" s="161"/>
      <c r="H17" s="162"/>
      <c r="I17" s="1047"/>
      <c r="J17" s="1048"/>
      <c r="K17" s="1053"/>
      <c r="L17" s="1054"/>
      <c r="M17" s="1054"/>
      <c r="N17" s="954"/>
      <c r="O17" s="1123"/>
      <c r="P17" s="1124"/>
      <c r="Q17" s="1124"/>
      <c r="R17" s="1124"/>
      <c r="S17" s="1125"/>
      <c r="T17" s="109" t="s">
        <v>18</v>
      </c>
      <c r="U17" s="110"/>
      <c r="V17" s="111"/>
      <c r="W17" s="102"/>
      <c r="X17" s="103"/>
      <c r="Y17" s="103"/>
      <c r="Z17" s="103"/>
      <c r="AA17" s="103"/>
      <c r="AB17" s="103"/>
      <c r="AC17" s="104"/>
      <c r="AD17" s="102"/>
      <c r="AE17" s="103"/>
      <c r="AF17" s="103"/>
      <c r="AG17" s="103"/>
      <c r="AH17" s="103"/>
      <c r="AI17" s="103"/>
      <c r="AJ17" s="104"/>
      <c r="AK17" s="102"/>
      <c r="AL17" s="103"/>
      <c r="AM17" s="103"/>
      <c r="AN17" s="103"/>
      <c r="AO17" s="103"/>
      <c r="AP17" s="103"/>
      <c r="AQ17" s="104"/>
      <c r="AR17" s="102"/>
      <c r="AS17" s="103"/>
      <c r="AT17" s="103"/>
      <c r="AU17" s="103"/>
      <c r="AV17" s="103"/>
      <c r="AW17" s="103"/>
      <c r="AX17" s="104"/>
      <c r="AY17" s="102"/>
      <c r="AZ17" s="103"/>
      <c r="BA17" s="103"/>
      <c r="BB17" s="1043"/>
      <c r="BC17" s="1044"/>
      <c r="BD17" s="1045"/>
      <c r="BE17" s="1046"/>
      <c r="BF17" s="1021"/>
      <c r="BG17" s="1022"/>
      <c r="BH17" s="1022"/>
      <c r="BI17" s="1022"/>
      <c r="BJ17" s="1023"/>
    </row>
    <row r="18" spans="2:62" ht="20.25" customHeight="1">
      <c r="B18" s="1121"/>
      <c r="C18" s="955"/>
      <c r="D18" s="956"/>
      <c r="E18" s="163"/>
      <c r="F18" s="164">
        <f>C17</f>
        <v>0</v>
      </c>
      <c r="G18" s="163"/>
      <c r="H18" s="164">
        <f>I17</f>
        <v>0</v>
      </c>
      <c r="I18" s="1049"/>
      <c r="J18" s="1050"/>
      <c r="K18" s="1055"/>
      <c r="L18" s="1056"/>
      <c r="M18" s="1056"/>
      <c r="N18" s="956"/>
      <c r="O18" s="1081"/>
      <c r="P18" s="1082"/>
      <c r="Q18" s="1082"/>
      <c r="R18" s="1082"/>
      <c r="S18" s="1083"/>
      <c r="T18" s="112" t="s">
        <v>253</v>
      </c>
      <c r="U18" s="113"/>
      <c r="V18" s="114"/>
      <c r="W18" s="173" t="str">
        <f>IF(W17="","",VLOOKUP(W17,'シフト記号表（従来型・ユニット型共通）'!$C$6:$L$47,10,FALSE))</f>
        <v/>
      </c>
      <c r="X18" s="174" t="str">
        <f>IF(X17="","",VLOOKUP(X17,'シフト記号表（従来型・ユニット型共通）'!$C$6:$L$47,10,FALSE))</f>
        <v/>
      </c>
      <c r="Y18" s="174" t="str">
        <f>IF(Y17="","",VLOOKUP(Y17,'シフト記号表（従来型・ユニット型共通）'!$C$6:$L$47,10,FALSE))</f>
        <v/>
      </c>
      <c r="Z18" s="174" t="str">
        <f>IF(Z17="","",VLOOKUP(Z17,'シフト記号表（従来型・ユニット型共通）'!$C$6:$L$47,10,FALSE))</f>
        <v/>
      </c>
      <c r="AA18" s="174" t="str">
        <f>IF(AA17="","",VLOOKUP(AA17,'シフト記号表（従来型・ユニット型共通）'!$C$6:$L$47,10,FALSE))</f>
        <v/>
      </c>
      <c r="AB18" s="174" t="str">
        <f>IF(AB17="","",VLOOKUP(AB17,'シフト記号表（従来型・ユニット型共通）'!$C$6:$L$47,10,FALSE))</f>
        <v/>
      </c>
      <c r="AC18" s="175" t="str">
        <f>IF(AC17="","",VLOOKUP(AC17,'シフト記号表（従来型・ユニット型共通）'!$C$6:$L$47,10,FALSE))</f>
        <v/>
      </c>
      <c r="AD18" s="173" t="str">
        <f>IF(AD17="","",VLOOKUP(AD17,'シフト記号表（従来型・ユニット型共通）'!$C$6:$L$47,10,FALSE))</f>
        <v/>
      </c>
      <c r="AE18" s="174" t="str">
        <f>IF(AE17="","",VLOOKUP(AE17,'シフト記号表（従来型・ユニット型共通）'!$C$6:$L$47,10,FALSE))</f>
        <v/>
      </c>
      <c r="AF18" s="174" t="str">
        <f>IF(AF17="","",VLOOKUP(AF17,'シフト記号表（従来型・ユニット型共通）'!$C$6:$L$47,10,FALSE))</f>
        <v/>
      </c>
      <c r="AG18" s="174" t="str">
        <f>IF(AG17="","",VLOOKUP(AG17,'シフト記号表（従来型・ユニット型共通）'!$C$6:$L$47,10,FALSE))</f>
        <v/>
      </c>
      <c r="AH18" s="174" t="str">
        <f>IF(AH17="","",VLOOKUP(AH17,'シフト記号表（従来型・ユニット型共通）'!$C$6:$L$47,10,FALSE))</f>
        <v/>
      </c>
      <c r="AI18" s="174" t="str">
        <f>IF(AI17="","",VLOOKUP(AI17,'シフト記号表（従来型・ユニット型共通）'!$C$6:$L$47,10,FALSE))</f>
        <v/>
      </c>
      <c r="AJ18" s="175" t="str">
        <f>IF(AJ17="","",VLOOKUP(AJ17,'シフト記号表（従来型・ユニット型共通）'!$C$6:$L$47,10,FALSE))</f>
        <v/>
      </c>
      <c r="AK18" s="173" t="str">
        <f>IF(AK17="","",VLOOKUP(AK17,'シフト記号表（従来型・ユニット型共通）'!$C$6:$L$47,10,FALSE))</f>
        <v/>
      </c>
      <c r="AL18" s="174" t="str">
        <f>IF(AL17="","",VLOOKUP(AL17,'シフト記号表（従来型・ユニット型共通）'!$C$6:$L$47,10,FALSE))</f>
        <v/>
      </c>
      <c r="AM18" s="174" t="str">
        <f>IF(AM17="","",VLOOKUP(AM17,'シフト記号表（従来型・ユニット型共通）'!$C$6:$L$47,10,FALSE))</f>
        <v/>
      </c>
      <c r="AN18" s="174" t="str">
        <f>IF(AN17="","",VLOOKUP(AN17,'シフト記号表（従来型・ユニット型共通）'!$C$6:$L$47,10,FALSE))</f>
        <v/>
      </c>
      <c r="AO18" s="174" t="str">
        <f>IF(AO17="","",VLOOKUP(AO17,'シフト記号表（従来型・ユニット型共通）'!$C$6:$L$47,10,FALSE))</f>
        <v/>
      </c>
      <c r="AP18" s="174" t="str">
        <f>IF(AP17="","",VLOOKUP(AP17,'シフト記号表（従来型・ユニット型共通）'!$C$6:$L$47,10,FALSE))</f>
        <v/>
      </c>
      <c r="AQ18" s="175" t="str">
        <f>IF(AQ17="","",VLOOKUP(AQ17,'シフト記号表（従来型・ユニット型共通）'!$C$6:$L$47,10,FALSE))</f>
        <v/>
      </c>
      <c r="AR18" s="173" t="str">
        <f>IF(AR17="","",VLOOKUP(AR17,'シフト記号表（従来型・ユニット型共通）'!$C$6:$L$47,10,FALSE))</f>
        <v/>
      </c>
      <c r="AS18" s="174" t="str">
        <f>IF(AS17="","",VLOOKUP(AS17,'シフト記号表（従来型・ユニット型共通）'!$C$6:$L$47,10,FALSE))</f>
        <v/>
      </c>
      <c r="AT18" s="174" t="str">
        <f>IF(AT17="","",VLOOKUP(AT17,'シフト記号表（従来型・ユニット型共通）'!$C$6:$L$47,10,FALSE))</f>
        <v/>
      </c>
      <c r="AU18" s="174" t="str">
        <f>IF(AU17="","",VLOOKUP(AU17,'シフト記号表（従来型・ユニット型共通）'!$C$6:$L$47,10,FALSE))</f>
        <v/>
      </c>
      <c r="AV18" s="174" t="str">
        <f>IF(AV17="","",VLOOKUP(AV17,'シフト記号表（従来型・ユニット型共通）'!$C$6:$L$47,10,FALSE))</f>
        <v/>
      </c>
      <c r="AW18" s="174" t="str">
        <f>IF(AW17="","",VLOOKUP(AW17,'シフト記号表（従来型・ユニット型共通）'!$C$6:$L$47,10,FALSE))</f>
        <v/>
      </c>
      <c r="AX18" s="175" t="str">
        <f>IF(AX17="","",VLOOKUP(AX17,'シフト記号表（従来型・ユニット型共通）'!$C$6:$L$47,10,FALSE))</f>
        <v/>
      </c>
      <c r="AY18" s="173" t="str">
        <f>IF(AY17="","",VLOOKUP(AY17,'シフト記号表（従来型・ユニット型共通）'!$C$6:$L$47,10,FALSE))</f>
        <v/>
      </c>
      <c r="AZ18" s="174" t="str">
        <f>IF(AZ17="","",VLOOKUP(AZ17,'シフト記号表（従来型・ユニット型共通）'!$C$6:$L$47,10,FALSE))</f>
        <v/>
      </c>
      <c r="BA18" s="174" t="str">
        <f>IF(BA17="","",VLOOKUP(BA17,'シフト記号表（従来型・ユニット型共通）'!$C$6:$L$47,10,FALSE))</f>
        <v/>
      </c>
      <c r="BB18" s="1027">
        <f>IF($BE$3="４週",SUM(W18:AX18),IF($BE$3="暦月",SUM(W18:BA18),""))</f>
        <v>0</v>
      </c>
      <c r="BC18" s="1028"/>
      <c r="BD18" s="1029">
        <f>IF($BE$3="４週",BB18/4,IF($BE$3="暦月",(BB18/($BE$8/7)),""))</f>
        <v>0</v>
      </c>
      <c r="BE18" s="1028"/>
      <c r="BF18" s="1024"/>
      <c r="BG18" s="1025"/>
      <c r="BH18" s="1025"/>
      <c r="BI18" s="1025"/>
      <c r="BJ18" s="1026"/>
    </row>
    <row r="19" spans="2:62" ht="20.25" customHeight="1">
      <c r="B19" s="1120">
        <f>B17+1</f>
        <v>2</v>
      </c>
      <c r="C19" s="957"/>
      <c r="D19" s="958"/>
      <c r="E19" s="165"/>
      <c r="F19" s="166"/>
      <c r="G19" s="165"/>
      <c r="H19" s="166"/>
      <c r="I19" s="1051"/>
      <c r="J19" s="1052"/>
      <c r="K19" s="1057"/>
      <c r="L19" s="1058"/>
      <c r="M19" s="1058"/>
      <c r="N19" s="958"/>
      <c r="O19" s="1081"/>
      <c r="P19" s="1082"/>
      <c r="Q19" s="1082"/>
      <c r="R19" s="1082"/>
      <c r="S19" s="1083"/>
      <c r="T19" s="115" t="s">
        <v>18</v>
      </c>
      <c r="U19" s="116"/>
      <c r="V19" s="117"/>
      <c r="W19" s="105"/>
      <c r="X19" s="106"/>
      <c r="Y19" s="106"/>
      <c r="Z19" s="106"/>
      <c r="AA19" s="106"/>
      <c r="AB19" s="106"/>
      <c r="AC19" s="107"/>
      <c r="AD19" s="105"/>
      <c r="AE19" s="106"/>
      <c r="AF19" s="106"/>
      <c r="AG19" s="106"/>
      <c r="AH19" s="106"/>
      <c r="AI19" s="106"/>
      <c r="AJ19" s="107"/>
      <c r="AK19" s="105"/>
      <c r="AL19" s="106"/>
      <c r="AM19" s="106"/>
      <c r="AN19" s="106"/>
      <c r="AO19" s="106"/>
      <c r="AP19" s="106"/>
      <c r="AQ19" s="107"/>
      <c r="AR19" s="105"/>
      <c r="AS19" s="106"/>
      <c r="AT19" s="106"/>
      <c r="AU19" s="106"/>
      <c r="AV19" s="106"/>
      <c r="AW19" s="106"/>
      <c r="AX19" s="107"/>
      <c r="AY19" s="105"/>
      <c r="AZ19" s="106"/>
      <c r="BA19" s="108"/>
      <c r="BB19" s="1035"/>
      <c r="BC19" s="1036"/>
      <c r="BD19" s="1037"/>
      <c r="BE19" s="1038"/>
      <c r="BF19" s="1059"/>
      <c r="BG19" s="1060"/>
      <c r="BH19" s="1060"/>
      <c r="BI19" s="1060"/>
      <c r="BJ19" s="1061"/>
    </row>
    <row r="20" spans="2:62" ht="20.25" customHeight="1">
      <c r="B20" s="1121"/>
      <c r="C20" s="955"/>
      <c r="D20" s="956"/>
      <c r="E20" s="163"/>
      <c r="F20" s="164">
        <f>C19</f>
        <v>0</v>
      </c>
      <c r="G20" s="163"/>
      <c r="H20" s="164">
        <f>I19</f>
        <v>0</v>
      </c>
      <c r="I20" s="1049"/>
      <c r="J20" s="1050"/>
      <c r="K20" s="1055"/>
      <c r="L20" s="1056"/>
      <c r="M20" s="1056"/>
      <c r="N20" s="956"/>
      <c r="O20" s="1081"/>
      <c r="P20" s="1082"/>
      <c r="Q20" s="1082"/>
      <c r="R20" s="1082"/>
      <c r="S20" s="1083"/>
      <c r="T20" s="112" t="s">
        <v>253</v>
      </c>
      <c r="U20" s="113"/>
      <c r="V20" s="114"/>
      <c r="W20" s="173" t="str">
        <f>IF(W19="","",VLOOKUP(W19,'シフト記号表（従来型・ユニット型共通）'!$C$6:$L$47,10,FALSE))</f>
        <v/>
      </c>
      <c r="X20" s="174" t="str">
        <f>IF(X19="","",VLOOKUP(X19,'シフト記号表（従来型・ユニット型共通）'!$C$6:$L$47,10,FALSE))</f>
        <v/>
      </c>
      <c r="Y20" s="174" t="str">
        <f>IF(Y19="","",VLOOKUP(Y19,'シフト記号表（従来型・ユニット型共通）'!$C$6:$L$47,10,FALSE))</f>
        <v/>
      </c>
      <c r="Z20" s="174" t="str">
        <f>IF(Z19="","",VLOOKUP(Z19,'シフト記号表（従来型・ユニット型共通）'!$C$6:$L$47,10,FALSE))</f>
        <v/>
      </c>
      <c r="AA20" s="174" t="str">
        <f>IF(AA19="","",VLOOKUP(AA19,'シフト記号表（従来型・ユニット型共通）'!$C$6:$L$47,10,FALSE))</f>
        <v/>
      </c>
      <c r="AB20" s="174" t="str">
        <f>IF(AB19="","",VLOOKUP(AB19,'シフト記号表（従来型・ユニット型共通）'!$C$6:$L$47,10,FALSE))</f>
        <v/>
      </c>
      <c r="AC20" s="175" t="str">
        <f>IF(AC19="","",VLOOKUP(AC19,'シフト記号表（従来型・ユニット型共通）'!$C$6:$L$47,10,FALSE))</f>
        <v/>
      </c>
      <c r="AD20" s="173" t="str">
        <f>IF(AD19="","",VLOOKUP(AD19,'シフト記号表（従来型・ユニット型共通）'!$C$6:$L$47,10,FALSE))</f>
        <v/>
      </c>
      <c r="AE20" s="174" t="str">
        <f>IF(AE19="","",VLOOKUP(AE19,'シフト記号表（従来型・ユニット型共通）'!$C$6:$L$47,10,FALSE))</f>
        <v/>
      </c>
      <c r="AF20" s="174" t="str">
        <f>IF(AF19="","",VLOOKUP(AF19,'シフト記号表（従来型・ユニット型共通）'!$C$6:$L$47,10,FALSE))</f>
        <v/>
      </c>
      <c r="AG20" s="174" t="str">
        <f>IF(AG19="","",VLOOKUP(AG19,'シフト記号表（従来型・ユニット型共通）'!$C$6:$L$47,10,FALSE))</f>
        <v/>
      </c>
      <c r="AH20" s="174" t="str">
        <f>IF(AH19="","",VLOOKUP(AH19,'シフト記号表（従来型・ユニット型共通）'!$C$6:$L$47,10,FALSE))</f>
        <v/>
      </c>
      <c r="AI20" s="174" t="str">
        <f>IF(AI19="","",VLOOKUP(AI19,'シフト記号表（従来型・ユニット型共通）'!$C$6:$L$47,10,FALSE))</f>
        <v/>
      </c>
      <c r="AJ20" s="175" t="str">
        <f>IF(AJ19="","",VLOOKUP(AJ19,'シフト記号表（従来型・ユニット型共通）'!$C$6:$L$47,10,FALSE))</f>
        <v/>
      </c>
      <c r="AK20" s="173" t="str">
        <f>IF(AK19="","",VLOOKUP(AK19,'シフト記号表（従来型・ユニット型共通）'!$C$6:$L$47,10,FALSE))</f>
        <v/>
      </c>
      <c r="AL20" s="174" t="str">
        <f>IF(AL19="","",VLOOKUP(AL19,'シフト記号表（従来型・ユニット型共通）'!$C$6:$L$47,10,FALSE))</f>
        <v/>
      </c>
      <c r="AM20" s="174" t="str">
        <f>IF(AM19="","",VLOOKUP(AM19,'シフト記号表（従来型・ユニット型共通）'!$C$6:$L$47,10,FALSE))</f>
        <v/>
      </c>
      <c r="AN20" s="174" t="str">
        <f>IF(AN19="","",VLOOKUP(AN19,'シフト記号表（従来型・ユニット型共通）'!$C$6:$L$47,10,FALSE))</f>
        <v/>
      </c>
      <c r="AO20" s="174" t="str">
        <f>IF(AO19="","",VLOOKUP(AO19,'シフト記号表（従来型・ユニット型共通）'!$C$6:$L$47,10,FALSE))</f>
        <v/>
      </c>
      <c r="AP20" s="174" t="str">
        <f>IF(AP19="","",VLOOKUP(AP19,'シフト記号表（従来型・ユニット型共通）'!$C$6:$L$47,10,FALSE))</f>
        <v/>
      </c>
      <c r="AQ20" s="175" t="str">
        <f>IF(AQ19="","",VLOOKUP(AQ19,'シフト記号表（従来型・ユニット型共通）'!$C$6:$L$47,10,FALSE))</f>
        <v/>
      </c>
      <c r="AR20" s="173" t="str">
        <f>IF(AR19="","",VLOOKUP(AR19,'シフト記号表（従来型・ユニット型共通）'!$C$6:$L$47,10,FALSE))</f>
        <v/>
      </c>
      <c r="AS20" s="174" t="str">
        <f>IF(AS19="","",VLOOKUP(AS19,'シフト記号表（従来型・ユニット型共通）'!$C$6:$L$47,10,FALSE))</f>
        <v/>
      </c>
      <c r="AT20" s="174" t="str">
        <f>IF(AT19="","",VLOOKUP(AT19,'シフト記号表（従来型・ユニット型共通）'!$C$6:$L$47,10,FALSE))</f>
        <v/>
      </c>
      <c r="AU20" s="174" t="str">
        <f>IF(AU19="","",VLOOKUP(AU19,'シフト記号表（従来型・ユニット型共通）'!$C$6:$L$47,10,FALSE))</f>
        <v/>
      </c>
      <c r="AV20" s="174" t="str">
        <f>IF(AV19="","",VLOOKUP(AV19,'シフト記号表（従来型・ユニット型共通）'!$C$6:$L$47,10,FALSE))</f>
        <v/>
      </c>
      <c r="AW20" s="174" t="str">
        <f>IF(AW19="","",VLOOKUP(AW19,'シフト記号表（従来型・ユニット型共通）'!$C$6:$L$47,10,FALSE))</f>
        <v/>
      </c>
      <c r="AX20" s="175" t="str">
        <f>IF(AX19="","",VLOOKUP(AX19,'シフト記号表（従来型・ユニット型共通）'!$C$6:$L$47,10,FALSE))</f>
        <v/>
      </c>
      <c r="AY20" s="173" t="str">
        <f>IF(AY19="","",VLOOKUP(AY19,'シフト記号表（従来型・ユニット型共通）'!$C$6:$L$47,10,FALSE))</f>
        <v/>
      </c>
      <c r="AZ20" s="174" t="str">
        <f>IF(AZ19="","",VLOOKUP(AZ19,'シフト記号表（従来型・ユニット型共通）'!$C$6:$L$47,10,FALSE))</f>
        <v/>
      </c>
      <c r="BA20" s="174" t="str">
        <f>IF(BA19="","",VLOOKUP(BA19,'シフト記号表（従来型・ユニット型共通）'!$C$6:$L$47,10,FALSE))</f>
        <v/>
      </c>
      <c r="BB20" s="1027">
        <f>IF($BE$3="４週",SUM(W20:AX20),IF($BE$3="暦月",SUM(W20:BA20),""))</f>
        <v>0</v>
      </c>
      <c r="BC20" s="1028"/>
      <c r="BD20" s="1029">
        <f>IF($BE$3="４週",BB20/4,IF($BE$3="暦月",(BB20/($BE$8/7)),""))</f>
        <v>0</v>
      </c>
      <c r="BE20" s="1028"/>
      <c r="BF20" s="1024"/>
      <c r="BG20" s="1025"/>
      <c r="BH20" s="1025"/>
      <c r="BI20" s="1025"/>
      <c r="BJ20" s="1026"/>
    </row>
    <row r="21" spans="2:62" ht="20.25" customHeight="1">
      <c r="B21" s="1120">
        <f>B19+1</f>
        <v>3</v>
      </c>
      <c r="C21" s="957"/>
      <c r="D21" s="958"/>
      <c r="E21" s="163"/>
      <c r="F21" s="164"/>
      <c r="G21" s="163"/>
      <c r="H21" s="164"/>
      <c r="I21" s="1051"/>
      <c r="J21" s="1052"/>
      <c r="K21" s="1057"/>
      <c r="L21" s="1058"/>
      <c r="M21" s="1058"/>
      <c r="N21" s="958"/>
      <c r="O21" s="1081"/>
      <c r="P21" s="1082"/>
      <c r="Q21" s="1082"/>
      <c r="R21" s="1082"/>
      <c r="S21" s="1083"/>
      <c r="T21" s="115" t="s">
        <v>18</v>
      </c>
      <c r="U21" s="116"/>
      <c r="V21" s="117"/>
      <c r="W21" s="105"/>
      <c r="X21" s="106"/>
      <c r="Y21" s="106"/>
      <c r="Z21" s="106"/>
      <c r="AA21" s="106"/>
      <c r="AB21" s="106"/>
      <c r="AC21" s="107"/>
      <c r="AD21" s="105"/>
      <c r="AE21" s="106"/>
      <c r="AF21" s="106"/>
      <c r="AG21" s="106"/>
      <c r="AH21" s="106"/>
      <c r="AI21" s="106"/>
      <c r="AJ21" s="107"/>
      <c r="AK21" s="105"/>
      <c r="AL21" s="106"/>
      <c r="AM21" s="106"/>
      <c r="AN21" s="106"/>
      <c r="AO21" s="106"/>
      <c r="AP21" s="106"/>
      <c r="AQ21" s="107"/>
      <c r="AR21" s="105"/>
      <c r="AS21" s="106"/>
      <c r="AT21" s="106"/>
      <c r="AU21" s="106"/>
      <c r="AV21" s="106"/>
      <c r="AW21" s="106"/>
      <c r="AX21" s="107"/>
      <c r="AY21" s="105"/>
      <c r="AZ21" s="106"/>
      <c r="BA21" s="108"/>
      <c r="BB21" s="1035"/>
      <c r="BC21" s="1036"/>
      <c r="BD21" s="1037"/>
      <c r="BE21" s="1038"/>
      <c r="BF21" s="1059"/>
      <c r="BG21" s="1060"/>
      <c r="BH21" s="1060"/>
      <c r="BI21" s="1060"/>
      <c r="BJ21" s="1061"/>
    </row>
    <row r="22" spans="2:62" ht="20.25" customHeight="1">
      <c r="B22" s="1121"/>
      <c r="C22" s="955"/>
      <c r="D22" s="956"/>
      <c r="E22" s="163"/>
      <c r="F22" s="164">
        <f>C21</f>
        <v>0</v>
      </c>
      <c r="G22" s="163"/>
      <c r="H22" s="164">
        <f>I21</f>
        <v>0</v>
      </c>
      <c r="I22" s="1049"/>
      <c r="J22" s="1050"/>
      <c r="K22" s="1055"/>
      <c r="L22" s="1056"/>
      <c r="M22" s="1056"/>
      <c r="N22" s="956"/>
      <c r="O22" s="1081"/>
      <c r="P22" s="1082"/>
      <c r="Q22" s="1082"/>
      <c r="R22" s="1082"/>
      <c r="S22" s="1083"/>
      <c r="T22" s="112" t="s">
        <v>253</v>
      </c>
      <c r="U22" s="113"/>
      <c r="V22" s="114"/>
      <c r="W22" s="173" t="str">
        <f>IF(W21="","",VLOOKUP(W21,'シフト記号表（従来型・ユニット型共通）'!$C$6:$L$47,10,FALSE))</f>
        <v/>
      </c>
      <c r="X22" s="174" t="str">
        <f>IF(X21="","",VLOOKUP(X21,'シフト記号表（従来型・ユニット型共通）'!$C$6:$L$47,10,FALSE))</f>
        <v/>
      </c>
      <c r="Y22" s="174" t="str">
        <f>IF(Y21="","",VLOOKUP(Y21,'シフト記号表（従来型・ユニット型共通）'!$C$6:$L$47,10,FALSE))</f>
        <v/>
      </c>
      <c r="Z22" s="174" t="str">
        <f>IF(Z21="","",VLOOKUP(Z21,'シフト記号表（従来型・ユニット型共通）'!$C$6:$L$47,10,FALSE))</f>
        <v/>
      </c>
      <c r="AA22" s="174" t="str">
        <f>IF(AA21="","",VLOOKUP(AA21,'シフト記号表（従来型・ユニット型共通）'!$C$6:$L$47,10,FALSE))</f>
        <v/>
      </c>
      <c r="AB22" s="174" t="str">
        <f>IF(AB21="","",VLOOKUP(AB21,'シフト記号表（従来型・ユニット型共通）'!$C$6:$L$47,10,FALSE))</f>
        <v/>
      </c>
      <c r="AC22" s="175" t="str">
        <f>IF(AC21="","",VLOOKUP(AC21,'シフト記号表（従来型・ユニット型共通）'!$C$6:$L$47,10,FALSE))</f>
        <v/>
      </c>
      <c r="AD22" s="173" t="str">
        <f>IF(AD21="","",VLOOKUP(AD21,'シフト記号表（従来型・ユニット型共通）'!$C$6:$L$47,10,FALSE))</f>
        <v/>
      </c>
      <c r="AE22" s="174" t="str">
        <f>IF(AE21="","",VLOOKUP(AE21,'シフト記号表（従来型・ユニット型共通）'!$C$6:$L$47,10,FALSE))</f>
        <v/>
      </c>
      <c r="AF22" s="174" t="str">
        <f>IF(AF21="","",VLOOKUP(AF21,'シフト記号表（従来型・ユニット型共通）'!$C$6:$L$47,10,FALSE))</f>
        <v/>
      </c>
      <c r="AG22" s="174" t="str">
        <f>IF(AG21="","",VLOOKUP(AG21,'シフト記号表（従来型・ユニット型共通）'!$C$6:$L$47,10,FALSE))</f>
        <v/>
      </c>
      <c r="AH22" s="174" t="str">
        <f>IF(AH21="","",VLOOKUP(AH21,'シフト記号表（従来型・ユニット型共通）'!$C$6:$L$47,10,FALSE))</f>
        <v/>
      </c>
      <c r="AI22" s="174" t="str">
        <f>IF(AI21="","",VLOOKUP(AI21,'シフト記号表（従来型・ユニット型共通）'!$C$6:$L$47,10,FALSE))</f>
        <v/>
      </c>
      <c r="AJ22" s="175" t="str">
        <f>IF(AJ21="","",VLOOKUP(AJ21,'シフト記号表（従来型・ユニット型共通）'!$C$6:$L$47,10,FALSE))</f>
        <v/>
      </c>
      <c r="AK22" s="173" t="str">
        <f>IF(AK21="","",VLOOKUP(AK21,'シフト記号表（従来型・ユニット型共通）'!$C$6:$L$47,10,FALSE))</f>
        <v/>
      </c>
      <c r="AL22" s="174" t="str">
        <f>IF(AL21="","",VLOOKUP(AL21,'シフト記号表（従来型・ユニット型共通）'!$C$6:$L$47,10,FALSE))</f>
        <v/>
      </c>
      <c r="AM22" s="174" t="str">
        <f>IF(AM21="","",VLOOKUP(AM21,'シフト記号表（従来型・ユニット型共通）'!$C$6:$L$47,10,FALSE))</f>
        <v/>
      </c>
      <c r="AN22" s="174" t="str">
        <f>IF(AN21="","",VLOOKUP(AN21,'シフト記号表（従来型・ユニット型共通）'!$C$6:$L$47,10,FALSE))</f>
        <v/>
      </c>
      <c r="AO22" s="174" t="str">
        <f>IF(AO21="","",VLOOKUP(AO21,'シフト記号表（従来型・ユニット型共通）'!$C$6:$L$47,10,FALSE))</f>
        <v/>
      </c>
      <c r="AP22" s="174" t="str">
        <f>IF(AP21="","",VLOOKUP(AP21,'シフト記号表（従来型・ユニット型共通）'!$C$6:$L$47,10,FALSE))</f>
        <v/>
      </c>
      <c r="AQ22" s="175" t="str">
        <f>IF(AQ21="","",VLOOKUP(AQ21,'シフト記号表（従来型・ユニット型共通）'!$C$6:$L$47,10,FALSE))</f>
        <v/>
      </c>
      <c r="AR22" s="173" t="str">
        <f>IF(AR21="","",VLOOKUP(AR21,'シフト記号表（従来型・ユニット型共通）'!$C$6:$L$47,10,FALSE))</f>
        <v/>
      </c>
      <c r="AS22" s="174" t="str">
        <f>IF(AS21="","",VLOOKUP(AS21,'シフト記号表（従来型・ユニット型共通）'!$C$6:$L$47,10,FALSE))</f>
        <v/>
      </c>
      <c r="AT22" s="174" t="str">
        <f>IF(AT21="","",VLOOKUP(AT21,'シフト記号表（従来型・ユニット型共通）'!$C$6:$L$47,10,FALSE))</f>
        <v/>
      </c>
      <c r="AU22" s="174" t="str">
        <f>IF(AU21="","",VLOOKUP(AU21,'シフト記号表（従来型・ユニット型共通）'!$C$6:$L$47,10,FALSE))</f>
        <v/>
      </c>
      <c r="AV22" s="174" t="str">
        <f>IF(AV21="","",VLOOKUP(AV21,'シフト記号表（従来型・ユニット型共通）'!$C$6:$L$47,10,FALSE))</f>
        <v/>
      </c>
      <c r="AW22" s="174" t="str">
        <f>IF(AW21="","",VLOOKUP(AW21,'シフト記号表（従来型・ユニット型共通）'!$C$6:$L$47,10,FALSE))</f>
        <v/>
      </c>
      <c r="AX22" s="175" t="str">
        <f>IF(AX21="","",VLOOKUP(AX21,'シフト記号表（従来型・ユニット型共通）'!$C$6:$L$47,10,FALSE))</f>
        <v/>
      </c>
      <c r="AY22" s="173" t="str">
        <f>IF(AY21="","",VLOOKUP(AY21,'シフト記号表（従来型・ユニット型共通）'!$C$6:$L$47,10,FALSE))</f>
        <v/>
      </c>
      <c r="AZ22" s="174" t="str">
        <f>IF(AZ21="","",VLOOKUP(AZ21,'シフト記号表（従来型・ユニット型共通）'!$C$6:$L$47,10,FALSE))</f>
        <v/>
      </c>
      <c r="BA22" s="174" t="str">
        <f>IF(BA21="","",VLOOKUP(BA21,'シフト記号表（従来型・ユニット型共通）'!$C$6:$L$47,10,FALSE))</f>
        <v/>
      </c>
      <c r="BB22" s="1027">
        <f>IF($BE$3="４週",SUM(W22:AX22),IF($BE$3="暦月",SUM(W22:BA22),""))</f>
        <v>0</v>
      </c>
      <c r="BC22" s="1028"/>
      <c r="BD22" s="1029">
        <f>IF($BE$3="４週",BB22/4,IF($BE$3="暦月",(BB22/($BE$8/7)),""))</f>
        <v>0</v>
      </c>
      <c r="BE22" s="1028"/>
      <c r="BF22" s="1024"/>
      <c r="BG22" s="1025"/>
      <c r="BH22" s="1025"/>
      <c r="BI22" s="1025"/>
      <c r="BJ22" s="1026"/>
    </row>
    <row r="23" spans="2:62" ht="20.25" customHeight="1">
      <c r="B23" s="1120">
        <f>B21+1</f>
        <v>4</v>
      </c>
      <c r="C23" s="957"/>
      <c r="D23" s="958"/>
      <c r="E23" s="163"/>
      <c r="F23" s="164"/>
      <c r="G23" s="163"/>
      <c r="H23" s="164"/>
      <c r="I23" s="1051"/>
      <c r="J23" s="1052"/>
      <c r="K23" s="1057"/>
      <c r="L23" s="1058"/>
      <c r="M23" s="1058"/>
      <c r="N23" s="958"/>
      <c r="O23" s="1081"/>
      <c r="P23" s="1082"/>
      <c r="Q23" s="1082"/>
      <c r="R23" s="1082"/>
      <c r="S23" s="1083"/>
      <c r="T23" s="115" t="s">
        <v>18</v>
      </c>
      <c r="U23" s="116"/>
      <c r="V23" s="117"/>
      <c r="W23" s="105"/>
      <c r="X23" s="106"/>
      <c r="Y23" s="106"/>
      <c r="Z23" s="106"/>
      <c r="AA23" s="106"/>
      <c r="AB23" s="106"/>
      <c r="AC23" s="107"/>
      <c r="AD23" s="105"/>
      <c r="AE23" s="106"/>
      <c r="AF23" s="106"/>
      <c r="AG23" s="106"/>
      <c r="AH23" s="106"/>
      <c r="AI23" s="106"/>
      <c r="AJ23" s="107"/>
      <c r="AK23" s="105"/>
      <c r="AL23" s="106"/>
      <c r="AM23" s="106"/>
      <c r="AN23" s="106"/>
      <c r="AO23" s="106"/>
      <c r="AP23" s="106"/>
      <c r="AQ23" s="107"/>
      <c r="AR23" s="105"/>
      <c r="AS23" s="106"/>
      <c r="AT23" s="106"/>
      <c r="AU23" s="106"/>
      <c r="AV23" s="106"/>
      <c r="AW23" s="106"/>
      <c r="AX23" s="107"/>
      <c r="AY23" s="105"/>
      <c r="AZ23" s="106"/>
      <c r="BA23" s="108"/>
      <c r="BB23" s="1035"/>
      <c r="BC23" s="1036"/>
      <c r="BD23" s="1037"/>
      <c r="BE23" s="1038"/>
      <c r="BF23" s="1059"/>
      <c r="BG23" s="1060"/>
      <c r="BH23" s="1060"/>
      <c r="BI23" s="1060"/>
      <c r="BJ23" s="1061"/>
    </row>
    <row r="24" spans="2:62" ht="20.25" customHeight="1">
      <c r="B24" s="1121"/>
      <c r="C24" s="955"/>
      <c r="D24" s="956"/>
      <c r="E24" s="163"/>
      <c r="F24" s="164">
        <f>C23</f>
        <v>0</v>
      </c>
      <c r="G24" s="163"/>
      <c r="H24" s="164">
        <f>I23</f>
        <v>0</v>
      </c>
      <c r="I24" s="1049"/>
      <c r="J24" s="1050"/>
      <c r="K24" s="1055"/>
      <c r="L24" s="1056"/>
      <c r="M24" s="1056"/>
      <c r="N24" s="956"/>
      <c r="O24" s="1081"/>
      <c r="P24" s="1082"/>
      <c r="Q24" s="1082"/>
      <c r="R24" s="1082"/>
      <c r="S24" s="1083"/>
      <c r="T24" s="112" t="s">
        <v>253</v>
      </c>
      <c r="U24" s="113"/>
      <c r="V24" s="114"/>
      <c r="W24" s="173" t="str">
        <f>IF(W23="","",VLOOKUP(W23,'シフト記号表（従来型・ユニット型共通）'!$C$6:$L$47,10,FALSE))</f>
        <v/>
      </c>
      <c r="X24" s="174" t="str">
        <f>IF(X23="","",VLOOKUP(X23,'シフト記号表（従来型・ユニット型共通）'!$C$6:$L$47,10,FALSE))</f>
        <v/>
      </c>
      <c r="Y24" s="174" t="str">
        <f>IF(Y23="","",VLOOKUP(Y23,'シフト記号表（従来型・ユニット型共通）'!$C$6:$L$47,10,FALSE))</f>
        <v/>
      </c>
      <c r="Z24" s="174" t="str">
        <f>IF(Z23="","",VLOOKUP(Z23,'シフト記号表（従来型・ユニット型共通）'!$C$6:$L$47,10,FALSE))</f>
        <v/>
      </c>
      <c r="AA24" s="174" t="str">
        <f>IF(AA23="","",VLOOKUP(AA23,'シフト記号表（従来型・ユニット型共通）'!$C$6:$L$47,10,FALSE))</f>
        <v/>
      </c>
      <c r="AB24" s="174" t="str">
        <f>IF(AB23="","",VLOOKUP(AB23,'シフト記号表（従来型・ユニット型共通）'!$C$6:$L$47,10,FALSE))</f>
        <v/>
      </c>
      <c r="AC24" s="175" t="str">
        <f>IF(AC23="","",VLOOKUP(AC23,'シフト記号表（従来型・ユニット型共通）'!$C$6:$L$47,10,FALSE))</f>
        <v/>
      </c>
      <c r="AD24" s="173" t="str">
        <f>IF(AD23="","",VLOOKUP(AD23,'シフト記号表（従来型・ユニット型共通）'!$C$6:$L$47,10,FALSE))</f>
        <v/>
      </c>
      <c r="AE24" s="174" t="str">
        <f>IF(AE23="","",VLOOKUP(AE23,'シフト記号表（従来型・ユニット型共通）'!$C$6:$L$47,10,FALSE))</f>
        <v/>
      </c>
      <c r="AF24" s="174" t="str">
        <f>IF(AF23="","",VLOOKUP(AF23,'シフト記号表（従来型・ユニット型共通）'!$C$6:$L$47,10,FALSE))</f>
        <v/>
      </c>
      <c r="AG24" s="174" t="str">
        <f>IF(AG23="","",VLOOKUP(AG23,'シフト記号表（従来型・ユニット型共通）'!$C$6:$L$47,10,FALSE))</f>
        <v/>
      </c>
      <c r="AH24" s="174" t="str">
        <f>IF(AH23="","",VLOOKUP(AH23,'シフト記号表（従来型・ユニット型共通）'!$C$6:$L$47,10,FALSE))</f>
        <v/>
      </c>
      <c r="AI24" s="174" t="str">
        <f>IF(AI23="","",VLOOKUP(AI23,'シフト記号表（従来型・ユニット型共通）'!$C$6:$L$47,10,FALSE))</f>
        <v/>
      </c>
      <c r="AJ24" s="175" t="str">
        <f>IF(AJ23="","",VLOOKUP(AJ23,'シフト記号表（従来型・ユニット型共通）'!$C$6:$L$47,10,FALSE))</f>
        <v/>
      </c>
      <c r="AK24" s="173" t="str">
        <f>IF(AK23="","",VLOOKUP(AK23,'シフト記号表（従来型・ユニット型共通）'!$C$6:$L$47,10,FALSE))</f>
        <v/>
      </c>
      <c r="AL24" s="174" t="str">
        <f>IF(AL23="","",VLOOKUP(AL23,'シフト記号表（従来型・ユニット型共通）'!$C$6:$L$47,10,FALSE))</f>
        <v/>
      </c>
      <c r="AM24" s="174" t="str">
        <f>IF(AM23="","",VLOOKUP(AM23,'シフト記号表（従来型・ユニット型共通）'!$C$6:$L$47,10,FALSE))</f>
        <v/>
      </c>
      <c r="AN24" s="174" t="str">
        <f>IF(AN23="","",VLOOKUP(AN23,'シフト記号表（従来型・ユニット型共通）'!$C$6:$L$47,10,FALSE))</f>
        <v/>
      </c>
      <c r="AO24" s="174" t="str">
        <f>IF(AO23="","",VLOOKUP(AO23,'シフト記号表（従来型・ユニット型共通）'!$C$6:$L$47,10,FALSE))</f>
        <v/>
      </c>
      <c r="AP24" s="174" t="str">
        <f>IF(AP23="","",VLOOKUP(AP23,'シフト記号表（従来型・ユニット型共通）'!$C$6:$L$47,10,FALSE))</f>
        <v/>
      </c>
      <c r="AQ24" s="175" t="str">
        <f>IF(AQ23="","",VLOOKUP(AQ23,'シフト記号表（従来型・ユニット型共通）'!$C$6:$L$47,10,FALSE))</f>
        <v/>
      </c>
      <c r="AR24" s="173" t="str">
        <f>IF(AR23="","",VLOOKUP(AR23,'シフト記号表（従来型・ユニット型共通）'!$C$6:$L$47,10,FALSE))</f>
        <v/>
      </c>
      <c r="AS24" s="174" t="str">
        <f>IF(AS23="","",VLOOKUP(AS23,'シフト記号表（従来型・ユニット型共通）'!$C$6:$L$47,10,FALSE))</f>
        <v/>
      </c>
      <c r="AT24" s="174" t="str">
        <f>IF(AT23="","",VLOOKUP(AT23,'シフト記号表（従来型・ユニット型共通）'!$C$6:$L$47,10,FALSE))</f>
        <v/>
      </c>
      <c r="AU24" s="174" t="str">
        <f>IF(AU23="","",VLOOKUP(AU23,'シフト記号表（従来型・ユニット型共通）'!$C$6:$L$47,10,FALSE))</f>
        <v/>
      </c>
      <c r="AV24" s="174" t="str">
        <f>IF(AV23="","",VLOOKUP(AV23,'シフト記号表（従来型・ユニット型共通）'!$C$6:$L$47,10,FALSE))</f>
        <v/>
      </c>
      <c r="AW24" s="174" t="str">
        <f>IF(AW23="","",VLOOKUP(AW23,'シフト記号表（従来型・ユニット型共通）'!$C$6:$L$47,10,FALSE))</f>
        <v/>
      </c>
      <c r="AX24" s="175" t="str">
        <f>IF(AX23="","",VLOOKUP(AX23,'シフト記号表（従来型・ユニット型共通）'!$C$6:$L$47,10,FALSE))</f>
        <v/>
      </c>
      <c r="AY24" s="173" t="str">
        <f>IF(AY23="","",VLOOKUP(AY23,'シフト記号表（従来型・ユニット型共通）'!$C$6:$L$47,10,FALSE))</f>
        <v/>
      </c>
      <c r="AZ24" s="174" t="str">
        <f>IF(AZ23="","",VLOOKUP(AZ23,'シフト記号表（従来型・ユニット型共通）'!$C$6:$L$47,10,FALSE))</f>
        <v/>
      </c>
      <c r="BA24" s="174" t="str">
        <f>IF(BA23="","",VLOOKUP(BA23,'シフト記号表（従来型・ユニット型共通）'!$C$6:$L$47,10,FALSE))</f>
        <v/>
      </c>
      <c r="BB24" s="1027">
        <f>IF($BE$3="４週",SUM(W24:AX24),IF($BE$3="暦月",SUM(W24:BA24),""))</f>
        <v>0</v>
      </c>
      <c r="BC24" s="1028"/>
      <c r="BD24" s="1029">
        <f>IF($BE$3="４週",BB24/4,IF($BE$3="暦月",(BB24/($BE$8/7)),""))</f>
        <v>0</v>
      </c>
      <c r="BE24" s="1028"/>
      <c r="BF24" s="1024"/>
      <c r="BG24" s="1025"/>
      <c r="BH24" s="1025"/>
      <c r="BI24" s="1025"/>
      <c r="BJ24" s="1026"/>
    </row>
    <row r="25" spans="2:62" ht="20.25" customHeight="1">
      <c r="B25" s="1120">
        <f>B23+1</f>
        <v>5</v>
      </c>
      <c r="C25" s="957"/>
      <c r="D25" s="958"/>
      <c r="E25" s="163"/>
      <c r="F25" s="164"/>
      <c r="G25" s="163"/>
      <c r="H25" s="164"/>
      <c r="I25" s="1051"/>
      <c r="J25" s="1052"/>
      <c r="K25" s="1057"/>
      <c r="L25" s="1058"/>
      <c r="M25" s="1058"/>
      <c r="N25" s="958"/>
      <c r="O25" s="1081"/>
      <c r="P25" s="1082"/>
      <c r="Q25" s="1082"/>
      <c r="R25" s="1082"/>
      <c r="S25" s="1083"/>
      <c r="T25" s="115" t="s">
        <v>18</v>
      </c>
      <c r="U25" s="116"/>
      <c r="V25" s="117"/>
      <c r="W25" s="105"/>
      <c r="X25" s="106"/>
      <c r="Y25" s="106"/>
      <c r="Z25" s="106"/>
      <c r="AA25" s="106"/>
      <c r="AB25" s="106"/>
      <c r="AC25" s="107"/>
      <c r="AD25" s="105"/>
      <c r="AE25" s="106"/>
      <c r="AF25" s="106"/>
      <c r="AG25" s="106"/>
      <c r="AH25" s="106"/>
      <c r="AI25" s="106"/>
      <c r="AJ25" s="107"/>
      <c r="AK25" s="105"/>
      <c r="AL25" s="106"/>
      <c r="AM25" s="106"/>
      <c r="AN25" s="106"/>
      <c r="AO25" s="106"/>
      <c r="AP25" s="106"/>
      <c r="AQ25" s="107"/>
      <c r="AR25" s="105"/>
      <c r="AS25" s="106"/>
      <c r="AT25" s="106"/>
      <c r="AU25" s="106"/>
      <c r="AV25" s="106"/>
      <c r="AW25" s="106"/>
      <c r="AX25" s="107"/>
      <c r="AY25" s="105"/>
      <c r="AZ25" s="106"/>
      <c r="BA25" s="108"/>
      <c r="BB25" s="1035"/>
      <c r="BC25" s="1036"/>
      <c r="BD25" s="1037"/>
      <c r="BE25" s="1038"/>
      <c r="BF25" s="1059"/>
      <c r="BG25" s="1060"/>
      <c r="BH25" s="1060"/>
      <c r="BI25" s="1060"/>
      <c r="BJ25" s="1061"/>
    </row>
    <row r="26" spans="2:62" ht="20.25" customHeight="1">
      <c r="B26" s="1121"/>
      <c r="C26" s="955"/>
      <c r="D26" s="956"/>
      <c r="E26" s="163"/>
      <c r="F26" s="164">
        <f>C25</f>
        <v>0</v>
      </c>
      <c r="G26" s="163"/>
      <c r="H26" s="164">
        <f>I25</f>
        <v>0</v>
      </c>
      <c r="I26" s="1049"/>
      <c r="J26" s="1050"/>
      <c r="K26" s="1055"/>
      <c r="L26" s="1056"/>
      <c r="M26" s="1056"/>
      <c r="N26" s="956"/>
      <c r="O26" s="1081"/>
      <c r="P26" s="1082"/>
      <c r="Q26" s="1082"/>
      <c r="R26" s="1082"/>
      <c r="S26" s="1083"/>
      <c r="T26" s="196" t="s">
        <v>253</v>
      </c>
      <c r="U26" s="120"/>
      <c r="V26" s="197"/>
      <c r="W26" s="173" t="str">
        <f>IF(W25="","",VLOOKUP(W25,'シフト記号表（従来型・ユニット型共通）'!$C$6:$L$47,10,FALSE))</f>
        <v/>
      </c>
      <c r="X26" s="174" t="str">
        <f>IF(X25="","",VLOOKUP(X25,'シフト記号表（従来型・ユニット型共通）'!$C$6:$L$47,10,FALSE))</f>
        <v/>
      </c>
      <c r="Y26" s="174" t="str">
        <f>IF(Y25="","",VLOOKUP(Y25,'シフト記号表（従来型・ユニット型共通）'!$C$6:$L$47,10,FALSE))</f>
        <v/>
      </c>
      <c r="Z26" s="174" t="str">
        <f>IF(Z25="","",VLOOKUP(Z25,'シフト記号表（従来型・ユニット型共通）'!$C$6:$L$47,10,FALSE))</f>
        <v/>
      </c>
      <c r="AA26" s="174" t="str">
        <f>IF(AA25="","",VLOOKUP(AA25,'シフト記号表（従来型・ユニット型共通）'!$C$6:$L$47,10,FALSE))</f>
        <v/>
      </c>
      <c r="AB26" s="174" t="str">
        <f>IF(AB25="","",VLOOKUP(AB25,'シフト記号表（従来型・ユニット型共通）'!$C$6:$L$47,10,FALSE))</f>
        <v/>
      </c>
      <c r="AC26" s="175" t="str">
        <f>IF(AC25="","",VLOOKUP(AC25,'シフト記号表（従来型・ユニット型共通）'!$C$6:$L$47,10,FALSE))</f>
        <v/>
      </c>
      <c r="AD26" s="173" t="str">
        <f>IF(AD25="","",VLOOKUP(AD25,'シフト記号表（従来型・ユニット型共通）'!$C$6:$L$47,10,FALSE))</f>
        <v/>
      </c>
      <c r="AE26" s="174" t="str">
        <f>IF(AE25="","",VLOOKUP(AE25,'シフト記号表（従来型・ユニット型共通）'!$C$6:$L$47,10,FALSE))</f>
        <v/>
      </c>
      <c r="AF26" s="174" t="str">
        <f>IF(AF25="","",VLOOKUP(AF25,'シフト記号表（従来型・ユニット型共通）'!$C$6:$L$47,10,FALSE))</f>
        <v/>
      </c>
      <c r="AG26" s="174" t="str">
        <f>IF(AG25="","",VLOOKUP(AG25,'シフト記号表（従来型・ユニット型共通）'!$C$6:$L$47,10,FALSE))</f>
        <v/>
      </c>
      <c r="AH26" s="174" t="str">
        <f>IF(AH25="","",VLOOKUP(AH25,'シフト記号表（従来型・ユニット型共通）'!$C$6:$L$47,10,FALSE))</f>
        <v/>
      </c>
      <c r="AI26" s="174" t="str">
        <f>IF(AI25="","",VLOOKUP(AI25,'シフト記号表（従来型・ユニット型共通）'!$C$6:$L$47,10,FALSE))</f>
        <v/>
      </c>
      <c r="AJ26" s="175" t="str">
        <f>IF(AJ25="","",VLOOKUP(AJ25,'シフト記号表（従来型・ユニット型共通）'!$C$6:$L$47,10,FALSE))</f>
        <v/>
      </c>
      <c r="AK26" s="173" t="str">
        <f>IF(AK25="","",VLOOKUP(AK25,'シフト記号表（従来型・ユニット型共通）'!$C$6:$L$47,10,FALSE))</f>
        <v/>
      </c>
      <c r="AL26" s="174" t="str">
        <f>IF(AL25="","",VLOOKUP(AL25,'シフト記号表（従来型・ユニット型共通）'!$C$6:$L$47,10,FALSE))</f>
        <v/>
      </c>
      <c r="AM26" s="174" t="str">
        <f>IF(AM25="","",VLOOKUP(AM25,'シフト記号表（従来型・ユニット型共通）'!$C$6:$L$47,10,FALSE))</f>
        <v/>
      </c>
      <c r="AN26" s="174" t="str">
        <f>IF(AN25="","",VLOOKUP(AN25,'シフト記号表（従来型・ユニット型共通）'!$C$6:$L$47,10,FALSE))</f>
        <v/>
      </c>
      <c r="AO26" s="174" t="str">
        <f>IF(AO25="","",VLOOKUP(AO25,'シフト記号表（従来型・ユニット型共通）'!$C$6:$L$47,10,FALSE))</f>
        <v/>
      </c>
      <c r="AP26" s="174" t="str">
        <f>IF(AP25="","",VLOOKUP(AP25,'シフト記号表（従来型・ユニット型共通）'!$C$6:$L$47,10,FALSE))</f>
        <v/>
      </c>
      <c r="AQ26" s="175" t="str">
        <f>IF(AQ25="","",VLOOKUP(AQ25,'シフト記号表（従来型・ユニット型共通）'!$C$6:$L$47,10,FALSE))</f>
        <v/>
      </c>
      <c r="AR26" s="173" t="str">
        <f>IF(AR25="","",VLOOKUP(AR25,'シフト記号表（従来型・ユニット型共通）'!$C$6:$L$47,10,FALSE))</f>
        <v/>
      </c>
      <c r="AS26" s="174" t="str">
        <f>IF(AS25="","",VLOOKUP(AS25,'シフト記号表（従来型・ユニット型共通）'!$C$6:$L$47,10,FALSE))</f>
        <v/>
      </c>
      <c r="AT26" s="174" t="str">
        <f>IF(AT25="","",VLOOKUP(AT25,'シフト記号表（従来型・ユニット型共通）'!$C$6:$L$47,10,FALSE))</f>
        <v/>
      </c>
      <c r="AU26" s="174" t="str">
        <f>IF(AU25="","",VLOOKUP(AU25,'シフト記号表（従来型・ユニット型共通）'!$C$6:$L$47,10,FALSE))</f>
        <v/>
      </c>
      <c r="AV26" s="174" t="str">
        <f>IF(AV25="","",VLOOKUP(AV25,'シフト記号表（従来型・ユニット型共通）'!$C$6:$L$47,10,FALSE))</f>
        <v/>
      </c>
      <c r="AW26" s="174" t="str">
        <f>IF(AW25="","",VLOOKUP(AW25,'シフト記号表（従来型・ユニット型共通）'!$C$6:$L$47,10,FALSE))</f>
        <v/>
      </c>
      <c r="AX26" s="175" t="str">
        <f>IF(AX25="","",VLOOKUP(AX25,'シフト記号表（従来型・ユニット型共通）'!$C$6:$L$47,10,FALSE))</f>
        <v/>
      </c>
      <c r="AY26" s="173" t="str">
        <f>IF(AY25="","",VLOOKUP(AY25,'シフト記号表（従来型・ユニット型共通）'!$C$6:$L$47,10,FALSE))</f>
        <v/>
      </c>
      <c r="AZ26" s="174" t="str">
        <f>IF(AZ25="","",VLOOKUP(AZ25,'シフト記号表（従来型・ユニット型共通）'!$C$6:$L$47,10,FALSE))</f>
        <v/>
      </c>
      <c r="BA26" s="174" t="str">
        <f>IF(BA25="","",VLOOKUP(BA25,'シフト記号表（従来型・ユニット型共通）'!$C$6:$L$47,10,FALSE))</f>
        <v/>
      </c>
      <c r="BB26" s="1027">
        <f>IF($BE$3="４週",SUM(W26:AX26),IF($BE$3="暦月",SUM(W26:BA26),""))</f>
        <v>0</v>
      </c>
      <c r="BC26" s="1028"/>
      <c r="BD26" s="1029">
        <f>IF($BE$3="４週",BB26/4,IF($BE$3="暦月",(BB26/($BE$8/7)),""))</f>
        <v>0</v>
      </c>
      <c r="BE26" s="1028"/>
      <c r="BF26" s="1024"/>
      <c r="BG26" s="1025"/>
      <c r="BH26" s="1025"/>
      <c r="BI26" s="1025"/>
      <c r="BJ26" s="1026"/>
    </row>
    <row r="27" spans="2:62" ht="20.25" customHeight="1">
      <c r="B27" s="1120">
        <f>B25+1</f>
        <v>6</v>
      </c>
      <c r="C27" s="957"/>
      <c r="D27" s="958"/>
      <c r="E27" s="163"/>
      <c r="F27" s="164"/>
      <c r="G27" s="163"/>
      <c r="H27" s="164"/>
      <c r="I27" s="1051"/>
      <c r="J27" s="1052"/>
      <c r="K27" s="1057"/>
      <c r="L27" s="1058"/>
      <c r="M27" s="1058"/>
      <c r="N27" s="958"/>
      <c r="O27" s="1081"/>
      <c r="P27" s="1082"/>
      <c r="Q27" s="1082"/>
      <c r="R27" s="1082"/>
      <c r="S27" s="1083"/>
      <c r="T27" s="195" t="s">
        <v>18</v>
      </c>
      <c r="U27" s="118"/>
      <c r="V27" s="119"/>
      <c r="W27" s="105"/>
      <c r="X27" s="106"/>
      <c r="Y27" s="106"/>
      <c r="Z27" s="106"/>
      <c r="AA27" s="106"/>
      <c r="AB27" s="106"/>
      <c r="AC27" s="107"/>
      <c r="AD27" s="105"/>
      <c r="AE27" s="106"/>
      <c r="AF27" s="106"/>
      <c r="AG27" s="106"/>
      <c r="AH27" s="106"/>
      <c r="AI27" s="106"/>
      <c r="AJ27" s="107"/>
      <c r="AK27" s="105"/>
      <c r="AL27" s="106"/>
      <c r="AM27" s="106"/>
      <c r="AN27" s="106"/>
      <c r="AO27" s="106"/>
      <c r="AP27" s="106"/>
      <c r="AQ27" s="107"/>
      <c r="AR27" s="105"/>
      <c r="AS27" s="106"/>
      <c r="AT27" s="106"/>
      <c r="AU27" s="106"/>
      <c r="AV27" s="106"/>
      <c r="AW27" s="106"/>
      <c r="AX27" s="107"/>
      <c r="AY27" s="105"/>
      <c r="AZ27" s="106"/>
      <c r="BA27" s="108"/>
      <c r="BB27" s="1035"/>
      <c r="BC27" s="1036"/>
      <c r="BD27" s="1037"/>
      <c r="BE27" s="1038"/>
      <c r="BF27" s="1059"/>
      <c r="BG27" s="1060"/>
      <c r="BH27" s="1060"/>
      <c r="BI27" s="1060"/>
      <c r="BJ27" s="1061"/>
    </row>
    <row r="28" spans="2:62" ht="20.25" customHeight="1">
      <c r="B28" s="1121"/>
      <c r="C28" s="955"/>
      <c r="D28" s="956"/>
      <c r="E28" s="163"/>
      <c r="F28" s="164">
        <f>C27</f>
        <v>0</v>
      </c>
      <c r="G28" s="163"/>
      <c r="H28" s="164">
        <f>I27</f>
        <v>0</v>
      </c>
      <c r="I28" s="1049"/>
      <c r="J28" s="1050"/>
      <c r="K28" s="1055"/>
      <c r="L28" s="1056"/>
      <c r="M28" s="1056"/>
      <c r="N28" s="956"/>
      <c r="O28" s="1081"/>
      <c r="P28" s="1082"/>
      <c r="Q28" s="1082"/>
      <c r="R28" s="1082"/>
      <c r="S28" s="1083"/>
      <c r="T28" s="112" t="s">
        <v>253</v>
      </c>
      <c r="U28" s="113"/>
      <c r="V28" s="114"/>
      <c r="W28" s="173" t="str">
        <f>IF(W27="","",VLOOKUP(W27,'シフト記号表（従来型・ユニット型共通）'!$C$6:$L$47,10,FALSE))</f>
        <v/>
      </c>
      <c r="X28" s="174" t="str">
        <f>IF(X27="","",VLOOKUP(X27,'シフト記号表（従来型・ユニット型共通）'!$C$6:$L$47,10,FALSE))</f>
        <v/>
      </c>
      <c r="Y28" s="174" t="str">
        <f>IF(Y27="","",VLOOKUP(Y27,'シフト記号表（従来型・ユニット型共通）'!$C$6:$L$47,10,FALSE))</f>
        <v/>
      </c>
      <c r="Z28" s="174" t="str">
        <f>IF(Z27="","",VLOOKUP(Z27,'シフト記号表（従来型・ユニット型共通）'!$C$6:$L$47,10,FALSE))</f>
        <v/>
      </c>
      <c r="AA28" s="174" t="str">
        <f>IF(AA27="","",VLOOKUP(AA27,'シフト記号表（従来型・ユニット型共通）'!$C$6:$L$47,10,FALSE))</f>
        <v/>
      </c>
      <c r="AB28" s="174" t="str">
        <f>IF(AB27="","",VLOOKUP(AB27,'シフト記号表（従来型・ユニット型共通）'!$C$6:$L$47,10,FALSE))</f>
        <v/>
      </c>
      <c r="AC28" s="175" t="str">
        <f>IF(AC27="","",VLOOKUP(AC27,'シフト記号表（従来型・ユニット型共通）'!$C$6:$L$47,10,FALSE))</f>
        <v/>
      </c>
      <c r="AD28" s="173" t="str">
        <f>IF(AD27="","",VLOOKUP(AD27,'シフト記号表（従来型・ユニット型共通）'!$C$6:$L$47,10,FALSE))</f>
        <v/>
      </c>
      <c r="AE28" s="174" t="str">
        <f>IF(AE27="","",VLOOKUP(AE27,'シフト記号表（従来型・ユニット型共通）'!$C$6:$L$47,10,FALSE))</f>
        <v/>
      </c>
      <c r="AF28" s="174" t="str">
        <f>IF(AF27="","",VLOOKUP(AF27,'シフト記号表（従来型・ユニット型共通）'!$C$6:$L$47,10,FALSE))</f>
        <v/>
      </c>
      <c r="AG28" s="174" t="str">
        <f>IF(AG27="","",VLOOKUP(AG27,'シフト記号表（従来型・ユニット型共通）'!$C$6:$L$47,10,FALSE))</f>
        <v/>
      </c>
      <c r="AH28" s="174" t="str">
        <f>IF(AH27="","",VLOOKUP(AH27,'シフト記号表（従来型・ユニット型共通）'!$C$6:$L$47,10,FALSE))</f>
        <v/>
      </c>
      <c r="AI28" s="174" t="str">
        <f>IF(AI27="","",VLOOKUP(AI27,'シフト記号表（従来型・ユニット型共通）'!$C$6:$L$47,10,FALSE))</f>
        <v/>
      </c>
      <c r="AJ28" s="175" t="str">
        <f>IF(AJ27="","",VLOOKUP(AJ27,'シフト記号表（従来型・ユニット型共通）'!$C$6:$L$47,10,FALSE))</f>
        <v/>
      </c>
      <c r="AK28" s="173" t="str">
        <f>IF(AK27="","",VLOOKUP(AK27,'シフト記号表（従来型・ユニット型共通）'!$C$6:$L$47,10,FALSE))</f>
        <v/>
      </c>
      <c r="AL28" s="174" t="str">
        <f>IF(AL27="","",VLOOKUP(AL27,'シフト記号表（従来型・ユニット型共通）'!$C$6:$L$47,10,FALSE))</f>
        <v/>
      </c>
      <c r="AM28" s="174" t="str">
        <f>IF(AM27="","",VLOOKUP(AM27,'シフト記号表（従来型・ユニット型共通）'!$C$6:$L$47,10,FALSE))</f>
        <v/>
      </c>
      <c r="AN28" s="174" t="str">
        <f>IF(AN27="","",VLOOKUP(AN27,'シフト記号表（従来型・ユニット型共通）'!$C$6:$L$47,10,FALSE))</f>
        <v/>
      </c>
      <c r="AO28" s="174" t="str">
        <f>IF(AO27="","",VLOOKUP(AO27,'シフト記号表（従来型・ユニット型共通）'!$C$6:$L$47,10,FALSE))</f>
        <v/>
      </c>
      <c r="AP28" s="174" t="str">
        <f>IF(AP27="","",VLOOKUP(AP27,'シフト記号表（従来型・ユニット型共通）'!$C$6:$L$47,10,FALSE))</f>
        <v/>
      </c>
      <c r="AQ28" s="175" t="str">
        <f>IF(AQ27="","",VLOOKUP(AQ27,'シフト記号表（従来型・ユニット型共通）'!$C$6:$L$47,10,FALSE))</f>
        <v/>
      </c>
      <c r="AR28" s="173" t="str">
        <f>IF(AR27="","",VLOOKUP(AR27,'シフト記号表（従来型・ユニット型共通）'!$C$6:$L$47,10,FALSE))</f>
        <v/>
      </c>
      <c r="AS28" s="174" t="str">
        <f>IF(AS27="","",VLOOKUP(AS27,'シフト記号表（従来型・ユニット型共通）'!$C$6:$L$47,10,FALSE))</f>
        <v/>
      </c>
      <c r="AT28" s="174" t="str">
        <f>IF(AT27="","",VLOOKUP(AT27,'シフト記号表（従来型・ユニット型共通）'!$C$6:$L$47,10,FALSE))</f>
        <v/>
      </c>
      <c r="AU28" s="174" t="str">
        <f>IF(AU27="","",VLOOKUP(AU27,'シフト記号表（従来型・ユニット型共通）'!$C$6:$L$47,10,FALSE))</f>
        <v/>
      </c>
      <c r="AV28" s="174" t="str">
        <f>IF(AV27="","",VLOOKUP(AV27,'シフト記号表（従来型・ユニット型共通）'!$C$6:$L$47,10,FALSE))</f>
        <v/>
      </c>
      <c r="AW28" s="174" t="str">
        <f>IF(AW27="","",VLOOKUP(AW27,'シフト記号表（従来型・ユニット型共通）'!$C$6:$L$47,10,FALSE))</f>
        <v/>
      </c>
      <c r="AX28" s="175" t="str">
        <f>IF(AX27="","",VLOOKUP(AX27,'シフト記号表（従来型・ユニット型共通）'!$C$6:$L$47,10,FALSE))</f>
        <v/>
      </c>
      <c r="AY28" s="173" t="str">
        <f>IF(AY27="","",VLOOKUP(AY27,'シフト記号表（従来型・ユニット型共通）'!$C$6:$L$47,10,FALSE))</f>
        <v/>
      </c>
      <c r="AZ28" s="174" t="str">
        <f>IF(AZ27="","",VLOOKUP(AZ27,'シフト記号表（従来型・ユニット型共通）'!$C$6:$L$47,10,FALSE))</f>
        <v/>
      </c>
      <c r="BA28" s="174" t="str">
        <f>IF(BA27="","",VLOOKUP(BA27,'シフト記号表（従来型・ユニット型共通）'!$C$6:$L$47,10,FALSE))</f>
        <v/>
      </c>
      <c r="BB28" s="1027">
        <f>IF($BE$3="４週",SUM(W28:AX28),IF($BE$3="暦月",SUM(W28:BA28),""))</f>
        <v>0</v>
      </c>
      <c r="BC28" s="1028"/>
      <c r="BD28" s="1029">
        <f>IF($BE$3="４週",BB28/4,IF($BE$3="暦月",(BB28/($BE$8/7)),""))</f>
        <v>0</v>
      </c>
      <c r="BE28" s="1028"/>
      <c r="BF28" s="1024"/>
      <c r="BG28" s="1025"/>
      <c r="BH28" s="1025"/>
      <c r="BI28" s="1025"/>
      <c r="BJ28" s="1026"/>
    </row>
    <row r="29" spans="2:62" ht="20.25" customHeight="1">
      <c r="B29" s="1120">
        <f>B27+1</f>
        <v>7</v>
      </c>
      <c r="C29" s="957"/>
      <c r="D29" s="958"/>
      <c r="E29" s="163"/>
      <c r="F29" s="164"/>
      <c r="G29" s="163"/>
      <c r="H29" s="164"/>
      <c r="I29" s="1051"/>
      <c r="J29" s="1052"/>
      <c r="K29" s="1057"/>
      <c r="L29" s="1058"/>
      <c r="M29" s="1058"/>
      <c r="N29" s="958"/>
      <c r="O29" s="1081"/>
      <c r="P29" s="1082"/>
      <c r="Q29" s="1082"/>
      <c r="R29" s="1082"/>
      <c r="S29" s="1083"/>
      <c r="T29" s="115" t="s">
        <v>18</v>
      </c>
      <c r="U29" s="116"/>
      <c r="V29" s="117"/>
      <c r="W29" s="105"/>
      <c r="X29" s="106"/>
      <c r="Y29" s="106"/>
      <c r="Z29" s="106"/>
      <c r="AA29" s="106"/>
      <c r="AB29" s="106"/>
      <c r="AC29" s="107"/>
      <c r="AD29" s="105"/>
      <c r="AE29" s="106"/>
      <c r="AF29" s="106"/>
      <c r="AG29" s="106"/>
      <c r="AH29" s="106"/>
      <c r="AI29" s="106"/>
      <c r="AJ29" s="107"/>
      <c r="AK29" s="105"/>
      <c r="AL29" s="106"/>
      <c r="AM29" s="106"/>
      <c r="AN29" s="106"/>
      <c r="AO29" s="106"/>
      <c r="AP29" s="106"/>
      <c r="AQ29" s="107"/>
      <c r="AR29" s="105"/>
      <c r="AS29" s="106"/>
      <c r="AT29" s="106"/>
      <c r="AU29" s="106"/>
      <c r="AV29" s="106"/>
      <c r="AW29" s="106"/>
      <c r="AX29" s="107"/>
      <c r="AY29" s="105"/>
      <c r="AZ29" s="106"/>
      <c r="BA29" s="108"/>
      <c r="BB29" s="1035"/>
      <c r="BC29" s="1036"/>
      <c r="BD29" s="1037"/>
      <c r="BE29" s="1038"/>
      <c r="BF29" s="1059"/>
      <c r="BG29" s="1060"/>
      <c r="BH29" s="1060"/>
      <c r="BI29" s="1060"/>
      <c r="BJ29" s="1061"/>
    </row>
    <row r="30" spans="2:62" ht="20.25" customHeight="1">
      <c r="B30" s="1121"/>
      <c r="C30" s="955"/>
      <c r="D30" s="956"/>
      <c r="E30" s="163"/>
      <c r="F30" s="164">
        <f>C29</f>
        <v>0</v>
      </c>
      <c r="G30" s="163"/>
      <c r="H30" s="164">
        <f>I29</f>
        <v>0</v>
      </c>
      <c r="I30" s="1049"/>
      <c r="J30" s="1050"/>
      <c r="K30" s="1055"/>
      <c r="L30" s="1056"/>
      <c r="M30" s="1056"/>
      <c r="N30" s="956"/>
      <c r="O30" s="1081"/>
      <c r="P30" s="1082"/>
      <c r="Q30" s="1082"/>
      <c r="R30" s="1082"/>
      <c r="S30" s="1083"/>
      <c r="T30" s="112" t="s">
        <v>253</v>
      </c>
      <c r="U30" s="113"/>
      <c r="V30" s="114"/>
      <c r="W30" s="173" t="str">
        <f>IF(W29="","",VLOOKUP(W29,'シフト記号表（従来型・ユニット型共通）'!$C$6:$L$47,10,FALSE))</f>
        <v/>
      </c>
      <c r="X30" s="174" t="str">
        <f>IF(X29="","",VLOOKUP(X29,'シフト記号表（従来型・ユニット型共通）'!$C$6:$L$47,10,FALSE))</f>
        <v/>
      </c>
      <c r="Y30" s="174" t="str">
        <f>IF(Y29="","",VLOOKUP(Y29,'シフト記号表（従来型・ユニット型共通）'!$C$6:$L$47,10,FALSE))</f>
        <v/>
      </c>
      <c r="Z30" s="174" t="str">
        <f>IF(Z29="","",VLOOKUP(Z29,'シフト記号表（従来型・ユニット型共通）'!$C$6:$L$47,10,FALSE))</f>
        <v/>
      </c>
      <c r="AA30" s="174" t="str">
        <f>IF(AA29="","",VLOOKUP(AA29,'シフト記号表（従来型・ユニット型共通）'!$C$6:$L$47,10,FALSE))</f>
        <v/>
      </c>
      <c r="AB30" s="174" t="str">
        <f>IF(AB29="","",VLOOKUP(AB29,'シフト記号表（従来型・ユニット型共通）'!$C$6:$L$47,10,FALSE))</f>
        <v/>
      </c>
      <c r="AC30" s="175" t="str">
        <f>IF(AC29="","",VLOOKUP(AC29,'シフト記号表（従来型・ユニット型共通）'!$C$6:$L$47,10,FALSE))</f>
        <v/>
      </c>
      <c r="AD30" s="173" t="str">
        <f>IF(AD29="","",VLOOKUP(AD29,'シフト記号表（従来型・ユニット型共通）'!$C$6:$L$47,10,FALSE))</f>
        <v/>
      </c>
      <c r="AE30" s="174" t="str">
        <f>IF(AE29="","",VLOOKUP(AE29,'シフト記号表（従来型・ユニット型共通）'!$C$6:$L$47,10,FALSE))</f>
        <v/>
      </c>
      <c r="AF30" s="174" t="str">
        <f>IF(AF29="","",VLOOKUP(AF29,'シフト記号表（従来型・ユニット型共通）'!$C$6:$L$47,10,FALSE))</f>
        <v/>
      </c>
      <c r="AG30" s="174" t="str">
        <f>IF(AG29="","",VLOOKUP(AG29,'シフト記号表（従来型・ユニット型共通）'!$C$6:$L$47,10,FALSE))</f>
        <v/>
      </c>
      <c r="AH30" s="174" t="str">
        <f>IF(AH29="","",VLOOKUP(AH29,'シフト記号表（従来型・ユニット型共通）'!$C$6:$L$47,10,FALSE))</f>
        <v/>
      </c>
      <c r="AI30" s="174" t="str">
        <f>IF(AI29="","",VLOOKUP(AI29,'シフト記号表（従来型・ユニット型共通）'!$C$6:$L$47,10,FALSE))</f>
        <v/>
      </c>
      <c r="AJ30" s="175" t="str">
        <f>IF(AJ29="","",VLOOKUP(AJ29,'シフト記号表（従来型・ユニット型共通）'!$C$6:$L$47,10,FALSE))</f>
        <v/>
      </c>
      <c r="AK30" s="173" t="str">
        <f>IF(AK29="","",VLOOKUP(AK29,'シフト記号表（従来型・ユニット型共通）'!$C$6:$L$47,10,FALSE))</f>
        <v/>
      </c>
      <c r="AL30" s="174" t="str">
        <f>IF(AL29="","",VLOOKUP(AL29,'シフト記号表（従来型・ユニット型共通）'!$C$6:$L$47,10,FALSE))</f>
        <v/>
      </c>
      <c r="AM30" s="174" t="str">
        <f>IF(AM29="","",VLOOKUP(AM29,'シフト記号表（従来型・ユニット型共通）'!$C$6:$L$47,10,FALSE))</f>
        <v/>
      </c>
      <c r="AN30" s="174" t="str">
        <f>IF(AN29="","",VLOOKUP(AN29,'シフト記号表（従来型・ユニット型共通）'!$C$6:$L$47,10,FALSE))</f>
        <v/>
      </c>
      <c r="AO30" s="174" t="str">
        <f>IF(AO29="","",VLOOKUP(AO29,'シフト記号表（従来型・ユニット型共通）'!$C$6:$L$47,10,FALSE))</f>
        <v/>
      </c>
      <c r="AP30" s="174" t="str">
        <f>IF(AP29="","",VLOOKUP(AP29,'シフト記号表（従来型・ユニット型共通）'!$C$6:$L$47,10,FALSE))</f>
        <v/>
      </c>
      <c r="AQ30" s="175" t="str">
        <f>IF(AQ29="","",VLOOKUP(AQ29,'シフト記号表（従来型・ユニット型共通）'!$C$6:$L$47,10,FALSE))</f>
        <v/>
      </c>
      <c r="AR30" s="173" t="str">
        <f>IF(AR29="","",VLOOKUP(AR29,'シフト記号表（従来型・ユニット型共通）'!$C$6:$L$47,10,FALSE))</f>
        <v/>
      </c>
      <c r="AS30" s="174" t="str">
        <f>IF(AS29="","",VLOOKUP(AS29,'シフト記号表（従来型・ユニット型共通）'!$C$6:$L$47,10,FALSE))</f>
        <v/>
      </c>
      <c r="AT30" s="174" t="str">
        <f>IF(AT29="","",VLOOKUP(AT29,'シフト記号表（従来型・ユニット型共通）'!$C$6:$L$47,10,FALSE))</f>
        <v/>
      </c>
      <c r="AU30" s="174" t="str">
        <f>IF(AU29="","",VLOOKUP(AU29,'シフト記号表（従来型・ユニット型共通）'!$C$6:$L$47,10,FALSE))</f>
        <v/>
      </c>
      <c r="AV30" s="174" t="str">
        <f>IF(AV29="","",VLOOKUP(AV29,'シフト記号表（従来型・ユニット型共通）'!$C$6:$L$47,10,FALSE))</f>
        <v/>
      </c>
      <c r="AW30" s="174" t="str">
        <f>IF(AW29="","",VLOOKUP(AW29,'シフト記号表（従来型・ユニット型共通）'!$C$6:$L$47,10,FALSE))</f>
        <v/>
      </c>
      <c r="AX30" s="175" t="str">
        <f>IF(AX29="","",VLOOKUP(AX29,'シフト記号表（従来型・ユニット型共通）'!$C$6:$L$47,10,FALSE))</f>
        <v/>
      </c>
      <c r="AY30" s="173" t="str">
        <f>IF(AY29="","",VLOOKUP(AY29,'シフト記号表（従来型・ユニット型共通）'!$C$6:$L$47,10,FALSE))</f>
        <v/>
      </c>
      <c r="AZ30" s="174" t="str">
        <f>IF(AZ29="","",VLOOKUP(AZ29,'シフト記号表（従来型・ユニット型共通）'!$C$6:$L$47,10,FALSE))</f>
        <v/>
      </c>
      <c r="BA30" s="174" t="str">
        <f>IF(BA29="","",VLOOKUP(BA29,'シフト記号表（従来型・ユニット型共通）'!$C$6:$L$47,10,FALSE))</f>
        <v/>
      </c>
      <c r="BB30" s="1027">
        <f>IF($BE$3="４週",SUM(W30:AX30),IF($BE$3="暦月",SUM(W30:BA30),""))</f>
        <v>0</v>
      </c>
      <c r="BC30" s="1028"/>
      <c r="BD30" s="1029">
        <f>IF($BE$3="４週",BB30/4,IF($BE$3="暦月",(BB30/($BE$8/7)),""))</f>
        <v>0</v>
      </c>
      <c r="BE30" s="1028"/>
      <c r="BF30" s="1024"/>
      <c r="BG30" s="1025"/>
      <c r="BH30" s="1025"/>
      <c r="BI30" s="1025"/>
      <c r="BJ30" s="1026"/>
    </row>
    <row r="31" spans="2:62" ht="20.25" customHeight="1">
      <c r="B31" s="1120">
        <f>B29+1</f>
        <v>8</v>
      </c>
      <c r="C31" s="957"/>
      <c r="D31" s="958"/>
      <c r="E31" s="163"/>
      <c r="F31" s="164"/>
      <c r="G31" s="163"/>
      <c r="H31" s="164"/>
      <c r="I31" s="1051"/>
      <c r="J31" s="1052"/>
      <c r="K31" s="1057"/>
      <c r="L31" s="1058"/>
      <c r="M31" s="1058"/>
      <c r="N31" s="958"/>
      <c r="O31" s="1081"/>
      <c r="P31" s="1082"/>
      <c r="Q31" s="1082"/>
      <c r="R31" s="1082"/>
      <c r="S31" s="1083"/>
      <c r="T31" s="115" t="s">
        <v>18</v>
      </c>
      <c r="U31" s="116"/>
      <c r="V31" s="117"/>
      <c r="W31" s="105"/>
      <c r="X31" s="106"/>
      <c r="Y31" s="106"/>
      <c r="Z31" s="106"/>
      <c r="AA31" s="106"/>
      <c r="AB31" s="106"/>
      <c r="AC31" s="107"/>
      <c r="AD31" s="105"/>
      <c r="AE31" s="106"/>
      <c r="AF31" s="106"/>
      <c r="AG31" s="106"/>
      <c r="AH31" s="106"/>
      <c r="AI31" s="106"/>
      <c r="AJ31" s="107"/>
      <c r="AK31" s="105"/>
      <c r="AL31" s="106"/>
      <c r="AM31" s="106"/>
      <c r="AN31" s="106"/>
      <c r="AO31" s="106"/>
      <c r="AP31" s="106"/>
      <c r="AQ31" s="107"/>
      <c r="AR31" s="105"/>
      <c r="AS31" s="106"/>
      <c r="AT31" s="106"/>
      <c r="AU31" s="106"/>
      <c r="AV31" s="106"/>
      <c r="AW31" s="106"/>
      <c r="AX31" s="107"/>
      <c r="AY31" s="105"/>
      <c r="AZ31" s="106"/>
      <c r="BA31" s="108"/>
      <c r="BB31" s="1035"/>
      <c r="BC31" s="1036"/>
      <c r="BD31" s="1037"/>
      <c r="BE31" s="1038"/>
      <c r="BF31" s="1059"/>
      <c r="BG31" s="1060"/>
      <c r="BH31" s="1060"/>
      <c r="BI31" s="1060"/>
      <c r="BJ31" s="1061"/>
    </row>
    <row r="32" spans="2:62" ht="20.25" customHeight="1">
      <c r="B32" s="1121"/>
      <c r="C32" s="955"/>
      <c r="D32" s="956"/>
      <c r="E32" s="163"/>
      <c r="F32" s="164">
        <f>C31</f>
        <v>0</v>
      </c>
      <c r="G32" s="163"/>
      <c r="H32" s="164">
        <f>I31</f>
        <v>0</v>
      </c>
      <c r="I32" s="1049"/>
      <c r="J32" s="1050"/>
      <c r="K32" s="1055"/>
      <c r="L32" s="1056"/>
      <c r="M32" s="1056"/>
      <c r="N32" s="956"/>
      <c r="O32" s="1081"/>
      <c r="P32" s="1082"/>
      <c r="Q32" s="1082"/>
      <c r="R32" s="1082"/>
      <c r="S32" s="1083"/>
      <c r="T32" s="112" t="s">
        <v>253</v>
      </c>
      <c r="U32" s="113"/>
      <c r="V32" s="114"/>
      <c r="W32" s="173" t="str">
        <f>IF(W31="","",VLOOKUP(W31,'シフト記号表（従来型・ユニット型共通）'!$C$6:$L$47,10,FALSE))</f>
        <v/>
      </c>
      <c r="X32" s="174" t="str">
        <f>IF(X31="","",VLOOKUP(X31,'シフト記号表（従来型・ユニット型共通）'!$C$6:$L$47,10,FALSE))</f>
        <v/>
      </c>
      <c r="Y32" s="174" t="str">
        <f>IF(Y31="","",VLOOKUP(Y31,'シフト記号表（従来型・ユニット型共通）'!$C$6:$L$47,10,FALSE))</f>
        <v/>
      </c>
      <c r="Z32" s="174" t="str">
        <f>IF(Z31="","",VLOOKUP(Z31,'シフト記号表（従来型・ユニット型共通）'!$C$6:$L$47,10,FALSE))</f>
        <v/>
      </c>
      <c r="AA32" s="174" t="str">
        <f>IF(AA31="","",VLOOKUP(AA31,'シフト記号表（従来型・ユニット型共通）'!$C$6:$L$47,10,FALSE))</f>
        <v/>
      </c>
      <c r="AB32" s="174" t="str">
        <f>IF(AB31="","",VLOOKUP(AB31,'シフト記号表（従来型・ユニット型共通）'!$C$6:$L$47,10,FALSE))</f>
        <v/>
      </c>
      <c r="AC32" s="175" t="str">
        <f>IF(AC31="","",VLOOKUP(AC31,'シフト記号表（従来型・ユニット型共通）'!$C$6:$L$47,10,FALSE))</f>
        <v/>
      </c>
      <c r="AD32" s="173" t="str">
        <f>IF(AD31="","",VLOOKUP(AD31,'シフト記号表（従来型・ユニット型共通）'!$C$6:$L$47,10,FALSE))</f>
        <v/>
      </c>
      <c r="AE32" s="174" t="str">
        <f>IF(AE31="","",VLOOKUP(AE31,'シフト記号表（従来型・ユニット型共通）'!$C$6:$L$47,10,FALSE))</f>
        <v/>
      </c>
      <c r="AF32" s="174" t="str">
        <f>IF(AF31="","",VLOOKUP(AF31,'シフト記号表（従来型・ユニット型共通）'!$C$6:$L$47,10,FALSE))</f>
        <v/>
      </c>
      <c r="AG32" s="174" t="str">
        <f>IF(AG31="","",VLOOKUP(AG31,'シフト記号表（従来型・ユニット型共通）'!$C$6:$L$47,10,FALSE))</f>
        <v/>
      </c>
      <c r="AH32" s="174" t="str">
        <f>IF(AH31="","",VLOOKUP(AH31,'シフト記号表（従来型・ユニット型共通）'!$C$6:$L$47,10,FALSE))</f>
        <v/>
      </c>
      <c r="AI32" s="174" t="str">
        <f>IF(AI31="","",VLOOKUP(AI31,'シフト記号表（従来型・ユニット型共通）'!$C$6:$L$47,10,FALSE))</f>
        <v/>
      </c>
      <c r="AJ32" s="175" t="str">
        <f>IF(AJ31="","",VLOOKUP(AJ31,'シフト記号表（従来型・ユニット型共通）'!$C$6:$L$47,10,FALSE))</f>
        <v/>
      </c>
      <c r="AK32" s="173" t="str">
        <f>IF(AK31="","",VLOOKUP(AK31,'シフト記号表（従来型・ユニット型共通）'!$C$6:$L$47,10,FALSE))</f>
        <v/>
      </c>
      <c r="AL32" s="174" t="str">
        <f>IF(AL31="","",VLOOKUP(AL31,'シフト記号表（従来型・ユニット型共通）'!$C$6:$L$47,10,FALSE))</f>
        <v/>
      </c>
      <c r="AM32" s="174" t="str">
        <f>IF(AM31="","",VLOOKUP(AM31,'シフト記号表（従来型・ユニット型共通）'!$C$6:$L$47,10,FALSE))</f>
        <v/>
      </c>
      <c r="AN32" s="174" t="str">
        <f>IF(AN31="","",VLOOKUP(AN31,'シフト記号表（従来型・ユニット型共通）'!$C$6:$L$47,10,FALSE))</f>
        <v/>
      </c>
      <c r="AO32" s="174" t="str">
        <f>IF(AO31="","",VLOOKUP(AO31,'シフト記号表（従来型・ユニット型共通）'!$C$6:$L$47,10,FALSE))</f>
        <v/>
      </c>
      <c r="AP32" s="174" t="str">
        <f>IF(AP31="","",VLOOKUP(AP31,'シフト記号表（従来型・ユニット型共通）'!$C$6:$L$47,10,FALSE))</f>
        <v/>
      </c>
      <c r="AQ32" s="175" t="str">
        <f>IF(AQ31="","",VLOOKUP(AQ31,'シフト記号表（従来型・ユニット型共通）'!$C$6:$L$47,10,FALSE))</f>
        <v/>
      </c>
      <c r="AR32" s="173" t="str">
        <f>IF(AR31="","",VLOOKUP(AR31,'シフト記号表（従来型・ユニット型共通）'!$C$6:$L$47,10,FALSE))</f>
        <v/>
      </c>
      <c r="AS32" s="174" t="str">
        <f>IF(AS31="","",VLOOKUP(AS31,'シフト記号表（従来型・ユニット型共通）'!$C$6:$L$47,10,FALSE))</f>
        <v/>
      </c>
      <c r="AT32" s="174" t="str">
        <f>IF(AT31="","",VLOOKUP(AT31,'シフト記号表（従来型・ユニット型共通）'!$C$6:$L$47,10,FALSE))</f>
        <v/>
      </c>
      <c r="AU32" s="174" t="str">
        <f>IF(AU31="","",VLOOKUP(AU31,'シフト記号表（従来型・ユニット型共通）'!$C$6:$L$47,10,FALSE))</f>
        <v/>
      </c>
      <c r="AV32" s="174" t="str">
        <f>IF(AV31="","",VLOOKUP(AV31,'シフト記号表（従来型・ユニット型共通）'!$C$6:$L$47,10,FALSE))</f>
        <v/>
      </c>
      <c r="AW32" s="174" t="str">
        <f>IF(AW31="","",VLOOKUP(AW31,'シフト記号表（従来型・ユニット型共通）'!$C$6:$L$47,10,FALSE))</f>
        <v/>
      </c>
      <c r="AX32" s="175" t="str">
        <f>IF(AX31="","",VLOOKUP(AX31,'シフト記号表（従来型・ユニット型共通）'!$C$6:$L$47,10,FALSE))</f>
        <v/>
      </c>
      <c r="AY32" s="173" t="str">
        <f>IF(AY31="","",VLOOKUP(AY31,'シフト記号表（従来型・ユニット型共通）'!$C$6:$L$47,10,FALSE))</f>
        <v/>
      </c>
      <c r="AZ32" s="174" t="str">
        <f>IF(AZ31="","",VLOOKUP(AZ31,'シフト記号表（従来型・ユニット型共通）'!$C$6:$L$47,10,FALSE))</f>
        <v/>
      </c>
      <c r="BA32" s="174" t="str">
        <f>IF(BA31="","",VLOOKUP(BA31,'シフト記号表（従来型・ユニット型共通）'!$C$6:$L$47,10,FALSE))</f>
        <v/>
      </c>
      <c r="BB32" s="1027">
        <f>IF($BE$3="４週",SUM(W32:AX32),IF($BE$3="暦月",SUM(W32:BA32),""))</f>
        <v>0</v>
      </c>
      <c r="BC32" s="1028"/>
      <c r="BD32" s="1029">
        <f>IF($BE$3="４週",BB32/4,IF($BE$3="暦月",(BB32/($BE$8/7)),""))</f>
        <v>0</v>
      </c>
      <c r="BE32" s="1028"/>
      <c r="BF32" s="1024"/>
      <c r="BG32" s="1025"/>
      <c r="BH32" s="1025"/>
      <c r="BI32" s="1025"/>
      <c r="BJ32" s="1026"/>
    </row>
    <row r="33" spans="2:62" ht="20.25" customHeight="1">
      <c r="B33" s="1120">
        <f>B31+1</f>
        <v>9</v>
      </c>
      <c r="C33" s="957"/>
      <c r="D33" s="958"/>
      <c r="E33" s="163"/>
      <c r="F33" s="164"/>
      <c r="G33" s="163"/>
      <c r="H33" s="164"/>
      <c r="I33" s="1051"/>
      <c r="J33" s="1052"/>
      <c r="K33" s="1057"/>
      <c r="L33" s="1058"/>
      <c r="M33" s="1058"/>
      <c r="N33" s="958"/>
      <c r="O33" s="1081"/>
      <c r="P33" s="1082"/>
      <c r="Q33" s="1082"/>
      <c r="R33" s="1082"/>
      <c r="S33" s="1083"/>
      <c r="T33" s="115" t="s">
        <v>18</v>
      </c>
      <c r="U33" s="116"/>
      <c r="V33" s="117"/>
      <c r="W33" s="105"/>
      <c r="X33" s="106"/>
      <c r="Y33" s="106"/>
      <c r="Z33" s="106"/>
      <c r="AA33" s="106"/>
      <c r="AB33" s="106"/>
      <c r="AC33" s="107"/>
      <c r="AD33" s="105"/>
      <c r="AE33" s="106"/>
      <c r="AF33" s="106"/>
      <c r="AG33" s="106"/>
      <c r="AH33" s="106"/>
      <c r="AI33" s="106"/>
      <c r="AJ33" s="107"/>
      <c r="AK33" s="105"/>
      <c r="AL33" s="106"/>
      <c r="AM33" s="106"/>
      <c r="AN33" s="106"/>
      <c r="AO33" s="106"/>
      <c r="AP33" s="106"/>
      <c r="AQ33" s="107"/>
      <c r="AR33" s="105"/>
      <c r="AS33" s="106"/>
      <c r="AT33" s="106"/>
      <c r="AU33" s="106"/>
      <c r="AV33" s="106"/>
      <c r="AW33" s="106"/>
      <c r="AX33" s="107"/>
      <c r="AY33" s="105"/>
      <c r="AZ33" s="106"/>
      <c r="BA33" s="108"/>
      <c r="BB33" s="1035"/>
      <c r="BC33" s="1036"/>
      <c r="BD33" s="1037"/>
      <c r="BE33" s="1038"/>
      <c r="BF33" s="1059"/>
      <c r="BG33" s="1060"/>
      <c r="BH33" s="1060"/>
      <c r="BI33" s="1060"/>
      <c r="BJ33" s="1061"/>
    </row>
    <row r="34" spans="2:62" ht="20.25" customHeight="1">
      <c r="B34" s="1121"/>
      <c r="C34" s="955"/>
      <c r="D34" s="956"/>
      <c r="E34" s="163"/>
      <c r="F34" s="164">
        <f>C33</f>
        <v>0</v>
      </c>
      <c r="G34" s="163"/>
      <c r="H34" s="164">
        <f>I33</f>
        <v>0</v>
      </c>
      <c r="I34" s="1049"/>
      <c r="J34" s="1050"/>
      <c r="K34" s="1055"/>
      <c r="L34" s="1056"/>
      <c r="M34" s="1056"/>
      <c r="N34" s="956"/>
      <c r="O34" s="1081"/>
      <c r="P34" s="1082"/>
      <c r="Q34" s="1082"/>
      <c r="R34" s="1082"/>
      <c r="S34" s="1083"/>
      <c r="T34" s="196" t="s">
        <v>253</v>
      </c>
      <c r="U34" s="120"/>
      <c r="V34" s="197"/>
      <c r="W34" s="173" t="str">
        <f>IF(W33="","",VLOOKUP(W33,'シフト記号表（従来型・ユニット型共通）'!$C$6:$L$47,10,FALSE))</f>
        <v/>
      </c>
      <c r="X34" s="174" t="str">
        <f>IF(X33="","",VLOOKUP(X33,'シフト記号表（従来型・ユニット型共通）'!$C$6:$L$47,10,FALSE))</f>
        <v/>
      </c>
      <c r="Y34" s="174" t="str">
        <f>IF(Y33="","",VLOOKUP(Y33,'シフト記号表（従来型・ユニット型共通）'!$C$6:$L$47,10,FALSE))</f>
        <v/>
      </c>
      <c r="Z34" s="174" t="str">
        <f>IF(Z33="","",VLOOKUP(Z33,'シフト記号表（従来型・ユニット型共通）'!$C$6:$L$47,10,FALSE))</f>
        <v/>
      </c>
      <c r="AA34" s="174" t="str">
        <f>IF(AA33="","",VLOOKUP(AA33,'シフト記号表（従来型・ユニット型共通）'!$C$6:$L$47,10,FALSE))</f>
        <v/>
      </c>
      <c r="AB34" s="174" t="str">
        <f>IF(AB33="","",VLOOKUP(AB33,'シフト記号表（従来型・ユニット型共通）'!$C$6:$L$47,10,FALSE))</f>
        <v/>
      </c>
      <c r="AC34" s="175" t="str">
        <f>IF(AC33="","",VLOOKUP(AC33,'シフト記号表（従来型・ユニット型共通）'!$C$6:$L$47,10,FALSE))</f>
        <v/>
      </c>
      <c r="AD34" s="173" t="str">
        <f>IF(AD33="","",VLOOKUP(AD33,'シフト記号表（従来型・ユニット型共通）'!$C$6:$L$47,10,FALSE))</f>
        <v/>
      </c>
      <c r="AE34" s="174" t="str">
        <f>IF(AE33="","",VLOOKUP(AE33,'シフト記号表（従来型・ユニット型共通）'!$C$6:$L$47,10,FALSE))</f>
        <v/>
      </c>
      <c r="AF34" s="174" t="str">
        <f>IF(AF33="","",VLOOKUP(AF33,'シフト記号表（従来型・ユニット型共通）'!$C$6:$L$47,10,FALSE))</f>
        <v/>
      </c>
      <c r="AG34" s="174" t="str">
        <f>IF(AG33="","",VLOOKUP(AG33,'シフト記号表（従来型・ユニット型共通）'!$C$6:$L$47,10,FALSE))</f>
        <v/>
      </c>
      <c r="AH34" s="174" t="str">
        <f>IF(AH33="","",VLOOKUP(AH33,'シフト記号表（従来型・ユニット型共通）'!$C$6:$L$47,10,FALSE))</f>
        <v/>
      </c>
      <c r="AI34" s="174" t="str">
        <f>IF(AI33="","",VLOOKUP(AI33,'シフト記号表（従来型・ユニット型共通）'!$C$6:$L$47,10,FALSE))</f>
        <v/>
      </c>
      <c r="AJ34" s="175" t="str">
        <f>IF(AJ33="","",VLOOKUP(AJ33,'シフト記号表（従来型・ユニット型共通）'!$C$6:$L$47,10,FALSE))</f>
        <v/>
      </c>
      <c r="AK34" s="173" t="str">
        <f>IF(AK33="","",VLOOKUP(AK33,'シフト記号表（従来型・ユニット型共通）'!$C$6:$L$47,10,FALSE))</f>
        <v/>
      </c>
      <c r="AL34" s="174" t="str">
        <f>IF(AL33="","",VLOOKUP(AL33,'シフト記号表（従来型・ユニット型共通）'!$C$6:$L$47,10,FALSE))</f>
        <v/>
      </c>
      <c r="AM34" s="174" t="str">
        <f>IF(AM33="","",VLOOKUP(AM33,'シフト記号表（従来型・ユニット型共通）'!$C$6:$L$47,10,FALSE))</f>
        <v/>
      </c>
      <c r="AN34" s="174" t="str">
        <f>IF(AN33="","",VLOOKUP(AN33,'シフト記号表（従来型・ユニット型共通）'!$C$6:$L$47,10,FALSE))</f>
        <v/>
      </c>
      <c r="AO34" s="174" t="str">
        <f>IF(AO33="","",VLOOKUP(AO33,'シフト記号表（従来型・ユニット型共通）'!$C$6:$L$47,10,FALSE))</f>
        <v/>
      </c>
      <c r="AP34" s="174" t="str">
        <f>IF(AP33="","",VLOOKUP(AP33,'シフト記号表（従来型・ユニット型共通）'!$C$6:$L$47,10,FALSE))</f>
        <v/>
      </c>
      <c r="AQ34" s="175" t="str">
        <f>IF(AQ33="","",VLOOKUP(AQ33,'シフト記号表（従来型・ユニット型共通）'!$C$6:$L$47,10,FALSE))</f>
        <v/>
      </c>
      <c r="AR34" s="173" t="str">
        <f>IF(AR33="","",VLOOKUP(AR33,'シフト記号表（従来型・ユニット型共通）'!$C$6:$L$47,10,FALSE))</f>
        <v/>
      </c>
      <c r="AS34" s="174" t="str">
        <f>IF(AS33="","",VLOOKUP(AS33,'シフト記号表（従来型・ユニット型共通）'!$C$6:$L$47,10,FALSE))</f>
        <v/>
      </c>
      <c r="AT34" s="174" t="str">
        <f>IF(AT33="","",VLOOKUP(AT33,'シフト記号表（従来型・ユニット型共通）'!$C$6:$L$47,10,FALSE))</f>
        <v/>
      </c>
      <c r="AU34" s="174" t="str">
        <f>IF(AU33="","",VLOOKUP(AU33,'シフト記号表（従来型・ユニット型共通）'!$C$6:$L$47,10,FALSE))</f>
        <v/>
      </c>
      <c r="AV34" s="174" t="str">
        <f>IF(AV33="","",VLOOKUP(AV33,'シフト記号表（従来型・ユニット型共通）'!$C$6:$L$47,10,FALSE))</f>
        <v/>
      </c>
      <c r="AW34" s="174" t="str">
        <f>IF(AW33="","",VLOOKUP(AW33,'シフト記号表（従来型・ユニット型共通）'!$C$6:$L$47,10,FALSE))</f>
        <v/>
      </c>
      <c r="AX34" s="175" t="str">
        <f>IF(AX33="","",VLOOKUP(AX33,'シフト記号表（従来型・ユニット型共通）'!$C$6:$L$47,10,FALSE))</f>
        <v/>
      </c>
      <c r="AY34" s="173" t="str">
        <f>IF(AY33="","",VLOOKUP(AY33,'シフト記号表（従来型・ユニット型共通）'!$C$6:$L$47,10,FALSE))</f>
        <v/>
      </c>
      <c r="AZ34" s="174" t="str">
        <f>IF(AZ33="","",VLOOKUP(AZ33,'シフト記号表（従来型・ユニット型共通）'!$C$6:$L$47,10,FALSE))</f>
        <v/>
      </c>
      <c r="BA34" s="174" t="str">
        <f>IF(BA33="","",VLOOKUP(BA33,'シフト記号表（従来型・ユニット型共通）'!$C$6:$L$47,10,FALSE))</f>
        <v/>
      </c>
      <c r="BB34" s="1027">
        <f>IF($BE$3="４週",SUM(W34:AX34),IF($BE$3="暦月",SUM(W34:BA34),""))</f>
        <v>0</v>
      </c>
      <c r="BC34" s="1028"/>
      <c r="BD34" s="1029">
        <f>IF($BE$3="４週",BB34/4,IF($BE$3="暦月",(BB34/($BE$8/7)),""))</f>
        <v>0</v>
      </c>
      <c r="BE34" s="1028"/>
      <c r="BF34" s="1024"/>
      <c r="BG34" s="1025"/>
      <c r="BH34" s="1025"/>
      <c r="BI34" s="1025"/>
      <c r="BJ34" s="1026"/>
    </row>
    <row r="35" spans="2:62" ht="20.25" customHeight="1">
      <c r="B35" s="1120">
        <f>B33+1</f>
        <v>10</v>
      </c>
      <c r="C35" s="957"/>
      <c r="D35" s="958"/>
      <c r="E35" s="163"/>
      <c r="F35" s="164"/>
      <c r="G35" s="163"/>
      <c r="H35" s="164"/>
      <c r="I35" s="1051"/>
      <c r="J35" s="1052"/>
      <c r="K35" s="1057"/>
      <c r="L35" s="1058"/>
      <c r="M35" s="1058"/>
      <c r="N35" s="958"/>
      <c r="O35" s="1081"/>
      <c r="P35" s="1082"/>
      <c r="Q35" s="1082"/>
      <c r="R35" s="1082"/>
      <c r="S35" s="1083"/>
      <c r="T35" s="195" t="s">
        <v>18</v>
      </c>
      <c r="U35" s="118"/>
      <c r="V35" s="119"/>
      <c r="W35" s="105"/>
      <c r="X35" s="106"/>
      <c r="Y35" s="106"/>
      <c r="Z35" s="106"/>
      <c r="AA35" s="106"/>
      <c r="AB35" s="106"/>
      <c r="AC35" s="107"/>
      <c r="AD35" s="105"/>
      <c r="AE35" s="106"/>
      <c r="AF35" s="106"/>
      <c r="AG35" s="106"/>
      <c r="AH35" s="106"/>
      <c r="AI35" s="106"/>
      <c r="AJ35" s="107"/>
      <c r="AK35" s="105"/>
      <c r="AL35" s="106"/>
      <c r="AM35" s="106"/>
      <c r="AN35" s="106"/>
      <c r="AO35" s="106"/>
      <c r="AP35" s="106"/>
      <c r="AQ35" s="107"/>
      <c r="AR35" s="105"/>
      <c r="AS35" s="106"/>
      <c r="AT35" s="106"/>
      <c r="AU35" s="106"/>
      <c r="AV35" s="106"/>
      <c r="AW35" s="106"/>
      <c r="AX35" s="107"/>
      <c r="AY35" s="105"/>
      <c r="AZ35" s="106"/>
      <c r="BA35" s="108"/>
      <c r="BB35" s="1035"/>
      <c r="BC35" s="1036"/>
      <c r="BD35" s="1037"/>
      <c r="BE35" s="1038"/>
      <c r="BF35" s="1059"/>
      <c r="BG35" s="1060"/>
      <c r="BH35" s="1060"/>
      <c r="BI35" s="1060"/>
      <c r="BJ35" s="1061"/>
    </row>
    <row r="36" spans="2:62" ht="20.25" customHeight="1">
      <c r="B36" s="1121"/>
      <c r="C36" s="955"/>
      <c r="D36" s="956"/>
      <c r="E36" s="163"/>
      <c r="F36" s="164">
        <f>C35</f>
        <v>0</v>
      </c>
      <c r="G36" s="163"/>
      <c r="H36" s="164">
        <f>I35</f>
        <v>0</v>
      </c>
      <c r="I36" s="1049"/>
      <c r="J36" s="1050"/>
      <c r="K36" s="1055"/>
      <c r="L36" s="1056"/>
      <c r="M36" s="1056"/>
      <c r="N36" s="956"/>
      <c r="O36" s="1081"/>
      <c r="P36" s="1082"/>
      <c r="Q36" s="1082"/>
      <c r="R36" s="1082"/>
      <c r="S36" s="1083"/>
      <c r="T36" s="196" t="s">
        <v>253</v>
      </c>
      <c r="U36" s="120"/>
      <c r="V36" s="197"/>
      <c r="W36" s="173" t="str">
        <f>IF(W35="","",VLOOKUP(W35,'シフト記号表（従来型・ユニット型共通）'!$C$6:$L$47,10,FALSE))</f>
        <v/>
      </c>
      <c r="X36" s="174" t="str">
        <f>IF(X35="","",VLOOKUP(X35,'シフト記号表（従来型・ユニット型共通）'!$C$6:$L$47,10,FALSE))</f>
        <v/>
      </c>
      <c r="Y36" s="174" t="str">
        <f>IF(Y35="","",VLOOKUP(Y35,'シフト記号表（従来型・ユニット型共通）'!$C$6:$L$47,10,FALSE))</f>
        <v/>
      </c>
      <c r="Z36" s="174" t="str">
        <f>IF(Z35="","",VLOOKUP(Z35,'シフト記号表（従来型・ユニット型共通）'!$C$6:$L$47,10,FALSE))</f>
        <v/>
      </c>
      <c r="AA36" s="174" t="str">
        <f>IF(AA35="","",VLOOKUP(AA35,'シフト記号表（従来型・ユニット型共通）'!$C$6:$L$47,10,FALSE))</f>
        <v/>
      </c>
      <c r="AB36" s="174" t="str">
        <f>IF(AB35="","",VLOOKUP(AB35,'シフト記号表（従来型・ユニット型共通）'!$C$6:$L$47,10,FALSE))</f>
        <v/>
      </c>
      <c r="AC36" s="175" t="str">
        <f>IF(AC35="","",VLOOKUP(AC35,'シフト記号表（従来型・ユニット型共通）'!$C$6:$L$47,10,FALSE))</f>
        <v/>
      </c>
      <c r="AD36" s="173" t="str">
        <f>IF(AD35="","",VLOOKUP(AD35,'シフト記号表（従来型・ユニット型共通）'!$C$6:$L$47,10,FALSE))</f>
        <v/>
      </c>
      <c r="AE36" s="174" t="str">
        <f>IF(AE35="","",VLOOKUP(AE35,'シフト記号表（従来型・ユニット型共通）'!$C$6:$L$47,10,FALSE))</f>
        <v/>
      </c>
      <c r="AF36" s="174" t="str">
        <f>IF(AF35="","",VLOOKUP(AF35,'シフト記号表（従来型・ユニット型共通）'!$C$6:$L$47,10,FALSE))</f>
        <v/>
      </c>
      <c r="AG36" s="174" t="str">
        <f>IF(AG35="","",VLOOKUP(AG35,'シフト記号表（従来型・ユニット型共通）'!$C$6:$L$47,10,FALSE))</f>
        <v/>
      </c>
      <c r="AH36" s="174" t="str">
        <f>IF(AH35="","",VLOOKUP(AH35,'シフト記号表（従来型・ユニット型共通）'!$C$6:$L$47,10,FALSE))</f>
        <v/>
      </c>
      <c r="AI36" s="174" t="str">
        <f>IF(AI35="","",VLOOKUP(AI35,'シフト記号表（従来型・ユニット型共通）'!$C$6:$L$47,10,FALSE))</f>
        <v/>
      </c>
      <c r="AJ36" s="175" t="str">
        <f>IF(AJ35="","",VLOOKUP(AJ35,'シフト記号表（従来型・ユニット型共通）'!$C$6:$L$47,10,FALSE))</f>
        <v/>
      </c>
      <c r="AK36" s="173" t="str">
        <f>IF(AK35="","",VLOOKUP(AK35,'シフト記号表（従来型・ユニット型共通）'!$C$6:$L$47,10,FALSE))</f>
        <v/>
      </c>
      <c r="AL36" s="174" t="str">
        <f>IF(AL35="","",VLOOKUP(AL35,'シフト記号表（従来型・ユニット型共通）'!$C$6:$L$47,10,FALSE))</f>
        <v/>
      </c>
      <c r="AM36" s="174" t="str">
        <f>IF(AM35="","",VLOOKUP(AM35,'シフト記号表（従来型・ユニット型共通）'!$C$6:$L$47,10,FALSE))</f>
        <v/>
      </c>
      <c r="AN36" s="174" t="str">
        <f>IF(AN35="","",VLOOKUP(AN35,'シフト記号表（従来型・ユニット型共通）'!$C$6:$L$47,10,FALSE))</f>
        <v/>
      </c>
      <c r="AO36" s="174" t="str">
        <f>IF(AO35="","",VLOOKUP(AO35,'シフト記号表（従来型・ユニット型共通）'!$C$6:$L$47,10,FALSE))</f>
        <v/>
      </c>
      <c r="AP36" s="174" t="str">
        <f>IF(AP35="","",VLOOKUP(AP35,'シフト記号表（従来型・ユニット型共通）'!$C$6:$L$47,10,FALSE))</f>
        <v/>
      </c>
      <c r="AQ36" s="175" t="str">
        <f>IF(AQ35="","",VLOOKUP(AQ35,'シフト記号表（従来型・ユニット型共通）'!$C$6:$L$47,10,FALSE))</f>
        <v/>
      </c>
      <c r="AR36" s="173" t="str">
        <f>IF(AR35="","",VLOOKUP(AR35,'シフト記号表（従来型・ユニット型共通）'!$C$6:$L$47,10,FALSE))</f>
        <v/>
      </c>
      <c r="AS36" s="174" t="str">
        <f>IF(AS35="","",VLOOKUP(AS35,'シフト記号表（従来型・ユニット型共通）'!$C$6:$L$47,10,FALSE))</f>
        <v/>
      </c>
      <c r="AT36" s="174" t="str">
        <f>IF(AT35="","",VLOOKUP(AT35,'シフト記号表（従来型・ユニット型共通）'!$C$6:$L$47,10,FALSE))</f>
        <v/>
      </c>
      <c r="AU36" s="174" t="str">
        <f>IF(AU35="","",VLOOKUP(AU35,'シフト記号表（従来型・ユニット型共通）'!$C$6:$L$47,10,FALSE))</f>
        <v/>
      </c>
      <c r="AV36" s="174" t="str">
        <f>IF(AV35="","",VLOOKUP(AV35,'シフト記号表（従来型・ユニット型共通）'!$C$6:$L$47,10,FALSE))</f>
        <v/>
      </c>
      <c r="AW36" s="174" t="str">
        <f>IF(AW35="","",VLOOKUP(AW35,'シフト記号表（従来型・ユニット型共通）'!$C$6:$L$47,10,FALSE))</f>
        <v/>
      </c>
      <c r="AX36" s="175" t="str">
        <f>IF(AX35="","",VLOOKUP(AX35,'シフト記号表（従来型・ユニット型共通）'!$C$6:$L$47,10,FALSE))</f>
        <v/>
      </c>
      <c r="AY36" s="173" t="str">
        <f>IF(AY35="","",VLOOKUP(AY35,'シフト記号表（従来型・ユニット型共通）'!$C$6:$L$47,10,FALSE))</f>
        <v/>
      </c>
      <c r="AZ36" s="174" t="str">
        <f>IF(AZ35="","",VLOOKUP(AZ35,'シフト記号表（従来型・ユニット型共通）'!$C$6:$L$47,10,FALSE))</f>
        <v/>
      </c>
      <c r="BA36" s="174" t="str">
        <f>IF(BA35="","",VLOOKUP(BA35,'シフト記号表（従来型・ユニット型共通）'!$C$6:$L$47,10,FALSE))</f>
        <v/>
      </c>
      <c r="BB36" s="1027">
        <f>IF($BE$3="４週",SUM(W36:AX36),IF($BE$3="暦月",SUM(W36:BA36),""))</f>
        <v>0</v>
      </c>
      <c r="BC36" s="1028"/>
      <c r="BD36" s="1029">
        <f>IF($BE$3="４週",BB36/4,IF($BE$3="暦月",(BB36/($BE$8/7)),""))</f>
        <v>0</v>
      </c>
      <c r="BE36" s="1028"/>
      <c r="BF36" s="1024"/>
      <c r="BG36" s="1025"/>
      <c r="BH36" s="1025"/>
      <c r="BI36" s="1025"/>
      <c r="BJ36" s="1026"/>
    </row>
    <row r="37" spans="2:62" ht="20.25" customHeight="1">
      <c r="B37" s="1120">
        <f>B35+1</f>
        <v>11</v>
      </c>
      <c r="C37" s="957"/>
      <c r="D37" s="958"/>
      <c r="E37" s="163"/>
      <c r="F37" s="164"/>
      <c r="G37" s="163"/>
      <c r="H37" s="164"/>
      <c r="I37" s="1051"/>
      <c r="J37" s="1052"/>
      <c r="K37" s="1057"/>
      <c r="L37" s="1058"/>
      <c r="M37" s="1058"/>
      <c r="N37" s="958"/>
      <c r="O37" s="1081"/>
      <c r="P37" s="1082"/>
      <c r="Q37" s="1082"/>
      <c r="R37" s="1082"/>
      <c r="S37" s="1083"/>
      <c r="T37" s="195" t="s">
        <v>18</v>
      </c>
      <c r="U37" s="118"/>
      <c r="V37" s="119"/>
      <c r="W37" s="105"/>
      <c r="X37" s="106"/>
      <c r="Y37" s="106"/>
      <c r="Z37" s="106"/>
      <c r="AA37" s="106"/>
      <c r="AB37" s="106"/>
      <c r="AC37" s="107"/>
      <c r="AD37" s="105"/>
      <c r="AE37" s="106"/>
      <c r="AF37" s="106"/>
      <c r="AG37" s="106"/>
      <c r="AH37" s="106"/>
      <c r="AI37" s="106"/>
      <c r="AJ37" s="107"/>
      <c r="AK37" s="105"/>
      <c r="AL37" s="106"/>
      <c r="AM37" s="106"/>
      <c r="AN37" s="106"/>
      <c r="AO37" s="106"/>
      <c r="AP37" s="106"/>
      <c r="AQ37" s="107"/>
      <c r="AR37" s="105"/>
      <c r="AS37" s="106"/>
      <c r="AT37" s="106"/>
      <c r="AU37" s="106"/>
      <c r="AV37" s="106"/>
      <c r="AW37" s="106"/>
      <c r="AX37" s="107"/>
      <c r="AY37" s="105"/>
      <c r="AZ37" s="106"/>
      <c r="BA37" s="108"/>
      <c r="BB37" s="1035"/>
      <c r="BC37" s="1036"/>
      <c r="BD37" s="1037"/>
      <c r="BE37" s="1038"/>
      <c r="BF37" s="1059"/>
      <c r="BG37" s="1060"/>
      <c r="BH37" s="1060"/>
      <c r="BI37" s="1060"/>
      <c r="BJ37" s="1061"/>
    </row>
    <row r="38" spans="2:62" ht="20.25" customHeight="1">
      <c r="B38" s="1121"/>
      <c r="C38" s="955"/>
      <c r="D38" s="956"/>
      <c r="E38" s="163"/>
      <c r="F38" s="164">
        <f>C37</f>
        <v>0</v>
      </c>
      <c r="G38" s="163"/>
      <c r="H38" s="164">
        <f>I37</f>
        <v>0</v>
      </c>
      <c r="I38" s="1049"/>
      <c r="J38" s="1050"/>
      <c r="K38" s="1055"/>
      <c r="L38" s="1056"/>
      <c r="M38" s="1056"/>
      <c r="N38" s="956"/>
      <c r="O38" s="1081"/>
      <c r="P38" s="1082"/>
      <c r="Q38" s="1082"/>
      <c r="R38" s="1082"/>
      <c r="S38" s="1083"/>
      <c r="T38" s="196" t="s">
        <v>253</v>
      </c>
      <c r="U38" s="120"/>
      <c r="V38" s="197"/>
      <c r="W38" s="173" t="str">
        <f>IF(W37="","",VLOOKUP(W37,'シフト記号表（従来型・ユニット型共通）'!$C$6:$L$47,10,FALSE))</f>
        <v/>
      </c>
      <c r="X38" s="174" t="str">
        <f>IF(X37="","",VLOOKUP(X37,'シフト記号表（従来型・ユニット型共通）'!$C$6:$L$47,10,FALSE))</f>
        <v/>
      </c>
      <c r="Y38" s="174" t="str">
        <f>IF(Y37="","",VLOOKUP(Y37,'シフト記号表（従来型・ユニット型共通）'!$C$6:$L$47,10,FALSE))</f>
        <v/>
      </c>
      <c r="Z38" s="174" t="str">
        <f>IF(Z37="","",VLOOKUP(Z37,'シフト記号表（従来型・ユニット型共通）'!$C$6:$L$47,10,FALSE))</f>
        <v/>
      </c>
      <c r="AA38" s="174" t="str">
        <f>IF(AA37="","",VLOOKUP(AA37,'シフト記号表（従来型・ユニット型共通）'!$C$6:$L$47,10,FALSE))</f>
        <v/>
      </c>
      <c r="AB38" s="174" t="str">
        <f>IF(AB37="","",VLOOKUP(AB37,'シフト記号表（従来型・ユニット型共通）'!$C$6:$L$47,10,FALSE))</f>
        <v/>
      </c>
      <c r="AC38" s="175" t="str">
        <f>IF(AC37="","",VLOOKUP(AC37,'シフト記号表（従来型・ユニット型共通）'!$C$6:$L$47,10,FALSE))</f>
        <v/>
      </c>
      <c r="AD38" s="173" t="str">
        <f>IF(AD37="","",VLOOKUP(AD37,'シフト記号表（従来型・ユニット型共通）'!$C$6:$L$47,10,FALSE))</f>
        <v/>
      </c>
      <c r="AE38" s="174" t="str">
        <f>IF(AE37="","",VLOOKUP(AE37,'シフト記号表（従来型・ユニット型共通）'!$C$6:$L$47,10,FALSE))</f>
        <v/>
      </c>
      <c r="AF38" s="174" t="str">
        <f>IF(AF37="","",VLOOKUP(AF37,'シフト記号表（従来型・ユニット型共通）'!$C$6:$L$47,10,FALSE))</f>
        <v/>
      </c>
      <c r="AG38" s="174" t="str">
        <f>IF(AG37="","",VLOOKUP(AG37,'シフト記号表（従来型・ユニット型共通）'!$C$6:$L$47,10,FALSE))</f>
        <v/>
      </c>
      <c r="AH38" s="174" t="str">
        <f>IF(AH37="","",VLOOKUP(AH37,'シフト記号表（従来型・ユニット型共通）'!$C$6:$L$47,10,FALSE))</f>
        <v/>
      </c>
      <c r="AI38" s="174" t="str">
        <f>IF(AI37="","",VLOOKUP(AI37,'シフト記号表（従来型・ユニット型共通）'!$C$6:$L$47,10,FALSE))</f>
        <v/>
      </c>
      <c r="AJ38" s="175" t="str">
        <f>IF(AJ37="","",VLOOKUP(AJ37,'シフト記号表（従来型・ユニット型共通）'!$C$6:$L$47,10,FALSE))</f>
        <v/>
      </c>
      <c r="AK38" s="173" t="str">
        <f>IF(AK37="","",VLOOKUP(AK37,'シフト記号表（従来型・ユニット型共通）'!$C$6:$L$47,10,FALSE))</f>
        <v/>
      </c>
      <c r="AL38" s="174" t="str">
        <f>IF(AL37="","",VLOOKUP(AL37,'シフト記号表（従来型・ユニット型共通）'!$C$6:$L$47,10,FALSE))</f>
        <v/>
      </c>
      <c r="AM38" s="174" t="str">
        <f>IF(AM37="","",VLOOKUP(AM37,'シフト記号表（従来型・ユニット型共通）'!$C$6:$L$47,10,FALSE))</f>
        <v/>
      </c>
      <c r="AN38" s="174" t="str">
        <f>IF(AN37="","",VLOOKUP(AN37,'シフト記号表（従来型・ユニット型共通）'!$C$6:$L$47,10,FALSE))</f>
        <v/>
      </c>
      <c r="AO38" s="174" t="str">
        <f>IF(AO37="","",VLOOKUP(AO37,'シフト記号表（従来型・ユニット型共通）'!$C$6:$L$47,10,FALSE))</f>
        <v/>
      </c>
      <c r="AP38" s="174" t="str">
        <f>IF(AP37="","",VLOOKUP(AP37,'シフト記号表（従来型・ユニット型共通）'!$C$6:$L$47,10,FALSE))</f>
        <v/>
      </c>
      <c r="AQ38" s="175" t="str">
        <f>IF(AQ37="","",VLOOKUP(AQ37,'シフト記号表（従来型・ユニット型共通）'!$C$6:$L$47,10,FALSE))</f>
        <v/>
      </c>
      <c r="AR38" s="173" t="str">
        <f>IF(AR37="","",VLOOKUP(AR37,'シフト記号表（従来型・ユニット型共通）'!$C$6:$L$47,10,FALSE))</f>
        <v/>
      </c>
      <c r="AS38" s="174" t="str">
        <f>IF(AS37="","",VLOOKUP(AS37,'シフト記号表（従来型・ユニット型共通）'!$C$6:$L$47,10,FALSE))</f>
        <v/>
      </c>
      <c r="AT38" s="174" t="str">
        <f>IF(AT37="","",VLOOKUP(AT37,'シフト記号表（従来型・ユニット型共通）'!$C$6:$L$47,10,FALSE))</f>
        <v/>
      </c>
      <c r="AU38" s="174" t="str">
        <f>IF(AU37="","",VLOOKUP(AU37,'シフト記号表（従来型・ユニット型共通）'!$C$6:$L$47,10,FALSE))</f>
        <v/>
      </c>
      <c r="AV38" s="174" t="str">
        <f>IF(AV37="","",VLOOKUP(AV37,'シフト記号表（従来型・ユニット型共通）'!$C$6:$L$47,10,FALSE))</f>
        <v/>
      </c>
      <c r="AW38" s="174" t="str">
        <f>IF(AW37="","",VLOOKUP(AW37,'シフト記号表（従来型・ユニット型共通）'!$C$6:$L$47,10,FALSE))</f>
        <v/>
      </c>
      <c r="AX38" s="175" t="str">
        <f>IF(AX37="","",VLOOKUP(AX37,'シフト記号表（従来型・ユニット型共通）'!$C$6:$L$47,10,FALSE))</f>
        <v/>
      </c>
      <c r="AY38" s="173" t="str">
        <f>IF(AY37="","",VLOOKUP(AY37,'シフト記号表（従来型・ユニット型共通）'!$C$6:$L$47,10,FALSE))</f>
        <v/>
      </c>
      <c r="AZ38" s="174" t="str">
        <f>IF(AZ37="","",VLOOKUP(AZ37,'シフト記号表（従来型・ユニット型共通）'!$C$6:$L$47,10,FALSE))</f>
        <v/>
      </c>
      <c r="BA38" s="174" t="str">
        <f>IF(BA37="","",VLOOKUP(BA37,'シフト記号表（従来型・ユニット型共通）'!$C$6:$L$47,10,FALSE))</f>
        <v/>
      </c>
      <c r="BB38" s="1027">
        <f>IF($BE$3="４週",SUM(W38:AX38),IF($BE$3="暦月",SUM(W38:BA38),""))</f>
        <v>0</v>
      </c>
      <c r="BC38" s="1028"/>
      <c r="BD38" s="1029">
        <f>IF($BE$3="４週",BB38/4,IF($BE$3="暦月",(BB38/($BE$8/7)),""))</f>
        <v>0</v>
      </c>
      <c r="BE38" s="1028"/>
      <c r="BF38" s="1024"/>
      <c r="BG38" s="1025"/>
      <c r="BH38" s="1025"/>
      <c r="BI38" s="1025"/>
      <c r="BJ38" s="1026"/>
    </row>
    <row r="39" spans="2:62" ht="20.25" customHeight="1">
      <c r="B39" s="1120">
        <f>B37+1</f>
        <v>12</v>
      </c>
      <c r="C39" s="957"/>
      <c r="D39" s="958"/>
      <c r="E39" s="163"/>
      <c r="F39" s="164"/>
      <c r="G39" s="163"/>
      <c r="H39" s="164"/>
      <c r="I39" s="1051"/>
      <c r="J39" s="1052"/>
      <c r="K39" s="1057"/>
      <c r="L39" s="1058"/>
      <c r="M39" s="1058"/>
      <c r="N39" s="958"/>
      <c r="O39" s="1081"/>
      <c r="P39" s="1082"/>
      <c r="Q39" s="1082"/>
      <c r="R39" s="1082"/>
      <c r="S39" s="1083"/>
      <c r="T39" s="195" t="s">
        <v>18</v>
      </c>
      <c r="U39" s="118"/>
      <c r="V39" s="119"/>
      <c r="W39" s="105"/>
      <c r="X39" s="106"/>
      <c r="Y39" s="106"/>
      <c r="Z39" s="106"/>
      <c r="AA39" s="106"/>
      <c r="AB39" s="106"/>
      <c r="AC39" s="107"/>
      <c r="AD39" s="105"/>
      <c r="AE39" s="106"/>
      <c r="AF39" s="106"/>
      <c r="AG39" s="106"/>
      <c r="AH39" s="106"/>
      <c r="AI39" s="106"/>
      <c r="AJ39" s="107"/>
      <c r="AK39" s="105"/>
      <c r="AL39" s="106"/>
      <c r="AM39" s="106"/>
      <c r="AN39" s="106"/>
      <c r="AO39" s="106"/>
      <c r="AP39" s="106"/>
      <c r="AQ39" s="107"/>
      <c r="AR39" s="105"/>
      <c r="AS39" s="106"/>
      <c r="AT39" s="106"/>
      <c r="AU39" s="106"/>
      <c r="AV39" s="106"/>
      <c r="AW39" s="106"/>
      <c r="AX39" s="107"/>
      <c r="AY39" s="105"/>
      <c r="AZ39" s="106"/>
      <c r="BA39" s="108"/>
      <c r="BB39" s="1035"/>
      <c r="BC39" s="1036"/>
      <c r="BD39" s="1037"/>
      <c r="BE39" s="1038"/>
      <c r="BF39" s="1059"/>
      <c r="BG39" s="1060"/>
      <c r="BH39" s="1060"/>
      <c r="BI39" s="1060"/>
      <c r="BJ39" s="1061"/>
    </row>
    <row r="40" spans="2:62" ht="20.25" customHeight="1">
      <c r="B40" s="1121"/>
      <c r="C40" s="955"/>
      <c r="D40" s="956"/>
      <c r="E40" s="163"/>
      <c r="F40" s="164">
        <f>C39</f>
        <v>0</v>
      </c>
      <c r="G40" s="163"/>
      <c r="H40" s="164">
        <f>I39</f>
        <v>0</v>
      </c>
      <c r="I40" s="1049"/>
      <c r="J40" s="1050"/>
      <c r="K40" s="1055"/>
      <c r="L40" s="1056"/>
      <c r="M40" s="1056"/>
      <c r="N40" s="956"/>
      <c r="O40" s="1081"/>
      <c r="P40" s="1082"/>
      <c r="Q40" s="1082"/>
      <c r="R40" s="1082"/>
      <c r="S40" s="1083"/>
      <c r="T40" s="196" t="s">
        <v>253</v>
      </c>
      <c r="U40" s="120"/>
      <c r="V40" s="197"/>
      <c r="W40" s="173" t="str">
        <f>IF(W39="","",VLOOKUP(W39,'シフト記号表（従来型・ユニット型共通）'!$C$6:$L$47,10,FALSE))</f>
        <v/>
      </c>
      <c r="X40" s="174" t="str">
        <f>IF(X39="","",VLOOKUP(X39,'シフト記号表（従来型・ユニット型共通）'!$C$6:$L$47,10,FALSE))</f>
        <v/>
      </c>
      <c r="Y40" s="174" t="str">
        <f>IF(Y39="","",VLOOKUP(Y39,'シフト記号表（従来型・ユニット型共通）'!$C$6:$L$47,10,FALSE))</f>
        <v/>
      </c>
      <c r="Z40" s="174" t="str">
        <f>IF(Z39="","",VLOOKUP(Z39,'シフト記号表（従来型・ユニット型共通）'!$C$6:$L$47,10,FALSE))</f>
        <v/>
      </c>
      <c r="AA40" s="174" t="str">
        <f>IF(AA39="","",VLOOKUP(AA39,'シフト記号表（従来型・ユニット型共通）'!$C$6:$L$47,10,FALSE))</f>
        <v/>
      </c>
      <c r="AB40" s="174" t="str">
        <f>IF(AB39="","",VLOOKUP(AB39,'シフト記号表（従来型・ユニット型共通）'!$C$6:$L$47,10,FALSE))</f>
        <v/>
      </c>
      <c r="AC40" s="175" t="str">
        <f>IF(AC39="","",VLOOKUP(AC39,'シフト記号表（従来型・ユニット型共通）'!$C$6:$L$47,10,FALSE))</f>
        <v/>
      </c>
      <c r="AD40" s="173" t="str">
        <f>IF(AD39="","",VLOOKUP(AD39,'シフト記号表（従来型・ユニット型共通）'!$C$6:$L$47,10,FALSE))</f>
        <v/>
      </c>
      <c r="AE40" s="174" t="str">
        <f>IF(AE39="","",VLOOKUP(AE39,'シフト記号表（従来型・ユニット型共通）'!$C$6:$L$47,10,FALSE))</f>
        <v/>
      </c>
      <c r="AF40" s="174" t="str">
        <f>IF(AF39="","",VLOOKUP(AF39,'シフト記号表（従来型・ユニット型共通）'!$C$6:$L$47,10,FALSE))</f>
        <v/>
      </c>
      <c r="AG40" s="174" t="str">
        <f>IF(AG39="","",VLOOKUP(AG39,'シフト記号表（従来型・ユニット型共通）'!$C$6:$L$47,10,FALSE))</f>
        <v/>
      </c>
      <c r="AH40" s="174" t="str">
        <f>IF(AH39="","",VLOOKUP(AH39,'シフト記号表（従来型・ユニット型共通）'!$C$6:$L$47,10,FALSE))</f>
        <v/>
      </c>
      <c r="AI40" s="174" t="str">
        <f>IF(AI39="","",VLOOKUP(AI39,'シフト記号表（従来型・ユニット型共通）'!$C$6:$L$47,10,FALSE))</f>
        <v/>
      </c>
      <c r="AJ40" s="175" t="str">
        <f>IF(AJ39="","",VLOOKUP(AJ39,'シフト記号表（従来型・ユニット型共通）'!$C$6:$L$47,10,FALSE))</f>
        <v/>
      </c>
      <c r="AK40" s="173" t="str">
        <f>IF(AK39="","",VLOOKUP(AK39,'シフト記号表（従来型・ユニット型共通）'!$C$6:$L$47,10,FALSE))</f>
        <v/>
      </c>
      <c r="AL40" s="174" t="str">
        <f>IF(AL39="","",VLOOKUP(AL39,'シフト記号表（従来型・ユニット型共通）'!$C$6:$L$47,10,FALSE))</f>
        <v/>
      </c>
      <c r="AM40" s="174" t="str">
        <f>IF(AM39="","",VLOOKUP(AM39,'シフト記号表（従来型・ユニット型共通）'!$C$6:$L$47,10,FALSE))</f>
        <v/>
      </c>
      <c r="AN40" s="174" t="str">
        <f>IF(AN39="","",VLOOKUP(AN39,'シフト記号表（従来型・ユニット型共通）'!$C$6:$L$47,10,FALSE))</f>
        <v/>
      </c>
      <c r="AO40" s="174" t="str">
        <f>IF(AO39="","",VLOOKUP(AO39,'シフト記号表（従来型・ユニット型共通）'!$C$6:$L$47,10,FALSE))</f>
        <v/>
      </c>
      <c r="AP40" s="174" t="str">
        <f>IF(AP39="","",VLOOKUP(AP39,'シフト記号表（従来型・ユニット型共通）'!$C$6:$L$47,10,FALSE))</f>
        <v/>
      </c>
      <c r="AQ40" s="175" t="str">
        <f>IF(AQ39="","",VLOOKUP(AQ39,'シフト記号表（従来型・ユニット型共通）'!$C$6:$L$47,10,FALSE))</f>
        <v/>
      </c>
      <c r="AR40" s="173" t="str">
        <f>IF(AR39="","",VLOOKUP(AR39,'シフト記号表（従来型・ユニット型共通）'!$C$6:$L$47,10,FALSE))</f>
        <v/>
      </c>
      <c r="AS40" s="174" t="str">
        <f>IF(AS39="","",VLOOKUP(AS39,'シフト記号表（従来型・ユニット型共通）'!$C$6:$L$47,10,FALSE))</f>
        <v/>
      </c>
      <c r="AT40" s="174" t="str">
        <f>IF(AT39="","",VLOOKUP(AT39,'シフト記号表（従来型・ユニット型共通）'!$C$6:$L$47,10,FALSE))</f>
        <v/>
      </c>
      <c r="AU40" s="174" t="str">
        <f>IF(AU39="","",VLOOKUP(AU39,'シフト記号表（従来型・ユニット型共通）'!$C$6:$L$47,10,FALSE))</f>
        <v/>
      </c>
      <c r="AV40" s="174" t="str">
        <f>IF(AV39="","",VLOOKUP(AV39,'シフト記号表（従来型・ユニット型共通）'!$C$6:$L$47,10,FALSE))</f>
        <v/>
      </c>
      <c r="AW40" s="174" t="str">
        <f>IF(AW39="","",VLOOKUP(AW39,'シフト記号表（従来型・ユニット型共通）'!$C$6:$L$47,10,FALSE))</f>
        <v/>
      </c>
      <c r="AX40" s="175" t="str">
        <f>IF(AX39="","",VLOOKUP(AX39,'シフト記号表（従来型・ユニット型共通）'!$C$6:$L$47,10,FALSE))</f>
        <v/>
      </c>
      <c r="AY40" s="173" t="str">
        <f>IF(AY39="","",VLOOKUP(AY39,'シフト記号表（従来型・ユニット型共通）'!$C$6:$L$47,10,FALSE))</f>
        <v/>
      </c>
      <c r="AZ40" s="174" t="str">
        <f>IF(AZ39="","",VLOOKUP(AZ39,'シフト記号表（従来型・ユニット型共通）'!$C$6:$L$47,10,FALSE))</f>
        <v/>
      </c>
      <c r="BA40" s="174" t="str">
        <f>IF(BA39="","",VLOOKUP(BA39,'シフト記号表（従来型・ユニット型共通）'!$C$6:$L$47,10,FALSE))</f>
        <v/>
      </c>
      <c r="BB40" s="1027">
        <f>IF($BE$3="４週",SUM(W40:AX40),IF($BE$3="暦月",SUM(W40:BA40),""))</f>
        <v>0</v>
      </c>
      <c r="BC40" s="1028"/>
      <c r="BD40" s="1029">
        <f>IF($BE$3="４週",BB40/4,IF($BE$3="暦月",(BB40/($BE$8/7)),""))</f>
        <v>0</v>
      </c>
      <c r="BE40" s="1028"/>
      <c r="BF40" s="1024"/>
      <c r="BG40" s="1025"/>
      <c r="BH40" s="1025"/>
      <c r="BI40" s="1025"/>
      <c r="BJ40" s="1026"/>
    </row>
    <row r="41" spans="2:62" ht="20.25" customHeight="1">
      <c r="B41" s="1120">
        <f>B39+1</f>
        <v>13</v>
      </c>
      <c r="C41" s="957"/>
      <c r="D41" s="958"/>
      <c r="E41" s="163"/>
      <c r="F41" s="164"/>
      <c r="G41" s="163"/>
      <c r="H41" s="164"/>
      <c r="I41" s="1051"/>
      <c r="J41" s="1052"/>
      <c r="K41" s="1057"/>
      <c r="L41" s="1058"/>
      <c r="M41" s="1058"/>
      <c r="N41" s="958"/>
      <c r="O41" s="1081"/>
      <c r="P41" s="1082"/>
      <c r="Q41" s="1082"/>
      <c r="R41" s="1082"/>
      <c r="S41" s="1083"/>
      <c r="T41" s="195" t="s">
        <v>18</v>
      </c>
      <c r="U41" s="118"/>
      <c r="V41" s="119"/>
      <c r="W41" s="105"/>
      <c r="X41" s="106"/>
      <c r="Y41" s="106"/>
      <c r="Z41" s="106"/>
      <c r="AA41" s="106"/>
      <c r="AB41" s="106"/>
      <c r="AC41" s="107"/>
      <c r="AD41" s="105"/>
      <c r="AE41" s="106"/>
      <c r="AF41" s="106"/>
      <c r="AG41" s="106"/>
      <c r="AH41" s="106"/>
      <c r="AI41" s="106"/>
      <c r="AJ41" s="107"/>
      <c r="AK41" s="105"/>
      <c r="AL41" s="106"/>
      <c r="AM41" s="106"/>
      <c r="AN41" s="106"/>
      <c r="AO41" s="106"/>
      <c r="AP41" s="106"/>
      <c r="AQ41" s="107"/>
      <c r="AR41" s="105"/>
      <c r="AS41" s="106"/>
      <c r="AT41" s="106"/>
      <c r="AU41" s="106"/>
      <c r="AV41" s="106"/>
      <c r="AW41" s="106"/>
      <c r="AX41" s="107"/>
      <c r="AY41" s="105"/>
      <c r="AZ41" s="106"/>
      <c r="BA41" s="108"/>
      <c r="BB41" s="1035"/>
      <c r="BC41" s="1036"/>
      <c r="BD41" s="1037"/>
      <c r="BE41" s="1038"/>
      <c r="BF41" s="1059"/>
      <c r="BG41" s="1060"/>
      <c r="BH41" s="1060"/>
      <c r="BI41" s="1060"/>
      <c r="BJ41" s="1061"/>
    </row>
    <row r="42" spans="2:62" ht="20.25" customHeight="1">
      <c r="B42" s="1121"/>
      <c r="C42" s="955"/>
      <c r="D42" s="956"/>
      <c r="E42" s="163"/>
      <c r="F42" s="164">
        <f>C41</f>
        <v>0</v>
      </c>
      <c r="G42" s="163"/>
      <c r="H42" s="164">
        <f>I41</f>
        <v>0</v>
      </c>
      <c r="I42" s="1049"/>
      <c r="J42" s="1050"/>
      <c r="K42" s="1055"/>
      <c r="L42" s="1056"/>
      <c r="M42" s="1056"/>
      <c r="N42" s="956"/>
      <c r="O42" s="1081"/>
      <c r="P42" s="1082"/>
      <c r="Q42" s="1082"/>
      <c r="R42" s="1082"/>
      <c r="S42" s="1083"/>
      <c r="T42" s="196" t="s">
        <v>253</v>
      </c>
      <c r="U42" s="120"/>
      <c r="V42" s="197"/>
      <c r="W42" s="173" t="str">
        <f>IF(W41="","",VLOOKUP(W41,'シフト記号表（従来型・ユニット型共通）'!$C$6:$L$47,10,FALSE))</f>
        <v/>
      </c>
      <c r="X42" s="174" t="str">
        <f>IF(X41="","",VLOOKUP(X41,'シフト記号表（従来型・ユニット型共通）'!$C$6:$L$47,10,FALSE))</f>
        <v/>
      </c>
      <c r="Y42" s="174" t="str">
        <f>IF(Y41="","",VLOOKUP(Y41,'シフト記号表（従来型・ユニット型共通）'!$C$6:$L$47,10,FALSE))</f>
        <v/>
      </c>
      <c r="Z42" s="174" t="str">
        <f>IF(Z41="","",VLOOKUP(Z41,'シフト記号表（従来型・ユニット型共通）'!$C$6:$L$47,10,FALSE))</f>
        <v/>
      </c>
      <c r="AA42" s="174" t="str">
        <f>IF(AA41="","",VLOOKUP(AA41,'シフト記号表（従来型・ユニット型共通）'!$C$6:$L$47,10,FALSE))</f>
        <v/>
      </c>
      <c r="AB42" s="174" t="str">
        <f>IF(AB41="","",VLOOKUP(AB41,'シフト記号表（従来型・ユニット型共通）'!$C$6:$L$47,10,FALSE))</f>
        <v/>
      </c>
      <c r="AC42" s="175" t="str">
        <f>IF(AC41="","",VLOOKUP(AC41,'シフト記号表（従来型・ユニット型共通）'!$C$6:$L$47,10,FALSE))</f>
        <v/>
      </c>
      <c r="AD42" s="173" t="str">
        <f>IF(AD41="","",VLOOKUP(AD41,'シフト記号表（従来型・ユニット型共通）'!$C$6:$L$47,10,FALSE))</f>
        <v/>
      </c>
      <c r="AE42" s="174" t="str">
        <f>IF(AE41="","",VLOOKUP(AE41,'シフト記号表（従来型・ユニット型共通）'!$C$6:$L$47,10,FALSE))</f>
        <v/>
      </c>
      <c r="AF42" s="174" t="str">
        <f>IF(AF41="","",VLOOKUP(AF41,'シフト記号表（従来型・ユニット型共通）'!$C$6:$L$47,10,FALSE))</f>
        <v/>
      </c>
      <c r="AG42" s="174" t="str">
        <f>IF(AG41="","",VLOOKUP(AG41,'シフト記号表（従来型・ユニット型共通）'!$C$6:$L$47,10,FALSE))</f>
        <v/>
      </c>
      <c r="AH42" s="174" t="str">
        <f>IF(AH41="","",VLOOKUP(AH41,'シフト記号表（従来型・ユニット型共通）'!$C$6:$L$47,10,FALSE))</f>
        <v/>
      </c>
      <c r="AI42" s="174" t="str">
        <f>IF(AI41="","",VLOOKUP(AI41,'シフト記号表（従来型・ユニット型共通）'!$C$6:$L$47,10,FALSE))</f>
        <v/>
      </c>
      <c r="AJ42" s="175" t="str">
        <f>IF(AJ41="","",VLOOKUP(AJ41,'シフト記号表（従来型・ユニット型共通）'!$C$6:$L$47,10,FALSE))</f>
        <v/>
      </c>
      <c r="AK42" s="173" t="str">
        <f>IF(AK41="","",VLOOKUP(AK41,'シフト記号表（従来型・ユニット型共通）'!$C$6:$L$47,10,FALSE))</f>
        <v/>
      </c>
      <c r="AL42" s="174" t="str">
        <f>IF(AL41="","",VLOOKUP(AL41,'シフト記号表（従来型・ユニット型共通）'!$C$6:$L$47,10,FALSE))</f>
        <v/>
      </c>
      <c r="AM42" s="174" t="str">
        <f>IF(AM41="","",VLOOKUP(AM41,'シフト記号表（従来型・ユニット型共通）'!$C$6:$L$47,10,FALSE))</f>
        <v/>
      </c>
      <c r="AN42" s="174" t="str">
        <f>IF(AN41="","",VLOOKUP(AN41,'シフト記号表（従来型・ユニット型共通）'!$C$6:$L$47,10,FALSE))</f>
        <v/>
      </c>
      <c r="AO42" s="174" t="str">
        <f>IF(AO41="","",VLOOKUP(AO41,'シフト記号表（従来型・ユニット型共通）'!$C$6:$L$47,10,FALSE))</f>
        <v/>
      </c>
      <c r="AP42" s="174" t="str">
        <f>IF(AP41="","",VLOOKUP(AP41,'シフト記号表（従来型・ユニット型共通）'!$C$6:$L$47,10,FALSE))</f>
        <v/>
      </c>
      <c r="AQ42" s="175" t="str">
        <f>IF(AQ41="","",VLOOKUP(AQ41,'シフト記号表（従来型・ユニット型共通）'!$C$6:$L$47,10,FALSE))</f>
        <v/>
      </c>
      <c r="AR42" s="173" t="str">
        <f>IF(AR41="","",VLOOKUP(AR41,'シフト記号表（従来型・ユニット型共通）'!$C$6:$L$47,10,FALSE))</f>
        <v/>
      </c>
      <c r="AS42" s="174" t="str">
        <f>IF(AS41="","",VLOOKUP(AS41,'シフト記号表（従来型・ユニット型共通）'!$C$6:$L$47,10,FALSE))</f>
        <v/>
      </c>
      <c r="AT42" s="174" t="str">
        <f>IF(AT41="","",VLOOKUP(AT41,'シフト記号表（従来型・ユニット型共通）'!$C$6:$L$47,10,FALSE))</f>
        <v/>
      </c>
      <c r="AU42" s="174" t="str">
        <f>IF(AU41="","",VLOOKUP(AU41,'シフト記号表（従来型・ユニット型共通）'!$C$6:$L$47,10,FALSE))</f>
        <v/>
      </c>
      <c r="AV42" s="174" t="str">
        <f>IF(AV41="","",VLOOKUP(AV41,'シフト記号表（従来型・ユニット型共通）'!$C$6:$L$47,10,FALSE))</f>
        <v/>
      </c>
      <c r="AW42" s="174" t="str">
        <f>IF(AW41="","",VLOOKUP(AW41,'シフト記号表（従来型・ユニット型共通）'!$C$6:$L$47,10,FALSE))</f>
        <v/>
      </c>
      <c r="AX42" s="175" t="str">
        <f>IF(AX41="","",VLOOKUP(AX41,'シフト記号表（従来型・ユニット型共通）'!$C$6:$L$47,10,FALSE))</f>
        <v/>
      </c>
      <c r="AY42" s="173" t="str">
        <f>IF(AY41="","",VLOOKUP(AY41,'シフト記号表（従来型・ユニット型共通）'!$C$6:$L$47,10,FALSE))</f>
        <v/>
      </c>
      <c r="AZ42" s="174" t="str">
        <f>IF(AZ41="","",VLOOKUP(AZ41,'シフト記号表（従来型・ユニット型共通）'!$C$6:$L$47,10,FALSE))</f>
        <v/>
      </c>
      <c r="BA42" s="174" t="str">
        <f>IF(BA41="","",VLOOKUP(BA41,'シフト記号表（従来型・ユニット型共通）'!$C$6:$L$47,10,FALSE))</f>
        <v/>
      </c>
      <c r="BB42" s="1027">
        <f>IF($BE$3="４週",SUM(W42:AX42),IF($BE$3="暦月",SUM(W42:BA42),""))</f>
        <v>0</v>
      </c>
      <c r="BC42" s="1028"/>
      <c r="BD42" s="1029">
        <f>IF($BE$3="４週",BB42/4,IF($BE$3="暦月",(BB42/($BE$8/7)),""))</f>
        <v>0</v>
      </c>
      <c r="BE42" s="1028"/>
      <c r="BF42" s="1024"/>
      <c r="BG42" s="1025"/>
      <c r="BH42" s="1025"/>
      <c r="BI42" s="1025"/>
      <c r="BJ42" s="1026"/>
    </row>
    <row r="43" spans="2:62" ht="20.25" customHeight="1">
      <c r="B43" s="1120">
        <f>B41+1</f>
        <v>14</v>
      </c>
      <c r="C43" s="957"/>
      <c r="D43" s="958"/>
      <c r="E43" s="163"/>
      <c r="F43" s="164"/>
      <c r="G43" s="163"/>
      <c r="H43" s="164"/>
      <c r="I43" s="1051"/>
      <c r="J43" s="1052"/>
      <c r="K43" s="1057"/>
      <c r="L43" s="1058"/>
      <c r="M43" s="1058"/>
      <c r="N43" s="958"/>
      <c r="O43" s="1081"/>
      <c r="P43" s="1082"/>
      <c r="Q43" s="1082"/>
      <c r="R43" s="1082"/>
      <c r="S43" s="1083"/>
      <c r="T43" s="195" t="s">
        <v>18</v>
      </c>
      <c r="U43" s="118"/>
      <c r="V43" s="119"/>
      <c r="W43" s="105"/>
      <c r="X43" s="106"/>
      <c r="Y43" s="106"/>
      <c r="Z43" s="106"/>
      <c r="AA43" s="106"/>
      <c r="AB43" s="106"/>
      <c r="AC43" s="107"/>
      <c r="AD43" s="105"/>
      <c r="AE43" s="106"/>
      <c r="AF43" s="106"/>
      <c r="AG43" s="106"/>
      <c r="AH43" s="106"/>
      <c r="AI43" s="106"/>
      <c r="AJ43" s="107"/>
      <c r="AK43" s="105"/>
      <c r="AL43" s="106"/>
      <c r="AM43" s="106"/>
      <c r="AN43" s="106"/>
      <c r="AO43" s="106"/>
      <c r="AP43" s="106"/>
      <c r="AQ43" s="107"/>
      <c r="AR43" s="105"/>
      <c r="AS43" s="106"/>
      <c r="AT43" s="106"/>
      <c r="AU43" s="106"/>
      <c r="AV43" s="106"/>
      <c r="AW43" s="106"/>
      <c r="AX43" s="107"/>
      <c r="AY43" s="105"/>
      <c r="AZ43" s="106"/>
      <c r="BA43" s="108"/>
      <c r="BB43" s="1035"/>
      <c r="BC43" s="1036"/>
      <c r="BD43" s="1037"/>
      <c r="BE43" s="1038"/>
      <c r="BF43" s="1059"/>
      <c r="BG43" s="1060"/>
      <c r="BH43" s="1060"/>
      <c r="BI43" s="1060"/>
      <c r="BJ43" s="1061"/>
    </row>
    <row r="44" spans="2:62" ht="20.25" customHeight="1">
      <c r="B44" s="1121"/>
      <c r="C44" s="955"/>
      <c r="D44" s="956"/>
      <c r="E44" s="163"/>
      <c r="F44" s="164">
        <f>C43</f>
        <v>0</v>
      </c>
      <c r="G44" s="163"/>
      <c r="H44" s="164">
        <f>I43</f>
        <v>0</v>
      </c>
      <c r="I44" s="1049"/>
      <c r="J44" s="1050"/>
      <c r="K44" s="1055"/>
      <c r="L44" s="1056"/>
      <c r="M44" s="1056"/>
      <c r="N44" s="956"/>
      <c r="O44" s="1081"/>
      <c r="P44" s="1082"/>
      <c r="Q44" s="1082"/>
      <c r="R44" s="1082"/>
      <c r="S44" s="1083"/>
      <c r="T44" s="196" t="s">
        <v>253</v>
      </c>
      <c r="U44" s="120"/>
      <c r="V44" s="197"/>
      <c r="W44" s="173" t="str">
        <f>IF(W43="","",VLOOKUP(W43,'シフト記号表（従来型・ユニット型共通）'!$C$6:$L$47,10,FALSE))</f>
        <v/>
      </c>
      <c r="X44" s="174" t="str">
        <f>IF(X43="","",VLOOKUP(X43,'シフト記号表（従来型・ユニット型共通）'!$C$6:$L$47,10,FALSE))</f>
        <v/>
      </c>
      <c r="Y44" s="174" t="str">
        <f>IF(Y43="","",VLOOKUP(Y43,'シフト記号表（従来型・ユニット型共通）'!$C$6:$L$47,10,FALSE))</f>
        <v/>
      </c>
      <c r="Z44" s="174" t="str">
        <f>IF(Z43="","",VLOOKUP(Z43,'シフト記号表（従来型・ユニット型共通）'!$C$6:$L$47,10,FALSE))</f>
        <v/>
      </c>
      <c r="AA44" s="174" t="str">
        <f>IF(AA43="","",VLOOKUP(AA43,'シフト記号表（従来型・ユニット型共通）'!$C$6:$L$47,10,FALSE))</f>
        <v/>
      </c>
      <c r="AB44" s="174" t="str">
        <f>IF(AB43="","",VLOOKUP(AB43,'シフト記号表（従来型・ユニット型共通）'!$C$6:$L$47,10,FALSE))</f>
        <v/>
      </c>
      <c r="AC44" s="175" t="str">
        <f>IF(AC43="","",VLOOKUP(AC43,'シフト記号表（従来型・ユニット型共通）'!$C$6:$L$47,10,FALSE))</f>
        <v/>
      </c>
      <c r="AD44" s="173" t="str">
        <f>IF(AD43="","",VLOOKUP(AD43,'シフト記号表（従来型・ユニット型共通）'!$C$6:$L$47,10,FALSE))</f>
        <v/>
      </c>
      <c r="AE44" s="174" t="str">
        <f>IF(AE43="","",VLOOKUP(AE43,'シフト記号表（従来型・ユニット型共通）'!$C$6:$L$47,10,FALSE))</f>
        <v/>
      </c>
      <c r="AF44" s="174" t="str">
        <f>IF(AF43="","",VLOOKUP(AF43,'シフト記号表（従来型・ユニット型共通）'!$C$6:$L$47,10,FALSE))</f>
        <v/>
      </c>
      <c r="AG44" s="174" t="str">
        <f>IF(AG43="","",VLOOKUP(AG43,'シフト記号表（従来型・ユニット型共通）'!$C$6:$L$47,10,FALSE))</f>
        <v/>
      </c>
      <c r="AH44" s="174" t="str">
        <f>IF(AH43="","",VLOOKUP(AH43,'シフト記号表（従来型・ユニット型共通）'!$C$6:$L$47,10,FALSE))</f>
        <v/>
      </c>
      <c r="AI44" s="174" t="str">
        <f>IF(AI43="","",VLOOKUP(AI43,'シフト記号表（従来型・ユニット型共通）'!$C$6:$L$47,10,FALSE))</f>
        <v/>
      </c>
      <c r="AJ44" s="175" t="str">
        <f>IF(AJ43="","",VLOOKUP(AJ43,'シフト記号表（従来型・ユニット型共通）'!$C$6:$L$47,10,FALSE))</f>
        <v/>
      </c>
      <c r="AK44" s="173" t="str">
        <f>IF(AK43="","",VLOOKUP(AK43,'シフト記号表（従来型・ユニット型共通）'!$C$6:$L$47,10,FALSE))</f>
        <v/>
      </c>
      <c r="AL44" s="174" t="str">
        <f>IF(AL43="","",VLOOKUP(AL43,'シフト記号表（従来型・ユニット型共通）'!$C$6:$L$47,10,FALSE))</f>
        <v/>
      </c>
      <c r="AM44" s="174" t="str">
        <f>IF(AM43="","",VLOOKUP(AM43,'シフト記号表（従来型・ユニット型共通）'!$C$6:$L$47,10,FALSE))</f>
        <v/>
      </c>
      <c r="AN44" s="174" t="str">
        <f>IF(AN43="","",VLOOKUP(AN43,'シフト記号表（従来型・ユニット型共通）'!$C$6:$L$47,10,FALSE))</f>
        <v/>
      </c>
      <c r="AO44" s="174" t="str">
        <f>IF(AO43="","",VLOOKUP(AO43,'シフト記号表（従来型・ユニット型共通）'!$C$6:$L$47,10,FALSE))</f>
        <v/>
      </c>
      <c r="AP44" s="174" t="str">
        <f>IF(AP43="","",VLOOKUP(AP43,'シフト記号表（従来型・ユニット型共通）'!$C$6:$L$47,10,FALSE))</f>
        <v/>
      </c>
      <c r="AQ44" s="175" t="str">
        <f>IF(AQ43="","",VLOOKUP(AQ43,'シフト記号表（従来型・ユニット型共通）'!$C$6:$L$47,10,FALSE))</f>
        <v/>
      </c>
      <c r="AR44" s="173" t="str">
        <f>IF(AR43="","",VLOOKUP(AR43,'シフト記号表（従来型・ユニット型共通）'!$C$6:$L$47,10,FALSE))</f>
        <v/>
      </c>
      <c r="AS44" s="174" t="str">
        <f>IF(AS43="","",VLOOKUP(AS43,'シフト記号表（従来型・ユニット型共通）'!$C$6:$L$47,10,FALSE))</f>
        <v/>
      </c>
      <c r="AT44" s="174" t="str">
        <f>IF(AT43="","",VLOOKUP(AT43,'シフト記号表（従来型・ユニット型共通）'!$C$6:$L$47,10,FALSE))</f>
        <v/>
      </c>
      <c r="AU44" s="174" t="str">
        <f>IF(AU43="","",VLOOKUP(AU43,'シフト記号表（従来型・ユニット型共通）'!$C$6:$L$47,10,FALSE))</f>
        <v/>
      </c>
      <c r="AV44" s="174" t="str">
        <f>IF(AV43="","",VLOOKUP(AV43,'シフト記号表（従来型・ユニット型共通）'!$C$6:$L$47,10,FALSE))</f>
        <v/>
      </c>
      <c r="AW44" s="174" t="str">
        <f>IF(AW43="","",VLOOKUP(AW43,'シフト記号表（従来型・ユニット型共通）'!$C$6:$L$47,10,FALSE))</f>
        <v/>
      </c>
      <c r="AX44" s="175" t="str">
        <f>IF(AX43="","",VLOOKUP(AX43,'シフト記号表（従来型・ユニット型共通）'!$C$6:$L$47,10,FALSE))</f>
        <v/>
      </c>
      <c r="AY44" s="173" t="str">
        <f>IF(AY43="","",VLOOKUP(AY43,'シフト記号表（従来型・ユニット型共通）'!$C$6:$L$47,10,FALSE))</f>
        <v/>
      </c>
      <c r="AZ44" s="174" t="str">
        <f>IF(AZ43="","",VLOOKUP(AZ43,'シフト記号表（従来型・ユニット型共通）'!$C$6:$L$47,10,FALSE))</f>
        <v/>
      </c>
      <c r="BA44" s="174" t="str">
        <f>IF(BA43="","",VLOOKUP(BA43,'シフト記号表（従来型・ユニット型共通）'!$C$6:$L$47,10,FALSE))</f>
        <v/>
      </c>
      <c r="BB44" s="1027">
        <f>IF($BE$3="４週",SUM(W44:AX44),IF($BE$3="暦月",SUM(W44:BA44),""))</f>
        <v>0</v>
      </c>
      <c r="BC44" s="1028"/>
      <c r="BD44" s="1029">
        <f>IF($BE$3="４週",BB44/4,IF($BE$3="暦月",(BB44/($BE$8/7)),""))</f>
        <v>0</v>
      </c>
      <c r="BE44" s="1028"/>
      <c r="BF44" s="1024"/>
      <c r="BG44" s="1025"/>
      <c r="BH44" s="1025"/>
      <c r="BI44" s="1025"/>
      <c r="BJ44" s="1026"/>
    </row>
    <row r="45" spans="2:62" ht="20.25" customHeight="1">
      <c r="B45" s="1120">
        <f>B43+1</f>
        <v>15</v>
      </c>
      <c r="C45" s="957"/>
      <c r="D45" s="958"/>
      <c r="E45" s="163"/>
      <c r="F45" s="164"/>
      <c r="G45" s="163"/>
      <c r="H45" s="164"/>
      <c r="I45" s="1051"/>
      <c r="J45" s="1052"/>
      <c r="K45" s="1057"/>
      <c r="L45" s="1058"/>
      <c r="M45" s="1058"/>
      <c r="N45" s="958"/>
      <c r="O45" s="1081"/>
      <c r="P45" s="1082"/>
      <c r="Q45" s="1082"/>
      <c r="R45" s="1082"/>
      <c r="S45" s="1083"/>
      <c r="T45" s="195" t="s">
        <v>18</v>
      </c>
      <c r="U45" s="118"/>
      <c r="V45" s="119"/>
      <c r="W45" s="105"/>
      <c r="X45" s="106"/>
      <c r="Y45" s="106"/>
      <c r="Z45" s="106"/>
      <c r="AA45" s="106"/>
      <c r="AB45" s="106"/>
      <c r="AC45" s="107"/>
      <c r="AD45" s="105"/>
      <c r="AE45" s="106"/>
      <c r="AF45" s="106"/>
      <c r="AG45" s="106"/>
      <c r="AH45" s="106"/>
      <c r="AI45" s="106"/>
      <c r="AJ45" s="107"/>
      <c r="AK45" s="105"/>
      <c r="AL45" s="106"/>
      <c r="AM45" s="106"/>
      <c r="AN45" s="106"/>
      <c r="AO45" s="106"/>
      <c r="AP45" s="106"/>
      <c r="AQ45" s="107"/>
      <c r="AR45" s="105"/>
      <c r="AS45" s="106"/>
      <c r="AT45" s="106"/>
      <c r="AU45" s="106"/>
      <c r="AV45" s="106"/>
      <c r="AW45" s="106"/>
      <c r="AX45" s="107"/>
      <c r="AY45" s="105"/>
      <c r="AZ45" s="106"/>
      <c r="BA45" s="108"/>
      <c r="BB45" s="1035"/>
      <c r="BC45" s="1036"/>
      <c r="BD45" s="1037"/>
      <c r="BE45" s="1038"/>
      <c r="BF45" s="1059"/>
      <c r="BG45" s="1060"/>
      <c r="BH45" s="1060"/>
      <c r="BI45" s="1060"/>
      <c r="BJ45" s="1061"/>
    </row>
    <row r="46" spans="2:62" ht="20.25" customHeight="1">
      <c r="B46" s="1121"/>
      <c r="C46" s="955"/>
      <c r="D46" s="956"/>
      <c r="E46" s="163"/>
      <c r="F46" s="164">
        <f>C45</f>
        <v>0</v>
      </c>
      <c r="G46" s="163"/>
      <c r="H46" s="164">
        <f>I45</f>
        <v>0</v>
      </c>
      <c r="I46" s="1049"/>
      <c r="J46" s="1050"/>
      <c r="K46" s="1055"/>
      <c r="L46" s="1056"/>
      <c r="M46" s="1056"/>
      <c r="N46" s="956"/>
      <c r="O46" s="1081"/>
      <c r="P46" s="1082"/>
      <c r="Q46" s="1082"/>
      <c r="R46" s="1082"/>
      <c r="S46" s="1083"/>
      <c r="T46" s="196" t="s">
        <v>253</v>
      </c>
      <c r="U46" s="120"/>
      <c r="V46" s="197"/>
      <c r="W46" s="173" t="str">
        <f>IF(W45="","",VLOOKUP(W45,'シフト記号表（従来型・ユニット型共通）'!$C$6:$L$47,10,FALSE))</f>
        <v/>
      </c>
      <c r="X46" s="174" t="str">
        <f>IF(X45="","",VLOOKUP(X45,'シフト記号表（従来型・ユニット型共通）'!$C$6:$L$47,10,FALSE))</f>
        <v/>
      </c>
      <c r="Y46" s="174" t="str">
        <f>IF(Y45="","",VLOOKUP(Y45,'シフト記号表（従来型・ユニット型共通）'!$C$6:$L$47,10,FALSE))</f>
        <v/>
      </c>
      <c r="Z46" s="174" t="str">
        <f>IF(Z45="","",VLOOKUP(Z45,'シフト記号表（従来型・ユニット型共通）'!$C$6:$L$47,10,FALSE))</f>
        <v/>
      </c>
      <c r="AA46" s="174" t="str">
        <f>IF(AA45="","",VLOOKUP(AA45,'シフト記号表（従来型・ユニット型共通）'!$C$6:$L$47,10,FALSE))</f>
        <v/>
      </c>
      <c r="AB46" s="174" t="str">
        <f>IF(AB45="","",VLOOKUP(AB45,'シフト記号表（従来型・ユニット型共通）'!$C$6:$L$47,10,FALSE))</f>
        <v/>
      </c>
      <c r="AC46" s="175" t="str">
        <f>IF(AC45="","",VLOOKUP(AC45,'シフト記号表（従来型・ユニット型共通）'!$C$6:$L$47,10,FALSE))</f>
        <v/>
      </c>
      <c r="AD46" s="173" t="str">
        <f>IF(AD45="","",VLOOKUP(AD45,'シフト記号表（従来型・ユニット型共通）'!$C$6:$L$47,10,FALSE))</f>
        <v/>
      </c>
      <c r="AE46" s="174" t="str">
        <f>IF(AE45="","",VLOOKUP(AE45,'シフト記号表（従来型・ユニット型共通）'!$C$6:$L$47,10,FALSE))</f>
        <v/>
      </c>
      <c r="AF46" s="174" t="str">
        <f>IF(AF45="","",VLOOKUP(AF45,'シフト記号表（従来型・ユニット型共通）'!$C$6:$L$47,10,FALSE))</f>
        <v/>
      </c>
      <c r="AG46" s="174" t="str">
        <f>IF(AG45="","",VLOOKUP(AG45,'シフト記号表（従来型・ユニット型共通）'!$C$6:$L$47,10,FALSE))</f>
        <v/>
      </c>
      <c r="AH46" s="174" t="str">
        <f>IF(AH45="","",VLOOKUP(AH45,'シフト記号表（従来型・ユニット型共通）'!$C$6:$L$47,10,FALSE))</f>
        <v/>
      </c>
      <c r="AI46" s="174" t="str">
        <f>IF(AI45="","",VLOOKUP(AI45,'シフト記号表（従来型・ユニット型共通）'!$C$6:$L$47,10,FALSE))</f>
        <v/>
      </c>
      <c r="AJ46" s="175" t="str">
        <f>IF(AJ45="","",VLOOKUP(AJ45,'シフト記号表（従来型・ユニット型共通）'!$C$6:$L$47,10,FALSE))</f>
        <v/>
      </c>
      <c r="AK46" s="173" t="str">
        <f>IF(AK45="","",VLOOKUP(AK45,'シフト記号表（従来型・ユニット型共通）'!$C$6:$L$47,10,FALSE))</f>
        <v/>
      </c>
      <c r="AL46" s="174" t="str">
        <f>IF(AL45="","",VLOOKUP(AL45,'シフト記号表（従来型・ユニット型共通）'!$C$6:$L$47,10,FALSE))</f>
        <v/>
      </c>
      <c r="AM46" s="174" t="str">
        <f>IF(AM45="","",VLOOKUP(AM45,'シフト記号表（従来型・ユニット型共通）'!$C$6:$L$47,10,FALSE))</f>
        <v/>
      </c>
      <c r="AN46" s="174" t="str">
        <f>IF(AN45="","",VLOOKUP(AN45,'シフト記号表（従来型・ユニット型共通）'!$C$6:$L$47,10,FALSE))</f>
        <v/>
      </c>
      <c r="AO46" s="174" t="str">
        <f>IF(AO45="","",VLOOKUP(AO45,'シフト記号表（従来型・ユニット型共通）'!$C$6:$L$47,10,FALSE))</f>
        <v/>
      </c>
      <c r="AP46" s="174" t="str">
        <f>IF(AP45="","",VLOOKUP(AP45,'シフト記号表（従来型・ユニット型共通）'!$C$6:$L$47,10,FALSE))</f>
        <v/>
      </c>
      <c r="AQ46" s="175" t="str">
        <f>IF(AQ45="","",VLOOKUP(AQ45,'シフト記号表（従来型・ユニット型共通）'!$C$6:$L$47,10,FALSE))</f>
        <v/>
      </c>
      <c r="AR46" s="173" t="str">
        <f>IF(AR45="","",VLOOKUP(AR45,'シフト記号表（従来型・ユニット型共通）'!$C$6:$L$47,10,FALSE))</f>
        <v/>
      </c>
      <c r="AS46" s="174" t="str">
        <f>IF(AS45="","",VLOOKUP(AS45,'シフト記号表（従来型・ユニット型共通）'!$C$6:$L$47,10,FALSE))</f>
        <v/>
      </c>
      <c r="AT46" s="174" t="str">
        <f>IF(AT45="","",VLOOKUP(AT45,'シフト記号表（従来型・ユニット型共通）'!$C$6:$L$47,10,FALSE))</f>
        <v/>
      </c>
      <c r="AU46" s="174" t="str">
        <f>IF(AU45="","",VLOOKUP(AU45,'シフト記号表（従来型・ユニット型共通）'!$C$6:$L$47,10,FALSE))</f>
        <v/>
      </c>
      <c r="AV46" s="174" t="str">
        <f>IF(AV45="","",VLOOKUP(AV45,'シフト記号表（従来型・ユニット型共通）'!$C$6:$L$47,10,FALSE))</f>
        <v/>
      </c>
      <c r="AW46" s="174" t="str">
        <f>IF(AW45="","",VLOOKUP(AW45,'シフト記号表（従来型・ユニット型共通）'!$C$6:$L$47,10,FALSE))</f>
        <v/>
      </c>
      <c r="AX46" s="175" t="str">
        <f>IF(AX45="","",VLOOKUP(AX45,'シフト記号表（従来型・ユニット型共通）'!$C$6:$L$47,10,FALSE))</f>
        <v/>
      </c>
      <c r="AY46" s="173" t="str">
        <f>IF(AY45="","",VLOOKUP(AY45,'シフト記号表（従来型・ユニット型共通）'!$C$6:$L$47,10,FALSE))</f>
        <v/>
      </c>
      <c r="AZ46" s="174" t="str">
        <f>IF(AZ45="","",VLOOKUP(AZ45,'シフト記号表（従来型・ユニット型共通）'!$C$6:$L$47,10,FALSE))</f>
        <v/>
      </c>
      <c r="BA46" s="174" t="str">
        <f>IF(BA45="","",VLOOKUP(BA45,'シフト記号表（従来型・ユニット型共通）'!$C$6:$L$47,10,FALSE))</f>
        <v/>
      </c>
      <c r="BB46" s="1027">
        <f>IF($BE$3="４週",SUM(W46:AX46),IF($BE$3="暦月",SUM(W46:BA46),""))</f>
        <v>0</v>
      </c>
      <c r="BC46" s="1028"/>
      <c r="BD46" s="1029">
        <f>IF($BE$3="４週",BB46/4,IF($BE$3="暦月",(BB46/($BE$8/7)),""))</f>
        <v>0</v>
      </c>
      <c r="BE46" s="1028"/>
      <c r="BF46" s="1024"/>
      <c r="BG46" s="1025"/>
      <c r="BH46" s="1025"/>
      <c r="BI46" s="1025"/>
      <c r="BJ46" s="1026"/>
    </row>
    <row r="47" spans="2:62" ht="20.25" customHeight="1">
      <c r="B47" s="1120">
        <f>B45+1</f>
        <v>16</v>
      </c>
      <c r="C47" s="957"/>
      <c r="D47" s="958"/>
      <c r="E47" s="163"/>
      <c r="F47" s="164"/>
      <c r="G47" s="163"/>
      <c r="H47" s="164"/>
      <c r="I47" s="1051"/>
      <c r="J47" s="1052"/>
      <c r="K47" s="1057"/>
      <c r="L47" s="1058"/>
      <c r="M47" s="1058"/>
      <c r="N47" s="958"/>
      <c r="O47" s="1081"/>
      <c r="P47" s="1082"/>
      <c r="Q47" s="1082"/>
      <c r="R47" s="1082"/>
      <c r="S47" s="1083"/>
      <c r="T47" s="195" t="s">
        <v>18</v>
      </c>
      <c r="U47" s="118"/>
      <c r="V47" s="119"/>
      <c r="W47" s="105"/>
      <c r="X47" s="106"/>
      <c r="Y47" s="106"/>
      <c r="Z47" s="106"/>
      <c r="AA47" s="106"/>
      <c r="AB47" s="106"/>
      <c r="AC47" s="107"/>
      <c r="AD47" s="105"/>
      <c r="AE47" s="106"/>
      <c r="AF47" s="106"/>
      <c r="AG47" s="106"/>
      <c r="AH47" s="106"/>
      <c r="AI47" s="106"/>
      <c r="AJ47" s="107"/>
      <c r="AK47" s="105"/>
      <c r="AL47" s="106"/>
      <c r="AM47" s="106"/>
      <c r="AN47" s="106"/>
      <c r="AO47" s="106"/>
      <c r="AP47" s="106"/>
      <c r="AQ47" s="107"/>
      <c r="AR47" s="105"/>
      <c r="AS47" s="106"/>
      <c r="AT47" s="106"/>
      <c r="AU47" s="106"/>
      <c r="AV47" s="106"/>
      <c r="AW47" s="106"/>
      <c r="AX47" s="107"/>
      <c r="AY47" s="105"/>
      <c r="AZ47" s="106"/>
      <c r="BA47" s="108"/>
      <c r="BB47" s="1035"/>
      <c r="BC47" s="1036"/>
      <c r="BD47" s="1037"/>
      <c r="BE47" s="1038"/>
      <c r="BF47" s="1059"/>
      <c r="BG47" s="1060"/>
      <c r="BH47" s="1060"/>
      <c r="BI47" s="1060"/>
      <c r="BJ47" s="1061"/>
    </row>
    <row r="48" spans="2:62" ht="20.25" customHeight="1">
      <c r="B48" s="1121"/>
      <c r="C48" s="955"/>
      <c r="D48" s="956"/>
      <c r="E48" s="163"/>
      <c r="F48" s="164">
        <f>C47</f>
        <v>0</v>
      </c>
      <c r="G48" s="163"/>
      <c r="H48" s="164">
        <f>I47</f>
        <v>0</v>
      </c>
      <c r="I48" s="1049"/>
      <c r="J48" s="1050"/>
      <c r="K48" s="1055"/>
      <c r="L48" s="1056"/>
      <c r="M48" s="1056"/>
      <c r="N48" s="956"/>
      <c r="O48" s="1081"/>
      <c r="P48" s="1082"/>
      <c r="Q48" s="1082"/>
      <c r="R48" s="1082"/>
      <c r="S48" s="1083"/>
      <c r="T48" s="196" t="s">
        <v>253</v>
      </c>
      <c r="U48" s="120"/>
      <c r="V48" s="197"/>
      <c r="W48" s="173" t="str">
        <f>IF(W47="","",VLOOKUP(W47,'シフト記号表（従来型・ユニット型共通）'!$C$6:$L$47,10,FALSE))</f>
        <v/>
      </c>
      <c r="X48" s="174" t="str">
        <f>IF(X47="","",VLOOKUP(X47,'シフト記号表（従来型・ユニット型共通）'!$C$6:$L$47,10,FALSE))</f>
        <v/>
      </c>
      <c r="Y48" s="174" t="str">
        <f>IF(Y47="","",VLOOKUP(Y47,'シフト記号表（従来型・ユニット型共通）'!$C$6:$L$47,10,FALSE))</f>
        <v/>
      </c>
      <c r="Z48" s="174" t="str">
        <f>IF(Z47="","",VLOOKUP(Z47,'シフト記号表（従来型・ユニット型共通）'!$C$6:$L$47,10,FALSE))</f>
        <v/>
      </c>
      <c r="AA48" s="174" t="str">
        <f>IF(AA47="","",VLOOKUP(AA47,'シフト記号表（従来型・ユニット型共通）'!$C$6:$L$47,10,FALSE))</f>
        <v/>
      </c>
      <c r="AB48" s="174" t="str">
        <f>IF(AB47="","",VLOOKUP(AB47,'シフト記号表（従来型・ユニット型共通）'!$C$6:$L$47,10,FALSE))</f>
        <v/>
      </c>
      <c r="AC48" s="175" t="str">
        <f>IF(AC47="","",VLOOKUP(AC47,'シフト記号表（従来型・ユニット型共通）'!$C$6:$L$47,10,FALSE))</f>
        <v/>
      </c>
      <c r="AD48" s="173" t="str">
        <f>IF(AD47="","",VLOOKUP(AD47,'シフト記号表（従来型・ユニット型共通）'!$C$6:$L$47,10,FALSE))</f>
        <v/>
      </c>
      <c r="AE48" s="174" t="str">
        <f>IF(AE47="","",VLOOKUP(AE47,'シフト記号表（従来型・ユニット型共通）'!$C$6:$L$47,10,FALSE))</f>
        <v/>
      </c>
      <c r="AF48" s="174" t="str">
        <f>IF(AF47="","",VLOOKUP(AF47,'シフト記号表（従来型・ユニット型共通）'!$C$6:$L$47,10,FALSE))</f>
        <v/>
      </c>
      <c r="AG48" s="174" t="str">
        <f>IF(AG47="","",VLOOKUP(AG47,'シフト記号表（従来型・ユニット型共通）'!$C$6:$L$47,10,FALSE))</f>
        <v/>
      </c>
      <c r="AH48" s="174" t="str">
        <f>IF(AH47="","",VLOOKUP(AH47,'シフト記号表（従来型・ユニット型共通）'!$C$6:$L$47,10,FALSE))</f>
        <v/>
      </c>
      <c r="AI48" s="174" t="str">
        <f>IF(AI47="","",VLOOKUP(AI47,'シフト記号表（従来型・ユニット型共通）'!$C$6:$L$47,10,FALSE))</f>
        <v/>
      </c>
      <c r="AJ48" s="175" t="str">
        <f>IF(AJ47="","",VLOOKUP(AJ47,'シフト記号表（従来型・ユニット型共通）'!$C$6:$L$47,10,FALSE))</f>
        <v/>
      </c>
      <c r="AK48" s="173" t="str">
        <f>IF(AK47="","",VLOOKUP(AK47,'シフト記号表（従来型・ユニット型共通）'!$C$6:$L$47,10,FALSE))</f>
        <v/>
      </c>
      <c r="AL48" s="174" t="str">
        <f>IF(AL47="","",VLOOKUP(AL47,'シフト記号表（従来型・ユニット型共通）'!$C$6:$L$47,10,FALSE))</f>
        <v/>
      </c>
      <c r="AM48" s="174" t="str">
        <f>IF(AM47="","",VLOOKUP(AM47,'シフト記号表（従来型・ユニット型共通）'!$C$6:$L$47,10,FALSE))</f>
        <v/>
      </c>
      <c r="AN48" s="174" t="str">
        <f>IF(AN47="","",VLOOKUP(AN47,'シフト記号表（従来型・ユニット型共通）'!$C$6:$L$47,10,FALSE))</f>
        <v/>
      </c>
      <c r="AO48" s="174" t="str">
        <f>IF(AO47="","",VLOOKUP(AO47,'シフト記号表（従来型・ユニット型共通）'!$C$6:$L$47,10,FALSE))</f>
        <v/>
      </c>
      <c r="AP48" s="174" t="str">
        <f>IF(AP47="","",VLOOKUP(AP47,'シフト記号表（従来型・ユニット型共通）'!$C$6:$L$47,10,FALSE))</f>
        <v/>
      </c>
      <c r="AQ48" s="175" t="str">
        <f>IF(AQ47="","",VLOOKUP(AQ47,'シフト記号表（従来型・ユニット型共通）'!$C$6:$L$47,10,FALSE))</f>
        <v/>
      </c>
      <c r="AR48" s="173" t="str">
        <f>IF(AR47="","",VLOOKUP(AR47,'シフト記号表（従来型・ユニット型共通）'!$C$6:$L$47,10,FALSE))</f>
        <v/>
      </c>
      <c r="AS48" s="174" t="str">
        <f>IF(AS47="","",VLOOKUP(AS47,'シフト記号表（従来型・ユニット型共通）'!$C$6:$L$47,10,FALSE))</f>
        <v/>
      </c>
      <c r="AT48" s="174" t="str">
        <f>IF(AT47="","",VLOOKUP(AT47,'シフト記号表（従来型・ユニット型共通）'!$C$6:$L$47,10,FALSE))</f>
        <v/>
      </c>
      <c r="AU48" s="174" t="str">
        <f>IF(AU47="","",VLOOKUP(AU47,'シフト記号表（従来型・ユニット型共通）'!$C$6:$L$47,10,FALSE))</f>
        <v/>
      </c>
      <c r="AV48" s="174" t="str">
        <f>IF(AV47="","",VLOOKUP(AV47,'シフト記号表（従来型・ユニット型共通）'!$C$6:$L$47,10,FALSE))</f>
        <v/>
      </c>
      <c r="AW48" s="174" t="str">
        <f>IF(AW47="","",VLOOKUP(AW47,'シフト記号表（従来型・ユニット型共通）'!$C$6:$L$47,10,FALSE))</f>
        <v/>
      </c>
      <c r="AX48" s="175" t="str">
        <f>IF(AX47="","",VLOOKUP(AX47,'シフト記号表（従来型・ユニット型共通）'!$C$6:$L$47,10,FALSE))</f>
        <v/>
      </c>
      <c r="AY48" s="173" t="str">
        <f>IF(AY47="","",VLOOKUP(AY47,'シフト記号表（従来型・ユニット型共通）'!$C$6:$L$47,10,FALSE))</f>
        <v/>
      </c>
      <c r="AZ48" s="174" t="str">
        <f>IF(AZ47="","",VLOOKUP(AZ47,'シフト記号表（従来型・ユニット型共通）'!$C$6:$L$47,10,FALSE))</f>
        <v/>
      </c>
      <c r="BA48" s="174" t="str">
        <f>IF(BA47="","",VLOOKUP(BA47,'シフト記号表（従来型・ユニット型共通）'!$C$6:$L$47,10,FALSE))</f>
        <v/>
      </c>
      <c r="BB48" s="1027">
        <f>IF($BE$3="４週",SUM(W48:AX48),IF($BE$3="暦月",SUM(W48:BA48),""))</f>
        <v>0</v>
      </c>
      <c r="BC48" s="1028"/>
      <c r="BD48" s="1029">
        <f>IF($BE$3="４週",BB48/4,IF($BE$3="暦月",(BB48/($BE$8/7)),""))</f>
        <v>0</v>
      </c>
      <c r="BE48" s="1028"/>
      <c r="BF48" s="1024"/>
      <c r="BG48" s="1025"/>
      <c r="BH48" s="1025"/>
      <c r="BI48" s="1025"/>
      <c r="BJ48" s="1026"/>
    </row>
    <row r="49" spans="2:62" ht="20.25" customHeight="1">
      <c r="B49" s="1120">
        <f>B47+1</f>
        <v>17</v>
      </c>
      <c r="C49" s="957"/>
      <c r="D49" s="958"/>
      <c r="E49" s="163"/>
      <c r="F49" s="164"/>
      <c r="G49" s="163"/>
      <c r="H49" s="164"/>
      <c r="I49" s="1051"/>
      <c r="J49" s="1052"/>
      <c r="K49" s="1057"/>
      <c r="L49" s="1058"/>
      <c r="M49" s="1058"/>
      <c r="N49" s="958"/>
      <c r="O49" s="1081"/>
      <c r="P49" s="1082"/>
      <c r="Q49" s="1082"/>
      <c r="R49" s="1082"/>
      <c r="S49" s="1083"/>
      <c r="T49" s="195" t="s">
        <v>18</v>
      </c>
      <c r="U49" s="118"/>
      <c r="V49" s="119"/>
      <c r="W49" s="105"/>
      <c r="X49" s="106"/>
      <c r="Y49" s="106"/>
      <c r="Z49" s="106"/>
      <c r="AA49" s="106"/>
      <c r="AB49" s="106"/>
      <c r="AC49" s="107"/>
      <c r="AD49" s="105"/>
      <c r="AE49" s="106"/>
      <c r="AF49" s="106"/>
      <c r="AG49" s="106"/>
      <c r="AH49" s="106"/>
      <c r="AI49" s="106"/>
      <c r="AJ49" s="107"/>
      <c r="AK49" s="105"/>
      <c r="AL49" s="106"/>
      <c r="AM49" s="106"/>
      <c r="AN49" s="106"/>
      <c r="AO49" s="106"/>
      <c r="AP49" s="106"/>
      <c r="AQ49" s="107"/>
      <c r="AR49" s="105"/>
      <c r="AS49" s="106"/>
      <c r="AT49" s="106"/>
      <c r="AU49" s="106"/>
      <c r="AV49" s="106"/>
      <c r="AW49" s="106"/>
      <c r="AX49" s="107"/>
      <c r="AY49" s="105"/>
      <c r="AZ49" s="106"/>
      <c r="BA49" s="108"/>
      <c r="BB49" s="1035"/>
      <c r="BC49" s="1036"/>
      <c r="BD49" s="1037"/>
      <c r="BE49" s="1038"/>
      <c r="BF49" s="1059"/>
      <c r="BG49" s="1060"/>
      <c r="BH49" s="1060"/>
      <c r="BI49" s="1060"/>
      <c r="BJ49" s="1061"/>
    </row>
    <row r="50" spans="2:62" ht="20.25" customHeight="1">
      <c r="B50" s="1121"/>
      <c r="C50" s="955"/>
      <c r="D50" s="956"/>
      <c r="E50" s="163"/>
      <c r="F50" s="164">
        <f>C49</f>
        <v>0</v>
      </c>
      <c r="G50" s="163"/>
      <c r="H50" s="164">
        <f>I49</f>
        <v>0</v>
      </c>
      <c r="I50" s="1049"/>
      <c r="J50" s="1050"/>
      <c r="K50" s="1055"/>
      <c r="L50" s="1056"/>
      <c r="M50" s="1056"/>
      <c r="N50" s="956"/>
      <c r="O50" s="1081"/>
      <c r="P50" s="1082"/>
      <c r="Q50" s="1082"/>
      <c r="R50" s="1082"/>
      <c r="S50" s="1083"/>
      <c r="T50" s="196" t="s">
        <v>253</v>
      </c>
      <c r="U50" s="120"/>
      <c r="V50" s="197"/>
      <c r="W50" s="173" t="str">
        <f>IF(W49="","",VLOOKUP(W49,'シフト記号表（従来型・ユニット型共通）'!$C$6:$L$47,10,FALSE))</f>
        <v/>
      </c>
      <c r="X50" s="174" t="str">
        <f>IF(X49="","",VLOOKUP(X49,'シフト記号表（従来型・ユニット型共通）'!$C$6:$L$47,10,FALSE))</f>
        <v/>
      </c>
      <c r="Y50" s="174" t="str">
        <f>IF(Y49="","",VLOOKUP(Y49,'シフト記号表（従来型・ユニット型共通）'!$C$6:$L$47,10,FALSE))</f>
        <v/>
      </c>
      <c r="Z50" s="174" t="str">
        <f>IF(Z49="","",VLOOKUP(Z49,'シフト記号表（従来型・ユニット型共通）'!$C$6:$L$47,10,FALSE))</f>
        <v/>
      </c>
      <c r="AA50" s="174" t="str">
        <f>IF(AA49="","",VLOOKUP(AA49,'シフト記号表（従来型・ユニット型共通）'!$C$6:$L$47,10,FALSE))</f>
        <v/>
      </c>
      <c r="AB50" s="174" t="str">
        <f>IF(AB49="","",VLOOKUP(AB49,'シフト記号表（従来型・ユニット型共通）'!$C$6:$L$47,10,FALSE))</f>
        <v/>
      </c>
      <c r="AC50" s="175" t="str">
        <f>IF(AC49="","",VLOOKUP(AC49,'シフト記号表（従来型・ユニット型共通）'!$C$6:$L$47,10,FALSE))</f>
        <v/>
      </c>
      <c r="AD50" s="173" t="str">
        <f>IF(AD49="","",VLOOKUP(AD49,'シフト記号表（従来型・ユニット型共通）'!$C$6:$L$47,10,FALSE))</f>
        <v/>
      </c>
      <c r="AE50" s="174" t="str">
        <f>IF(AE49="","",VLOOKUP(AE49,'シフト記号表（従来型・ユニット型共通）'!$C$6:$L$47,10,FALSE))</f>
        <v/>
      </c>
      <c r="AF50" s="174" t="str">
        <f>IF(AF49="","",VLOOKUP(AF49,'シフト記号表（従来型・ユニット型共通）'!$C$6:$L$47,10,FALSE))</f>
        <v/>
      </c>
      <c r="AG50" s="174" t="str">
        <f>IF(AG49="","",VLOOKUP(AG49,'シフト記号表（従来型・ユニット型共通）'!$C$6:$L$47,10,FALSE))</f>
        <v/>
      </c>
      <c r="AH50" s="174" t="str">
        <f>IF(AH49="","",VLOOKUP(AH49,'シフト記号表（従来型・ユニット型共通）'!$C$6:$L$47,10,FALSE))</f>
        <v/>
      </c>
      <c r="AI50" s="174" t="str">
        <f>IF(AI49="","",VLOOKUP(AI49,'シフト記号表（従来型・ユニット型共通）'!$C$6:$L$47,10,FALSE))</f>
        <v/>
      </c>
      <c r="AJ50" s="175" t="str">
        <f>IF(AJ49="","",VLOOKUP(AJ49,'シフト記号表（従来型・ユニット型共通）'!$C$6:$L$47,10,FALSE))</f>
        <v/>
      </c>
      <c r="AK50" s="173" t="str">
        <f>IF(AK49="","",VLOOKUP(AK49,'シフト記号表（従来型・ユニット型共通）'!$C$6:$L$47,10,FALSE))</f>
        <v/>
      </c>
      <c r="AL50" s="174" t="str">
        <f>IF(AL49="","",VLOOKUP(AL49,'シフト記号表（従来型・ユニット型共通）'!$C$6:$L$47,10,FALSE))</f>
        <v/>
      </c>
      <c r="AM50" s="174" t="str">
        <f>IF(AM49="","",VLOOKUP(AM49,'シフト記号表（従来型・ユニット型共通）'!$C$6:$L$47,10,FALSE))</f>
        <v/>
      </c>
      <c r="AN50" s="174" t="str">
        <f>IF(AN49="","",VLOOKUP(AN49,'シフト記号表（従来型・ユニット型共通）'!$C$6:$L$47,10,FALSE))</f>
        <v/>
      </c>
      <c r="AO50" s="174" t="str">
        <f>IF(AO49="","",VLOOKUP(AO49,'シフト記号表（従来型・ユニット型共通）'!$C$6:$L$47,10,FALSE))</f>
        <v/>
      </c>
      <c r="AP50" s="174" t="str">
        <f>IF(AP49="","",VLOOKUP(AP49,'シフト記号表（従来型・ユニット型共通）'!$C$6:$L$47,10,FALSE))</f>
        <v/>
      </c>
      <c r="AQ50" s="175" t="str">
        <f>IF(AQ49="","",VLOOKUP(AQ49,'シフト記号表（従来型・ユニット型共通）'!$C$6:$L$47,10,FALSE))</f>
        <v/>
      </c>
      <c r="AR50" s="173" t="str">
        <f>IF(AR49="","",VLOOKUP(AR49,'シフト記号表（従来型・ユニット型共通）'!$C$6:$L$47,10,FALSE))</f>
        <v/>
      </c>
      <c r="AS50" s="174" t="str">
        <f>IF(AS49="","",VLOOKUP(AS49,'シフト記号表（従来型・ユニット型共通）'!$C$6:$L$47,10,FALSE))</f>
        <v/>
      </c>
      <c r="AT50" s="174" t="str">
        <f>IF(AT49="","",VLOOKUP(AT49,'シフト記号表（従来型・ユニット型共通）'!$C$6:$L$47,10,FALSE))</f>
        <v/>
      </c>
      <c r="AU50" s="174" t="str">
        <f>IF(AU49="","",VLOOKUP(AU49,'シフト記号表（従来型・ユニット型共通）'!$C$6:$L$47,10,FALSE))</f>
        <v/>
      </c>
      <c r="AV50" s="174" t="str">
        <f>IF(AV49="","",VLOOKUP(AV49,'シフト記号表（従来型・ユニット型共通）'!$C$6:$L$47,10,FALSE))</f>
        <v/>
      </c>
      <c r="AW50" s="174" t="str">
        <f>IF(AW49="","",VLOOKUP(AW49,'シフト記号表（従来型・ユニット型共通）'!$C$6:$L$47,10,FALSE))</f>
        <v/>
      </c>
      <c r="AX50" s="175" t="str">
        <f>IF(AX49="","",VLOOKUP(AX49,'シフト記号表（従来型・ユニット型共通）'!$C$6:$L$47,10,FALSE))</f>
        <v/>
      </c>
      <c r="AY50" s="173" t="str">
        <f>IF(AY49="","",VLOOKUP(AY49,'シフト記号表（従来型・ユニット型共通）'!$C$6:$L$47,10,FALSE))</f>
        <v/>
      </c>
      <c r="AZ50" s="174" t="str">
        <f>IF(AZ49="","",VLOOKUP(AZ49,'シフト記号表（従来型・ユニット型共通）'!$C$6:$L$47,10,FALSE))</f>
        <v/>
      </c>
      <c r="BA50" s="174" t="str">
        <f>IF(BA49="","",VLOOKUP(BA49,'シフト記号表（従来型・ユニット型共通）'!$C$6:$L$47,10,FALSE))</f>
        <v/>
      </c>
      <c r="BB50" s="1027">
        <f>IF($BE$3="４週",SUM(W50:AX50),IF($BE$3="暦月",SUM(W50:BA50),""))</f>
        <v>0</v>
      </c>
      <c r="BC50" s="1028"/>
      <c r="BD50" s="1029">
        <f>IF($BE$3="４週",BB50/4,IF($BE$3="暦月",(BB50/($BE$8/7)),""))</f>
        <v>0</v>
      </c>
      <c r="BE50" s="1028"/>
      <c r="BF50" s="1024"/>
      <c r="BG50" s="1025"/>
      <c r="BH50" s="1025"/>
      <c r="BI50" s="1025"/>
      <c r="BJ50" s="1026"/>
    </row>
    <row r="51" spans="2:62" ht="20.25" customHeight="1">
      <c r="B51" s="1120">
        <f>B49+1</f>
        <v>18</v>
      </c>
      <c r="C51" s="957"/>
      <c r="D51" s="958"/>
      <c r="E51" s="163"/>
      <c r="F51" s="164"/>
      <c r="G51" s="163"/>
      <c r="H51" s="164"/>
      <c r="I51" s="1051"/>
      <c r="J51" s="1052"/>
      <c r="K51" s="1057"/>
      <c r="L51" s="1058"/>
      <c r="M51" s="1058"/>
      <c r="N51" s="958"/>
      <c r="O51" s="1081"/>
      <c r="P51" s="1082"/>
      <c r="Q51" s="1082"/>
      <c r="R51" s="1082"/>
      <c r="S51" s="1083"/>
      <c r="T51" s="195" t="s">
        <v>18</v>
      </c>
      <c r="U51" s="118"/>
      <c r="V51" s="119"/>
      <c r="W51" s="105"/>
      <c r="X51" s="106"/>
      <c r="Y51" s="106"/>
      <c r="Z51" s="106"/>
      <c r="AA51" s="106"/>
      <c r="AB51" s="106"/>
      <c r="AC51" s="107"/>
      <c r="AD51" s="105"/>
      <c r="AE51" s="106"/>
      <c r="AF51" s="106"/>
      <c r="AG51" s="106"/>
      <c r="AH51" s="106"/>
      <c r="AI51" s="106"/>
      <c r="AJ51" s="107"/>
      <c r="AK51" s="105"/>
      <c r="AL51" s="106"/>
      <c r="AM51" s="106"/>
      <c r="AN51" s="106"/>
      <c r="AO51" s="106"/>
      <c r="AP51" s="106"/>
      <c r="AQ51" s="107"/>
      <c r="AR51" s="105"/>
      <c r="AS51" s="106"/>
      <c r="AT51" s="106"/>
      <c r="AU51" s="106"/>
      <c r="AV51" s="106"/>
      <c r="AW51" s="106"/>
      <c r="AX51" s="107"/>
      <c r="AY51" s="105"/>
      <c r="AZ51" s="106"/>
      <c r="BA51" s="108"/>
      <c r="BB51" s="1035"/>
      <c r="BC51" s="1036"/>
      <c r="BD51" s="1037"/>
      <c r="BE51" s="1038"/>
      <c r="BF51" s="1059"/>
      <c r="BG51" s="1060"/>
      <c r="BH51" s="1060"/>
      <c r="BI51" s="1060"/>
      <c r="BJ51" s="1061"/>
    </row>
    <row r="52" spans="2:62" ht="20.25" customHeight="1">
      <c r="B52" s="1121"/>
      <c r="C52" s="955"/>
      <c r="D52" s="956"/>
      <c r="E52" s="163"/>
      <c r="F52" s="164">
        <f>C51</f>
        <v>0</v>
      </c>
      <c r="G52" s="163"/>
      <c r="H52" s="164">
        <f>I51</f>
        <v>0</v>
      </c>
      <c r="I52" s="1049"/>
      <c r="J52" s="1050"/>
      <c r="K52" s="1055"/>
      <c r="L52" s="1056"/>
      <c r="M52" s="1056"/>
      <c r="N52" s="956"/>
      <c r="O52" s="1081"/>
      <c r="P52" s="1082"/>
      <c r="Q52" s="1082"/>
      <c r="R52" s="1082"/>
      <c r="S52" s="1083"/>
      <c r="T52" s="196" t="s">
        <v>253</v>
      </c>
      <c r="U52" s="120"/>
      <c r="V52" s="197"/>
      <c r="W52" s="173" t="str">
        <f>IF(W51="","",VLOOKUP(W51,'シフト記号表（従来型・ユニット型共通）'!$C$6:$L$47,10,FALSE))</f>
        <v/>
      </c>
      <c r="X52" s="174" t="str">
        <f>IF(X51="","",VLOOKUP(X51,'シフト記号表（従来型・ユニット型共通）'!$C$6:$L$47,10,FALSE))</f>
        <v/>
      </c>
      <c r="Y52" s="174" t="str">
        <f>IF(Y51="","",VLOOKUP(Y51,'シフト記号表（従来型・ユニット型共通）'!$C$6:$L$47,10,FALSE))</f>
        <v/>
      </c>
      <c r="Z52" s="174" t="str">
        <f>IF(Z51="","",VLOOKUP(Z51,'シフト記号表（従来型・ユニット型共通）'!$C$6:$L$47,10,FALSE))</f>
        <v/>
      </c>
      <c r="AA52" s="174" t="str">
        <f>IF(AA51="","",VLOOKUP(AA51,'シフト記号表（従来型・ユニット型共通）'!$C$6:$L$47,10,FALSE))</f>
        <v/>
      </c>
      <c r="AB52" s="174" t="str">
        <f>IF(AB51="","",VLOOKUP(AB51,'シフト記号表（従来型・ユニット型共通）'!$C$6:$L$47,10,FALSE))</f>
        <v/>
      </c>
      <c r="AC52" s="175" t="str">
        <f>IF(AC51="","",VLOOKUP(AC51,'シフト記号表（従来型・ユニット型共通）'!$C$6:$L$47,10,FALSE))</f>
        <v/>
      </c>
      <c r="AD52" s="173" t="str">
        <f>IF(AD51="","",VLOOKUP(AD51,'シフト記号表（従来型・ユニット型共通）'!$C$6:$L$47,10,FALSE))</f>
        <v/>
      </c>
      <c r="AE52" s="174" t="str">
        <f>IF(AE51="","",VLOOKUP(AE51,'シフト記号表（従来型・ユニット型共通）'!$C$6:$L$47,10,FALSE))</f>
        <v/>
      </c>
      <c r="AF52" s="174" t="str">
        <f>IF(AF51="","",VLOOKUP(AF51,'シフト記号表（従来型・ユニット型共通）'!$C$6:$L$47,10,FALSE))</f>
        <v/>
      </c>
      <c r="AG52" s="174" t="str">
        <f>IF(AG51="","",VLOOKUP(AG51,'シフト記号表（従来型・ユニット型共通）'!$C$6:$L$47,10,FALSE))</f>
        <v/>
      </c>
      <c r="AH52" s="174" t="str">
        <f>IF(AH51="","",VLOOKUP(AH51,'シフト記号表（従来型・ユニット型共通）'!$C$6:$L$47,10,FALSE))</f>
        <v/>
      </c>
      <c r="AI52" s="174" t="str">
        <f>IF(AI51="","",VLOOKUP(AI51,'シフト記号表（従来型・ユニット型共通）'!$C$6:$L$47,10,FALSE))</f>
        <v/>
      </c>
      <c r="AJ52" s="175" t="str">
        <f>IF(AJ51="","",VLOOKUP(AJ51,'シフト記号表（従来型・ユニット型共通）'!$C$6:$L$47,10,FALSE))</f>
        <v/>
      </c>
      <c r="AK52" s="173" t="str">
        <f>IF(AK51="","",VLOOKUP(AK51,'シフト記号表（従来型・ユニット型共通）'!$C$6:$L$47,10,FALSE))</f>
        <v/>
      </c>
      <c r="AL52" s="174" t="str">
        <f>IF(AL51="","",VLOOKUP(AL51,'シフト記号表（従来型・ユニット型共通）'!$C$6:$L$47,10,FALSE))</f>
        <v/>
      </c>
      <c r="AM52" s="174" t="str">
        <f>IF(AM51="","",VLOOKUP(AM51,'シフト記号表（従来型・ユニット型共通）'!$C$6:$L$47,10,FALSE))</f>
        <v/>
      </c>
      <c r="AN52" s="174" t="str">
        <f>IF(AN51="","",VLOOKUP(AN51,'シフト記号表（従来型・ユニット型共通）'!$C$6:$L$47,10,FALSE))</f>
        <v/>
      </c>
      <c r="AO52" s="174" t="str">
        <f>IF(AO51="","",VLOOKUP(AO51,'シフト記号表（従来型・ユニット型共通）'!$C$6:$L$47,10,FALSE))</f>
        <v/>
      </c>
      <c r="AP52" s="174" t="str">
        <f>IF(AP51="","",VLOOKUP(AP51,'シフト記号表（従来型・ユニット型共通）'!$C$6:$L$47,10,FALSE))</f>
        <v/>
      </c>
      <c r="AQ52" s="175" t="str">
        <f>IF(AQ51="","",VLOOKUP(AQ51,'シフト記号表（従来型・ユニット型共通）'!$C$6:$L$47,10,FALSE))</f>
        <v/>
      </c>
      <c r="AR52" s="173" t="str">
        <f>IF(AR51="","",VLOOKUP(AR51,'シフト記号表（従来型・ユニット型共通）'!$C$6:$L$47,10,FALSE))</f>
        <v/>
      </c>
      <c r="AS52" s="174" t="str">
        <f>IF(AS51="","",VLOOKUP(AS51,'シフト記号表（従来型・ユニット型共通）'!$C$6:$L$47,10,FALSE))</f>
        <v/>
      </c>
      <c r="AT52" s="174" t="str">
        <f>IF(AT51="","",VLOOKUP(AT51,'シフト記号表（従来型・ユニット型共通）'!$C$6:$L$47,10,FALSE))</f>
        <v/>
      </c>
      <c r="AU52" s="174" t="str">
        <f>IF(AU51="","",VLOOKUP(AU51,'シフト記号表（従来型・ユニット型共通）'!$C$6:$L$47,10,FALSE))</f>
        <v/>
      </c>
      <c r="AV52" s="174" t="str">
        <f>IF(AV51="","",VLOOKUP(AV51,'シフト記号表（従来型・ユニット型共通）'!$C$6:$L$47,10,FALSE))</f>
        <v/>
      </c>
      <c r="AW52" s="174" t="str">
        <f>IF(AW51="","",VLOOKUP(AW51,'シフト記号表（従来型・ユニット型共通）'!$C$6:$L$47,10,FALSE))</f>
        <v/>
      </c>
      <c r="AX52" s="175" t="str">
        <f>IF(AX51="","",VLOOKUP(AX51,'シフト記号表（従来型・ユニット型共通）'!$C$6:$L$47,10,FALSE))</f>
        <v/>
      </c>
      <c r="AY52" s="173" t="str">
        <f>IF(AY51="","",VLOOKUP(AY51,'シフト記号表（従来型・ユニット型共通）'!$C$6:$L$47,10,FALSE))</f>
        <v/>
      </c>
      <c r="AZ52" s="174" t="str">
        <f>IF(AZ51="","",VLOOKUP(AZ51,'シフト記号表（従来型・ユニット型共通）'!$C$6:$L$47,10,FALSE))</f>
        <v/>
      </c>
      <c r="BA52" s="174" t="str">
        <f>IF(BA51="","",VLOOKUP(BA51,'シフト記号表（従来型・ユニット型共通）'!$C$6:$L$47,10,FALSE))</f>
        <v/>
      </c>
      <c r="BB52" s="1027">
        <f>IF($BE$3="４週",SUM(W52:AX52),IF($BE$3="暦月",SUM(W52:BA52),""))</f>
        <v>0</v>
      </c>
      <c r="BC52" s="1028"/>
      <c r="BD52" s="1029">
        <f>IF($BE$3="４週",BB52/4,IF($BE$3="暦月",(BB52/($BE$8/7)),""))</f>
        <v>0</v>
      </c>
      <c r="BE52" s="1028"/>
      <c r="BF52" s="1024"/>
      <c r="BG52" s="1025"/>
      <c r="BH52" s="1025"/>
      <c r="BI52" s="1025"/>
      <c r="BJ52" s="1026"/>
    </row>
    <row r="53" spans="2:62" ht="20.25" customHeight="1">
      <c r="B53" s="1120">
        <f>B51+1</f>
        <v>19</v>
      </c>
      <c r="C53" s="957"/>
      <c r="D53" s="958"/>
      <c r="E53" s="165"/>
      <c r="F53" s="166"/>
      <c r="G53" s="165"/>
      <c r="H53" s="166"/>
      <c r="I53" s="1051"/>
      <c r="J53" s="1052"/>
      <c r="K53" s="1057"/>
      <c r="L53" s="1058"/>
      <c r="M53" s="1058"/>
      <c r="N53" s="958"/>
      <c r="O53" s="1081"/>
      <c r="P53" s="1082"/>
      <c r="Q53" s="1082"/>
      <c r="R53" s="1082"/>
      <c r="S53" s="1083"/>
      <c r="T53" s="115" t="s">
        <v>18</v>
      </c>
      <c r="U53" s="116"/>
      <c r="V53" s="117"/>
      <c r="W53" s="105"/>
      <c r="X53" s="106"/>
      <c r="Y53" s="106"/>
      <c r="Z53" s="106"/>
      <c r="AA53" s="106"/>
      <c r="AB53" s="106"/>
      <c r="AC53" s="107"/>
      <c r="AD53" s="105"/>
      <c r="AE53" s="106"/>
      <c r="AF53" s="106"/>
      <c r="AG53" s="106"/>
      <c r="AH53" s="106"/>
      <c r="AI53" s="106"/>
      <c r="AJ53" s="107"/>
      <c r="AK53" s="105"/>
      <c r="AL53" s="106"/>
      <c r="AM53" s="106"/>
      <c r="AN53" s="106"/>
      <c r="AO53" s="106"/>
      <c r="AP53" s="106"/>
      <c r="AQ53" s="107"/>
      <c r="AR53" s="105"/>
      <c r="AS53" s="106"/>
      <c r="AT53" s="106"/>
      <c r="AU53" s="106"/>
      <c r="AV53" s="106"/>
      <c r="AW53" s="106"/>
      <c r="AX53" s="107"/>
      <c r="AY53" s="105"/>
      <c r="AZ53" s="106"/>
      <c r="BA53" s="108"/>
      <c r="BB53" s="1035"/>
      <c r="BC53" s="1036"/>
      <c r="BD53" s="1037"/>
      <c r="BE53" s="1038"/>
      <c r="BF53" s="1059"/>
      <c r="BG53" s="1060"/>
      <c r="BH53" s="1060"/>
      <c r="BI53" s="1060"/>
      <c r="BJ53" s="1061"/>
    </row>
    <row r="54" spans="2:62" ht="20.25" customHeight="1">
      <c r="B54" s="1121"/>
      <c r="C54" s="955"/>
      <c r="D54" s="956"/>
      <c r="E54" s="163"/>
      <c r="F54" s="164">
        <f>C53</f>
        <v>0</v>
      </c>
      <c r="G54" s="163"/>
      <c r="H54" s="164">
        <f>I53</f>
        <v>0</v>
      </c>
      <c r="I54" s="1049"/>
      <c r="J54" s="1050"/>
      <c r="K54" s="1055"/>
      <c r="L54" s="1056"/>
      <c r="M54" s="1056"/>
      <c r="N54" s="956"/>
      <c r="O54" s="1081"/>
      <c r="P54" s="1082"/>
      <c r="Q54" s="1082"/>
      <c r="R54" s="1082"/>
      <c r="S54" s="1083"/>
      <c r="T54" s="196" t="s">
        <v>253</v>
      </c>
      <c r="U54" s="113"/>
      <c r="V54" s="114"/>
      <c r="W54" s="173" t="str">
        <f>IF(W53="","",VLOOKUP(W53,'シフト記号表（従来型・ユニット型共通）'!$C$6:$L$47,10,FALSE))</f>
        <v/>
      </c>
      <c r="X54" s="174" t="str">
        <f>IF(X53="","",VLOOKUP(X53,'シフト記号表（従来型・ユニット型共通）'!$C$6:$L$47,10,FALSE))</f>
        <v/>
      </c>
      <c r="Y54" s="174" t="str">
        <f>IF(Y53="","",VLOOKUP(Y53,'シフト記号表（従来型・ユニット型共通）'!$C$6:$L$47,10,FALSE))</f>
        <v/>
      </c>
      <c r="Z54" s="174" t="str">
        <f>IF(Z53="","",VLOOKUP(Z53,'シフト記号表（従来型・ユニット型共通）'!$C$6:$L$47,10,FALSE))</f>
        <v/>
      </c>
      <c r="AA54" s="174" t="str">
        <f>IF(AA53="","",VLOOKUP(AA53,'シフト記号表（従来型・ユニット型共通）'!$C$6:$L$47,10,FALSE))</f>
        <v/>
      </c>
      <c r="AB54" s="174" t="str">
        <f>IF(AB53="","",VLOOKUP(AB53,'シフト記号表（従来型・ユニット型共通）'!$C$6:$L$47,10,FALSE))</f>
        <v/>
      </c>
      <c r="AC54" s="175" t="str">
        <f>IF(AC53="","",VLOOKUP(AC53,'シフト記号表（従来型・ユニット型共通）'!$C$6:$L$47,10,FALSE))</f>
        <v/>
      </c>
      <c r="AD54" s="173" t="str">
        <f>IF(AD53="","",VLOOKUP(AD53,'シフト記号表（従来型・ユニット型共通）'!$C$6:$L$47,10,FALSE))</f>
        <v/>
      </c>
      <c r="AE54" s="174" t="str">
        <f>IF(AE53="","",VLOOKUP(AE53,'シフト記号表（従来型・ユニット型共通）'!$C$6:$L$47,10,FALSE))</f>
        <v/>
      </c>
      <c r="AF54" s="174" t="str">
        <f>IF(AF53="","",VLOOKUP(AF53,'シフト記号表（従来型・ユニット型共通）'!$C$6:$L$47,10,FALSE))</f>
        <v/>
      </c>
      <c r="AG54" s="174" t="str">
        <f>IF(AG53="","",VLOOKUP(AG53,'シフト記号表（従来型・ユニット型共通）'!$C$6:$L$47,10,FALSE))</f>
        <v/>
      </c>
      <c r="AH54" s="174" t="str">
        <f>IF(AH53="","",VLOOKUP(AH53,'シフト記号表（従来型・ユニット型共通）'!$C$6:$L$47,10,FALSE))</f>
        <v/>
      </c>
      <c r="AI54" s="174" t="str">
        <f>IF(AI53="","",VLOOKUP(AI53,'シフト記号表（従来型・ユニット型共通）'!$C$6:$L$47,10,FALSE))</f>
        <v/>
      </c>
      <c r="AJ54" s="175" t="str">
        <f>IF(AJ53="","",VLOOKUP(AJ53,'シフト記号表（従来型・ユニット型共通）'!$C$6:$L$47,10,FALSE))</f>
        <v/>
      </c>
      <c r="AK54" s="173" t="str">
        <f>IF(AK53="","",VLOOKUP(AK53,'シフト記号表（従来型・ユニット型共通）'!$C$6:$L$47,10,FALSE))</f>
        <v/>
      </c>
      <c r="AL54" s="174" t="str">
        <f>IF(AL53="","",VLOOKUP(AL53,'シフト記号表（従来型・ユニット型共通）'!$C$6:$L$47,10,FALSE))</f>
        <v/>
      </c>
      <c r="AM54" s="174" t="str">
        <f>IF(AM53="","",VLOOKUP(AM53,'シフト記号表（従来型・ユニット型共通）'!$C$6:$L$47,10,FALSE))</f>
        <v/>
      </c>
      <c r="AN54" s="174" t="str">
        <f>IF(AN53="","",VLOOKUP(AN53,'シフト記号表（従来型・ユニット型共通）'!$C$6:$L$47,10,FALSE))</f>
        <v/>
      </c>
      <c r="AO54" s="174" t="str">
        <f>IF(AO53="","",VLOOKUP(AO53,'シフト記号表（従来型・ユニット型共通）'!$C$6:$L$47,10,FALSE))</f>
        <v/>
      </c>
      <c r="AP54" s="174" t="str">
        <f>IF(AP53="","",VLOOKUP(AP53,'シフト記号表（従来型・ユニット型共通）'!$C$6:$L$47,10,FALSE))</f>
        <v/>
      </c>
      <c r="AQ54" s="175" t="str">
        <f>IF(AQ53="","",VLOOKUP(AQ53,'シフト記号表（従来型・ユニット型共通）'!$C$6:$L$47,10,FALSE))</f>
        <v/>
      </c>
      <c r="AR54" s="173" t="str">
        <f>IF(AR53="","",VLOOKUP(AR53,'シフト記号表（従来型・ユニット型共通）'!$C$6:$L$47,10,FALSE))</f>
        <v/>
      </c>
      <c r="AS54" s="174" t="str">
        <f>IF(AS53="","",VLOOKUP(AS53,'シフト記号表（従来型・ユニット型共通）'!$C$6:$L$47,10,FALSE))</f>
        <v/>
      </c>
      <c r="AT54" s="174" t="str">
        <f>IF(AT53="","",VLOOKUP(AT53,'シフト記号表（従来型・ユニット型共通）'!$C$6:$L$47,10,FALSE))</f>
        <v/>
      </c>
      <c r="AU54" s="174" t="str">
        <f>IF(AU53="","",VLOOKUP(AU53,'シフト記号表（従来型・ユニット型共通）'!$C$6:$L$47,10,FALSE))</f>
        <v/>
      </c>
      <c r="AV54" s="174" t="str">
        <f>IF(AV53="","",VLOOKUP(AV53,'シフト記号表（従来型・ユニット型共通）'!$C$6:$L$47,10,FALSE))</f>
        <v/>
      </c>
      <c r="AW54" s="174" t="str">
        <f>IF(AW53="","",VLOOKUP(AW53,'シフト記号表（従来型・ユニット型共通）'!$C$6:$L$47,10,FALSE))</f>
        <v/>
      </c>
      <c r="AX54" s="175" t="str">
        <f>IF(AX53="","",VLOOKUP(AX53,'シフト記号表（従来型・ユニット型共通）'!$C$6:$L$47,10,FALSE))</f>
        <v/>
      </c>
      <c r="AY54" s="173" t="str">
        <f>IF(AY53="","",VLOOKUP(AY53,'シフト記号表（従来型・ユニット型共通）'!$C$6:$L$47,10,FALSE))</f>
        <v/>
      </c>
      <c r="AZ54" s="174" t="str">
        <f>IF(AZ53="","",VLOOKUP(AZ53,'シフト記号表（従来型・ユニット型共通）'!$C$6:$L$47,10,FALSE))</f>
        <v/>
      </c>
      <c r="BA54" s="174" t="str">
        <f>IF(BA53="","",VLOOKUP(BA53,'シフト記号表（従来型・ユニット型共通）'!$C$6:$L$47,10,FALSE))</f>
        <v/>
      </c>
      <c r="BB54" s="1027">
        <f>IF($BE$3="４週",SUM(W54:AX54),IF($BE$3="暦月",SUM(W54:BA54),""))</f>
        <v>0</v>
      </c>
      <c r="BC54" s="1028"/>
      <c r="BD54" s="1029">
        <f>IF($BE$3="４週",BB54/4,IF($BE$3="暦月",(BB54/($BE$8/7)),""))</f>
        <v>0</v>
      </c>
      <c r="BE54" s="1028"/>
      <c r="BF54" s="1024"/>
      <c r="BG54" s="1025"/>
      <c r="BH54" s="1025"/>
      <c r="BI54" s="1025"/>
      <c r="BJ54" s="1026"/>
    </row>
    <row r="55" spans="2:62" ht="20.25" customHeight="1">
      <c r="B55" s="1120">
        <f>B53+1</f>
        <v>20</v>
      </c>
      <c r="C55" s="957"/>
      <c r="D55" s="958"/>
      <c r="E55" s="165"/>
      <c r="F55" s="166"/>
      <c r="G55" s="165"/>
      <c r="H55" s="166"/>
      <c r="I55" s="1051"/>
      <c r="J55" s="1052"/>
      <c r="K55" s="1057"/>
      <c r="L55" s="1058"/>
      <c r="M55" s="1058"/>
      <c r="N55" s="958"/>
      <c r="O55" s="1081"/>
      <c r="P55" s="1082"/>
      <c r="Q55" s="1082"/>
      <c r="R55" s="1082"/>
      <c r="S55" s="1083"/>
      <c r="T55" s="115" t="s">
        <v>18</v>
      </c>
      <c r="U55" s="116"/>
      <c r="V55" s="117"/>
      <c r="W55" s="105"/>
      <c r="X55" s="106"/>
      <c r="Y55" s="106"/>
      <c r="Z55" s="106"/>
      <c r="AA55" s="106"/>
      <c r="AB55" s="106"/>
      <c r="AC55" s="107"/>
      <c r="AD55" s="105"/>
      <c r="AE55" s="106"/>
      <c r="AF55" s="106"/>
      <c r="AG55" s="106"/>
      <c r="AH55" s="106"/>
      <c r="AI55" s="106"/>
      <c r="AJ55" s="107"/>
      <c r="AK55" s="105"/>
      <c r="AL55" s="106"/>
      <c r="AM55" s="106"/>
      <c r="AN55" s="106"/>
      <c r="AO55" s="106"/>
      <c r="AP55" s="106"/>
      <c r="AQ55" s="107"/>
      <c r="AR55" s="105"/>
      <c r="AS55" s="106"/>
      <c r="AT55" s="106"/>
      <c r="AU55" s="106"/>
      <c r="AV55" s="106"/>
      <c r="AW55" s="106"/>
      <c r="AX55" s="107"/>
      <c r="AY55" s="105"/>
      <c r="AZ55" s="106"/>
      <c r="BA55" s="108"/>
      <c r="BB55" s="1035"/>
      <c r="BC55" s="1036"/>
      <c r="BD55" s="1037"/>
      <c r="BE55" s="1038"/>
      <c r="BF55" s="1059"/>
      <c r="BG55" s="1060"/>
      <c r="BH55" s="1060"/>
      <c r="BI55" s="1060"/>
      <c r="BJ55" s="1061"/>
    </row>
    <row r="56" spans="2:62" ht="20.25" customHeight="1">
      <c r="B56" s="1121"/>
      <c r="C56" s="955"/>
      <c r="D56" s="956"/>
      <c r="E56" s="163"/>
      <c r="F56" s="164">
        <f>C55</f>
        <v>0</v>
      </c>
      <c r="G56" s="163"/>
      <c r="H56" s="164">
        <f>I55</f>
        <v>0</v>
      </c>
      <c r="I56" s="1049"/>
      <c r="J56" s="1050"/>
      <c r="K56" s="1055"/>
      <c r="L56" s="1056"/>
      <c r="M56" s="1056"/>
      <c r="N56" s="956"/>
      <c r="O56" s="1081"/>
      <c r="P56" s="1082"/>
      <c r="Q56" s="1082"/>
      <c r="R56" s="1082"/>
      <c r="S56" s="1083"/>
      <c r="T56" s="196" t="s">
        <v>253</v>
      </c>
      <c r="U56" s="120"/>
      <c r="V56" s="197"/>
      <c r="W56" s="173" t="str">
        <f>IF(W55="","",VLOOKUP(W55,'シフト記号表（従来型・ユニット型共通）'!$C$6:$L$47,10,FALSE))</f>
        <v/>
      </c>
      <c r="X56" s="174" t="str">
        <f>IF(X55="","",VLOOKUP(X55,'シフト記号表（従来型・ユニット型共通）'!$C$6:$L$47,10,FALSE))</f>
        <v/>
      </c>
      <c r="Y56" s="174" t="str">
        <f>IF(Y55="","",VLOOKUP(Y55,'シフト記号表（従来型・ユニット型共通）'!$C$6:$L$47,10,FALSE))</f>
        <v/>
      </c>
      <c r="Z56" s="174" t="str">
        <f>IF(Z55="","",VLOOKUP(Z55,'シフト記号表（従来型・ユニット型共通）'!$C$6:$L$47,10,FALSE))</f>
        <v/>
      </c>
      <c r="AA56" s="174" t="str">
        <f>IF(AA55="","",VLOOKUP(AA55,'シフト記号表（従来型・ユニット型共通）'!$C$6:$L$47,10,FALSE))</f>
        <v/>
      </c>
      <c r="AB56" s="174" t="str">
        <f>IF(AB55="","",VLOOKUP(AB55,'シフト記号表（従来型・ユニット型共通）'!$C$6:$L$47,10,FALSE))</f>
        <v/>
      </c>
      <c r="AC56" s="175" t="str">
        <f>IF(AC55="","",VLOOKUP(AC55,'シフト記号表（従来型・ユニット型共通）'!$C$6:$L$47,10,FALSE))</f>
        <v/>
      </c>
      <c r="AD56" s="173" t="str">
        <f>IF(AD55="","",VLOOKUP(AD55,'シフト記号表（従来型・ユニット型共通）'!$C$6:$L$47,10,FALSE))</f>
        <v/>
      </c>
      <c r="AE56" s="174" t="str">
        <f>IF(AE55="","",VLOOKUP(AE55,'シフト記号表（従来型・ユニット型共通）'!$C$6:$L$47,10,FALSE))</f>
        <v/>
      </c>
      <c r="AF56" s="174" t="str">
        <f>IF(AF55="","",VLOOKUP(AF55,'シフト記号表（従来型・ユニット型共通）'!$C$6:$L$47,10,FALSE))</f>
        <v/>
      </c>
      <c r="AG56" s="174" t="str">
        <f>IF(AG55="","",VLOOKUP(AG55,'シフト記号表（従来型・ユニット型共通）'!$C$6:$L$47,10,FALSE))</f>
        <v/>
      </c>
      <c r="AH56" s="174" t="str">
        <f>IF(AH55="","",VLOOKUP(AH55,'シフト記号表（従来型・ユニット型共通）'!$C$6:$L$47,10,FALSE))</f>
        <v/>
      </c>
      <c r="AI56" s="174" t="str">
        <f>IF(AI55="","",VLOOKUP(AI55,'シフト記号表（従来型・ユニット型共通）'!$C$6:$L$47,10,FALSE))</f>
        <v/>
      </c>
      <c r="AJ56" s="175" t="str">
        <f>IF(AJ55="","",VLOOKUP(AJ55,'シフト記号表（従来型・ユニット型共通）'!$C$6:$L$47,10,FALSE))</f>
        <v/>
      </c>
      <c r="AK56" s="173" t="str">
        <f>IF(AK55="","",VLOOKUP(AK55,'シフト記号表（従来型・ユニット型共通）'!$C$6:$L$47,10,FALSE))</f>
        <v/>
      </c>
      <c r="AL56" s="174" t="str">
        <f>IF(AL55="","",VLOOKUP(AL55,'シフト記号表（従来型・ユニット型共通）'!$C$6:$L$47,10,FALSE))</f>
        <v/>
      </c>
      <c r="AM56" s="174" t="str">
        <f>IF(AM55="","",VLOOKUP(AM55,'シフト記号表（従来型・ユニット型共通）'!$C$6:$L$47,10,FALSE))</f>
        <v/>
      </c>
      <c r="AN56" s="174" t="str">
        <f>IF(AN55="","",VLOOKUP(AN55,'シフト記号表（従来型・ユニット型共通）'!$C$6:$L$47,10,FALSE))</f>
        <v/>
      </c>
      <c r="AO56" s="174" t="str">
        <f>IF(AO55="","",VLOOKUP(AO55,'シフト記号表（従来型・ユニット型共通）'!$C$6:$L$47,10,FALSE))</f>
        <v/>
      </c>
      <c r="AP56" s="174" t="str">
        <f>IF(AP55="","",VLOOKUP(AP55,'シフト記号表（従来型・ユニット型共通）'!$C$6:$L$47,10,FALSE))</f>
        <v/>
      </c>
      <c r="AQ56" s="175" t="str">
        <f>IF(AQ55="","",VLOOKUP(AQ55,'シフト記号表（従来型・ユニット型共通）'!$C$6:$L$47,10,FALSE))</f>
        <v/>
      </c>
      <c r="AR56" s="173" t="str">
        <f>IF(AR55="","",VLOOKUP(AR55,'シフト記号表（従来型・ユニット型共通）'!$C$6:$L$47,10,FALSE))</f>
        <v/>
      </c>
      <c r="AS56" s="174" t="str">
        <f>IF(AS55="","",VLOOKUP(AS55,'シフト記号表（従来型・ユニット型共通）'!$C$6:$L$47,10,FALSE))</f>
        <v/>
      </c>
      <c r="AT56" s="174" t="str">
        <f>IF(AT55="","",VLOOKUP(AT55,'シフト記号表（従来型・ユニット型共通）'!$C$6:$L$47,10,FALSE))</f>
        <v/>
      </c>
      <c r="AU56" s="174" t="str">
        <f>IF(AU55="","",VLOOKUP(AU55,'シフト記号表（従来型・ユニット型共通）'!$C$6:$L$47,10,FALSE))</f>
        <v/>
      </c>
      <c r="AV56" s="174" t="str">
        <f>IF(AV55="","",VLOOKUP(AV55,'シフト記号表（従来型・ユニット型共通）'!$C$6:$L$47,10,FALSE))</f>
        <v/>
      </c>
      <c r="AW56" s="174" t="str">
        <f>IF(AW55="","",VLOOKUP(AW55,'シフト記号表（従来型・ユニット型共通）'!$C$6:$L$47,10,FALSE))</f>
        <v/>
      </c>
      <c r="AX56" s="175" t="str">
        <f>IF(AX55="","",VLOOKUP(AX55,'シフト記号表（従来型・ユニット型共通）'!$C$6:$L$47,10,FALSE))</f>
        <v/>
      </c>
      <c r="AY56" s="173" t="str">
        <f>IF(AY55="","",VLOOKUP(AY55,'シフト記号表（従来型・ユニット型共通）'!$C$6:$L$47,10,FALSE))</f>
        <v/>
      </c>
      <c r="AZ56" s="174" t="str">
        <f>IF(AZ55="","",VLOOKUP(AZ55,'シフト記号表（従来型・ユニット型共通）'!$C$6:$L$47,10,FALSE))</f>
        <v/>
      </c>
      <c r="BA56" s="174" t="str">
        <f>IF(BA55="","",VLOOKUP(BA55,'シフト記号表（従来型・ユニット型共通）'!$C$6:$L$47,10,FALSE))</f>
        <v/>
      </c>
      <c r="BB56" s="1027">
        <f>IF($BE$3="４週",SUM(W56:AX56),IF($BE$3="暦月",SUM(W56:BA56),""))</f>
        <v>0</v>
      </c>
      <c r="BC56" s="1028"/>
      <c r="BD56" s="1029">
        <f>IF($BE$3="４週",BB56/4,IF($BE$3="暦月",(BB56/($BE$8/7)),""))</f>
        <v>0</v>
      </c>
      <c r="BE56" s="1028"/>
      <c r="BF56" s="1024"/>
      <c r="BG56" s="1025"/>
      <c r="BH56" s="1025"/>
      <c r="BI56" s="1025"/>
      <c r="BJ56" s="1026"/>
    </row>
    <row r="57" spans="2:62" ht="20.25" customHeight="1">
      <c r="B57" s="1120">
        <f>B55+1</f>
        <v>21</v>
      </c>
      <c r="C57" s="957"/>
      <c r="D57" s="958"/>
      <c r="E57" s="163"/>
      <c r="F57" s="164"/>
      <c r="G57" s="163"/>
      <c r="H57" s="164"/>
      <c r="I57" s="1051"/>
      <c r="J57" s="1052"/>
      <c r="K57" s="1057"/>
      <c r="L57" s="1058"/>
      <c r="M57" s="1058"/>
      <c r="N57" s="958"/>
      <c r="O57" s="1081"/>
      <c r="P57" s="1082"/>
      <c r="Q57" s="1082"/>
      <c r="R57" s="1082"/>
      <c r="S57" s="1083"/>
      <c r="T57" s="195" t="s">
        <v>18</v>
      </c>
      <c r="U57" s="118"/>
      <c r="V57" s="119"/>
      <c r="W57" s="105"/>
      <c r="X57" s="106"/>
      <c r="Y57" s="106"/>
      <c r="Z57" s="106"/>
      <c r="AA57" s="106"/>
      <c r="AB57" s="106"/>
      <c r="AC57" s="107"/>
      <c r="AD57" s="105"/>
      <c r="AE57" s="106"/>
      <c r="AF57" s="106"/>
      <c r="AG57" s="106"/>
      <c r="AH57" s="106"/>
      <c r="AI57" s="106"/>
      <c r="AJ57" s="107"/>
      <c r="AK57" s="105"/>
      <c r="AL57" s="106"/>
      <c r="AM57" s="106"/>
      <c r="AN57" s="106"/>
      <c r="AO57" s="106"/>
      <c r="AP57" s="106"/>
      <c r="AQ57" s="107"/>
      <c r="AR57" s="105"/>
      <c r="AS57" s="106"/>
      <c r="AT57" s="106"/>
      <c r="AU57" s="106"/>
      <c r="AV57" s="106"/>
      <c r="AW57" s="106"/>
      <c r="AX57" s="107"/>
      <c r="AY57" s="105"/>
      <c r="AZ57" s="106"/>
      <c r="BA57" s="108"/>
      <c r="BB57" s="1035"/>
      <c r="BC57" s="1036"/>
      <c r="BD57" s="1037"/>
      <c r="BE57" s="1038"/>
      <c r="BF57" s="1059"/>
      <c r="BG57" s="1060"/>
      <c r="BH57" s="1060"/>
      <c r="BI57" s="1060"/>
      <c r="BJ57" s="1061"/>
    </row>
    <row r="58" spans="2:62" ht="20.25" customHeight="1">
      <c r="B58" s="1121"/>
      <c r="C58" s="955"/>
      <c r="D58" s="956"/>
      <c r="E58" s="163"/>
      <c r="F58" s="164">
        <f>C57</f>
        <v>0</v>
      </c>
      <c r="G58" s="163"/>
      <c r="H58" s="164">
        <f>I57</f>
        <v>0</v>
      </c>
      <c r="I58" s="1049"/>
      <c r="J58" s="1050"/>
      <c r="K58" s="1055"/>
      <c r="L58" s="1056"/>
      <c r="M58" s="1056"/>
      <c r="N58" s="956"/>
      <c r="O58" s="1081"/>
      <c r="P58" s="1082"/>
      <c r="Q58" s="1082"/>
      <c r="R58" s="1082"/>
      <c r="S58" s="1083"/>
      <c r="T58" s="196" t="s">
        <v>253</v>
      </c>
      <c r="U58" s="120"/>
      <c r="V58" s="197"/>
      <c r="W58" s="173" t="str">
        <f>IF(W57="","",VLOOKUP(W57,'シフト記号表（従来型・ユニット型共通）'!$C$6:$L$47,10,FALSE))</f>
        <v/>
      </c>
      <c r="X58" s="174" t="str">
        <f>IF(X57="","",VLOOKUP(X57,'シフト記号表（従来型・ユニット型共通）'!$C$6:$L$47,10,FALSE))</f>
        <v/>
      </c>
      <c r="Y58" s="174" t="str">
        <f>IF(Y57="","",VLOOKUP(Y57,'シフト記号表（従来型・ユニット型共通）'!$C$6:$L$47,10,FALSE))</f>
        <v/>
      </c>
      <c r="Z58" s="174" t="str">
        <f>IF(Z57="","",VLOOKUP(Z57,'シフト記号表（従来型・ユニット型共通）'!$C$6:$L$47,10,FALSE))</f>
        <v/>
      </c>
      <c r="AA58" s="174" t="str">
        <f>IF(AA57="","",VLOOKUP(AA57,'シフト記号表（従来型・ユニット型共通）'!$C$6:$L$47,10,FALSE))</f>
        <v/>
      </c>
      <c r="AB58" s="174" t="str">
        <f>IF(AB57="","",VLOOKUP(AB57,'シフト記号表（従来型・ユニット型共通）'!$C$6:$L$47,10,FALSE))</f>
        <v/>
      </c>
      <c r="AC58" s="175" t="str">
        <f>IF(AC57="","",VLOOKUP(AC57,'シフト記号表（従来型・ユニット型共通）'!$C$6:$L$47,10,FALSE))</f>
        <v/>
      </c>
      <c r="AD58" s="173" t="str">
        <f>IF(AD57="","",VLOOKUP(AD57,'シフト記号表（従来型・ユニット型共通）'!$C$6:$L$47,10,FALSE))</f>
        <v/>
      </c>
      <c r="AE58" s="174" t="str">
        <f>IF(AE57="","",VLOOKUP(AE57,'シフト記号表（従来型・ユニット型共通）'!$C$6:$L$47,10,FALSE))</f>
        <v/>
      </c>
      <c r="AF58" s="174" t="str">
        <f>IF(AF57="","",VLOOKUP(AF57,'シフト記号表（従来型・ユニット型共通）'!$C$6:$L$47,10,FALSE))</f>
        <v/>
      </c>
      <c r="AG58" s="174" t="str">
        <f>IF(AG57="","",VLOOKUP(AG57,'シフト記号表（従来型・ユニット型共通）'!$C$6:$L$47,10,FALSE))</f>
        <v/>
      </c>
      <c r="AH58" s="174" t="str">
        <f>IF(AH57="","",VLOOKUP(AH57,'シフト記号表（従来型・ユニット型共通）'!$C$6:$L$47,10,FALSE))</f>
        <v/>
      </c>
      <c r="AI58" s="174" t="str">
        <f>IF(AI57="","",VLOOKUP(AI57,'シフト記号表（従来型・ユニット型共通）'!$C$6:$L$47,10,FALSE))</f>
        <v/>
      </c>
      <c r="AJ58" s="175" t="str">
        <f>IF(AJ57="","",VLOOKUP(AJ57,'シフト記号表（従来型・ユニット型共通）'!$C$6:$L$47,10,FALSE))</f>
        <v/>
      </c>
      <c r="AK58" s="173" t="str">
        <f>IF(AK57="","",VLOOKUP(AK57,'シフト記号表（従来型・ユニット型共通）'!$C$6:$L$47,10,FALSE))</f>
        <v/>
      </c>
      <c r="AL58" s="174" t="str">
        <f>IF(AL57="","",VLOOKUP(AL57,'シフト記号表（従来型・ユニット型共通）'!$C$6:$L$47,10,FALSE))</f>
        <v/>
      </c>
      <c r="AM58" s="174" t="str">
        <f>IF(AM57="","",VLOOKUP(AM57,'シフト記号表（従来型・ユニット型共通）'!$C$6:$L$47,10,FALSE))</f>
        <v/>
      </c>
      <c r="AN58" s="174" t="str">
        <f>IF(AN57="","",VLOOKUP(AN57,'シフト記号表（従来型・ユニット型共通）'!$C$6:$L$47,10,FALSE))</f>
        <v/>
      </c>
      <c r="AO58" s="174" t="str">
        <f>IF(AO57="","",VLOOKUP(AO57,'シフト記号表（従来型・ユニット型共通）'!$C$6:$L$47,10,FALSE))</f>
        <v/>
      </c>
      <c r="AP58" s="174" t="str">
        <f>IF(AP57="","",VLOOKUP(AP57,'シフト記号表（従来型・ユニット型共通）'!$C$6:$L$47,10,FALSE))</f>
        <v/>
      </c>
      <c r="AQ58" s="175" t="str">
        <f>IF(AQ57="","",VLOOKUP(AQ57,'シフト記号表（従来型・ユニット型共通）'!$C$6:$L$47,10,FALSE))</f>
        <v/>
      </c>
      <c r="AR58" s="173" t="str">
        <f>IF(AR57="","",VLOOKUP(AR57,'シフト記号表（従来型・ユニット型共通）'!$C$6:$L$47,10,FALSE))</f>
        <v/>
      </c>
      <c r="AS58" s="174" t="str">
        <f>IF(AS57="","",VLOOKUP(AS57,'シフト記号表（従来型・ユニット型共通）'!$C$6:$L$47,10,FALSE))</f>
        <v/>
      </c>
      <c r="AT58" s="174" t="str">
        <f>IF(AT57="","",VLOOKUP(AT57,'シフト記号表（従来型・ユニット型共通）'!$C$6:$L$47,10,FALSE))</f>
        <v/>
      </c>
      <c r="AU58" s="174" t="str">
        <f>IF(AU57="","",VLOOKUP(AU57,'シフト記号表（従来型・ユニット型共通）'!$C$6:$L$47,10,FALSE))</f>
        <v/>
      </c>
      <c r="AV58" s="174" t="str">
        <f>IF(AV57="","",VLOOKUP(AV57,'シフト記号表（従来型・ユニット型共通）'!$C$6:$L$47,10,FALSE))</f>
        <v/>
      </c>
      <c r="AW58" s="174" t="str">
        <f>IF(AW57="","",VLOOKUP(AW57,'シフト記号表（従来型・ユニット型共通）'!$C$6:$L$47,10,FALSE))</f>
        <v/>
      </c>
      <c r="AX58" s="175" t="str">
        <f>IF(AX57="","",VLOOKUP(AX57,'シフト記号表（従来型・ユニット型共通）'!$C$6:$L$47,10,FALSE))</f>
        <v/>
      </c>
      <c r="AY58" s="173" t="str">
        <f>IF(AY57="","",VLOOKUP(AY57,'シフト記号表（従来型・ユニット型共通）'!$C$6:$L$47,10,FALSE))</f>
        <v/>
      </c>
      <c r="AZ58" s="174" t="str">
        <f>IF(AZ57="","",VLOOKUP(AZ57,'シフト記号表（従来型・ユニット型共通）'!$C$6:$L$47,10,FALSE))</f>
        <v/>
      </c>
      <c r="BA58" s="174" t="str">
        <f>IF(BA57="","",VLOOKUP(BA57,'シフト記号表（従来型・ユニット型共通）'!$C$6:$L$47,10,FALSE))</f>
        <v/>
      </c>
      <c r="BB58" s="1027">
        <f>IF($BE$3="４週",SUM(W58:AX58),IF($BE$3="暦月",SUM(W58:BA58),""))</f>
        <v>0</v>
      </c>
      <c r="BC58" s="1028"/>
      <c r="BD58" s="1029">
        <f>IF($BE$3="４週",BB58/4,IF($BE$3="暦月",(BB58/($BE$8/7)),""))</f>
        <v>0</v>
      </c>
      <c r="BE58" s="1028"/>
      <c r="BF58" s="1024"/>
      <c r="BG58" s="1025"/>
      <c r="BH58" s="1025"/>
      <c r="BI58" s="1025"/>
      <c r="BJ58" s="1026"/>
    </row>
    <row r="59" spans="2:62" ht="20.25" customHeight="1">
      <c r="B59" s="1120">
        <f>B57+1</f>
        <v>22</v>
      </c>
      <c r="C59" s="957"/>
      <c r="D59" s="958"/>
      <c r="E59" s="163"/>
      <c r="F59" s="164"/>
      <c r="G59" s="163"/>
      <c r="H59" s="164"/>
      <c r="I59" s="1051"/>
      <c r="J59" s="1052"/>
      <c r="K59" s="1057"/>
      <c r="L59" s="1058"/>
      <c r="M59" s="1058"/>
      <c r="N59" s="958"/>
      <c r="O59" s="1081"/>
      <c r="P59" s="1082"/>
      <c r="Q59" s="1082"/>
      <c r="R59" s="1082"/>
      <c r="S59" s="1083"/>
      <c r="T59" s="195" t="s">
        <v>18</v>
      </c>
      <c r="U59" s="118"/>
      <c r="V59" s="119"/>
      <c r="W59" s="105"/>
      <c r="X59" s="106"/>
      <c r="Y59" s="106"/>
      <c r="Z59" s="106"/>
      <c r="AA59" s="106"/>
      <c r="AB59" s="106"/>
      <c r="AC59" s="107"/>
      <c r="AD59" s="105"/>
      <c r="AE59" s="106"/>
      <c r="AF59" s="106"/>
      <c r="AG59" s="106"/>
      <c r="AH59" s="106"/>
      <c r="AI59" s="106"/>
      <c r="AJ59" s="107"/>
      <c r="AK59" s="105"/>
      <c r="AL59" s="106"/>
      <c r="AM59" s="106"/>
      <c r="AN59" s="106"/>
      <c r="AO59" s="106"/>
      <c r="AP59" s="106"/>
      <c r="AQ59" s="107"/>
      <c r="AR59" s="105"/>
      <c r="AS59" s="106"/>
      <c r="AT59" s="106"/>
      <c r="AU59" s="106"/>
      <c r="AV59" s="106"/>
      <c r="AW59" s="106"/>
      <c r="AX59" s="107"/>
      <c r="AY59" s="105"/>
      <c r="AZ59" s="106"/>
      <c r="BA59" s="108"/>
      <c r="BB59" s="1035"/>
      <c r="BC59" s="1036"/>
      <c r="BD59" s="1037"/>
      <c r="BE59" s="1038"/>
      <c r="BF59" s="1059"/>
      <c r="BG59" s="1060"/>
      <c r="BH59" s="1060"/>
      <c r="BI59" s="1060"/>
      <c r="BJ59" s="1061"/>
    </row>
    <row r="60" spans="2:62" ht="20.25" customHeight="1">
      <c r="B60" s="1121"/>
      <c r="C60" s="955"/>
      <c r="D60" s="956"/>
      <c r="E60" s="163"/>
      <c r="F60" s="164">
        <f>C59</f>
        <v>0</v>
      </c>
      <c r="G60" s="163"/>
      <c r="H60" s="164">
        <f>I59</f>
        <v>0</v>
      </c>
      <c r="I60" s="1049"/>
      <c r="J60" s="1050"/>
      <c r="K60" s="1055"/>
      <c r="L60" s="1056"/>
      <c r="M60" s="1056"/>
      <c r="N60" s="956"/>
      <c r="O60" s="1081"/>
      <c r="P60" s="1082"/>
      <c r="Q60" s="1082"/>
      <c r="R60" s="1082"/>
      <c r="S60" s="1083"/>
      <c r="T60" s="196" t="s">
        <v>253</v>
      </c>
      <c r="U60" s="120"/>
      <c r="V60" s="197"/>
      <c r="W60" s="173" t="str">
        <f>IF(W59="","",VLOOKUP(W59,'シフト記号表（従来型・ユニット型共通）'!$C$6:$L$47,10,FALSE))</f>
        <v/>
      </c>
      <c r="X60" s="174" t="str">
        <f>IF(X59="","",VLOOKUP(X59,'シフト記号表（従来型・ユニット型共通）'!$C$6:$L$47,10,FALSE))</f>
        <v/>
      </c>
      <c r="Y60" s="174" t="str">
        <f>IF(Y59="","",VLOOKUP(Y59,'シフト記号表（従来型・ユニット型共通）'!$C$6:$L$47,10,FALSE))</f>
        <v/>
      </c>
      <c r="Z60" s="174" t="str">
        <f>IF(Z59="","",VLOOKUP(Z59,'シフト記号表（従来型・ユニット型共通）'!$C$6:$L$47,10,FALSE))</f>
        <v/>
      </c>
      <c r="AA60" s="174" t="str">
        <f>IF(AA59="","",VLOOKUP(AA59,'シフト記号表（従来型・ユニット型共通）'!$C$6:$L$47,10,FALSE))</f>
        <v/>
      </c>
      <c r="AB60" s="174" t="str">
        <f>IF(AB59="","",VLOOKUP(AB59,'シフト記号表（従来型・ユニット型共通）'!$C$6:$L$47,10,FALSE))</f>
        <v/>
      </c>
      <c r="AC60" s="175" t="str">
        <f>IF(AC59="","",VLOOKUP(AC59,'シフト記号表（従来型・ユニット型共通）'!$C$6:$L$47,10,FALSE))</f>
        <v/>
      </c>
      <c r="AD60" s="173" t="str">
        <f>IF(AD59="","",VLOOKUP(AD59,'シフト記号表（従来型・ユニット型共通）'!$C$6:$L$47,10,FALSE))</f>
        <v/>
      </c>
      <c r="AE60" s="174" t="str">
        <f>IF(AE59="","",VLOOKUP(AE59,'シフト記号表（従来型・ユニット型共通）'!$C$6:$L$47,10,FALSE))</f>
        <v/>
      </c>
      <c r="AF60" s="174" t="str">
        <f>IF(AF59="","",VLOOKUP(AF59,'シフト記号表（従来型・ユニット型共通）'!$C$6:$L$47,10,FALSE))</f>
        <v/>
      </c>
      <c r="AG60" s="174" t="str">
        <f>IF(AG59="","",VLOOKUP(AG59,'シフト記号表（従来型・ユニット型共通）'!$C$6:$L$47,10,FALSE))</f>
        <v/>
      </c>
      <c r="AH60" s="174" t="str">
        <f>IF(AH59="","",VLOOKUP(AH59,'シフト記号表（従来型・ユニット型共通）'!$C$6:$L$47,10,FALSE))</f>
        <v/>
      </c>
      <c r="AI60" s="174" t="str">
        <f>IF(AI59="","",VLOOKUP(AI59,'シフト記号表（従来型・ユニット型共通）'!$C$6:$L$47,10,FALSE))</f>
        <v/>
      </c>
      <c r="AJ60" s="175" t="str">
        <f>IF(AJ59="","",VLOOKUP(AJ59,'シフト記号表（従来型・ユニット型共通）'!$C$6:$L$47,10,FALSE))</f>
        <v/>
      </c>
      <c r="AK60" s="173" t="str">
        <f>IF(AK59="","",VLOOKUP(AK59,'シフト記号表（従来型・ユニット型共通）'!$C$6:$L$47,10,FALSE))</f>
        <v/>
      </c>
      <c r="AL60" s="174" t="str">
        <f>IF(AL59="","",VLOOKUP(AL59,'シフト記号表（従来型・ユニット型共通）'!$C$6:$L$47,10,FALSE))</f>
        <v/>
      </c>
      <c r="AM60" s="174" t="str">
        <f>IF(AM59="","",VLOOKUP(AM59,'シフト記号表（従来型・ユニット型共通）'!$C$6:$L$47,10,FALSE))</f>
        <v/>
      </c>
      <c r="AN60" s="174" t="str">
        <f>IF(AN59="","",VLOOKUP(AN59,'シフト記号表（従来型・ユニット型共通）'!$C$6:$L$47,10,FALSE))</f>
        <v/>
      </c>
      <c r="AO60" s="174" t="str">
        <f>IF(AO59="","",VLOOKUP(AO59,'シフト記号表（従来型・ユニット型共通）'!$C$6:$L$47,10,FALSE))</f>
        <v/>
      </c>
      <c r="AP60" s="174" t="str">
        <f>IF(AP59="","",VLOOKUP(AP59,'シフト記号表（従来型・ユニット型共通）'!$C$6:$L$47,10,FALSE))</f>
        <v/>
      </c>
      <c r="AQ60" s="175" t="str">
        <f>IF(AQ59="","",VLOOKUP(AQ59,'シフト記号表（従来型・ユニット型共通）'!$C$6:$L$47,10,FALSE))</f>
        <v/>
      </c>
      <c r="AR60" s="173" t="str">
        <f>IF(AR59="","",VLOOKUP(AR59,'シフト記号表（従来型・ユニット型共通）'!$C$6:$L$47,10,FALSE))</f>
        <v/>
      </c>
      <c r="AS60" s="174" t="str">
        <f>IF(AS59="","",VLOOKUP(AS59,'シフト記号表（従来型・ユニット型共通）'!$C$6:$L$47,10,FALSE))</f>
        <v/>
      </c>
      <c r="AT60" s="174" t="str">
        <f>IF(AT59="","",VLOOKUP(AT59,'シフト記号表（従来型・ユニット型共通）'!$C$6:$L$47,10,FALSE))</f>
        <v/>
      </c>
      <c r="AU60" s="174" t="str">
        <f>IF(AU59="","",VLOOKUP(AU59,'シフト記号表（従来型・ユニット型共通）'!$C$6:$L$47,10,FALSE))</f>
        <v/>
      </c>
      <c r="AV60" s="174" t="str">
        <f>IF(AV59="","",VLOOKUP(AV59,'シフト記号表（従来型・ユニット型共通）'!$C$6:$L$47,10,FALSE))</f>
        <v/>
      </c>
      <c r="AW60" s="174" t="str">
        <f>IF(AW59="","",VLOOKUP(AW59,'シフト記号表（従来型・ユニット型共通）'!$C$6:$L$47,10,FALSE))</f>
        <v/>
      </c>
      <c r="AX60" s="175" t="str">
        <f>IF(AX59="","",VLOOKUP(AX59,'シフト記号表（従来型・ユニット型共通）'!$C$6:$L$47,10,FALSE))</f>
        <v/>
      </c>
      <c r="AY60" s="173" t="str">
        <f>IF(AY59="","",VLOOKUP(AY59,'シフト記号表（従来型・ユニット型共通）'!$C$6:$L$47,10,FALSE))</f>
        <v/>
      </c>
      <c r="AZ60" s="174" t="str">
        <f>IF(AZ59="","",VLOOKUP(AZ59,'シフト記号表（従来型・ユニット型共通）'!$C$6:$L$47,10,FALSE))</f>
        <v/>
      </c>
      <c r="BA60" s="174" t="str">
        <f>IF(BA59="","",VLOOKUP(BA59,'シフト記号表（従来型・ユニット型共通）'!$C$6:$L$47,10,FALSE))</f>
        <v/>
      </c>
      <c r="BB60" s="1027">
        <f>IF($BE$3="４週",SUM(W60:AX60),IF($BE$3="暦月",SUM(W60:BA60),""))</f>
        <v>0</v>
      </c>
      <c r="BC60" s="1028"/>
      <c r="BD60" s="1029">
        <f>IF($BE$3="４週",BB60/4,IF($BE$3="暦月",(BB60/($BE$8/7)),""))</f>
        <v>0</v>
      </c>
      <c r="BE60" s="1028"/>
      <c r="BF60" s="1024"/>
      <c r="BG60" s="1025"/>
      <c r="BH60" s="1025"/>
      <c r="BI60" s="1025"/>
      <c r="BJ60" s="1026"/>
    </row>
    <row r="61" spans="2:62" ht="20.25" customHeight="1">
      <c r="B61" s="1120">
        <f>B59+1</f>
        <v>23</v>
      </c>
      <c r="C61" s="957"/>
      <c r="D61" s="958"/>
      <c r="E61" s="163"/>
      <c r="F61" s="164"/>
      <c r="G61" s="163"/>
      <c r="H61" s="164"/>
      <c r="I61" s="1051"/>
      <c r="J61" s="1052"/>
      <c r="K61" s="1057"/>
      <c r="L61" s="1058"/>
      <c r="M61" s="1058"/>
      <c r="N61" s="958"/>
      <c r="O61" s="1081"/>
      <c r="P61" s="1082"/>
      <c r="Q61" s="1082"/>
      <c r="R61" s="1082"/>
      <c r="S61" s="1083"/>
      <c r="T61" s="195" t="s">
        <v>18</v>
      </c>
      <c r="U61" s="118"/>
      <c r="V61" s="119"/>
      <c r="W61" s="105"/>
      <c r="X61" s="106"/>
      <c r="Y61" s="106"/>
      <c r="Z61" s="106"/>
      <c r="AA61" s="106"/>
      <c r="AB61" s="106"/>
      <c r="AC61" s="107"/>
      <c r="AD61" s="105"/>
      <c r="AE61" s="106"/>
      <c r="AF61" s="106"/>
      <c r="AG61" s="106"/>
      <c r="AH61" s="106"/>
      <c r="AI61" s="106"/>
      <c r="AJ61" s="107"/>
      <c r="AK61" s="105"/>
      <c r="AL61" s="106"/>
      <c r="AM61" s="106"/>
      <c r="AN61" s="106"/>
      <c r="AO61" s="106"/>
      <c r="AP61" s="106"/>
      <c r="AQ61" s="107"/>
      <c r="AR61" s="105"/>
      <c r="AS61" s="106"/>
      <c r="AT61" s="106"/>
      <c r="AU61" s="106"/>
      <c r="AV61" s="106"/>
      <c r="AW61" s="106"/>
      <c r="AX61" s="107"/>
      <c r="AY61" s="105"/>
      <c r="AZ61" s="106"/>
      <c r="BA61" s="108"/>
      <c r="BB61" s="1035"/>
      <c r="BC61" s="1036"/>
      <c r="BD61" s="1037"/>
      <c r="BE61" s="1038"/>
      <c r="BF61" s="1059"/>
      <c r="BG61" s="1060"/>
      <c r="BH61" s="1060"/>
      <c r="BI61" s="1060"/>
      <c r="BJ61" s="1061"/>
    </row>
    <row r="62" spans="2:62" ht="20.25" customHeight="1">
      <c r="B62" s="1121"/>
      <c r="C62" s="955"/>
      <c r="D62" s="956"/>
      <c r="E62" s="163"/>
      <c r="F62" s="164">
        <f>C61</f>
        <v>0</v>
      </c>
      <c r="G62" s="163"/>
      <c r="H62" s="164">
        <f>I61</f>
        <v>0</v>
      </c>
      <c r="I62" s="1049"/>
      <c r="J62" s="1050"/>
      <c r="K62" s="1055"/>
      <c r="L62" s="1056"/>
      <c r="M62" s="1056"/>
      <c r="N62" s="956"/>
      <c r="O62" s="1081"/>
      <c r="P62" s="1082"/>
      <c r="Q62" s="1082"/>
      <c r="R62" s="1082"/>
      <c r="S62" s="1083"/>
      <c r="T62" s="196" t="s">
        <v>253</v>
      </c>
      <c r="U62" s="120"/>
      <c r="V62" s="197"/>
      <c r="W62" s="173" t="str">
        <f>IF(W61="","",VLOOKUP(W61,'シフト記号表（従来型・ユニット型共通）'!$C$6:$L$47,10,FALSE))</f>
        <v/>
      </c>
      <c r="X62" s="174" t="str">
        <f>IF(X61="","",VLOOKUP(X61,'シフト記号表（従来型・ユニット型共通）'!$C$6:$L$47,10,FALSE))</f>
        <v/>
      </c>
      <c r="Y62" s="174" t="str">
        <f>IF(Y61="","",VLOOKUP(Y61,'シフト記号表（従来型・ユニット型共通）'!$C$6:$L$47,10,FALSE))</f>
        <v/>
      </c>
      <c r="Z62" s="174" t="str">
        <f>IF(Z61="","",VLOOKUP(Z61,'シフト記号表（従来型・ユニット型共通）'!$C$6:$L$47,10,FALSE))</f>
        <v/>
      </c>
      <c r="AA62" s="174" t="str">
        <f>IF(AA61="","",VLOOKUP(AA61,'シフト記号表（従来型・ユニット型共通）'!$C$6:$L$47,10,FALSE))</f>
        <v/>
      </c>
      <c r="AB62" s="174" t="str">
        <f>IF(AB61="","",VLOOKUP(AB61,'シフト記号表（従来型・ユニット型共通）'!$C$6:$L$47,10,FALSE))</f>
        <v/>
      </c>
      <c r="AC62" s="175" t="str">
        <f>IF(AC61="","",VLOOKUP(AC61,'シフト記号表（従来型・ユニット型共通）'!$C$6:$L$47,10,FALSE))</f>
        <v/>
      </c>
      <c r="AD62" s="173" t="str">
        <f>IF(AD61="","",VLOOKUP(AD61,'シフト記号表（従来型・ユニット型共通）'!$C$6:$L$47,10,FALSE))</f>
        <v/>
      </c>
      <c r="AE62" s="174" t="str">
        <f>IF(AE61="","",VLOOKUP(AE61,'シフト記号表（従来型・ユニット型共通）'!$C$6:$L$47,10,FALSE))</f>
        <v/>
      </c>
      <c r="AF62" s="174" t="str">
        <f>IF(AF61="","",VLOOKUP(AF61,'シフト記号表（従来型・ユニット型共通）'!$C$6:$L$47,10,FALSE))</f>
        <v/>
      </c>
      <c r="AG62" s="174" t="str">
        <f>IF(AG61="","",VLOOKUP(AG61,'シフト記号表（従来型・ユニット型共通）'!$C$6:$L$47,10,FALSE))</f>
        <v/>
      </c>
      <c r="AH62" s="174" t="str">
        <f>IF(AH61="","",VLOOKUP(AH61,'シフト記号表（従来型・ユニット型共通）'!$C$6:$L$47,10,FALSE))</f>
        <v/>
      </c>
      <c r="AI62" s="174" t="str">
        <f>IF(AI61="","",VLOOKUP(AI61,'シフト記号表（従来型・ユニット型共通）'!$C$6:$L$47,10,FALSE))</f>
        <v/>
      </c>
      <c r="AJ62" s="175" t="str">
        <f>IF(AJ61="","",VLOOKUP(AJ61,'シフト記号表（従来型・ユニット型共通）'!$C$6:$L$47,10,FALSE))</f>
        <v/>
      </c>
      <c r="AK62" s="173" t="str">
        <f>IF(AK61="","",VLOOKUP(AK61,'シフト記号表（従来型・ユニット型共通）'!$C$6:$L$47,10,FALSE))</f>
        <v/>
      </c>
      <c r="AL62" s="174" t="str">
        <f>IF(AL61="","",VLOOKUP(AL61,'シフト記号表（従来型・ユニット型共通）'!$C$6:$L$47,10,FALSE))</f>
        <v/>
      </c>
      <c r="AM62" s="174" t="str">
        <f>IF(AM61="","",VLOOKUP(AM61,'シフト記号表（従来型・ユニット型共通）'!$C$6:$L$47,10,FALSE))</f>
        <v/>
      </c>
      <c r="AN62" s="174" t="str">
        <f>IF(AN61="","",VLOOKUP(AN61,'シフト記号表（従来型・ユニット型共通）'!$C$6:$L$47,10,FALSE))</f>
        <v/>
      </c>
      <c r="AO62" s="174" t="str">
        <f>IF(AO61="","",VLOOKUP(AO61,'シフト記号表（従来型・ユニット型共通）'!$C$6:$L$47,10,FALSE))</f>
        <v/>
      </c>
      <c r="AP62" s="174" t="str">
        <f>IF(AP61="","",VLOOKUP(AP61,'シフト記号表（従来型・ユニット型共通）'!$C$6:$L$47,10,FALSE))</f>
        <v/>
      </c>
      <c r="AQ62" s="175" t="str">
        <f>IF(AQ61="","",VLOOKUP(AQ61,'シフト記号表（従来型・ユニット型共通）'!$C$6:$L$47,10,FALSE))</f>
        <v/>
      </c>
      <c r="AR62" s="173" t="str">
        <f>IF(AR61="","",VLOOKUP(AR61,'シフト記号表（従来型・ユニット型共通）'!$C$6:$L$47,10,FALSE))</f>
        <v/>
      </c>
      <c r="AS62" s="174" t="str">
        <f>IF(AS61="","",VLOOKUP(AS61,'シフト記号表（従来型・ユニット型共通）'!$C$6:$L$47,10,FALSE))</f>
        <v/>
      </c>
      <c r="AT62" s="174" t="str">
        <f>IF(AT61="","",VLOOKUP(AT61,'シフト記号表（従来型・ユニット型共通）'!$C$6:$L$47,10,FALSE))</f>
        <v/>
      </c>
      <c r="AU62" s="174" t="str">
        <f>IF(AU61="","",VLOOKUP(AU61,'シフト記号表（従来型・ユニット型共通）'!$C$6:$L$47,10,FALSE))</f>
        <v/>
      </c>
      <c r="AV62" s="174" t="str">
        <f>IF(AV61="","",VLOOKUP(AV61,'シフト記号表（従来型・ユニット型共通）'!$C$6:$L$47,10,FALSE))</f>
        <v/>
      </c>
      <c r="AW62" s="174" t="str">
        <f>IF(AW61="","",VLOOKUP(AW61,'シフト記号表（従来型・ユニット型共通）'!$C$6:$L$47,10,FALSE))</f>
        <v/>
      </c>
      <c r="AX62" s="175" t="str">
        <f>IF(AX61="","",VLOOKUP(AX61,'シフト記号表（従来型・ユニット型共通）'!$C$6:$L$47,10,FALSE))</f>
        <v/>
      </c>
      <c r="AY62" s="173" t="str">
        <f>IF(AY61="","",VLOOKUP(AY61,'シフト記号表（従来型・ユニット型共通）'!$C$6:$L$47,10,FALSE))</f>
        <v/>
      </c>
      <c r="AZ62" s="174" t="str">
        <f>IF(AZ61="","",VLOOKUP(AZ61,'シフト記号表（従来型・ユニット型共通）'!$C$6:$L$47,10,FALSE))</f>
        <v/>
      </c>
      <c r="BA62" s="174" t="str">
        <f>IF(BA61="","",VLOOKUP(BA61,'シフト記号表（従来型・ユニット型共通）'!$C$6:$L$47,10,FALSE))</f>
        <v/>
      </c>
      <c r="BB62" s="1027">
        <f>IF($BE$3="４週",SUM(W62:AX62),IF($BE$3="暦月",SUM(W62:BA62),""))</f>
        <v>0</v>
      </c>
      <c r="BC62" s="1028"/>
      <c r="BD62" s="1029">
        <f>IF($BE$3="４週",BB62/4,IF($BE$3="暦月",(BB62/($BE$8/7)),""))</f>
        <v>0</v>
      </c>
      <c r="BE62" s="1028"/>
      <c r="BF62" s="1024"/>
      <c r="BG62" s="1025"/>
      <c r="BH62" s="1025"/>
      <c r="BI62" s="1025"/>
      <c r="BJ62" s="1026"/>
    </row>
    <row r="63" spans="2:62" ht="20.25" customHeight="1">
      <c r="B63" s="1120">
        <f>B61+1</f>
        <v>24</v>
      </c>
      <c r="C63" s="957"/>
      <c r="D63" s="958"/>
      <c r="E63" s="163"/>
      <c r="F63" s="164"/>
      <c r="G63" s="163"/>
      <c r="H63" s="164"/>
      <c r="I63" s="1051"/>
      <c r="J63" s="1052"/>
      <c r="K63" s="1057"/>
      <c r="L63" s="1058"/>
      <c r="M63" s="1058"/>
      <c r="N63" s="958"/>
      <c r="O63" s="1081"/>
      <c r="P63" s="1082"/>
      <c r="Q63" s="1082"/>
      <c r="R63" s="1082"/>
      <c r="S63" s="1083"/>
      <c r="T63" s="195" t="s">
        <v>18</v>
      </c>
      <c r="U63" s="118"/>
      <c r="V63" s="119"/>
      <c r="W63" s="105"/>
      <c r="X63" s="106"/>
      <c r="Y63" s="106"/>
      <c r="Z63" s="106"/>
      <c r="AA63" s="106"/>
      <c r="AB63" s="106"/>
      <c r="AC63" s="107"/>
      <c r="AD63" s="105"/>
      <c r="AE63" s="106"/>
      <c r="AF63" s="106"/>
      <c r="AG63" s="106"/>
      <c r="AH63" s="106"/>
      <c r="AI63" s="106"/>
      <c r="AJ63" s="107"/>
      <c r="AK63" s="105"/>
      <c r="AL63" s="106"/>
      <c r="AM63" s="106"/>
      <c r="AN63" s="106"/>
      <c r="AO63" s="106"/>
      <c r="AP63" s="106"/>
      <c r="AQ63" s="107"/>
      <c r="AR63" s="105"/>
      <c r="AS63" s="106"/>
      <c r="AT63" s="106"/>
      <c r="AU63" s="106"/>
      <c r="AV63" s="106"/>
      <c r="AW63" s="106"/>
      <c r="AX63" s="107"/>
      <c r="AY63" s="105"/>
      <c r="AZ63" s="106"/>
      <c r="BA63" s="108"/>
      <c r="BB63" s="1035"/>
      <c r="BC63" s="1036"/>
      <c r="BD63" s="1037"/>
      <c r="BE63" s="1038"/>
      <c r="BF63" s="1059"/>
      <c r="BG63" s="1060"/>
      <c r="BH63" s="1060"/>
      <c r="BI63" s="1060"/>
      <c r="BJ63" s="1061"/>
    </row>
    <row r="64" spans="2:62" ht="20.25" customHeight="1">
      <c r="B64" s="1121"/>
      <c r="C64" s="955"/>
      <c r="D64" s="956"/>
      <c r="E64" s="163"/>
      <c r="F64" s="164">
        <f>C63</f>
        <v>0</v>
      </c>
      <c r="G64" s="163"/>
      <c r="H64" s="164">
        <f>I63</f>
        <v>0</v>
      </c>
      <c r="I64" s="1049"/>
      <c r="J64" s="1050"/>
      <c r="K64" s="1055"/>
      <c r="L64" s="1056"/>
      <c r="M64" s="1056"/>
      <c r="N64" s="956"/>
      <c r="O64" s="1081"/>
      <c r="P64" s="1082"/>
      <c r="Q64" s="1082"/>
      <c r="R64" s="1082"/>
      <c r="S64" s="1083"/>
      <c r="T64" s="196" t="s">
        <v>253</v>
      </c>
      <c r="U64" s="120"/>
      <c r="V64" s="197"/>
      <c r="W64" s="173" t="str">
        <f>IF(W63="","",VLOOKUP(W63,'シフト記号表（従来型・ユニット型共通）'!$C$6:$L$47,10,FALSE))</f>
        <v/>
      </c>
      <c r="X64" s="174" t="str">
        <f>IF(X63="","",VLOOKUP(X63,'シフト記号表（従来型・ユニット型共通）'!$C$6:$L$47,10,FALSE))</f>
        <v/>
      </c>
      <c r="Y64" s="174" t="str">
        <f>IF(Y63="","",VLOOKUP(Y63,'シフト記号表（従来型・ユニット型共通）'!$C$6:$L$47,10,FALSE))</f>
        <v/>
      </c>
      <c r="Z64" s="174" t="str">
        <f>IF(Z63="","",VLOOKUP(Z63,'シフト記号表（従来型・ユニット型共通）'!$C$6:$L$47,10,FALSE))</f>
        <v/>
      </c>
      <c r="AA64" s="174" t="str">
        <f>IF(AA63="","",VLOOKUP(AA63,'シフト記号表（従来型・ユニット型共通）'!$C$6:$L$47,10,FALSE))</f>
        <v/>
      </c>
      <c r="AB64" s="174" t="str">
        <f>IF(AB63="","",VLOOKUP(AB63,'シフト記号表（従来型・ユニット型共通）'!$C$6:$L$47,10,FALSE))</f>
        <v/>
      </c>
      <c r="AC64" s="175" t="str">
        <f>IF(AC63="","",VLOOKUP(AC63,'シフト記号表（従来型・ユニット型共通）'!$C$6:$L$47,10,FALSE))</f>
        <v/>
      </c>
      <c r="AD64" s="173" t="str">
        <f>IF(AD63="","",VLOOKUP(AD63,'シフト記号表（従来型・ユニット型共通）'!$C$6:$L$47,10,FALSE))</f>
        <v/>
      </c>
      <c r="AE64" s="174" t="str">
        <f>IF(AE63="","",VLOOKUP(AE63,'シフト記号表（従来型・ユニット型共通）'!$C$6:$L$47,10,FALSE))</f>
        <v/>
      </c>
      <c r="AF64" s="174" t="str">
        <f>IF(AF63="","",VLOOKUP(AF63,'シフト記号表（従来型・ユニット型共通）'!$C$6:$L$47,10,FALSE))</f>
        <v/>
      </c>
      <c r="AG64" s="174" t="str">
        <f>IF(AG63="","",VLOOKUP(AG63,'シフト記号表（従来型・ユニット型共通）'!$C$6:$L$47,10,FALSE))</f>
        <v/>
      </c>
      <c r="AH64" s="174" t="str">
        <f>IF(AH63="","",VLOOKUP(AH63,'シフト記号表（従来型・ユニット型共通）'!$C$6:$L$47,10,FALSE))</f>
        <v/>
      </c>
      <c r="AI64" s="174" t="str">
        <f>IF(AI63="","",VLOOKUP(AI63,'シフト記号表（従来型・ユニット型共通）'!$C$6:$L$47,10,FALSE))</f>
        <v/>
      </c>
      <c r="AJ64" s="175" t="str">
        <f>IF(AJ63="","",VLOOKUP(AJ63,'シフト記号表（従来型・ユニット型共通）'!$C$6:$L$47,10,FALSE))</f>
        <v/>
      </c>
      <c r="AK64" s="173" t="str">
        <f>IF(AK63="","",VLOOKUP(AK63,'シフト記号表（従来型・ユニット型共通）'!$C$6:$L$47,10,FALSE))</f>
        <v/>
      </c>
      <c r="AL64" s="174" t="str">
        <f>IF(AL63="","",VLOOKUP(AL63,'シフト記号表（従来型・ユニット型共通）'!$C$6:$L$47,10,FALSE))</f>
        <v/>
      </c>
      <c r="AM64" s="174" t="str">
        <f>IF(AM63="","",VLOOKUP(AM63,'シフト記号表（従来型・ユニット型共通）'!$C$6:$L$47,10,FALSE))</f>
        <v/>
      </c>
      <c r="AN64" s="174" t="str">
        <f>IF(AN63="","",VLOOKUP(AN63,'シフト記号表（従来型・ユニット型共通）'!$C$6:$L$47,10,FALSE))</f>
        <v/>
      </c>
      <c r="AO64" s="174" t="str">
        <f>IF(AO63="","",VLOOKUP(AO63,'シフト記号表（従来型・ユニット型共通）'!$C$6:$L$47,10,FALSE))</f>
        <v/>
      </c>
      <c r="AP64" s="174" t="str">
        <f>IF(AP63="","",VLOOKUP(AP63,'シフト記号表（従来型・ユニット型共通）'!$C$6:$L$47,10,FALSE))</f>
        <v/>
      </c>
      <c r="AQ64" s="175" t="str">
        <f>IF(AQ63="","",VLOOKUP(AQ63,'シフト記号表（従来型・ユニット型共通）'!$C$6:$L$47,10,FALSE))</f>
        <v/>
      </c>
      <c r="AR64" s="173" t="str">
        <f>IF(AR63="","",VLOOKUP(AR63,'シフト記号表（従来型・ユニット型共通）'!$C$6:$L$47,10,FALSE))</f>
        <v/>
      </c>
      <c r="AS64" s="174" t="str">
        <f>IF(AS63="","",VLOOKUP(AS63,'シフト記号表（従来型・ユニット型共通）'!$C$6:$L$47,10,FALSE))</f>
        <v/>
      </c>
      <c r="AT64" s="174" t="str">
        <f>IF(AT63="","",VLOOKUP(AT63,'シフト記号表（従来型・ユニット型共通）'!$C$6:$L$47,10,FALSE))</f>
        <v/>
      </c>
      <c r="AU64" s="174" t="str">
        <f>IF(AU63="","",VLOOKUP(AU63,'シフト記号表（従来型・ユニット型共通）'!$C$6:$L$47,10,FALSE))</f>
        <v/>
      </c>
      <c r="AV64" s="174" t="str">
        <f>IF(AV63="","",VLOOKUP(AV63,'シフト記号表（従来型・ユニット型共通）'!$C$6:$L$47,10,FALSE))</f>
        <v/>
      </c>
      <c r="AW64" s="174" t="str">
        <f>IF(AW63="","",VLOOKUP(AW63,'シフト記号表（従来型・ユニット型共通）'!$C$6:$L$47,10,FALSE))</f>
        <v/>
      </c>
      <c r="AX64" s="175" t="str">
        <f>IF(AX63="","",VLOOKUP(AX63,'シフト記号表（従来型・ユニット型共通）'!$C$6:$L$47,10,FALSE))</f>
        <v/>
      </c>
      <c r="AY64" s="173" t="str">
        <f>IF(AY63="","",VLOOKUP(AY63,'シフト記号表（従来型・ユニット型共通）'!$C$6:$L$47,10,FALSE))</f>
        <v/>
      </c>
      <c r="AZ64" s="174" t="str">
        <f>IF(AZ63="","",VLOOKUP(AZ63,'シフト記号表（従来型・ユニット型共通）'!$C$6:$L$47,10,FALSE))</f>
        <v/>
      </c>
      <c r="BA64" s="174" t="str">
        <f>IF(BA63="","",VLOOKUP(BA63,'シフト記号表（従来型・ユニット型共通）'!$C$6:$L$47,10,FALSE))</f>
        <v/>
      </c>
      <c r="BB64" s="1027">
        <f>IF($BE$3="４週",SUM(W64:AX64),IF($BE$3="暦月",SUM(W64:BA64),""))</f>
        <v>0</v>
      </c>
      <c r="BC64" s="1028"/>
      <c r="BD64" s="1029">
        <f>IF($BE$3="４週",BB64/4,IF($BE$3="暦月",(BB64/($BE$8/7)),""))</f>
        <v>0</v>
      </c>
      <c r="BE64" s="1028"/>
      <c r="BF64" s="1024"/>
      <c r="BG64" s="1025"/>
      <c r="BH64" s="1025"/>
      <c r="BI64" s="1025"/>
      <c r="BJ64" s="1026"/>
    </row>
    <row r="65" spans="2:62" ht="20.25" customHeight="1">
      <c r="B65" s="1120">
        <f>B63+1</f>
        <v>25</v>
      </c>
      <c r="C65" s="957"/>
      <c r="D65" s="958"/>
      <c r="E65" s="163"/>
      <c r="F65" s="164"/>
      <c r="G65" s="163"/>
      <c r="H65" s="164"/>
      <c r="I65" s="1051"/>
      <c r="J65" s="1052"/>
      <c r="K65" s="1057"/>
      <c r="L65" s="1058"/>
      <c r="M65" s="1058"/>
      <c r="N65" s="958"/>
      <c r="O65" s="1081"/>
      <c r="P65" s="1082"/>
      <c r="Q65" s="1082"/>
      <c r="R65" s="1082"/>
      <c r="S65" s="1083"/>
      <c r="T65" s="195" t="s">
        <v>18</v>
      </c>
      <c r="U65" s="118"/>
      <c r="V65" s="119"/>
      <c r="W65" s="105"/>
      <c r="X65" s="106"/>
      <c r="Y65" s="106"/>
      <c r="Z65" s="106"/>
      <c r="AA65" s="106"/>
      <c r="AB65" s="106"/>
      <c r="AC65" s="107"/>
      <c r="AD65" s="105"/>
      <c r="AE65" s="106"/>
      <c r="AF65" s="106"/>
      <c r="AG65" s="106"/>
      <c r="AH65" s="106"/>
      <c r="AI65" s="106"/>
      <c r="AJ65" s="107"/>
      <c r="AK65" s="105"/>
      <c r="AL65" s="106"/>
      <c r="AM65" s="106"/>
      <c r="AN65" s="106"/>
      <c r="AO65" s="106"/>
      <c r="AP65" s="106"/>
      <c r="AQ65" s="107"/>
      <c r="AR65" s="105"/>
      <c r="AS65" s="106"/>
      <c r="AT65" s="106"/>
      <c r="AU65" s="106"/>
      <c r="AV65" s="106"/>
      <c r="AW65" s="106"/>
      <c r="AX65" s="107"/>
      <c r="AY65" s="105"/>
      <c r="AZ65" s="106"/>
      <c r="BA65" s="108"/>
      <c r="BB65" s="1035"/>
      <c r="BC65" s="1036"/>
      <c r="BD65" s="1037"/>
      <c r="BE65" s="1038"/>
      <c r="BF65" s="1059"/>
      <c r="BG65" s="1060"/>
      <c r="BH65" s="1060"/>
      <c r="BI65" s="1060"/>
      <c r="BJ65" s="1061"/>
    </row>
    <row r="66" spans="2:62" ht="20.25" customHeight="1">
      <c r="B66" s="1121"/>
      <c r="C66" s="955"/>
      <c r="D66" s="956"/>
      <c r="E66" s="163"/>
      <c r="F66" s="164">
        <f>C65</f>
        <v>0</v>
      </c>
      <c r="G66" s="163"/>
      <c r="H66" s="164">
        <f>I65</f>
        <v>0</v>
      </c>
      <c r="I66" s="1049"/>
      <c r="J66" s="1050"/>
      <c r="K66" s="1055"/>
      <c r="L66" s="1056"/>
      <c r="M66" s="1056"/>
      <c r="N66" s="956"/>
      <c r="O66" s="1081"/>
      <c r="P66" s="1082"/>
      <c r="Q66" s="1082"/>
      <c r="R66" s="1082"/>
      <c r="S66" s="1083"/>
      <c r="T66" s="196" t="s">
        <v>253</v>
      </c>
      <c r="U66" s="120"/>
      <c r="V66" s="197"/>
      <c r="W66" s="173" t="str">
        <f>IF(W65="","",VLOOKUP(W65,'シフト記号表（従来型・ユニット型共通）'!$C$6:$L$47,10,FALSE))</f>
        <v/>
      </c>
      <c r="X66" s="174" t="str">
        <f>IF(X65="","",VLOOKUP(X65,'シフト記号表（従来型・ユニット型共通）'!$C$6:$L$47,10,FALSE))</f>
        <v/>
      </c>
      <c r="Y66" s="174" t="str">
        <f>IF(Y65="","",VLOOKUP(Y65,'シフト記号表（従来型・ユニット型共通）'!$C$6:$L$47,10,FALSE))</f>
        <v/>
      </c>
      <c r="Z66" s="174" t="str">
        <f>IF(Z65="","",VLOOKUP(Z65,'シフト記号表（従来型・ユニット型共通）'!$C$6:$L$47,10,FALSE))</f>
        <v/>
      </c>
      <c r="AA66" s="174" t="str">
        <f>IF(AA65="","",VLOOKUP(AA65,'シフト記号表（従来型・ユニット型共通）'!$C$6:$L$47,10,FALSE))</f>
        <v/>
      </c>
      <c r="AB66" s="174" t="str">
        <f>IF(AB65="","",VLOOKUP(AB65,'シフト記号表（従来型・ユニット型共通）'!$C$6:$L$47,10,FALSE))</f>
        <v/>
      </c>
      <c r="AC66" s="175" t="str">
        <f>IF(AC65="","",VLOOKUP(AC65,'シフト記号表（従来型・ユニット型共通）'!$C$6:$L$47,10,FALSE))</f>
        <v/>
      </c>
      <c r="AD66" s="173" t="str">
        <f>IF(AD65="","",VLOOKUP(AD65,'シフト記号表（従来型・ユニット型共通）'!$C$6:$L$47,10,FALSE))</f>
        <v/>
      </c>
      <c r="AE66" s="174" t="str">
        <f>IF(AE65="","",VLOOKUP(AE65,'シフト記号表（従来型・ユニット型共通）'!$C$6:$L$47,10,FALSE))</f>
        <v/>
      </c>
      <c r="AF66" s="174" t="str">
        <f>IF(AF65="","",VLOOKUP(AF65,'シフト記号表（従来型・ユニット型共通）'!$C$6:$L$47,10,FALSE))</f>
        <v/>
      </c>
      <c r="AG66" s="174" t="str">
        <f>IF(AG65="","",VLOOKUP(AG65,'シフト記号表（従来型・ユニット型共通）'!$C$6:$L$47,10,FALSE))</f>
        <v/>
      </c>
      <c r="AH66" s="174" t="str">
        <f>IF(AH65="","",VLOOKUP(AH65,'シフト記号表（従来型・ユニット型共通）'!$C$6:$L$47,10,FALSE))</f>
        <v/>
      </c>
      <c r="AI66" s="174" t="str">
        <f>IF(AI65="","",VLOOKUP(AI65,'シフト記号表（従来型・ユニット型共通）'!$C$6:$L$47,10,FALSE))</f>
        <v/>
      </c>
      <c r="AJ66" s="175" t="str">
        <f>IF(AJ65="","",VLOOKUP(AJ65,'シフト記号表（従来型・ユニット型共通）'!$C$6:$L$47,10,FALSE))</f>
        <v/>
      </c>
      <c r="AK66" s="173" t="str">
        <f>IF(AK65="","",VLOOKUP(AK65,'シフト記号表（従来型・ユニット型共通）'!$C$6:$L$47,10,FALSE))</f>
        <v/>
      </c>
      <c r="AL66" s="174" t="str">
        <f>IF(AL65="","",VLOOKUP(AL65,'シフト記号表（従来型・ユニット型共通）'!$C$6:$L$47,10,FALSE))</f>
        <v/>
      </c>
      <c r="AM66" s="174" t="str">
        <f>IF(AM65="","",VLOOKUP(AM65,'シフト記号表（従来型・ユニット型共通）'!$C$6:$L$47,10,FALSE))</f>
        <v/>
      </c>
      <c r="AN66" s="174" t="str">
        <f>IF(AN65="","",VLOOKUP(AN65,'シフト記号表（従来型・ユニット型共通）'!$C$6:$L$47,10,FALSE))</f>
        <v/>
      </c>
      <c r="AO66" s="174" t="str">
        <f>IF(AO65="","",VLOOKUP(AO65,'シフト記号表（従来型・ユニット型共通）'!$C$6:$L$47,10,FALSE))</f>
        <v/>
      </c>
      <c r="AP66" s="174" t="str">
        <f>IF(AP65="","",VLOOKUP(AP65,'シフト記号表（従来型・ユニット型共通）'!$C$6:$L$47,10,FALSE))</f>
        <v/>
      </c>
      <c r="AQ66" s="175" t="str">
        <f>IF(AQ65="","",VLOOKUP(AQ65,'シフト記号表（従来型・ユニット型共通）'!$C$6:$L$47,10,FALSE))</f>
        <v/>
      </c>
      <c r="AR66" s="173" t="str">
        <f>IF(AR65="","",VLOOKUP(AR65,'シフト記号表（従来型・ユニット型共通）'!$C$6:$L$47,10,FALSE))</f>
        <v/>
      </c>
      <c r="AS66" s="174" t="str">
        <f>IF(AS65="","",VLOOKUP(AS65,'シフト記号表（従来型・ユニット型共通）'!$C$6:$L$47,10,FALSE))</f>
        <v/>
      </c>
      <c r="AT66" s="174" t="str">
        <f>IF(AT65="","",VLOOKUP(AT65,'シフト記号表（従来型・ユニット型共通）'!$C$6:$L$47,10,FALSE))</f>
        <v/>
      </c>
      <c r="AU66" s="174" t="str">
        <f>IF(AU65="","",VLOOKUP(AU65,'シフト記号表（従来型・ユニット型共通）'!$C$6:$L$47,10,FALSE))</f>
        <v/>
      </c>
      <c r="AV66" s="174" t="str">
        <f>IF(AV65="","",VLOOKUP(AV65,'シフト記号表（従来型・ユニット型共通）'!$C$6:$L$47,10,FALSE))</f>
        <v/>
      </c>
      <c r="AW66" s="174" t="str">
        <f>IF(AW65="","",VLOOKUP(AW65,'シフト記号表（従来型・ユニット型共通）'!$C$6:$L$47,10,FALSE))</f>
        <v/>
      </c>
      <c r="AX66" s="175" t="str">
        <f>IF(AX65="","",VLOOKUP(AX65,'シフト記号表（従来型・ユニット型共通）'!$C$6:$L$47,10,FALSE))</f>
        <v/>
      </c>
      <c r="AY66" s="173" t="str">
        <f>IF(AY65="","",VLOOKUP(AY65,'シフト記号表（従来型・ユニット型共通）'!$C$6:$L$47,10,FALSE))</f>
        <v/>
      </c>
      <c r="AZ66" s="174" t="str">
        <f>IF(AZ65="","",VLOOKUP(AZ65,'シフト記号表（従来型・ユニット型共通）'!$C$6:$L$47,10,FALSE))</f>
        <v/>
      </c>
      <c r="BA66" s="174" t="str">
        <f>IF(BA65="","",VLOOKUP(BA65,'シフト記号表（従来型・ユニット型共通）'!$C$6:$L$47,10,FALSE))</f>
        <v/>
      </c>
      <c r="BB66" s="1027">
        <f>IF($BE$3="４週",SUM(W66:AX66),IF($BE$3="暦月",SUM(W66:BA66),""))</f>
        <v>0</v>
      </c>
      <c r="BC66" s="1028"/>
      <c r="BD66" s="1029">
        <f>IF($BE$3="４週",BB66/4,IF($BE$3="暦月",(BB66/($BE$8/7)),""))</f>
        <v>0</v>
      </c>
      <c r="BE66" s="1028"/>
      <c r="BF66" s="1024"/>
      <c r="BG66" s="1025"/>
      <c r="BH66" s="1025"/>
      <c r="BI66" s="1025"/>
      <c r="BJ66" s="1026"/>
    </row>
    <row r="67" spans="2:62" ht="20.25" customHeight="1">
      <c r="B67" s="1120">
        <f>B65+1</f>
        <v>26</v>
      </c>
      <c r="C67" s="957"/>
      <c r="D67" s="958"/>
      <c r="E67" s="163"/>
      <c r="F67" s="164"/>
      <c r="G67" s="163"/>
      <c r="H67" s="164"/>
      <c r="I67" s="1051"/>
      <c r="J67" s="1052"/>
      <c r="K67" s="1057"/>
      <c r="L67" s="1058"/>
      <c r="M67" s="1058"/>
      <c r="N67" s="958"/>
      <c r="O67" s="1081"/>
      <c r="P67" s="1082"/>
      <c r="Q67" s="1082"/>
      <c r="R67" s="1082"/>
      <c r="S67" s="1083"/>
      <c r="T67" s="195" t="s">
        <v>18</v>
      </c>
      <c r="U67" s="118"/>
      <c r="V67" s="119"/>
      <c r="W67" s="105"/>
      <c r="X67" s="106"/>
      <c r="Y67" s="106"/>
      <c r="Z67" s="106"/>
      <c r="AA67" s="106"/>
      <c r="AB67" s="106"/>
      <c r="AC67" s="107"/>
      <c r="AD67" s="105"/>
      <c r="AE67" s="106"/>
      <c r="AF67" s="106"/>
      <c r="AG67" s="106"/>
      <c r="AH67" s="106"/>
      <c r="AI67" s="106"/>
      <c r="AJ67" s="107"/>
      <c r="AK67" s="105"/>
      <c r="AL67" s="106"/>
      <c r="AM67" s="106"/>
      <c r="AN67" s="106"/>
      <c r="AO67" s="106"/>
      <c r="AP67" s="106"/>
      <c r="AQ67" s="107"/>
      <c r="AR67" s="105"/>
      <c r="AS67" s="106"/>
      <c r="AT67" s="106"/>
      <c r="AU67" s="106"/>
      <c r="AV67" s="106"/>
      <c r="AW67" s="106"/>
      <c r="AX67" s="107"/>
      <c r="AY67" s="105"/>
      <c r="AZ67" s="106"/>
      <c r="BA67" s="108"/>
      <c r="BB67" s="1035"/>
      <c r="BC67" s="1036"/>
      <c r="BD67" s="1037"/>
      <c r="BE67" s="1038"/>
      <c r="BF67" s="1059"/>
      <c r="BG67" s="1060"/>
      <c r="BH67" s="1060"/>
      <c r="BI67" s="1060"/>
      <c r="BJ67" s="1061"/>
    </row>
    <row r="68" spans="2:62" ht="20.25" customHeight="1">
      <c r="B68" s="1121"/>
      <c r="C68" s="955"/>
      <c r="D68" s="956"/>
      <c r="E68" s="163"/>
      <c r="F68" s="164">
        <f>C67</f>
        <v>0</v>
      </c>
      <c r="G68" s="163"/>
      <c r="H68" s="164">
        <f>I67</f>
        <v>0</v>
      </c>
      <c r="I68" s="1049"/>
      <c r="J68" s="1050"/>
      <c r="K68" s="1055"/>
      <c r="L68" s="1056"/>
      <c r="M68" s="1056"/>
      <c r="N68" s="956"/>
      <c r="O68" s="1081"/>
      <c r="P68" s="1082"/>
      <c r="Q68" s="1082"/>
      <c r="R68" s="1082"/>
      <c r="S68" s="1083"/>
      <c r="T68" s="196" t="s">
        <v>253</v>
      </c>
      <c r="U68" s="120"/>
      <c r="V68" s="197"/>
      <c r="W68" s="173" t="str">
        <f>IF(W67="","",VLOOKUP(W67,'シフト記号表（従来型・ユニット型共通）'!$C$6:$L$47,10,FALSE))</f>
        <v/>
      </c>
      <c r="X68" s="174" t="str">
        <f>IF(X67="","",VLOOKUP(X67,'シフト記号表（従来型・ユニット型共通）'!$C$6:$L$47,10,FALSE))</f>
        <v/>
      </c>
      <c r="Y68" s="174" t="str">
        <f>IF(Y67="","",VLOOKUP(Y67,'シフト記号表（従来型・ユニット型共通）'!$C$6:$L$47,10,FALSE))</f>
        <v/>
      </c>
      <c r="Z68" s="174" t="str">
        <f>IF(Z67="","",VLOOKUP(Z67,'シフト記号表（従来型・ユニット型共通）'!$C$6:$L$47,10,FALSE))</f>
        <v/>
      </c>
      <c r="AA68" s="174" t="str">
        <f>IF(AA67="","",VLOOKUP(AA67,'シフト記号表（従来型・ユニット型共通）'!$C$6:$L$47,10,FALSE))</f>
        <v/>
      </c>
      <c r="AB68" s="174" t="str">
        <f>IF(AB67="","",VLOOKUP(AB67,'シフト記号表（従来型・ユニット型共通）'!$C$6:$L$47,10,FALSE))</f>
        <v/>
      </c>
      <c r="AC68" s="175" t="str">
        <f>IF(AC67="","",VLOOKUP(AC67,'シフト記号表（従来型・ユニット型共通）'!$C$6:$L$47,10,FALSE))</f>
        <v/>
      </c>
      <c r="AD68" s="173" t="str">
        <f>IF(AD67="","",VLOOKUP(AD67,'シフト記号表（従来型・ユニット型共通）'!$C$6:$L$47,10,FALSE))</f>
        <v/>
      </c>
      <c r="AE68" s="174" t="str">
        <f>IF(AE67="","",VLOOKUP(AE67,'シフト記号表（従来型・ユニット型共通）'!$C$6:$L$47,10,FALSE))</f>
        <v/>
      </c>
      <c r="AF68" s="174" t="str">
        <f>IF(AF67="","",VLOOKUP(AF67,'シフト記号表（従来型・ユニット型共通）'!$C$6:$L$47,10,FALSE))</f>
        <v/>
      </c>
      <c r="AG68" s="174" t="str">
        <f>IF(AG67="","",VLOOKUP(AG67,'シフト記号表（従来型・ユニット型共通）'!$C$6:$L$47,10,FALSE))</f>
        <v/>
      </c>
      <c r="AH68" s="174" t="str">
        <f>IF(AH67="","",VLOOKUP(AH67,'シフト記号表（従来型・ユニット型共通）'!$C$6:$L$47,10,FALSE))</f>
        <v/>
      </c>
      <c r="AI68" s="174" t="str">
        <f>IF(AI67="","",VLOOKUP(AI67,'シフト記号表（従来型・ユニット型共通）'!$C$6:$L$47,10,FALSE))</f>
        <v/>
      </c>
      <c r="AJ68" s="175" t="str">
        <f>IF(AJ67="","",VLOOKUP(AJ67,'シフト記号表（従来型・ユニット型共通）'!$C$6:$L$47,10,FALSE))</f>
        <v/>
      </c>
      <c r="AK68" s="173" t="str">
        <f>IF(AK67="","",VLOOKUP(AK67,'シフト記号表（従来型・ユニット型共通）'!$C$6:$L$47,10,FALSE))</f>
        <v/>
      </c>
      <c r="AL68" s="174" t="str">
        <f>IF(AL67="","",VLOOKUP(AL67,'シフト記号表（従来型・ユニット型共通）'!$C$6:$L$47,10,FALSE))</f>
        <v/>
      </c>
      <c r="AM68" s="174" t="str">
        <f>IF(AM67="","",VLOOKUP(AM67,'シフト記号表（従来型・ユニット型共通）'!$C$6:$L$47,10,FALSE))</f>
        <v/>
      </c>
      <c r="AN68" s="174" t="str">
        <f>IF(AN67="","",VLOOKUP(AN67,'シフト記号表（従来型・ユニット型共通）'!$C$6:$L$47,10,FALSE))</f>
        <v/>
      </c>
      <c r="AO68" s="174" t="str">
        <f>IF(AO67="","",VLOOKUP(AO67,'シフト記号表（従来型・ユニット型共通）'!$C$6:$L$47,10,FALSE))</f>
        <v/>
      </c>
      <c r="AP68" s="174" t="str">
        <f>IF(AP67="","",VLOOKUP(AP67,'シフト記号表（従来型・ユニット型共通）'!$C$6:$L$47,10,FALSE))</f>
        <v/>
      </c>
      <c r="AQ68" s="175" t="str">
        <f>IF(AQ67="","",VLOOKUP(AQ67,'シフト記号表（従来型・ユニット型共通）'!$C$6:$L$47,10,FALSE))</f>
        <v/>
      </c>
      <c r="AR68" s="173" t="str">
        <f>IF(AR67="","",VLOOKUP(AR67,'シフト記号表（従来型・ユニット型共通）'!$C$6:$L$47,10,FALSE))</f>
        <v/>
      </c>
      <c r="AS68" s="174" t="str">
        <f>IF(AS67="","",VLOOKUP(AS67,'シフト記号表（従来型・ユニット型共通）'!$C$6:$L$47,10,FALSE))</f>
        <v/>
      </c>
      <c r="AT68" s="174" t="str">
        <f>IF(AT67="","",VLOOKUP(AT67,'シフト記号表（従来型・ユニット型共通）'!$C$6:$L$47,10,FALSE))</f>
        <v/>
      </c>
      <c r="AU68" s="174" t="str">
        <f>IF(AU67="","",VLOOKUP(AU67,'シフト記号表（従来型・ユニット型共通）'!$C$6:$L$47,10,FALSE))</f>
        <v/>
      </c>
      <c r="AV68" s="174" t="str">
        <f>IF(AV67="","",VLOOKUP(AV67,'シフト記号表（従来型・ユニット型共通）'!$C$6:$L$47,10,FALSE))</f>
        <v/>
      </c>
      <c r="AW68" s="174" t="str">
        <f>IF(AW67="","",VLOOKUP(AW67,'シフト記号表（従来型・ユニット型共通）'!$C$6:$L$47,10,FALSE))</f>
        <v/>
      </c>
      <c r="AX68" s="175" t="str">
        <f>IF(AX67="","",VLOOKUP(AX67,'シフト記号表（従来型・ユニット型共通）'!$C$6:$L$47,10,FALSE))</f>
        <v/>
      </c>
      <c r="AY68" s="173" t="str">
        <f>IF(AY67="","",VLOOKUP(AY67,'シフト記号表（従来型・ユニット型共通）'!$C$6:$L$47,10,FALSE))</f>
        <v/>
      </c>
      <c r="AZ68" s="174" t="str">
        <f>IF(AZ67="","",VLOOKUP(AZ67,'シフト記号表（従来型・ユニット型共通）'!$C$6:$L$47,10,FALSE))</f>
        <v/>
      </c>
      <c r="BA68" s="174" t="str">
        <f>IF(BA67="","",VLOOKUP(BA67,'シフト記号表（従来型・ユニット型共通）'!$C$6:$L$47,10,FALSE))</f>
        <v/>
      </c>
      <c r="BB68" s="1027">
        <f>IF($BE$3="４週",SUM(W68:AX68),IF($BE$3="暦月",SUM(W68:BA68),""))</f>
        <v>0</v>
      </c>
      <c r="BC68" s="1028"/>
      <c r="BD68" s="1029">
        <f>IF($BE$3="４週",BB68/4,IF($BE$3="暦月",(BB68/($BE$8/7)),""))</f>
        <v>0</v>
      </c>
      <c r="BE68" s="1028"/>
      <c r="BF68" s="1024"/>
      <c r="BG68" s="1025"/>
      <c r="BH68" s="1025"/>
      <c r="BI68" s="1025"/>
      <c r="BJ68" s="1026"/>
    </row>
    <row r="69" spans="2:62" ht="20.25" customHeight="1">
      <c r="B69" s="1120">
        <f>B67+1</f>
        <v>27</v>
      </c>
      <c r="C69" s="957"/>
      <c r="D69" s="958"/>
      <c r="E69" s="163"/>
      <c r="F69" s="164"/>
      <c r="G69" s="163"/>
      <c r="H69" s="164"/>
      <c r="I69" s="1051"/>
      <c r="J69" s="1052"/>
      <c r="K69" s="1057"/>
      <c r="L69" s="1058"/>
      <c r="M69" s="1058"/>
      <c r="N69" s="958"/>
      <c r="O69" s="1081"/>
      <c r="P69" s="1082"/>
      <c r="Q69" s="1082"/>
      <c r="R69" s="1082"/>
      <c r="S69" s="1083"/>
      <c r="T69" s="195" t="s">
        <v>18</v>
      </c>
      <c r="U69" s="118"/>
      <c r="V69" s="119"/>
      <c r="W69" s="105"/>
      <c r="X69" s="106"/>
      <c r="Y69" s="106"/>
      <c r="Z69" s="106"/>
      <c r="AA69" s="106"/>
      <c r="AB69" s="106"/>
      <c r="AC69" s="107"/>
      <c r="AD69" s="105"/>
      <c r="AE69" s="106"/>
      <c r="AF69" s="106"/>
      <c r="AG69" s="106"/>
      <c r="AH69" s="106"/>
      <c r="AI69" s="106"/>
      <c r="AJ69" s="107"/>
      <c r="AK69" s="105"/>
      <c r="AL69" s="106"/>
      <c r="AM69" s="106"/>
      <c r="AN69" s="106"/>
      <c r="AO69" s="106"/>
      <c r="AP69" s="106"/>
      <c r="AQ69" s="107"/>
      <c r="AR69" s="105"/>
      <c r="AS69" s="106"/>
      <c r="AT69" s="106"/>
      <c r="AU69" s="106"/>
      <c r="AV69" s="106"/>
      <c r="AW69" s="106"/>
      <c r="AX69" s="107"/>
      <c r="AY69" s="105"/>
      <c r="AZ69" s="106"/>
      <c r="BA69" s="108"/>
      <c r="BB69" s="1035"/>
      <c r="BC69" s="1036"/>
      <c r="BD69" s="1037"/>
      <c r="BE69" s="1038"/>
      <c r="BF69" s="1059"/>
      <c r="BG69" s="1060"/>
      <c r="BH69" s="1060"/>
      <c r="BI69" s="1060"/>
      <c r="BJ69" s="1061"/>
    </row>
    <row r="70" spans="2:62" ht="20.25" customHeight="1">
      <c r="B70" s="1121"/>
      <c r="C70" s="955"/>
      <c r="D70" s="956"/>
      <c r="E70" s="163"/>
      <c r="F70" s="164">
        <f>C69</f>
        <v>0</v>
      </c>
      <c r="G70" s="163"/>
      <c r="H70" s="164">
        <f>I69</f>
        <v>0</v>
      </c>
      <c r="I70" s="1049"/>
      <c r="J70" s="1050"/>
      <c r="K70" s="1055"/>
      <c r="L70" s="1056"/>
      <c r="M70" s="1056"/>
      <c r="N70" s="956"/>
      <c r="O70" s="1081"/>
      <c r="P70" s="1082"/>
      <c r="Q70" s="1082"/>
      <c r="R70" s="1082"/>
      <c r="S70" s="1083"/>
      <c r="T70" s="196" t="s">
        <v>253</v>
      </c>
      <c r="U70" s="120"/>
      <c r="V70" s="197"/>
      <c r="W70" s="173" t="str">
        <f>IF(W69="","",VLOOKUP(W69,'シフト記号表（従来型・ユニット型共通）'!$C$6:$L$47,10,FALSE))</f>
        <v/>
      </c>
      <c r="X70" s="174" t="str">
        <f>IF(X69="","",VLOOKUP(X69,'シフト記号表（従来型・ユニット型共通）'!$C$6:$L$47,10,FALSE))</f>
        <v/>
      </c>
      <c r="Y70" s="174" t="str">
        <f>IF(Y69="","",VLOOKUP(Y69,'シフト記号表（従来型・ユニット型共通）'!$C$6:$L$47,10,FALSE))</f>
        <v/>
      </c>
      <c r="Z70" s="174" t="str">
        <f>IF(Z69="","",VLOOKUP(Z69,'シフト記号表（従来型・ユニット型共通）'!$C$6:$L$47,10,FALSE))</f>
        <v/>
      </c>
      <c r="AA70" s="174" t="str">
        <f>IF(AA69="","",VLOOKUP(AA69,'シフト記号表（従来型・ユニット型共通）'!$C$6:$L$47,10,FALSE))</f>
        <v/>
      </c>
      <c r="AB70" s="174" t="str">
        <f>IF(AB69="","",VLOOKUP(AB69,'シフト記号表（従来型・ユニット型共通）'!$C$6:$L$47,10,FALSE))</f>
        <v/>
      </c>
      <c r="AC70" s="175" t="str">
        <f>IF(AC69="","",VLOOKUP(AC69,'シフト記号表（従来型・ユニット型共通）'!$C$6:$L$47,10,FALSE))</f>
        <v/>
      </c>
      <c r="AD70" s="173" t="str">
        <f>IF(AD69="","",VLOOKUP(AD69,'シフト記号表（従来型・ユニット型共通）'!$C$6:$L$47,10,FALSE))</f>
        <v/>
      </c>
      <c r="AE70" s="174" t="str">
        <f>IF(AE69="","",VLOOKUP(AE69,'シフト記号表（従来型・ユニット型共通）'!$C$6:$L$47,10,FALSE))</f>
        <v/>
      </c>
      <c r="AF70" s="174" t="str">
        <f>IF(AF69="","",VLOOKUP(AF69,'シフト記号表（従来型・ユニット型共通）'!$C$6:$L$47,10,FALSE))</f>
        <v/>
      </c>
      <c r="AG70" s="174" t="str">
        <f>IF(AG69="","",VLOOKUP(AG69,'シフト記号表（従来型・ユニット型共通）'!$C$6:$L$47,10,FALSE))</f>
        <v/>
      </c>
      <c r="AH70" s="174" t="str">
        <f>IF(AH69="","",VLOOKUP(AH69,'シフト記号表（従来型・ユニット型共通）'!$C$6:$L$47,10,FALSE))</f>
        <v/>
      </c>
      <c r="AI70" s="174" t="str">
        <f>IF(AI69="","",VLOOKUP(AI69,'シフト記号表（従来型・ユニット型共通）'!$C$6:$L$47,10,FALSE))</f>
        <v/>
      </c>
      <c r="AJ70" s="175" t="str">
        <f>IF(AJ69="","",VLOOKUP(AJ69,'シフト記号表（従来型・ユニット型共通）'!$C$6:$L$47,10,FALSE))</f>
        <v/>
      </c>
      <c r="AK70" s="173" t="str">
        <f>IF(AK69="","",VLOOKUP(AK69,'シフト記号表（従来型・ユニット型共通）'!$C$6:$L$47,10,FALSE))</f>
        <v/>
      </c>
      <c r="AL70" s="174" t="str">
        <f>IF(AL69="","",VLOOKUP(AL69,'シフト記号表（従来型・ユニット型共通）'!$C$6:$L$47,10,FALSE))</f>
        <v/>
      </c>
      <c r="AM70" s="174" t="str">
        <f>IF(AM69="","",VLOOKUP(AM69,'シフト記号表（従来型・ユニット型共通）'!$C$6:$L$47,10,FALSE))</f>
        <v/>
      </c>
      <c r="AN70" s="174" t="str">
        <f>IF(AN69="","",VLOOKUP(AN69,'シフト記号表（従来型・ユニット型共通）'!$C$6:$L$47,10,FALSE))</f>
        <v/>
      </c>
      <c r="AO70" s="174" t="str">
        <f>IF(AO69="","",VLOOKUP(AO69,'シフト記号表（従来型・ユニット型共通）'!$C$6:$L$47,10,FALSE))</f>
        <v/>
      </c>
      <c r="AP70" s="174" t="str">
        <f>IF(AP69="","",VLOOKUP(AP69,'シフト記号表（従来型・ユニット型共通）'!$C$6:$L$47,10,FALSE))</f>
        <v/>
      </c>
      <c r="AQ70" s="175" t="str">
        <f>IF(AQ69="","",VLOOKUP(AQ69,'シフト記号表（従来型・ユニット型共通）'!$C$6:$L$47,10,FALSE))</f>
        <v/>
      </c>
      <c r="AR70" s="173" t="str">
        <f>IF(AR69="","",VLOOKUP(AR69,'シフト記号表（従来型・ユニット型共通）'!$C$6:$L$47,10,FALSE))</f>
        <v/>
      </c>
      <c r="AS70" s="174" t="str">
        <f>IF(AS69="","",VLOOKUP(AS69,'シフト記号表（従来型・ユニット型共通）'!$C$6:$L$47,10,FALSE))</f>
        <v/>
      </c>
      <c r="AT70" s="174" t="str">
        <f>IF(AT69="","",VLOOKUP(AT69,'シフト記号表（従来型・ユニット型共通）'!$C$6:$L$47,10,FALSE))</f>
        <v/>
      </c>
      <c r="AU70" s="174" t="str">
        <f>IF(AU69="","",VLOOKUP(AU69,'シフト記号表（従来型・ユニット型共通）'!$C$6:$L$47,10,FALSE))</f>
        <v/>
      </c>
      <c r="AV70" s="174" t="str">
        <f>IF(AV69="","",VLOOKUP(AV69,'シフト記号表（従来型・ユニット型共通）'!$C$6:$L$47,10,FALSE))</f>
        <v/>
      </c>
      <c r="AW70" s="174" t="str">
        <f>IF(AW69="","",VLOOKUP(AW69,'シフト記号表（従来型・ユニット型共通）'!$C$6:$L$47,10,FALSE))</f>
        <v/>
      </c>
      <c r="AX70" s="175" t="str">
        <f>IF(AX69="","",VLOOKUP(AX69,'シフト記号表（従来型・ユニット型共通）'!$C$6:$L$47,10,FALSE))</f>
        <v/>
      </c>
      <c r="AY70" s="173" t="str">
        <f>IF(AY69="","",VLOOKUP(AY69,'シフト記号表（従来型・ユニット型共通）'!$C$6:$L$47,10,FALSE))</f>
        <v/>
      </c>
      <c r="AZ70" s="174" t="str">
        <f>IF(AZ69="","",VLOOKUP(AZ69,'シフト記号表（従来型・ユニット型共通）'!$C$6:$L$47,10,FALSE))</f>
        <v/>
      </c>
      <c r="BA70" s="174" t="str">
        <f>IF(BA69="","",VLOOKUP(BA69,'シフト記号表（従来型・ユニット型共通）'!$C$6:$L$47,10,FALSE))</f>
        <v/>
      </c>
      <c r="BB70" s="1027">
        <f>IF($BE$3="４週",SUM(W70:AX70),IF($BE$3="暦月",SUM(W70:BA70),""))</f>
        <v>0</v>
      </c>
      <c r="BC70" s="1028"/>
      <c r="BD70" s="1029">
        <f>IF($BE$3="４週",BB70/4,IF($BE$3="暦月",(BB70/($BE$8/7)),""))</f>
        <v>0</v>
      </c>
      <c r="BE70" s="1028"/>
      <c r="BF70" s="1024"/>
      <c r="BG70" s="1025"/>
      <c r="BH70" s="1025"/>
      <c r="BI70" s="1025"/>
      <c r="BJ70" s="1026"/>
    </row>
    <row r="71" spans="2:62" ht="20.25" customHeight="1">
      <c r="B71" s="1120">
        <f>B69+1</f>
        <v>28</v>
      </c>
      <c r="C71" s="957"/>
      <c r="D71" s="958"/>
      <c r="E71" s="163"/>
      <c r="F71" s="164"/>
      <c r="G71" s="163"/>
      <c r="H71" s="164"/>
      <c r="I71" s="1051"/>
      <c r="J71" s="1052"/>
      <c r="K71" s="1057"/>
      <c r="L71" s="1058"/>
      <c r="M71" s="1058"/>
      <c r="N71" s="958"/>
      <c r="O71" s="1081"/>
      <c r="P71" s="1082"/>
      <c r="Q71" s="1082"/>
      <c r="R71" s="1082"/>
      <c r="S71" s="1083"/>
      <c r="T71" s="195" t="s">
        <v>18</v>
      </c>
      <c r="U71" s="118"/>
      <c r="V71" s="119"/>
      <c r="W71" s="105"/>
      <c r="X71" s="106"/>
      <c r="Y71" s="106"/>
      <c r="Z71" s="106"/>
      <c r="AA71" s="106"/>
      <c r="AB71" s="106"/>
      <c r="AC71" s="107"/>
      <c r="AD71" s="105"/>
      <c r="AE71" s="106"/>
      <c r="AF71" s="106"/>
      <c r="AG71" s="106"/>
      <c r="AH71" s="106"/>
      <c r="AI71" s="106"/>
      <c r="AJ71" s="107"/>
      <c r="AK71" s="105"/>
      <c r="AL71" s="106"/>
      <c r="AM71" s="106"/>
      <c r="AN71" s="106"/>
      <c r="AO71" s="106"/>
      <c r="AP71" s="106"/>
      <c r="AQ71" s="107"/>
      <c r="AR71" s="105"/>
      <c r="AS71" s="106"/>
      <c r="AT71" s="106"/>
      <c r="AU71" s="106"/>
      <c r="AV71" s="106"/>
      <c r="AW71" s="106"/>
      <c r="AX71" s="107"/>
      <c r="AY71" s="105"/>
      <c r="AZ71" s="106"/>
      <c r="BA71" s="108"/>
      <c r="BB71" s="1035"/>
      <c r="BC71" s="1036"/>
      <c r="BD71" s="1037"/>
      <c r="BE71" s="1038"/>
      <c r="BF71" s="1059"/>
      <c r="BG71" s="1060"/>
      <c r="BH71" s="1060"/>
      <c r="BI71" s="1060"/>
      <c r="BJ71" s="1061"/>
    </row>
    <row r="72" spans="2:62" ht="20.25" customHeight="1">
      <c r="B72" s="1121"/>
      <c r="C72" s="955"/>
      <c r="D72" s="956"/>
      <c r="E72" s="163"/>
      <c r="F72" s="164">
        <f>C71</f>
        <v>0</v>
      </c>
      <c r="G72" s="163"/>
      <c r="H72" s="164">
        <f>I71</f>
        <v>0</v>
      </c>
      <c r="I72" s="1049"/>
      <c r="J72" s="1050"/>
      <c r="K72" s="1055"/>
      <c r="L72" s="1056"/>
      <c r="M72" s="1056"/>
      <c r="N72" s="956"/>
      <c r="O72" s="1081"/>
      <c r="P72" s="1082"/>
      <c r="Q72" s="1082"/>
      <c r="R72" s="1082"/>
      <c r="S72" s="1083"/>
      <c r="T72" s="196" t="s">
        <v>253</v>
      </c>
      <c r="U72" s="120"/>
      <c r="V72" s="197"/>
      <c r="W72" s="173" t="str">
        <f>IF(W71="","",VLOOKUP(W71,'シフト記号表（従来型・ユニット型共通）'!$C$6:$L$47,10,FALSE))</f>
        <v/>
      </c>
      <c r="X72" s="174" t="str">
        <f>IF(X71="","",VLOOKUP(X71,'シフト記号表（従来型・ユニット型共通）'!$C$6:$L$47,10,FALSE))</f>
        <v/>
      </c>
      <c r="Y72" s="174" t="str">
        <f>IF(Y71="","",VLOOKUP(Y71,'シフト記号表（従来型・ユニット型共通）'!$C$6:$L$47,10,FALSE))</f>
        <v/>
      </c>
      <c r="Z72" s="174" t="str">
        <f>IF(Z71="","",VLOOKUP(Z71,'シフト記号表（従来型・ユニット型共通）'!$C$6:$L$47,10,FALSE))</f>
        <v/>
      </c>
      <c r="AA72" s="174" t="str">
        <f>IF(AA71="","",VLOOKUP(AA71,'シフト記号表（従来型・ユニット型共通）'!$C$6:$L$47,10,FALSE))</f>
        <v/>
      </c>
      <c r="AB72" s="174" t="str">
        <f>IF(AB71="","",VLOOKUP(AB71,'シフト記号表（従来型・ユニット型共通）'!$C$6:$L$47,10,FALSE))</f>
        <v/>
      </c>
      <c r="AC72" s="175" t="str">
        <f>IF(AC71="","",VLOOKUP(AC71,'シフト記号表（従来型・ユニット型共通）'!$C$6:$L$47,10,FALSE))</f>
        <v/>
      </c>
      <c r="AD72" s="173" t="str">
        <f>IF(AD71="","",VLOOKUP(AD71,'シフト記号表（従来型・ユニット型共通）'!$C$6:$L$47,10,FALSE))</f>
        <v/>
      </c>
      <c r="AE72" s="174" t="str">
        <f>IF(AE71="","",VLOOKUP(AE71,'シフト記号表（従来型・ユニット型共通）'!$C$6:$L$47,10,FALSE))</f>
        <v/>
      </c>
      <c r="AF72" s="174" t="str">
        <f>IF(AF71="","",VLOOKUP(AF71,'シフト記号表（従来型・ユニット型共通）'!$C$6:$L$47,10,FALSE))</f>
        <v/>
      </c>
      <c r="AG72" s="174" t="str">
        <f>IF(AG71="","",VLOOKUP(AG71,'シフト記号表（従来型・ユニット型共通）'!$C$6:$L$47,10,FALSE))</f>
        <v/>
      </c>
      <c r="AH72" s="174" t="str">
        <f>IF(AH71="","",VLOOKUP(AH71,'シフト記号表（従来型・ユニット型共通）'!$C$6:$L$47,10,FALSE))</f>
        <v/>
      </c>
      <c r="AI72" s="174" t="str">
        <f>IF(AI71="","",VLOOKUP(AI71,'シフト記号表（従来型・ユニット型共通）'!$C$6:$L$47,10,FALSE))</f>
        <v/>
      </c>
      <c r="AJ72" s="175" t="str">
        <f>IF(AJ71="","",VLOOKUP(AJ71,'シフト記号表（従来型・ユニット型共通）'!$C$6:$L$47,10,FALSE))</f>
        <v/>
      </c>
      <c r="AK72" s="173" t="str">
        <f>IF(AK71="","",VLOOKUP(AK71,'シフト記号表（従来型・ユニット型共通）'!$C$6:$L$47,10,FALSE))</f>
        <v/>
      </c>
      <c r="AL72" s="174" t="str">
        <f>IF(AL71="","",VLOOKUP(AL71,'シフト記号表（従来型・ユニット型共通）'!$C$6:$L$47,10,FALSE))</f>
        <v/>
      </c>
      <c r="AM72" s="174" t="str">
        <f>IF(AM71="","",VLOOKUP(AM71,'シフト記号表（従来型・ユニット型共通）'!$C$6:$L$47,10,FALSE))</f>
        <v/>
      </c>
      <c r="AN72" s="174" t="str">
        <f>IF(AN71="","",VLOOKUP(AN71,'シフト記号表（従来型・ユニット型共通）'!$C$6:$L$47,10,FALSE))</f>
        <v/>
      </c>
      <c r="AO72" s="174" t="str">
        <f>IF(AO71="","",VLOOKUP(AO71,'シフト記号表（従来型・ユニット型共通）'!$C$6:$L$47,10,FALSE))</f>
        <v/>
      </c>
      <c r="AP72" s="174" t="str">
        <f>IF(AP71="","",VLOOKUP(AP71,'シフト記号表（従来型・ユニット型共通）'!$C$6:$L$47,10,FALSE))</f>
        <v/>
      </c>
      <c r="AQ72" s="175" t="str">
        <f>IF(AQ71="","",VLOOKUP(AQ71,'シフト記号表（従来型・ユニット型共通）'!$C$6:$L$47,10,FALSE))</f>
        <v/>
      </c>
      <c r="AR72" s="173" t="str">
        <f>IF(AR71="","",VLOOKUP(AR71,'シフト記号表（従来型・ユニット型共通）'!$C$6:$L$47,10,FALSE))</f>
        <v/>
      </c>
      <c r="AS72" s="174" t="str">
        <f>IF(AS71="","",VLOOKUP(AS71,'シフト記号表（従来型・ユニット型共通）'!$C$6:$L$47,10,FALSE))</f>
        <v/>
      </c>
      <c r="AT72" s="174" t="str">
        <f>IF(AT71="","",VLOOKUP(AT71,'シフト記号表（従来型・ユニット型共通）'!$C$6:$L$47,10,FALSE))</f>
        <v/>
      </c>
      <c r="AU72" s="174" t="str">
        <f>IF(AU71="","",VLOOKUP(AU71,'シフト記号表（従来型・ユニット型共通）'!$C$6:$L$47,10,FALSE))</f>
        <v/>
      </c>
      <c r="AV72" s="174" t="str">
        <f>IF(AV71="","",VLOOKUP(AV71,'シフト記号表（従来型・ユニット型共通）'!$C$6:$L$47,10,FALSE))</f>
        <v/>
      </c>
      <c r="AW72" s="174" t="str">
        <f>IF(AW71="","",VLOOKUP(AW71,'シフト記号表（従来型・ユニット型共通）'!$C$6:$L$47,10,FALSE))</f>
        <v/>
      </c>
      <c r="AX72" s="175" t="str">
        <f>IF(AX71="","",VLOOKUP(AX71,'シフト記号表（従来型・ユニット型共通）'!$C$6:$L$47,10,FALSE))</f>
        <v/>
      </c>
      <c r="AY72" s="173" t="str">
        <f>IF(AY71="","",VLOOKUP(AY71,'シフト記号表（従来型・ユニット型共通）'!$C$6:$L$47,10,FALSE))</f>
        <v/>
      </c>
      <c r="AZ72" s="174" t="str">
        <f>IF(AZ71="","",VLOOKUP(AZ71,'シフト記号表（従来型・ユニット型共通）'!$C$6:$L$47,10,FALSE))</f>
        <v/>
      </c>
      <c r="BA72" s="174" t="str">
        <f>IF(BA71="","",VLOOKUP(BA71,'シフト記号表（従来型・ユニット型共通）'!$C$6:$L$47,10,FALSE))</f>
        <v/>
      </c>
      <c r="BB72" s="1027">
        <f>IF($BE$3="４週",SUM(W72:AX72),IF($BE$3="暦月",SUM(W72:BA72),""))</f>
        <v>0</v>
      </c>
      <c r="BC72" s="1028"/>
      <c r="BD72" s="1029">
        <f>IF($BE$3="４週",BB72/4,IF($BE$3="暦月",(BB72/($BE$8/7)),""))</f>
        <v>0</v>
      </c>
      <c r="BE72" s="1028"/>
      <c r="BF72" s="1024"/>
      <c r="BG72" s="1025"/>
      <c r="BH72" s="1025"/>
      <c r="BI72" s="1025"/>
      <c r="BJ72" s="1026"/>
    </row>
    <row r="73" spans="2:62" ht="20.25" customHeight="1">
      <c r="B73" s="1120">
        <f>B71+1</f>
        <v>29</v>
      </c>
      <c r="C73" s="957"/>
      <c r="D73" s="958"/>
      <c r="E73" s="163"/>
      <c r="F73" s="164"/>
      <c r="G73" s="163"/>
      <c r="H73" s="164"/>
      <c r="I73" s="1051"/>
      <c r="J73" s="1052"/>
      <c r="K73" s="1057"/>
      <c r="L73" s="1058"/>
      <c r="M73" s="1058"/>
      <c r="N73" s="958"/>
      <c r="O73" s="1081"/>
      <c r="P73" s="1082"/>
      <c r="Q73" s="1082"/>
      <c r="R73" s="1082"/>
      <c r="S73" s="1083"/>
      <c r="T73" s="195" t="s">
        <v>18</v>
      </c>
      <c r="U73" s="118"/>
      <c r="V73" s="119"/>
      <c r="W73" s="105"/>
      <c r="X73" s="106"/>
      <c r="Y73" s="106"/>
      <c r="Z73" s="106"/>
      <c r="AA73" s="106"/>
      <c r="AB73" s="106"/>
      <c r="AC73" s="107"/>
      <c r="AD73" s="105"/>
      <c r="AE73" s="106"/>
      <c r="AF73" s="106"/>
      <c r="AG73" s="106"/>
      <c r="AH73" s="106"/>
      <c r="AI73" s="106"/>
      <c r="AJ73" s="107"/>
      <c r="AK73" s="105"/>
      <c r="AL73" s="106"/>
      <c r="AM73" s="106"/>
      <c r="AN73" s="106"/>
      <c r="AO73" s="106"/>
      <c r="AP73" s="106"/>
      <c r="AQ73" s="107"/>
      <c r="AR73" s="105"/>
      <c r="AS73" s="106"/>
      <c r="AT73" s="106"/>
      <c r="AU73" s="106"/>
      <c r="AV73" s="106"/>
      <c r="AW73" s="106"/>
      <c r="AX73" s="107"/>
      <c r="AY73" s="105"/>
      <c r="AZ73" s="106"/>
      <c r="BA73" s="108"/>
      <c r="BB73" s="1035"/>
      <c r="BC73" s="1036"/>
      <c r="BD73" s="1037"/>
      <c r="BE73" s="1038"/>
      <c r="BF73" s="1059"/>
      <c r="BG73" s="1060"/>
      <c r="BH73" s="1060"/>
      <c r="BI73" s="1060"/>
      <c r="BJ73" s="1061"/>
    </row>
    <row r="74" spans="2:62" ht="20.25" customHeight="1">
      <c r="B74" s="1121"/>
      <c r="C74" s="1105"/>
      <c r="D74" s="1106"/>
      <c r="E74" s="207"/>
      <c r="F74" s="208">
        <f>C73</f>
        <v>0</v>
      </c>
      <c r="G74" s="207"/>
      <c r="H74" s="208">
        <f>I73</f>
        <v>0</v>
      </c>
      <c r="I74" s="1107"/>
      <c r="J74" s="1108"/>
      <c r="K74" s="1109"/>
      <c r="L74" s="1110"/>
      <c r="M74" s="1110"/>
      <c r="N74" s="1106"/>
      <c r="O74" s="1081"/>
      <c r="P74" s="1082"/>
      <c r="Q74" s="1082"/>
      <c r="R74" s="1082"/>
      <c r="S74" s="1083"/>
      <c r="T74" s="196" t="s">
        <v>253</v>
      </c>
      <c r="U74" s="120"/>
      <c r="V74" s="197"/>
      <c r="W74" s="173" t="str">
        <f>IF(W73="","",VLOOKUP(W73,'シフト記号表（従来型・ユニット型共通）'!$C$6:$L$47,10,FALSE))</f>
        <v/>
      </c>
      <c r="X74" s="174" t="str">
        <f>IF(X73="","",VLOOKUP(X73,'シフト記号表（従来型・ユニット型共通）'!$C$6:$L$47,10,FALSE))</f>
        <v/>
      </c>
      <c r="Y74" s="174" t="str">
        <f>IF(Y73="","",VLOOKUP(Y73,'シフト記号表（従来型・ユニット型共通）'!$C$6:$L$47,10,FALSE))</f>
        <v/>
      </c>
      <c r="Z74" s="174" t="str">
        <f>IF(Z73="","",VLOOKUP(Z73,'シフト記号表（従来型・ユニット型共通）'!$C$6:$L$47,10,FALSE))</f>
        <v/>
      </c>
      <c r="AA74" s="174" t="str">
        <f>IF(AA73="","",VLOOKUP(AA73,'シフト記号表（従来型・ユニット型共通）'!$C$6:$L$47,10,FALSE))</f>
        <v/>
      </c>
      <c r="AB74" s="174" t="str">
        <f>IF(AB73="","",VLOOKUP(AB73,'シフト記号表（従来型・ユニット型共通）'!$C$6:$L$47,10,FALSE))</f>
        <v/>
      </c>
      <c r="AC74" s="175" t="str">
        <f>IF(AC73="","",VLOOKUP(AC73,'シフト記号表（従来型・ユニット型共通）'!$C$6:$L$47,10,FALSE))</f>
        <v/>
      </c>
      <c r="AD74" s="173" t="str">
        <f>IF(AD73="","",VLOOKUP(AD73,'シフト記号表（従来型・ユニット型共通）'!$C$6:$L$47,10,FALSE))</f>
        <v/>
      </c>
      <c r="AE74" s="174" t="str">
        <f>IF(AE73="","",VLOOKUP(AE73,'シフト記号表（従来型・ユニット型共通）'!$C$6:$L$47,10,FALSE))</f>
        <v/>
      </c>
      <c r="AF74" s="174" t="str">
        <f>IF(AF73="","",VLOOKUP(AF73,'シフト記号表（従来型・ユニット型共通）'!$C$6:$L$47,10,FALSE))</f>
        <v/>
      </c>
      <c r="AG74" s="174" t="str">
        <f>IF(AG73="","",VLOOKUP(AG73,'シフト記号表（従来型・ユニット型共通）'!$C$6:$L$47,10,FALSE))</f>
        <v/>
      </c>
      <c r="AH74" s="174" t="str">
        <f>IF(AH73="","",VLOOKUP(AH73,'シフト記号表（従来型・ユニット型共通）'!$C$6:$L$47,10,FALSE))</f>
        <v/>
      </c>
      <c r="AI74" s="174" t="str">
        <f>IF(AI73="","",VLOOKUP(AI73,'シフト記号表（従来型・ユニット型共通）'!$C$6:$L$47,10,FALSE))</f>
        <v/>
      </c>
      <c r="AJ74" s="175" t="str">
        <f>IF(AJ73="","",VLOOKUP(AJ73,'シフト記号表（従来型・ユニット型共通）'!$C$6:$L$47,10,FALSE))</f>
        <v/>
      </c>
      <c r="AK74" s="173" t="str">
        <f>IF(AK73="","",VLOOKUP(AK73,'シフト記号表（従来型・ユニット型共通）'!$C$6:$L$47,10,FALSE))</f>
        <v/>
      </c>
      <c r="AL74" s="174" t="str">
        <f>IF(AL73="","",VLOOKUP(AL73,'シフト記号表（従来型・ユニット型共通）'!$C$6:$L$47,10,FALSE))</f>
        <v/>
      </c>
      <c r="AM74" s="174" t="str">
        <f>IF(AM73="","",VLOOKUP(AM73,'シフト記号表（従来型・ユニット型共通）'!$C$6:$L$47,10,FALSE))</f>
        <v/>
      </c>
      <c r="AN74" s="174" t="str">
        <f>IF(AN73="","",VLOOKUP(AN73,'シフト記号表（従来型・ユニット型共通）'!$C$6:$L$47,10,FALSE))</f>
        <v/>
      </c>
      <c r="AO74" s="174" t="str">
        <f>IF(AO73="","",VLOOKUP(AO73,'シフト記号表（従来型・ユニット型共通）'!$C$6:$L$47,10,FALSE))</f>
        <v/>
      </c>
      <c r="AP74" s="174" t="str">
        <f>IF(AP73="","",VLOOKUP(AP73,'シフト記号表（従来型・ユニット型共通）'!$C$6:$L$47,10,FALSE))</f>
        <v/>
      </c>
      <c r="AQ74" s="175" t="str">
        <f>IF(AQ73="","",VLOOKUP(AQ73,'シフト記号表（従来型・ユニット型共通）'!$C$6:$L$47,10,FALSE))</f>
        <v/>
      </c>
      <c r="AR74" s="173" t="str">
        <f>IF(AR73="","",VLOOKUP(AR73,'シフト記号表（従来型・ユニット型共通）'!$C$6:$L$47,10,FALSE))</f>
        <v/>
      </c>
      <c r="AS74" s="174" t="str">
        <f>IF(AS73="","",VLOOKUP(AS73,'シフト記号表（従来型・ユニット型共通）'!$C$6:$L$47,10,FALSE))</f>
        <v/>
      </c>
      <c r="AT74" s="174" t="str">
        <f>IF(AT73="","",VLOOKUP(AT73,'シフト記号表（従来型・ユニット型共通）'!$C$6:$L$47,10,FALSE))</f>
        <v/>
      </c>
      <c r="AU74" s="174" t="str">
        <f>IF(AU73="","",VLOOKUP(AU73,'シフト記号表（従来型・ユニット型共通）'!$C$6:$L$47,10,FALSE))</f>
        <v/>
      </c>
      <c r="AV74" s="174" t="str">
        <f>IF(AV73="","",VLOOKUP(AV73,'シフト記号表（従来型・ユニット型共通）'!$C$6:$L$47,10,FALSE))</f>
        <v/>
      </c>
      <c r="AW74" s="174" t="str">
        <f>IF(AW73="","",VLOOKUP(AW73,'シフト記号表（従来型・ユニット型共通）'!$C$6:$L$47,10,FALSE))</f>
        <v/>
      </c>
      <c r="AX74" s="175" t="str">
        <f>IF(AX73="","",VLOOKUP(AX73,'シフト記号表（従来型・ユニット型共通）'!$C$6:$L$47,10,FALSE))</f>
        <v/>
      </c>
      <c r="AY74" s="173" t="str">
        <f>IF(AY73="","",VLOOKUP(AY73,'シフト記号表（従来型・ユニット型共通）'!$C$6:$L$47,10,FALSE))</f>
        <v/>
      </c>
      <c r="AZ74" s="174" t="str">
        <f>IF(AZ73="","",VLOOKUP(AZ73,'シフト記号表（従来型・ユニット型共通）'!$C$6:$L$47,10,FALSE))</f>
        <v/>
      </c>
      <c r="BA74" s="174" t="str">
        <f>IF(BA73="","",VLOOKUP(BA73,'シフト記号表（従来型・ユニット型共通）'!$C$6:$L$47,10,FALSE))</f>
        <v/>
      </c>
      <c r="BB74" s="1114">
        <f>IF($BE$3="４週",SUM(W74:AX74),IF($BE$3="暦月",SUM(W74:BA74),""))</f>
        <v>0</v>
      </c>
      <c r="BC74" s="1115"/>
      <c r="BD74" s="1116">
        <f>IF($BE$3="４週",BB74/4,IF($BE$3="暦月",(BB74/($BE$8/7)),""))</f>
        <v>0</v>
      </c>
      <c r="BE74" s="1115"/>
      <c r="BF74" s="1111"/>
      <c r="BG74" s="1112"/>
      <c r="BH74" s="1112"/>
      <c r="BI74" s="1112"/>
      <c r="BJ74" s="1113"/>
    </row>
    <row r="75" spans="2:62" ht="20.25" customHeight="1">
      <c r="B75" s="1120">
        <f>B73+1</f>
        <v>30</v>
      </c>
      <c r="C75" s="957"/>
      <c r="D75" s="958"/>
      <c r="E75" s="163"/>
      <c r="F75" s="164"/>
      <c r="G75" s="163"/>
      <c r="H75" s="164"/>
      <c r="I75" s="1051"/>
      <c r="J75" s="1052"/>
      <c r="K75" s="1057"/>
      <c r="L75" s="1058"/>
      <c r="M75" s="1058"/>
      <c r="N75" s="958"/>
      <c r="O75" s="1081"/>
      <c r="P75" s="1082"/>
      <c r="Q75" s="1082"/>
      <c r="R75" s="1082"/>
      <c r="S75" s="1083"/>
      <c r="T75" s="195" t="s">
        <v>18</v>
      </c>
      <c r="U75" s="118"/>
      <c r="V75" s="119"/>
      <c r="W75" s="105"/>
      <c r="X75" s="106"/>
      <c r="Y75" s="106"/>
      <c r="Z75" s="106"/>
      <c r="AA75" s="106"/>
      <c r="AB75" s="106"/>
      <c r="AC75" s="107"/>
      <c r="AD75" s="105"/>
      <c r="AE75" s="106"/>
      <c r="AF75" s="106"/>
      <c r="AG75" s="106"/>
      <c r="AH75" s="106"/>
      <c r="AI75" s="106"/>
      <c r="AJ75" s="107"/>
      <c r="AK75" s="105"/>
      <c r="AL75" s="106"/>
      <c r="AM75" s="106"/>
      <c r="AN75" s="106"/>
      <c r="AO75" s="106"/>
      <c r="AP75" s="106"/>
      <c r="AQ75" s="107"/>
      <c r="AR75" s="105"/>
      <c r="AS75" s="106"/>
      <c r="AT75" s="106"/>
      <c r="AU75" s="106"/>
      <c r="AV75" s="106"/>
      <c r="AW75" s="106"/>
      <c r="AX75" s="107"/>
      <c r="AY75" s="105"/>
      <c r="AZ75" s="106"/>
      <c r="BA75" s="108"/>
      <c r="BB75" s="1035"/>
      <c r="BC75" s="1036"/>
      <c r="BD75" s="1037"/>
      <c r="BE75" s="1038"/>
      <c r="BF75" s="1059"/>
      <c r="BG75" s="1060"/>
      <c r="BH75" s="1060"/>
      <c r="BI75" s="1060"/>
      <c r="BJ75" s="1061"/>
    </row>
    <row r="76" spans="2:62" ht="20.25" customHeight="1">
      <c r="B76" s="1121"/>
      <c r="C76" s="1105"/>
      <c r="D76" s="1106"/>
      <c r="E76" s="207"/>
      <c r="F76" s="208">
        <f>C75</f>
        <v>0</v>
      </c>
      <c r="G76" s="207"/>
      <c r="H76" s="208">
        <f>I75</f>
        <v>0</v>
      </c>
      <c r="I76" s="1107"/>
      <c r="J76" s="1108"/>
      <c r="K76" s="1109"/>
      <c r="L76" s="1110"/>
      <c r="M76" s="1110"/>
      <c r="N76" s="1106"/>
      <c r="O76" s="1081"/>
      <c r="P76" s="1082"/>
      <c r="Q76" s="1082"/>
      <c r="R76" s="1082"/>
      <c r="S76" s="1083"/>
      <c r="T76" s="196" t="s">
        <v>253</v>
      </c>
      <c r="U76" s="120"/>
      <c r="V76" s="197"/>
      <c r="W76" s="173" t="str">
        <f>IF(W75="","",VLOOKUP(W75,'シフト記号表（従来型・ユニット型共通）'!$C$6:$L$47,10,FALSE))</f>
        <v/>
      </c>
      <c r="X76" s="174" t="str">
        <f>IF(X75="","",VLOOKUP(X75,'シフト記号表（従来型・ユニット型共通）'!$C$6:$L$47,10,FALSE))</f>
        <v/>
      </c>
      <c r="Y76" s="174" t="str">
        <f>IF(Y75="","",VLOOKUP(Y75,'シフト記号表（従来型・ユニット型共通）'!$C$6:$L$47,10,FALSE))</f>
        <v/>
      </c>
      <c r="Z76" s="174" t="str">
        <f>IF(Z75="","",VLOOKUP(Z75,'シフト記号表（従来型・ユニット型共通）'!$C$6:$L$47,10,FALSE))</f>
        <v/>
      </c>
      <c r="AA76" s="174" t="str">
        <f>IF(AA75="","",VLOOKUP(AA75,'シフト記号表（従来型・ユニット型共通）'!$C$6:$L$47,10,FALSE))</f>
        <v/>
      </c>
      <c r="AB76" s="174" t="str">
        <f>IF(AB75="","",VLOOKUP(AB75,'シフト記号表（従来型・ユニット型共通）'!$C$6:$L$47,10,FALSE))</f>
        <v/>
      </c>
      <c r="AC76" s="175" t="str">
        <f>IF(AC75="","",VLOOKUP(AC75,'シフト記号表（従来型・ユニット型共通）'!$C$6:$L$47,10,FALSE))</f>
        <v/>
      </c>
      <c r="AD76" s="173" t="str">
        <f>IF(AD75="","",VLOOKUP(AD75,'シフト記号表（従来型・ユニット型共通）'!$C$6:$L$47,10,FALSE))</f>
        <v/>
      </c>
      <c r="AE76" s="174" t="str">
        <f>IF(AE75="","",VLOOKUP(AE75,'シフト記号表（従来型・ユニット型共通）'!$C$6:$L$47,10,FALSE))</f>
        <v/>
      </c>
      <c r="AF76" s="174" t="str">
        <f>IF(AF75="","",VLOOKUP(AF75,'シフト記号表（従来型・ユニット型共通）'!$C$6:$L$47,10,FALSE))</f>
        <v/>
      </c>
      <c r="AG76" s="174" t="str">
        <f>IF(AG75="","",VLOOKUP(AG75,'シフト記号表（従来型・ユニット型共通）'!$C$6:$L$47,10,FALSE))</f>
        <v/>
      </c>
      <c r="AH76" s="174" t="str">
        <f>IF(AH75="","",VLOOKUP(AH75,'シフト記号表（従来型・ユニット型共通）'!$C$6:$L$47,10,FALSE))</f>
        <v/>
      </c>
      <c r="AI76" s="174" t="str">
        <f>IF(AI75="","",VLOOKUP(AI75,'シフト記号表（従来型・ユニット型共通）'!$C$6:$L$47,10,FALSE))</f>
        <v/>
      </c>
      <c r="AJ76" s="175" t="str">
        <f>IF(AJ75="","",VLOOKUP(AJ75,'シフト記号表（従来型・ユニット型共通）'!$C$6:$L$47,10,FALSE))</f>
        <v/>
      </c>
      <c r="AK76" s="173" t="str">
        <f>IF(AK75="","",VLOOKUP(AK75,'シフト記号表（従来型・ユニット型共通）'!$C$6:$L$47,10,FALSE))</f>
        <v/>
      </c>
      <c r="AL76" s="174" t="str">
        <f>IF(AL75="","",VLOOKUP(AL75,'シフト記号表（従来型・ユニット型共通）'!$C$6:$L$47,10,FALSE))</f>
        <v/>
      </c>
      <c r="AM76" s="174" t="str">
        <f>IF(AM75="","",VLOOKUP(AM75,'シフト記号表（従来型・ユニット型共通）'!$C$6:$L$47,10,FALSE))</f>
        <v/>
      </c>
      <c r="AN76" s="174" t="str">
        <f>IF(AN75="","",VLOOKUP(AN75,'シフト記号表（従来型・ユニット型共通）'!$C$6:$L$47,10,FALSE))</f>
        <v/>
      </c>
      <c r="AO76" s="174" t="str">
        <f>IF(AO75="","",VLOOKUP(AO75,'シフト記号表（従来型・ユニット型共通）'!$C$6:$L$47,10,FALSE))</f>
        <v/>
      </c>
      <c r="AP76" s="174" t="str">
        <f>IF(AP75="","",VLOOKUP(AP75,'シフト記号表（従来型・ユニット型共通）'!$C$6:$L$47,10,FALSE))</f>
        <v/>
      </c>
      <c r="AQ76" s="175" t="str">
        <f>IF(AQ75="","",VLOOKUP(AQ75,'シフト記号表（従来型・ユニット型共通）'!$C$6:$L$47,10,FALSE))</f>
        <v/>
      </c>
      <c r="AR76" s="173" t="str">
        <f>IF(AR75="","",VLOOKUP(AR75,'シフト記号表（従来型・ユニット型共通）'!$C$6:$L$47,10,FALSE))</f>
        <v/>
      </c>
      <c r="AS76" s="174" t="str">
        <f>IF(AS75="","",VLOOKUP(AS75,'シフト記号表（従来型・ユニット型共通）'!$C$6:$L$47,10,FALSE))</f>
        <v/>
      </c>
      <c r="AT76" s="174" t="str">
        <f>IF(AT75="","",VLOOKUP(AT75,'シフト記号表（従来型・ユニット型共通）'!$C$6:$L$47,10,FALSE))</f>
        <v/>
      </c>
      <c r="AU76" s="174" t="str">
        <f>IF(AU75="","",VLOOKUP(AU75,'シフト記号表（従来型・ユニット型共通）'!$C$6:$L$47,10,FALSE))</f>
        <v/>
      </c>
      <c r="AV76" s="174" t="str">
        <f>IF(AV75="","",VLOOKUP(AV75,'シフト記号表（従来型・ユニット型共通）'!$C$6:$L$47,10,FALSE))</f>
        <v/>
      </c>
      <c r="AW76" s="174" t="str">
        <f>IF(AW75="","",VLOOKUP(AW75,'シフト記号表（従来型・ユニット型共通）'!$C$6:$L$47,10,FALSE))</f>
        <v/>
      </c>
      <c r="AX76" s="175" t="str">
        <f>IF(AX75="","",VLOOKUP(AX75,'シフト記号表（従来型・ユニット型共通）'!$C$6:$L$47,10,FALSE))</f>
        <v/>
      </c>
      <c r="AY76" s="173" t="str">
        <f>IF(AY75="","",VLOOKUP(AY75,'シフト記号表（従来型・ユニット型共通）'!$C$6:$L$47,10,FALSE))</f>
        <v/>
      </c>
      <c r="AZ76" s="174" t="str">
        <f>IF(AZ75="","",VLOOKUP(AZ75,'シフト記号表（従来型・ユニット型共通）'!$C$6:$L$47,10,FALSE))</f>
        <v/>
      </c>
      <c r="BA76" s="174" t="str">
        <f>IF(BA75="","",VLOOKUP(BA75,'シフト記号表（従来型・ユニット型共通）'!$C$6:$L$47,10,FALSE))</f>
        <v/>
      </c>
      <c r="BB76" s="1114">
        <f>IF($BE$3="４週",SUM(W76:AX76),IF($BE$3="暦月",SUM(W76:BA76),""))</f>
        <v>0</v>
      </c>
      <c r="BC76" s="1115"/>
      <c r="BD76" s="1116">
        <f>IF($BE$3="４週",BB76/4,IF($BE$3="暦月",(BB76/($BE$8/7)),""))</f>
        <v>0</v>
      </c>
      <c r="BE76" s="1115"/>
      <c r="BF76" s="1111"/>
      <c r="BG76" s="1112"/>
      <c r="BH76" s="1112"/>
      <c r="BI76" s="1112"/>
      <c r="BJ76" s="1113"/>
    </row>
    <row r="77" spans="2:62" ht="20.25" customHeight="1">
      <c r="B77" s="1120">
        <f>B75+1</f>
        <v>31</v>
      </c>
      <c r="C77" s="957"/>
      <c r="D77" s="958"/>
      <c r="E77" s="163"/>
      <c r="F77" s="164"/>
      <c r="G77" s="163"/>
      <c r="H77" s="164"/>
      <c r="I77" s="1051"/>
      <c r="J77" s="1052"/>
      <c r="K77" s="1057"/>
      <c r="L77" s="1058"/>
      <c r="M77" s="1058"/>
      <c r="N77" s="958"/>
      <c r="O77" s="1081"/>
      <c r="P77" s="1082"/>
      <c r="Q77" s="1082"/>
      <c r="R77" s="1082"/>
      <c r="S77" s="1083"/>
      <c r="T77" s="195" t="s">
        <v>18</v>
      </c>
      <c r="U77" s="118"/>
      <c r="V77" s="119"/>
      <c r="W77" s="105"/>
      <c r="X77" s="106"/>
      <c r="Y77" s="106"/>
      <c r="Z77" s="106"/>
      <c r="AA77" s="106"/>
      <c r="AB77" s="106"/>
      <c r="AC77" s="107"/>
      <c r="AD77" s="105"/>
      <c r="AE77" s="106"/>
      <c r="AF77" s="106"/>
      <c r="AG77" s="106"/>
      <c r="AH77" s="106"/>
      <c r="AI77" s="106"/>
      <c r="AJ77" s="107"/>
      <c r="AK77" s="105"/>
      <c r="AL77" s="106"/>
      <c r="AM77" s="106"/>
      <c r="AN77" s="106"/>
      <c r="AO77" s="106"/>
      <c r="AP77" s="106"/>
      <c r="AQ77" s="107"/>
      <c r="AR77" s="105"/>
      <c r="AS77" s="106"/>
      <c r="AT77" s="106"/>
      <c r="AU77" s="106"/>
      <c r="AV77" s="106"/>
      <c r="AW77" s="106"/>
      <c r="AX77" s="107"/>
      <c r="AY77" s="105"/>
      <c r="AZ77" s="106"/>
      <c r="BA77" s="108"/>
      <c r="BB77" s="1035"/>
      <c r="BC77" s="1036"/>
      <c r="BD77" s="1037"/>
      <c r="BE77" s="1038"/>
      <c r="BF77" s="1059"/>
      <c r="BG77" s="1060"/>
      <c r="BH77" s="1060"/>
      <c r="BI77" s="1060"/>
      <c r="BJ77" s="1061"/>
    </row>
    <row r="78" spans="2:62" ht="20.25" customHeight="1">
      <c r="B78" s="1121"/>
      <c r="C78" s="1105"/>
      <c r="D78" s="1106"/>
      <c r="E78" s="207"/>
      <c r="F78" s="208">
        <f>C77</f>
        <v>0</v>
      </c>
      <c r="G78" s="207"/>
      <c r="H78" s="208">
        <f>I77</f>
        <v>0</v>
      </c>
      <c r="I78" s="1107"/>
      <c r="J78" s="1108"/>
      <c r="K78" s="1109"/>
      <c r="L78" s="1110"/>
      <c r="M78" s="1110"/>
      <c r="N78" s="1106"/>
      <c r="O78" s="1081"/>
      <c r="P78" s="1082"/>
      <c r="Q78" s="1082"/>
      <c r="R78" s="1082"/>
      <c r="S78" s="1083"/>
      <c r="T78" s="196" t="s">
        <v>253</v>
      </c>
      <c r="U78" s="120"/>
      <c r="V78" s="197"/>
      <c r="W78" s="173" t="str">
        <f>IF(W77="","",VLOOKUP(W77,'シフト記号表（従来型・ユニット型共通）'!$C$6:$L$47,10,FALSE))</f>
        <v/>
      </c>
      <c r="X78" s="174" t="str">
        <f>IF(X77="","",VLOOKUP(X77,'シフト記号表（従来型・ユニット型共通）'!$C$6:$L$47,10,FALSE))</f>
        <v/>
      </c>
      <c r="Y78" s="174" t="str">
        <f>IF(Y77="","",VLOOKUP(Y77,'シフト記号表（従来型・ユニット型共通）'!$C$6:$L$47,10,FALSE))</f>
        <v/>
      </c>
      <c r="Z78" s="174" t="str">
        <f>IF(Z77="","",VLOOKUP(Z77,'シフト記号表（従来型・ユニット型共通）'!$C$6:$L$47,10,FALSE))</f>
        <v/>
      </c>
      <c r="AA78" s="174" t="str">
        <f>IF(AA77="","",VLOOKUP(AA77,'シフト記号表（従来型・ユニット型共通）'!$C$6:$L$47,10,FALSE))</f>
        <v/>
      </c>
      <c r="AB78" s="174" t="str">
        <f>IF(AB77="","",VLOOKUP(AB77,'シフト記号表（従来型・ユニット型共通）'!$C$6:$L$47,10,FALSE))</f>
        <v/>
      </c>
      <c r="AC78" s="175" t="str">
        <f>IF(AC77="","",VLOOKUP(AC77,'シフト記号表（従来型・ユニット型共通）'!$C$6:$L$47,10,FALSE))</f>
        <v/>
      </c>
      <c r="AD78" s="173" t="str">
        <f>IF(AD77="","",VLOOKUP(AD77,'シフト記号表（従来型・ユニット型共通）'!$C$6:$L$47,10,FALSE))</f>
        <v/>
      </c>
      <c r="AE78" s="174" t="str">
        <f>IF(AE77="","",VLOOKUP(AE77,'シフト記号表（従来型・ユニット型共通）'!$C$6:$L$47,10,FALSE))</f>
        <v/>
      </c>
      <c r="AF78" s="174" t="str">
        <f>IF(AF77="","",VLOOKUP(AF77,'シフト記号表（従来型・ユニット型共通）'!$C$6:$L$47,10,FALSE))</f>
        <v/>
      </c>
      <c r="AG78" s="174" t="str">
        <f>IF(AG77="","",VLOOKUP(AG77,'シフト記号表（従来型・ユニット型共通）'!$C$6:$L$47,10,FALSE))</f>
        <v/>
      </c>
      <c r="AH78" s="174" t="str">
        <f>IF(AH77="","",VLOOKUP(AH77,'シフト記号表（従来型・ユニット型共通）'!$C$6:$L$47,10,FALSE))</f>
        <v/>
      </c>
      <c r="AI78" s="174" t="str">
        <f>IF(AI77="","",VLOOKUP(AI77,'シフト記号表（従来型・ユニット型共通）'!$C$6:$L$47,10,FALSE))</f>
        <v/>
      </c>
      <c r="AJ78" s="175" t="str">
        <f>IF(AJ77="","",VLOOKUP(AJ77,'シフト記号表（従来型・ユニット型共通）'!$C$6:$L$47,10,FALSE))</f>
        <v/>
      </c>
      <c r="AK78" s="173" t="str">
        <f>IF(AK77="","",VLOOKUP(AK77,'シフト記号表（従来型・ユニット型共通）'!$C$6:$L$47,10,FALSE))</f>
        <v/>
      </c>
      <c r="AL78" s="174" t="str">
        <f>IF(AL77="","",VLOOKUP(AL77,'シフト記号表（従来型・ユニット型共通）'!$C$6:$L$47,10,FALSE))</f>
        <v/>
      </c>
      <c r="AM78" s="174" t="str">
        <f>IF(AM77="","",VLOOKUP(AM77,'シフト記号表（従来型・ユニット型共通）'!$C$6:$L$47,10,FALSE))</f>
        <v/>
      </c>
      <c r="AN78" s="174" t="str">
        <f>IF(AN77="","",VLOOKUP(AN77,'シフト記号表（従来型・ユニット型共通）'!$C$6:$L$47,10,FALSE))</f>
        <v/>
      </c>
      <c r="AO78" s="174" t="str">
        <f>IF(AO77="","",VLOOKUP(AO77,'シフト記号表（従来型・ユニット型共通）'!$C$6:$L$47,10,FALSE))</f>
        <v/>
      </c>
      <c r="AP78" s="174" t="str">
        <f>IF(AP77="","",VLOOKUP(AP77,'シフト記号表（従来型・ユニット型共通）'!$C$6:$L$47,10,FALSE))</f>
        <v/>
      </c>
      <c r="AQ78" s="175" t="str">
        <f>IF(AQ77="","",VLOOKUP(AQ77,'シフト記号表（従来型・ユニット型共通）'!$C$6:$L$47,10,FALSE))</f>
        <v/>
      </c>
      <c r="AR78" s="173" t="str">
        <f>IF(AR77="","",VLOOKUP(AR77,'シフト記号表（従来型・ユニット型共通）'!$C$6:$L$47,10,FALSE))</f>
        <v/>
      </c>
      <c r="AS78" s="174" t="str">
        <f>IF(AS77="","",VLOOKUP(AS77,'シフト記号表（従来型・ユニット型共通）'!$C$6:$L$47,10,FALSE))</f>
        <v/>
      </c>
      <c r="AT78" s="174" t="str">
        <f>IF(AT77="","",VLOOKUP(AT77,'シフト記号表（従来型・ユニット型共通）'!$C$6:$L$47,10,FALSE))</f>
        <v/>
      </c>
      <c r="AU78" s="174" t="str">
        <f>IF(AU77="","",VLOOKUP(AU77,'シフト記号表（従来型・ユニット型共通）'!$C$6:$L$47,10,FALSE))</f>
        <v/>
      </c>
      <c r="AV78" s="174" t="str">
        <f>IF(AV77="","",VLOOKUP(AV77,'シフト記号表（従来型・ユニット型共通）'!$C$6:$L$47,10,FALSE))</f>
        <v/>
      </c>
      <c r="AW78" s="174" t="str">
        <f>IF(AW77="","",VLOOKUP(AW77,'シフト記号表（従来型・ユニット型共通）'!$C$6:$L$47,10,FALSE))</f>
        <v/>
      </c>
      <c r="AX78" s="175" t="str">
        <f>IF(AX77="","",VLOOKUP(AX77,'シフト記号表（従来型・ユニット型共通）'!$C$6:$L$47,10,FALSE))</f>
        <v/>
      </c>
      <c r="AY78" s="173" t="str">
        <f>IF(AY77="","",VLOOKUP(AY77,'シフト記号表（従来型・ユニット型共通）'!$C$6:$L$47,10,FALSE))</f>
        <v/>
      </c>
      <c r="AZ78" s="174" t="str">
        <f>IF(AZ77="","",VLOOKUP(AZ77,'シフト記号表（従来型・ユニット型共通）'!$C$6:$L$47,10,FALSE))</f>
        <v/>
      </c>
      <c r="BA78" s="174" t="str">
        <f>IF(BA77="","",VLOOKUP(BA77,'シフト記号表（従来型・ユニット型共通）'!$C$6:$L$47,10,FALSE))</f>
        <v/>
      </c>
      <c r="BB78" s="1114">
        <f>IF($BE$3="４週",SUM(W78:AX78),IF($BE$3="暦月",SUM(W78:BA78),""))</f>
        <v>0</v>
      </c>
      <c r="BC78" s="1115"/>
      <c r="BD78" s="1116">
        <f>IF($BE$3="４週",BB78/4,IF($BE$3="暦月",(BB78/($BE$8/7)),""))</f>
        <v>0</v>
      </c>
      <c r="BE78" s="1115"/>
      <c r="BF78" s="1111"/>
      <c r="BG78" s="1112"/>
      <c r="BH78" s="1112"/>
      <c r="BI78" s="1112"/>
      <c r="BJ78" s="1113"/>
    </row>
    <row r="79" spans="2:62" ht="20.25" customHeight="1">
      <c r="B79" s="1120">
        <f>B77+1</f>
        <v>32</v>
      </c>
      <c r="C79" s="957"/>
      <c r="D79" s="958"/>
      <c r="E79" s="163"/>
      <c r="F79" s="164"/>
      <c r="G79" s="163"/>
      <c r="H79" s="164"/>
      <c r="I79" s="1051"/>
      <c r="J79" s="1052"/>
      <c r="K79" s="1057"/>
      <c r="L79" s="1058"/>
      <c r="M79" s="1058"/>
      <c r="N79" s="958"/>
      <c r="O79" s="1081"/>
      <c r="P79" s="1082"/>
      <c r="Q79" s="1082"/>
      <c r="R79" s="1082"/>
      <c r="S79" s="1083"/>
      <c r="T79" s="195" t="s">
        <v>18</v>
      </c>
      <c r="U79" s="118"/>
      <c r="V79" s="119"/>
      <c r="W79" s="105"/>
      <c r="X79" s="106"/>
      <c r="Y79" s="106"/>
      <c r="Z79" s="106"/>
      <c r="AA79" s="106"/>
      <c r="AB79" s="106"/>
      <c r="AC79" s="107"/>
      <c r="AD79" s="105"/>
      <c r="AE79" s="106"/>
      <c r="AF79" s="106"/>
      <c r="AG79" s="106"/>
      <c r="AH79" s="106"/>
      <c r="AI79" s="106"/>
      <c r="AJ79" s="107"/>
      <c r="AK79" s="105"/>
      <c r="AL79" s="106"/>
      <c r="AM79" s="106"/>
      <c r="AN79" s="106"/>
      <c r="AO79" s="106"/>
      <c r="AP79" s="106"/>
      <c r="AQ79" s="107"/>
      <c r="AR79" s="105"/>
      <c r="AS79" s="106"/>
      <c r="AT79" s="106"/>
      <c r="AU79" s="106"/>
      <c r="AV79" s="106"/>
      <c r="AW79" s="106"/>
      <c r="AX79" s="107"/>
      <c r="AY79" s="105"/>
      <c r="AZ79" s="106"/>
      <c r="BA79" s="108"/>
      <c r="BB79" s="1035"/>
      <c r="BC79" s="1036"/>
      <c r="BD79" s="1037"/>
      <c r="BE79" s="1038"/>
      <c r="BF79" s="1059"/>
      <c r="BG79" s="1060"/>
      <c r="BH79" s="1060"/>
      <c r="BI79" s="1060"/>
      <c r="BJ79" s="1061"/>
    </row>
    <row r="80" spans="2:62" ht="20.25" customHeight="1">
      <c r="B80" s="1121"/>
      <c r="C80" s="1105"/>
      <c r="D80" s="1106"/>
      <c r="E80" s="207"/>
      <c r="F80" s="208">
        <f>C79</f>
        <v>0</v>
      </c>
      <c r="G80" s="207"/>
      <c r="H80" s="208">
        <f>I79</f>
        <v>0</v>
      </c>
      <c r="I80" s="1107"/>
      <c r="J80" s="1108"/>
      <c r="K80" s="1109"/>
      <c r="L80" s="1110"/>
      <c r="M80" s="1110"/>
      <c r="N80" s="1106"/>
      <c r="O80" s="1081"/>
      <c r="P80" s="1082"/>
      <c r="Q80" s="1082"/>
      <c r="R80" s="1082"/>
      <c r="S80" s="1083"/>
      <c r="T80" s="196" t="s">
        <v>253</v>
      </c>
      <c r="U80" s="120"/>
      <c r="V80" s="197"/>
      <c r="W80" s="173" t="str">
        <f>IF(W79="","",VLOOKUP(W79,'シフト記号表（従来型・ユニット型共通）'!$C$6:$L$47,10,FALSE))</f>
        <v/>
      </c>
      <c r="X80" s="174" t="str">
        <f>IF(X79="","",VLOOKUP(X79,'シフト記号表（従来型・ユニット型共通）'!$C$6:$L$47,10,FALSE))</f>
        <v/>
      </c>
      <c r="Y80" s="174" t="str">
        <f>IF(Y79="","",VLOOKUP(Y79,'シフト記号表（従来型・ユニット型共通）'!$C$6:$L$47,10,FALSE))</f>
        <v/>
      </c>
      <c r="Z80" s="174" t="str">
        <f>IF(Z79="","",VLOOKUP(Z79,'シフト記号表（従来型・ユニット型共通）'!$C$6:$L$47,10,FALSE))</f>
        <v/>
      </c>
      <c r="AA80" s="174" t="str">
        <f>IF(AA79="","",VLOOKUP(AA79,'シフト記号表（従来型・ユニット型共通）'!$C$6:$L$47,10,FALSE))</f>
        <v/>
      </c>
      <c r="AB80" s="174" t="str">
        <f>IF(AB79="","",VLOOKUP(AB79,'シフト記号表（従来型・ユニット型共通）'!$C$6:$L$47,10,FALSE))</f>
        <v/>
      </c>
      <c r="AC80" s="175" t="str">
        <f>IF(AC79="","",VLOOKUP(AC79,'シフト記号表（従来型・ユニット型共通）'!$C$6:$L$47,10,FALSE))</f>
        <v/>
      </c>
      <c r="AD80" s="173" t="str">
        <f>IF(AD79="","",VLOOKUP(AD79,'シフト記号表（従来型・ユニット型共通）'!$C$6:$L$47,10,FALSE))</f>
        <v/>
      </c>
      <c r="AE80" s="174" t="str">
        <f>IF(AE79="","",VLOOKUP(AE79,'シフト記号表（従来型・ユニット型共通）'!$C$6:$L$47,10,FALSE))</f>
        <v/>
      </c>
      <c r="AF80" s="174" t="str">
        <f>IF(AF79="","",VLOOKUP(AF79,'シフト記号表（従来型・ユニット型共通）'!$C$6:$L$47,10,FALSE))</f>
        <v/>
      </c>
      <c r="AG80" s="174" t="str">
        <f>IF(AG79="","",VLOOKUP(AG79,'シフト記号表（従来型・ユニット型共通）'!$C$6:$L$47,10,FALSE))</f>
        <v/>
      </c>
      <c r="AH80" s="174" t="str">
        <f>IF(AH79="","",VLOOKUP(AH79,'シフト記号表（従来型・ユニット型共通）'!$C$6:$L$47,10,FALSE))</f>
        <v/>
      </c>
      <c r="AI80" s="174" t="str">
        <f>IF(AI79="","",VLOOKUP(AI79,'シフト記号表（従来型・ユニット型共通）'!$C$6:$L$47,10,FALSE))</f>
        <v/>
      </c>
      <c r="AJ80" s="175" t="str">
        <f>IF(AJ79="","",VLOOKUP(AJ79,'シフト記号表（従来型・ユニット型共通）'!$C$6:$L$47,10,FALSE))</f>
        <v/>
      </c>
      <c r="AK80" s="173" t="str">
        <f>IF(AK79="","",VLOOKUP(AK79,'シフト記号表（従来型・ユニット型共通）'!$C$6:$L$47,10,FALSE))</f>
        <v/>
      </c>
      <c r="AL80" s="174" t="str">
        <f>IF(AL79="","",VLOOKUP(AL79,'シフト記号表（従来型・ユニット型共通）'!$C$6:$L$47,10,FALSE))</f>
        <v/>
      </c>
      <c r="AM80" s="174" t="str">
        <f>IF(AM79="","",VLOOKUP(AM79,'シフト記号表（従来型・ユニット型共通）'!$C$6:$L$47,10,FALSE))</f>
        <v/>
      </c>
      <c r="AN80" s="174" t="str">
        <f>IF(AN79="","",VLOOKUP(AN79,'シフト記号表（従来型・ユニット型共通）'!$C$6:$L$47,10,FALSE))</f>
        <v/>
      </c>
      <c r="AO80" s="174" t="str">
        <f>IF(AO79="","",VLOOKUP(AO79,'シフト記号表（従来型・ユニット型共通）'!$C$6:$L$47,10,FALSE))</f>
        <v/>
      </c>
      <c r="AP80" s="174" t="str">
        <f>IF(AP79="","",VLOOKUP(AP79,'シフト記号表（従来型・ユニット型共通）'!$C$6:$L$47,10,FALSE))</f>
        <v/>
      </c>
      <c r="AQ80" s="175" t="str">
        <f>IF(AQ79="","",VLOOKUP(AQ79,'シフト記号表（従来型・ユニット型共通）'!$C$6:$L$47,10,FALSE))</f>
        <v/>
      </c>
      <c r="AR80" s="173" t="str">
        <f>IF(AR79="","",VLOOKUP(AR79,'シフト記号表（従来型・ユニット型共通）'!$C$6:$L$47,10,FALSE))</f>
        <v/>
      </c>
      <c r="AS80" s="174" t="str">
        <f>IF(AS79="","",VLOOKUP(AS79,'シフト記号表（従来型・ユニット型共通）'!$C$6:$L$47,10,FALSE))</f>
        <v/>
      </c>
      <c r="AT80" s="174" t="str">
        <f>IF(AT79="","",VLOOKUP(AT79,'シフト記号表（従来型・ユニット型共通）'!$C$6:$L$47,10,FALSE))</f>
        <v/>
      </c>
      <c r="AU80" s="174" t="str">
        <f>IF(AU79="","",VLOOKUP(AU79,'シフト記号表（従来型・ユニット型共通）'!$C$6:$L$47,10,FALSE))</f>
        <v/>
      </c>
      <c r="AV80" s="174" t="str">
        <f>IF(AV79="","",VLOOKUP(AV79,'シフト記号表（従来型・ユニット型共通）'!$C$6:$L$47,10,FALSE))</f>
        <v/>
      </c>
      <c r="AW80" s="174" t="str">
        <f>IF(AW79="","",VLOOKUP(AW79,'シフト記号表（従来型・ユニット型共通）'!$C$6:$L$47,10,FALSE))</f>
        <v/>
      </c>
      <c r="AX80" s="175" t="str">
        <f>IF(AX79="","",VLOOKUP(AX79,'シフト記号表（従来型・ユニット型共通）'!$C$6:$L$47,10,FALSE))</f>
        <v/>
      </c>
      <c r="AY80" s="173" t="str">
        <f>IF(AY79="","",VLOOKUP(AY79,'シフト記号表（従来型・ユニット型共通）'!$C$6:$L$47,10,FALSE))</f>
        <v/>
      </c>
      <c r="AZ80" s="174" t="str">
        <f>IF(AZ79="","",VLOOKUP(AZ79,'シフト記号表（従来型・ユニット型共通）'!$C$6:$L$47,10,FALSE))</f>
        <v/>
      </c>
      <c r="BA80" s="174" t="str">
        <f>IF(BA79="","",VLOOKUP(BA79,'シフト記号表（従来型・ユニット型共通）'!$C$6:$L$47,10,FALSE))</f>
        <v/>
      </c>
      <c r="BB80" s="1114">
        <f>IF($BE$3="４週",SUM(W80:AX80),IF($BE$3="暦月",SUM(W80:BA80),""))</f>
        <v>0</v>
      </c>
      <c r="BC80" s="1115"/>
      <c r="BD80" s="1116">
        <f>IF($BE$3="４週",BB80/4,IF($BE$3="暦月",(BB80/($BE$8/7)),""))</f>
        <v>0</v>
      </c>
      <c r="BE80" s="1115"/>
      <c r="BF80" s="1111"/>
      <c r="BG80" s="1112"/>
      <c r="BH80" s="1112"/>
      <c r="BI80" s="1112"/>
      <c r="BJ80" s="1113"/>
    </row>
    <row r="81" spans="2:62" ht="20.25" customHeight="1">
      <c r="B81" s="1120">
        <f>B79+1</f>
        <v>33</v>
      </c>
      <c r="C81" s="957"/>
      <c r="D81" s="958"/>
      <c r="E81" s="163"/>
      <c r="F81" s="164"/>
      <c r="G81" s="163"/>
      <c r="H81" s="164"/>
      <c r="I81" s="1051"/>
      <c r="J81" s="1052"/>
      <c r="K81" s="1057"/>
      <c r="L81" s="1058"/>
      <c r="M81" s="1058"/>
      <c r="N81" s="958"/>
      <c r="O81" s="1081"/>
      <c r="P81" s="1082"/>
      <c r="Q81" s="1082"/>
      <c r="R81" s="1082"/>
      <c r="S81" s="1083"/>
      <c r="T81" s="195" t="s">
        <v>18</v>
      </c>
      <c r="U81" s="118"/>
      <c r="V81" s="119"/>
      <c r="W81" s="105"/>
      <c r="X81" s="106"/>
      <c r="Y81" s="106"/>
      <c r="Z81" s="106"/>
      <c r="AA81" s="106"/>
      <c r="AB81" s="106"/>
      <c r="AC81" s="107"/>
      <c r="AD81" s="105"/>
      <c r="AE81" s="106"/>
      <c r="AF81" s="106"/>
      <c r="AG81" s="106"/>
      <c r="AH81" s="106"/>
      <c r="AI81" s="106"/>
      <c r="AJ81" s="107"/>
      <c r="AK81" s="105"/>
      <c r="AL81" s="106"/>
      <c r="AM81" s="106"/>
      <c r="AN81" s="106"/>
      <c r="AO81" s="106"/>
      <c r="AP81" s="106"/>
      <c r="AQ81" s="107"/>
      <c r="AR81" s="105"/>
      <c r="AS81" s="106"/>
      <c r="AT81" s="106"/>
      <c r="AU81" s="106"/>
      <c r="AV81" s="106"/>
      <c r="AW81" s="106"/>
      <c r="AX81" s="107"/>
      <c r="AY81" s="105"/>
      <c r="AZ81" s="106"/>
      <c r="BA81" s="108"/>
      <c r="BB81" s="1035"/>
      <c r="BC81" s="1036"/>
      <c r="BD81" s="1037"/>
      <c r="BE81" s="1038"/>
      <c r="BF81" s="1059"/>
      <c r="BG81" s="1060"/>
      <c r="BH81" s="1060"/>
      <c r="BI81" s="1060"/>
      <c r="BJ81" s="1061"/>
    </row>
    <row r="82" spans="2:62" ht="20.25" customHeight="1">
      <c r="B82" s="1121"/>
      <c r="C82" s="1105"/>
      <c r="D82" s="1106"/>
      <c r="E82" s="207"/>
      <c r="F82" s="208">
        <f>C81</f>
        <v>0</v>
      </c>
      <c r="G82" s="207"/>
      <c r="H82" s="208">
        <f>I81</f>
        <v>0</v>
      </c>
      <c r="I82" s="1107"/>
      <c r="J82" s="1108"/>
      <c r="K82" s="1109"/>
      <c r="L82" s="1110"/>
      <c r="M82" s="1110"/>
      <c r="N82" s="1106"/>
      <c r="O82" s="1081"/>
      <c r="P82" s="1082"/>
      <c r="Q82" s="1082"/>
      <c r="R82" s="1082"/>
      <c r="S82" s="1083"/>
      <c r="T82" s="196" t="s">
        <v>253</v>
      </c>
      <c r="U82" s="120"/>
      <c r="V82" s="197"/>
      <c r="W82" s="173" t="str">
        <f>IF(W81="","",VLOOKUP(W81,'シフト記号表（従来型・ユニット型共通）'!$C$6:$L$47,10,FALSE))</f>
        <v/>
      </c>
      <c r="X82" s="174" t="str">
        <f>IF(X81="","",VLOOKUP(X81,'シフト記号表（従来型・ユニット型共通）'!$C$6:$L$47,10,FALSE))</f>
        <v/>
      </c>
      <c r="Y82" s="174" t="str">
        <f>IF(Y81="","",VLOOKUP(Y81,'シフト記号表（従来型・ユニット型共通）'!$C$6:$L$47,10,FALSE))</f>
        <v/>
      </c>
      <c r="Z82" s="174" t="str">
        <f>IF(Z81="","",VLOOKUP(Z81,'シフト記号表（従来型・ユニット型共通）'!$C$6:$L$47,10,FALSE))</f>
        <v/>
      </c>
      <c r="AA82" s="174" t="str">
        <f>IF(AA81="","",VLOOKUP(AA81,'シフト記号表（従来型・ユニット型共通）'!$C$6:$L$47,10,FALSE))</f>
        <v/>
      </c>
      <c r="AB82" s="174" t="str">
        <f>IF(AB81="","",VLOOKUP(AB81,'シフト記号表（従来型・ユニット型共通）'!$C$6:$L$47,10,FALSE))</f>
        <v/>
      </c>
      <c r="AC82" s="175" t="str">
        <f>IF(AC81="","",VLOOKUP(AC81,'シフト記号表（従来型・ユニット型共通）'!$C$6:$L$47,10,FALSE))</f>
        <v/>
      </c>
      <c r="AD82" s="173" t="str">
        <f>IF(AD81="","",VLOOKUP(AD81,'シフト記号表（従来型・ユニット型共通）'!$C$6:$L$47,10,FALSE))</f>
        <v/>
      </c>
      <c r="AE82" s="174" t="str">
        <f>IF(AE81="","",VLOOKUP(AE81,'シフト記号表（従来型・ユニット型共通）'!$C$6:$L$47,10,FALSE))</f>
        <v/>
      </c>
      <c r="AF82" s="174" t="str">
        <f>IF(AF81="","",VLOOKUP(AF81,'シフト記号表（従来型・ユニット型共通）'!$C$6:$L$47,10,FALSE))</f>
        <v/>
      </c>
      <c r="AG82" s="174" t="str">
        <f>IF(AG81="","",VLOOKUP(AG81,'シフト記号表（従来型・ユニット型共通）'!$C$6:$L$47,10,FALSE))</f>
        <v/>
      </c>
      <c r="AH82" s="174" t="str">
        <f>IF(AH81="","",VLOOKUP(AH81,'シフト記号表（従来型・ユニット型共通）'!$C$6:$L$47,10,FALSE))</f>
        <v/>
      </c>
      <c r="AI82" s="174" t="str">
        <f>IF(AI81="","",VLOOKUP(AI81,'シフト記号表（従来型・ユニット型共通）'!$C$6:$L$47,10,FALSE))</f>
        <v/>
      </c>
      <c r="AJ82" s="175" t="str">
        <f>IF(AJ81="","",VLOOKUP(AJ81,'シフト記号表（従来型・ユニット型共通）'!$C$6:$L$47,10,FALSE))</f>
        <v/>
      </c>
      <c r="AK82" s="173" t="str">
        <f>IF(AK81="","",VLOOKUP(AK81,'シフト記号表（従来型・ユニット型共通）'!$C$6:$L$47,10,FALSE))</f>
        <v/>
      </c>
      <c r="AL82" s="174" t="str">
        <f>IF(AL81="","",VLOOKUP(AL81,'シフト記号表（従来型・ユニット型共通）'!$C$6:$L$47,10,FALSE))</f>
        <v/>
      </c>
      <c r="AM82" s="174" t="str">
        <f>IF(AM81="","",VLOOKUP(AM81,'シフト記号表（従来型・ユニット型共通）'!$C$6:$L$47,10,FALSE))</f>
        <v/>
      </c>
      <c r="AN82" s="174" t="str">
        <f>IF(AN81="","",VLOOKUP(AN81,'シフト記号表（従来型・ユニット型共通）'!$C$6:$L$47,10,FALSE))</f>
        <v/>
      </c>
      <c r="AO82" s="174" t="str">
        <f>IF(AO81="","",VLOOKUP(AO81,'シフト記号表（従来型・ユニット型共通）'!$C$6:$L$47,10,FALSE))</f>
        <v/>
      </c>
      <c r="AP82" s="174" t="str">
        <f>IF(AP81="","",VLOOKUP(AP81,'シフト記号表（従来型・ユニット型共通）'!$C$6:$L$47,10,FALSE))</f>
        <v/>
      </c>
      <c r="AQ82" s="175" t="str">
        <f>IF(AQ81="","",VLOOKUP(AQ81,'シフト記号表（従来型・ユニット型共通）'!$C$6:$L$47,10,FALSE))</f>
        <v/>
      </c>
      <c r="AR82" s="173" t="str">
        <f>IF(AR81="","",VLOOKUP(AR81,'シフト記号表（従来型・ユニット型共通）'!$C$6:$L$47,10,FALSE))</f>
        <v/>
      </c>
      <c r="AS82" s="174" t="str">
        <f>IF(AS81="","",VLOOKUP(AS81,'シフト記号表（従来型・ユニット型共通）'!$C$6:$L$47,10,FALSE))</f>
        <v/>
      </c>
      <c r="AT82" s="174" t="str">
        <f>IF(AT81="","",VLOOKUP(AT81,'シフト記号表（従来型・ユニット型共通）'!$C$6:$L$47,10,FALSE))</f>
        <v/>
      </c>
      <c r="AU82" s="174" t="str">
        <f>IF(AU81="","",VLOOKUP(AU81,'シフト記号表（従来型・ユニット型共通）'!$C$6:$L$47,10,FALSE))</f>
        <v/>
      </c>
      <c r="AV82" s="174" t="str">
        <f>IF(AV81="","",VLOOKUP(AV81,'シフト記号表（従来型・ユニット型共通）'!$C$6:$L$47,10,FALSE))</f>
        <v/>
      </c>
      <c r="AW82" s="174" t="str">
        <f>IF(AW81="","",VLOOKUP(AW81,'シフト記号表（従来型・ユニット型共通）'!$C$6:$L$47,10,FALSE))</f>
        <v/>
      </c>
      <c r="AX82" s="175" t="str">
        <f>IF(AX81="","",VLOOKUP(AX81,'シフト記号表（従来型・ユニット型共通）'!$C$6:$L$47,10,FALSE))</f>
        <v/>
      </c>
      <c r="AY82" s="173" t="str">
        <f>IF(AY81="","",VLOOKUP(AY81,'シフト記号表（従来型・ユニット型共通）'!$C$6:$L$47,10,FALSE))</f>
        <v/>
      </c>
      <c r="AZ82" s="174" t="str">
        <f>IF(AZ81="","",VLOOKUP(AZ81,'シフト記号表（従来型・ユニット型共通）'!$C$6:$L$47,10,FALSE))</f>
        <v/>
      </c>
      <c r="BA82" s="174" t="str">
        <f>IF(BA81="","",VLOOKUP(BA81,'シフト記号表（従来型・ユニット型共通）'!$C$6:$L$47,10,FALSE))</f>
        <v/>
      </c>
      <c r="BB82" s="1114">
        <f>IF($BE$3="４週",SUM(W82:AX82),IF($BE$3="暦月",SUM(W82:BA82),""))</f>
        <v>0</v>
      </c>
      <c r="BC82" s="1115"/>
      <c r="BD82" s="1116">
        <f>IF($BE$3="４週",BB82/4,IF($BE$3="暦月",(BB82/($BE$8/7)),""))</f>
        <v>0</v>
      </c>
      <c r="BE82" s="1115"/>
      <c r="BF82" s="1111"/>
      <c r="BG82" s="1112"/>
      <c r="BH82" s="1112"/>
      <c r="BI82" s="1112"/>
      <c r="BJ82" s="1113"/>
    </row>
    <row r="83" spans="2:62" ht="20.25" customHeight="1">
      <c r="B83" s="1120">
        <f>B81+1</f>
        <v>34</v>
      </c>
      <c r="C83" s="957"/>
      <c r="D83" s="958"/>
      <c r="E83" s="163"/>
      <c r="F83" s="164"/>
      <c r="G83" s="163"/>
      <c r="H83" s="164"/>
      <c r="I83" s="1051"/>
      <c r="J83" s="1052"/>
      <c r="K83" s="1057"/>
      <c r="L83" s="1058"/>
      <c r="M83" s="1058"/>
      <c r="N83" s="958"/>
      <c r="O83" s="1081"/>
      <c r="P83" s="1082"/>
      <c r="Q83" s="1082"/>
      <c r="R83" s="1082"/>
      <c r="S83" s="1083"/>
      <c r="T83" s="195" t="s">
        <v>18</v>
      </c>
      <c r="U83" s="118"/>
      <c r="V83" s="119"/>
      <c r="W83" s="105"/>
      <c r="X83" s="106"/>
      <c r="Y83" s="106"/>
      <c r="Z83" s="106"/>
      <c r="AA83" s="106"/>
      <c r="AB83" s="106"/>
      <c r="AC83" s="107"/>
      <c r="AD83" s="105"/>
      <c r="AE83" s="106"/>
      <c r="AF83" s="106"/>
      <c r="AG83" s="106"/>
      <c r="AH83" s="106"/>
      <c r="AI83" s="106"/>
      <c r="AJ83" s="107"/>
      <c r="AK83" s="105"/>
      <c r="AL83" s="106"/>
      <c r="AM83" s="106"/>
      <c r="AN83" s="106"/>
      <c r="AO83" s="106"/>
      <c r="AP83" s="106"/>
      <c r="AQ83" s="107"/>
      <c r="AR83" s="105"/>
      <c r="AS83" s="106"/>
      <c r="AT83" s="106"/>
      <c r="AU83" s="106"/>
      <c r="AV83" s="106"/>
      <c r="AW83" s="106"/>
      <c r="AX83" s="107"/>
      <c r="AY83" s="105"/>
      <c r="AZ83" s="106"/>
      <c r="BA83" s="108"/>
      <c r="BB83" s="1035"/>
      <c r="BC83" s="1036"/>
      <c r="BD83" s="1037"/>
      <c r="BE83" s="1038"/>
      <c r="BF83" s="1059"/>
      <c r="BG83" s="1060"/>
      <c r="BH83" s="1060"/>
      <c r="BI83" s="1060"/>
      <c r="BJ83" s="1061"/>
    </row>
    <row r="84" spans="2:62" ht="20.25" customHeight="1">
      <c r="B84" s="1121"/>
      <c r="C84" s="1105"/>
      <c r="D84" s="1106"/>
      <c r="E84" s="207"/>
      <c r="F84" s="208">
        <f>C83</f>
        <v>0</v>
      </c>
      <c r="G84" s="207"/>
      <c r="H84" s="208">
        <f>I83</f>
        <v>0</v>
      </c>
      <c r="I84" s="1107"/>
      <c r="J84" s="1108"/>
      <c r="K84" s="1109"/>
      <c r="L84" s="1110"/>
      <c r="M84" s="1110"/>
      <c r="N84" s="1106"/>
      <c r="O84" s="1081"/>
      <c r="P84" s="1082"/>
      <c r="Q84" s="1082"/>
      <c r="R84" s="1082"/>
      <c r="S84" s="1083"/>
      <c r="T84" s="196" t="s">
        <v>253</v>
      </c>
      <c r="U84" s="120"/>
      <c r="V84" s="197"/>
      <c r="W84" s="173" t="str">
        <f>IF(W83="","",VLOOKUP(W83,'シフト記号表（従来型・ユニット型共通）'!$C$6:$L$47,10,FALSE))</f>
        <v/>
      </c>
      <c r="X84" s="174" t="str">
        <f>IF(X83="","",VLOOKUP(X83,'シフト記号表（従来型・ユニット型共通）'!$C$6:$L$47,10,FALSE))</f>
        <v/>
      </c>
      <c r="Y84" s="174" t="str">
        <f>IF(Y83="","",VLOOKUP(Y83,'シフト記号表（従来型・ユニット型共通）'!$C$6:$L$47,10,FALSE))</f>
        <v/>
      </c>
      <c r="Z84" s="174" t="str">
        <f>IF(Z83="","",VLOOKUP(Z83,'シフト記号表（従来型・ユニット型共通）'!$C$6:$L$47,10,FALSE))</f>
        <v/>
      </c>
      <c r="AA84" s="174" t="str">
        <f>IF(AA83="","",VLOOKUP(AA83,'シフト記号表（従来型・ユニット型共通）'!$C$6:$L$47,10,FALSE))</f>
        <v/>
      </c>
      <c r="AB84" s="174" t="str">
        <f>IF(AB83="","",VLOOKUP(AB83,'シフト記号表（従来型・ユニット型共通）'!$C$6:$L$47,10,FALSE))</f>
        <v/>
      </c>
      <c r="AC84" s="175" t="str">
        <f>IF(AC83="","",VLOOKUP(AC83,'シフト記号表（従来型・ユニット型共通）'!$C$6:$L$47,10,FALSE))</f>
        <v/>
      </c>
      <c r="AD84" s="173" t="str">
        <f>IF(AD83="","",VLOOKUP(AD83,'シフト記号表（従来型・ユニット型共通）'!$C$6:$L$47,10,FALSE))</f>
        <v/>
      </c>
      <c r="AE84" s="174" t="str">
        <f>IF(AE83="","",VLOOKUP(AE83,'シフト記号表（従来型・ユニット型共通）'!$C$6:$L$47,10,FALSE))</f>
        <v/>
      </c>
      <c r="AF84" s="174" t="str">
        <f>IF(AF83="","",VLOOKUP(AF83,'シフト記号表（従来型・ユニット型共通）'!$C$6:$L$47,10,FALSE))</f>
        <v/>
      </c>
      <c r="AG84" s="174" t="str">
        <f>IF(AG83="","",VLOOKUP(AG83,'シフト記号表（従来型・ユニット型共通）'!$C$6:$L$47,10,FALSE))</f>
        <v/>
      </c>
      <c r="AH84" s="174" t="str">
        <f>IF(AH83="","",VLOOKUP(AH83,'シフト記号表（従来型・ユニット型共通）'!$C$6:$L$47,10,FALSE))</f>
        <v/>
      </c>
      <c r="AI84" s="174" t="str">
        <f>IF(AI83="","",VLOOKUP(AI83,'シフト記号表（従来型・ユニット型共通）'!$C$6:$L$47,10,FALSE))</f>
        <v/>
      </c>
      <c r="AJ84" s="175" t="str">
        <f>IF(AJ83="","",VLOOKUP(AJ83,'シフト記号表（従来型・ユニット型共通）'!$C$6:$L$47,10,FALSE))</f>
        <v/>
      </c>
      <c r="AK84" s="173" t="str">
        <f>IF(AK83="","",VLOOKUP(AK83,'シフト記号表（従来型・ユニット型共通）'!$C$6:$L$47,10,FALSE))</f>
        <v/>
      </c>
      <c r="AL84" s="174" t="str">
        <f>IF(AL83="","",VLOOKUP(AL83,'シフト記号表（従来型・ユニット型共通）'!$C$6:$L$47,10,FALSE))</f>
        <v/>
      </c>
      <c r="AM84" s="174" t="str">
        <f>IF(AM83="","",VLOOKUP(AM83,'シフト記号表（従来型・ユニット型共通）'!$C$6:$L$47,10,FALSE))</f>
        <v/>
      </c>
      <c r="AN84" s="174" t="str">
        <f>IF(AN83="","",VLOOKUP(AN83,'シフト記号表（従来型・ユニット型共通）'!$C$6:$L$47,10,FALSE))</f>
        <v/>
      </c>
      <c r="AO84" s="174" t="str">
        <f>IF(AO83="","",VLOOKUP(AO83,'シフト記号表（従来型・ユニット型共通）'!$C$6:$L$47,10,FALSE))</f>
        <v/>
      </c>
      <c r="AP84" s="174" t="str">
        <f>IF(AP83="","",VLOOKUP(AP83,'シフト記号表（従来型・ユニット型共通）'!$C$6:$L$47,10,FALSE))</f>
        <v/>
      </c>
      <c r="AQ84" s="175" t="str">
        <f>IF(AQ83="","",VLOOKUP(AQ83,'シフト記号表（従来型・ユニット型共通）'!$C$6:$L$47,10,FALSE))</f>
        <v/>
      </c>
      <c r="AR84" s="173" t="str">
        <f>IF(AR83="","",VLOOKUP(AR83,'シフト記号表（従来型・ユニット型共通）'!$C$6:$L$47,10,FALSE))</f>
        <v/>
      </c>
      <c r="AS84" s="174" t="str">
        <f>IF(AS83="","",VLOOKUP(AS83,'シフト記号表（従来型・ユニット型共通）'!$C$6:$L$47,10,FALSE))</f>
        <v/>
      </c>
      <c r="AT84" s="174" t="str">
        <f>IF(AT83="","",VLOOKUP(AT83,'シフト記号表（従来型・ユニット型共通）'!$C$6:$L$47,10,FALSE))</f>
        <v/>
      </c>
      <c r="AU84" s="174" t="str">
        <f>IF(AU83="","",VLOOKUP(AU83,'シフト記号表（従来型・ユニット型共通）'!$C$6:$L$47,10,FALSE))</f>
        <v/>
      </c>
      <c r="AV84" s="174" t="str">
        <f>IF(AV83="","",VLOOKUP(AV83,'シフト記号表（従来型・ユニット型共通）'!$C$6:$L$47,10,FALSE))</f>
        <v/>
      </c>
      <c r="AW84" s="174" t="str">
        <f>IF(AW83="","",VLOOKUP(AW83,'シフト記号表（従来型・ユニット型共通）'!$C$6:$L$47,10,FALSE))</f>
        <v/>
      </c>
      <c r="AX84" s="175" t="str">
        <f>IF(AX83="","",VLOOKUP(AX83,'シフト記号表（従来型・ユニット型共通）'!$C$6:$L$47,10,FALSE))</f>
        <v/>
      </c>
      <c r="AY84" s="173" t="str">
        <f>IF(AY83="","",VLOOKUP(AY83,'シフト記号表（従来型・ユニット型共通）'!$C$6:$L$47,10,FALSE))</f>
        <v/>
      </c>
      <c r="AZ84" s="174" t="str">
        <f>IF(AZ83="","",VLOOKUP(AZ83,'シフト記号表（従来型・ユニット型共通）'!$C$6:$L$47,10,FALSE))</f>
        <v/>
      </c>
      <c r="BA84" s="174" t="str">
        <f>IF(BA83="","",VLOOKUP(BA83,'シフト記号表（従来型・ユニット型共通）'!$C$6:$L$47,10,FALSE))</f>
        <v/>
      </c>
      <c r="BB84" s="1114">
        <f>IF($BE$3="４週",SUM(W84:AX84),IF($BE$3="暦月",SUM(W84:BA84),""))</f>
        <v>0</v>
      </c>
      <c r="BC84" s="1115"/>
      <c r="BD84" s="1116">
        <f>IF($BE$3="４週",BB84/4,IF($BE$3="暦月",(BB84/($BE$8/7)),""))</f>
        <v>0</v>
      </c>
      <c r="BE84" s="1115"/>
      <c r="BF84" s="1111"/>
      <c r="BG84" s="1112"/>
      <c r="BH84" s="1112"/>
      <c r="BI84" s="1112"/>
      <c r="BJ84" s="1113"/>
    </row>
    <row r="85" spans="2:62" ht="20.25" customHeight="1">
      <c r="B85" s="1120">
        <f>B83+1</f>
        <v>35</v>
      </c>
      <c r="C85" s="957"/>
      <c r="D85" s="958"/>
      <c r="E85" s="163"/>
      <c r="F85" s="164"/>
      <c r="G85" s="163"/>
      <c r="H85" s="164"/>
      <c r="I85" s="1051"/>
      <c r="J85" s="1052"/>
      <c r="K85" s="1057"/>
      <c r="L85" s="1058"/>
      <c r="M85" s="1058"/>
      <c r="N85" s="958"/>
      <c r="O85" s="1081"/>
      <c r="P85" s="1082"/>
      <c r="Q85" s="1082"/>
      <c r="R85" s="1082"/>
      <c r="S85" s="1083"/>
      <c r="T85" s="195" t="s">
        <v>18</v>
      </c>
      <c r="U85" s="118"/>
      <c r="V85" s="119"/>
      <c r="W85" s="105"/>
      <c r="X85" s="106"/>
      <c r="Y85" s="106"/>
      <c r="Z85" s="106"/>
      <c r="AA85" s="106"/>
      <c r="AB85" s="106"/>
      <c r="AC85" s="107"/>
      <c r="AD85" s="105"/>
      <c r="AE85" s="106"/>
      <c r="AF85" s="106"/>
      <c r="AG85" s="106"/>
      <c r="AH85" s="106"/>
      <c r="AI85" s="106"/>
      <c r="AJ85" s="107"/>
      <c r="AK85" s="105"/>
      <c r="AL85" s="106"/>
      <c r="AM85" s="106"/>
      <c r="AN85" s="106"/>
      <c r="AO85" s="106"/>
      <c r="AP85" s="106"/>
      <c r="AQ85" s="107"/>
      <c r="AR85" s="105"/>
      <c r="AS85" s="106"/>
      <c r="AT85" s="106"/>
      <c r="AU85" s="106"/>
      <c r="AV85" s="106"/>
      <c r="AW85" s="106"/>
      <c r="AX85" s="107"/>
      <c r="AY85" s="105"/>
      <c r="AZ85" s="106"/>
      <c r="BA85" s="108"/>
      <c r="BB85" s="1035"/>
      <c r="BC85" s="1036"/>
      <c r="BD85" s="1037"/>
      <c r="BE85" s="1038"/>
      <c r="BF85" s="1059"/>
      <c r="BG85" s="1060"/>
      <c r="BH85" s="1060"/>
      <c r="BI85" s="1060"/>
      <c r="BJ85" s="1061"/>
    </row>
    <row r="86" spans="2:62" ht="20.25" customHeight="1">
      <c r="B86" s="1121"/>
      <c r="C86" s="1105"/>
      <c r="D86" s="1106"/>
      <c r="E86" s="207"/>
      <c r="F86" s="208">
        <f>C85</f>
        <v>0</v>
      </c>
      <c r="G86" s="207"/>
      <c r="H86" s="208">
        <f>I85</f>
        <v>0</v>
      </c>
      <c r="I86" s="1107"/>
      <c r="J86" s="1108"/>
      <c r="K86" s="1109"/>
      <c r="L86" s="1110"/>
      <c r="M86" s="1110"/>
      <c r="N86" s="1106"/>
      <c r="O86" s="1081"/>
      <c r="P86" s="1082"/>
      <c r="Q86" s="1082"/>
      <c r="R86" s="1082"/>
      <c r="S86" s="1083"/>
      <c r="T86" s="196" t="s">
        <v>253</v>
      </c>
      <c r="U86" s="120"/>
      <c r="V86" s="197"/>
      <c r="W86" s="173" t="str">
        <f>IF(W85="","",VLOOKUP(W85,'シフト記号表（従来型・ユニット型共通）'!$C$6:$L$47,10,FALSE))</f>
        <v/>
      </c>
      <c r="X86" s="174" t="str">
        <f>IF(X85="","",VLOOKUP(X85,'シフト記号表（従来型・ユニット型共通）'!$C$6:$L$47,10,FALSE))</f>
        <v/>
      </c>
      <c r="Y86" s="174" t="str">
        <f>IF(Y85="","",VLOOKUP(Y85,'シフト記号表（従来型・ユニット型共通）'!$C$6:$L$47,10,FALSE))</f>
        <v/>
      </c>
      <c r="Z86" s="174" t="str">
        <f>IF(Z85="","",VLOOKUP(Z85,'シフト記号表（従来型・ユニット型共通）'!$C$6:$L$47,10,FALSE))</f>
        <v/>
      </c>
      <c r="AA86" s="174" t="str">
        <f>IF(AA85="","",VLOOKUP(AA85,'シフト記号表（従来型・ユニット型共通）'!$C$6:$L$47,10,FALSE))</f>
        <v/>
      </c>
      <c r="AB86" s="174" t="str">
        <f>IF(AB85="","",VLOOKUP(AB85,'シフト記号表（従来型・ユニット型共通）'!$C$6:$L$47,10,FALSE))</f>
        <v/>
      </c>
      <c r="AC86" s="175" t="str">
        <f>IF(AC85="","",VLOOKUP(AC85,'シフト記号表（従来型・ユニット型共通）'!$C$6:$L$47,10,FALSE))</f>
        <v/>
      </c>
      <c r="AD86" s="173" t="str">
        <f>IF(AD85="","",VLOOKUP(AD85,'シフト記号表（従来型・ユニット型共通）'!$C$6:$L$47,10,FALSE))</f>
        <v/>
      </c>
      <c r="AE86" s="174" t="str">
        <f>IF(AE85="","",VLOOKUP(AE85,'シフト記号表（従来型・ユニット型共通）'!$C$6:$L$47,10,FALSE))</f>
        <v/>
      </c>
      <c r="AF86" s="174" t="str">
        <f>IF(AF85="","",VLOOKUP(AF85,'シフト記号表（従来型・ユニット型共通）'!$C$6:$L$47,10,FALSE))</f>
        <v/>
      </c>
      <c r="AG86" s="174" t="str">
        <f>IF(AG85="","",VLOOKUP(AG85,'シフト記号表（従来型・ユニット型共通）'!$C$6:$L$47,10,FALSE))</f>
        <v/>
      </c>
      <c r="AH86" s="174" t="str">
        <f>IF(AH85="","",VLOOKUP(AH85,'シフト記号表（従来型・ユニット型共通）'!$C$6:$L$47,10,FALSE))</f>
        <v/>
      </c>
      <c r="AI86" s="174" t="str">
        <f>IF(AI85="","",VLOOKUP(AI85,'シフト記号表（従来型・ユニット型共通）'!$C$6:$L$47,10,FALSE))</f>
        <v/>
      </c>
      <c r="AJ86" s="175" t="str">
        <f>IF(AJ85="","",VLOOKUP(AJ85,'シフト記号表（従来型・ユニット型共通）'!$C$6:$L$47,10,FALSE))</f>
        <v/>
      </c>
      <c r="AK86" s="173" t="str">
        <f>IF(AK85="","",VLOOKUP(AK85,'シフト記号表（従来型・ユニット型共通）'!$C$6:$L$47,10,FALSE))</f>
        <v/>
      </c>
      <c r="AL86" s="174" t="str">
        <f>IF(AL85="","",VLOOKUP(AL85,'シフト記号表（従来型・ユニット型共通）'!$C$6:$L$47,10,FALSE))</f>
        <v/>
      </c>
      <c r="AM86" s="174" t="str">
        <f>IF(AM85="","",VLOOKUP(AM85,'シフト記号表（従来型・ユニット型共通）'!$C$6:$L$47,10,FALSE))</f>
        <v/>
      </c>
      <c r="AN86" s="174" t="str">
        <f>IF(AN85="","",VLOOKUP(AN85,'シフト記号表（従来型・ユニット型共通）'!$C$6:$L$47,10,FALSE))</f>
        <v/>
      </c>
      <c r="AO86" s="174" t="str">
        <f>IF(AO85="","",VLOOKUP(AO85,'シフト記号表（従来型・ユニット型共通）'!$C$6:$L$47,10,FALSE))</f>
        <v/>
      </c>
      <c r="AP86" s="174" t="str">
        <f>IF(AP85="","",VLOOKUP(AP85,'シフト記号表（従来型・ユニット型共通）'!$C$6:$L$47,10,FALSE))</f>
        <v/>
      </c>
      <c r="AQ86" s="175" t="str">
        <f>IF(AQ85="","",VLOOKUP(AQ85,'シフト記号表（従来型・ユニット型共通）'!$C$6:$L$47,10,FALSE))</f>
        <v/>
      </c>
      <c r="AR86" s="173" t="str">
        <f>IF(AR85="","",VLOOKUP(AR85,'シフト記号表（従来型・ユニット型共通）'!$C$6:$L$47,10,FALSE))</f>
        <v/>
      </c>
      <c r="AS86" s="174" t="str">
        <f>IF(AS85="","",VLOOKUP(AS85,'シフト記号表（従来型・ユニット型共通）'!$C$6:$L$47,10,FALSE))</f>
        <v/>
      </c>
      <c r="AT86" s="174" t="str">
        <f>IF(AT85="","",VLOOKUP(AT85,'シフト記号表（従来型・ユニット型共通）'!$C$6:$L$47,10,FALSE))</f>
        <v/>
      </c>
      <c r="AU86" s="174" t="str">
        <f>IF(AU85="","",VLOOKUP(AU85,'シフト記号表（従来型・ユニット型共通）'!$C$6:$L$47,10,FALSE))</f>
        <v/>
      </c>
      <c r="AV86" s="174" t="str">
        <f>IF(AV85="","",VLOOKUP(AV85,'シフト記号表（従来型・ユニット型共通）'!$C$6:$L$47,10,FALSE))</f>
        <v/>
      </c>
      <c r="AW86" s="174" t="str">
        <f>IF(AW85="","",VLOOKUP(AW85,'シフト記号表（従来型・ユニット型共通）'!$C$6:$L$47,10,FALSE))</f>
        <v/>
      </c>
      <c r="AX86" s="175" t="str">
        <f>IF(AX85="","",VLOOKUP(AX85,'シフト記号表（従来型・ユニット型共通）'!$C$6:$L$47,10,FALSE))</f>
        <v/>
      </c>
      <c r="AY86" s="173" t="str">
        <f>IF(AY85="","",VLOOKUP(AY85,'シフト記号表（従来型・ユニット型共通）'!$C$6:$L$47,10,FALSE))</f>
        <v/>
      </c>
      <c r="AZ86" s="174" t="str">
        <f>IF(AZ85="","",VLOOKUP(AZ85,'シフト記号表（従来型・ユニット型共通）'!$C$6:$L$47,10,FALSE))</f>
        <v/>
      </c>
      <c r="BA86" s="174" t="str">
        <f>IF(BA85="","",VLOOKUP(BA85,'シフト記号表（従来型・ユニット型共通）'!$C$6:$L$47,10,FALSE))</f>
        <v/>
      </c>
      <c r="BB86" s="1114">
        <f>IF($BE$3="４週",SUM(W86:AX86),IF($BE$3="暦月",SUM(W86:BA86),""))</f>
        <v>0</v>
      </c>
      <c r="BC86" s="1115"/>
      <c r="BD86" s="1116">
        <f>IF($BE$3="４週",BB86/4,IF($BE$3="暦月",(BB86/($BE$8/7)),""))</f>
        <v>0</v>
      </c>
      <c r="BE86" s="1115"/>
      <c r="BF86" s="1111"/>
      <c r="BG86" s="1112"/>
      <c r="BH86" s="1112"/>
      <c r="BI86" s="1112"/>
      <c r="BJ86" s="1113"/>
    </row>
    <row r="87" spans="2:62" ht="20.25" customHeight="1">
      <c r="B87" s="1120">
        <f>B85+1</f>
        <v>36</v>
      </c>
      <c r="C87" s="957"/>
      <c r="D87" s="958"/>
      <c r="E87" s="163"/>
      <c r="F87" s="164"/>
      <c r="G87" s="163"/>
      <c r="H87" s="164"/>
      <c r="I87" s="1051"/>
      <c r="J87" s="1052"/>
      <c r="K87" s="1057"/>
      <c r="L87" s="1058"/>
      <c r="M87" s="1058"/>
      <c r="N87" s="958"/>
      <c r="O87" s="1081"/>
      <c r="P87" s="1082"/>
      <c r="Q87" s="1082"/>
      <c r="R87" s="1082"/>
      <c r="S87" s="1083"/>
      <c r="T87" s="195" t="s">
        <v>18</v>
      </c>
      <c r="U87" s="118"/>
      <c r="V87" s="119"/>
      <c r="W87" s="105"/>
      <c r="X87" s="106"/>
      <c r="Y87" s="106"/>
      <c r="Z87" s="106"/>
      <c r="AA87" s="106"/>
      <c r="AB87" s="106"/>
      <c r="AC87" s="107"/>
      <c r="AD87" s="105"/>
      <c r="AE87" s="106"/>
      <c r="AF87" s="106"/>
      <c r="AG87" s="106"/>
      <c r="AH87" s="106"/>
      <c r="AI87" s="106"/>
      <c r="AJ87" s="107"/>
      <c r="AK87" s="105"/>
      <c r="AL87" s="106"/>
      <c r="AM87" s="106"/>
      <c r="AN87" s="106"/>
      <c r="AO87" s="106"/>
      <c r="AP87" s="106"/>
      <c r="AQ87" s="107"/>
      <c r="AR87" s="105"/>
      <c r="AS87" s="106"/>
      <c r="AT87" s="106"/>
      <c r="AU87" s="106"/>
      <c r="AV87" s="106"/>
      <c r="AW87" s="106"/>
      <c r="AX87" s="107"/>
      <c r="AY87" s="105"/>
      <c r="AZ87" s="106"/>
      <c r="BA87" s="108"/>
      <c r="BB87" s="1035"/>
      <c r="BC87" s="1036"/>
      <c r="BD87" s="1037"/>
      <c r="BE87" s="1038"/>
      <c r="BF87" s="1059"/>
      <c r="BG87" s="1060"/>
      <c r="BH87" s="1060"/>
      <c r="BI87" s="1060"/>
      <c r="BJ87" s="1061"/>
    </row>
    <row r="88" spans="2:62" ht="20.25" customHeight="1">
      <c r="B88" s="1121"/>
      <c r="C88" s="1105"/>
      <c r="D88" s="1106"/>
      <c r="E88" s="207"/>
      <c r="F88" s="208">
        <f>C87</f>
        <v>0</v>
      </c>
      <c r="G88" s="207"/>
      <c r="H88" s="208">
        <f>I87</f>
        <v>0</v>
      </c>
      <c r="I88" s="1107"/>
      <c r="J88" s="1108"/>
      <c r="K88" s="1109"/>
      <c r="L88" s="1110"/>
      <c r="M88" s="1110"/>
      <c r="N88" s="1106"/>
      <c r="O88" s="1081"/>
      <c r="P88" s="1082"/>
      <c r="Q88" s="1082"/>
      <c r="R88" s="1082"/>
      <c r="S88" s="1083"/>
      <c r="T88" s="196" t="s">
        <v>253</v>
      </c>
      <c r="U88" s="120"/>
      <c r="V88" s="197"/>
      <c r="W88" s="173" t="str">
        <f>IF(W87="","",VLOOKUP(W87,'シフト記号表（従来型・ユニット型共通）'!$C$6:$L$47,10,FALSE))</f>
        <v/>
      </c>
      <c r="X88" s="174" t="str">
        <f>IF(X87="","",VLOOKUP(X87,'シフト記号表（従来型・ユニット型共通）'!$C$6:$L$47,10,FALSE))</f>
        <v/>
      </c>
      <c r="Y88" s="174" t="str">
        <f>IF(Y87="","",VLOOKUP(Y87,'シフト記号表（従来型・ユニット型共通）'!$C$6:$L$47,10,FALSE))</f>
        <v/>
      </c>
      <c r="Z88" s="174" t="str">
        <f>IF(Z87="","",VLOOKUP(Z87,'シフト記号表（従来型・ユニット型共通）'!$C$6:$L$47,10,FALSE))</f>
        <v/>
      </c>
      <c r="AA88" s="174" t="str">
        <f>IF(AA87="","",VLOOKUP(AA87,'シフト記号表（従来型・ユニット型共通）'!$C$6:$L$47,10,FALSE))</f>
        <v/>
      </c>
      <c r="AB88" s="174" t="str">
        <f>IF(AB87="","",VLOOKUP(AB87,'シフト記号表（従来型・ユニット型共通）'!$C$6:$L$47,10,FALSE))</f>
        <v/>
      </c>
      <c r="AC88" s="175" t="str">
        <f>IF(AC87="","",VLOOKUP(AC87,'シフト記号表（従来型・ユニット型共通）'!$C$6:$L$47,10,FALSE))</f>
        <v/>
      </c>
      <c r="AD88" s="173" t="str">
        <f>IF(AD87="","",VLOOKUP(AD87,'シフト記号表（従来型・ユニット型共通）'!$C$6:$L$47,10,FALSE))</f>
        <v/>
      </c>
      <c r="AE88" s="174" t="str">
        <f>IF(AE87="","",VLOOKUP(AE87,'シフト記号表（従来型・ユニット型共通）'!$C$6:$L$47,10,FALSE))</f>
        <v/>
      </c>
      <c r="AF88" s="174" t="str">
        <f>IF(AF87="","",VLOOKUP(AF87,'シフト記号表（従来型・ユニット型共通）'!$C$6:$L$47,10,FALSE))</f>
        <v/>
      </c>
      <c r="AG88" s="174" t="str">
        <f>IF(AG87="","",VLOOKUP(AG87,'シフト記号表（従来型・ユニット型共通）'!$C$6:$L$47,10,FALSE))</f>
        <v/>
      </c>
      <c r="AH88" s="174" t="str">
        <f>IF(AH87="","",VLOOKUP(AH87,'シフト記号表（従来型・ユニット型共通）'!$C$6:$L$47,10,FALSE))</f>
        <v/>
      </c>
      <c r="AI88" s="174" t="str">
        <f>IF(AI87="","",VLOOKUP(AI87,'シフト記号表（従来型・ユニット型共通）'!$C$6:$L$47,10,FALSE))</f>
        <v/>
      </c>
      <c r="AJ88" s="175" t="str">
        <f>IF(AJ87="","",VLOOKUP(AJ87,'シフト記号表（従来型・ユニット型共通）'!$C$6:$L$47,10,FALSE))</f>
        <v/>
      </c>
      <c r="AK88" s="173" t="str">
        <f>IF(AK87="","",VLOOKUP(AK87,'シフト記号表（従来型・ユニット型共通）'!$C$6:$L$47,10,FALSE))</f>
        <v/>
      </c>
      <c r="AL88" s="174" t="str">
        <f>IF(AL87="","",VLOOKUP(AL87,'シフト記号表（従来型・ユニット型共通）'!$C$6:$L$47,10,FALSE))</f>
        <v/>
      </c>
      <c r="AM88" s="174" t="str">
        <f>IF(AM87="","",VLOOKUP(AM87,'シフト記号表（従来型・ユニット型共通）'!$C$6:$L$47,10,FALSE))</f>
        <v/>
      </c>
      <c r="AN88" s="174" t="str">
        <f>IF(AN87="","",VLOOKUP(AN87,'シフト記号表（従来型・ユニット型共通）'!$C$6:$L$47,10,FALSE))</f>
        <v/>
      </c>
      <c r="AO88" s="174" t="str">
        <f>IF(AO87="","",VLOOKUP(AO87,'シフト記号表（従来型・ユニット型共通）'!$C$6:$L$47,10,FALSE))</f>
        <v/>
      </c>
      <c r="AP88" s="174" t="str">
        <f>IF(AP87="","",VLOOKUP(AP87,'シフト記号表（従来型・ユニット型共通）'!$C$6:$L$47,10,FALSE))</f>
        <v/>
      </c>
      <c r="AQ88" s="175" t="str">
        <f>IF(AQ87="","",VLOOKUP(AQ87,'シフト記号表（従来型・ユニット型共通）'!$C$6:$L$47,10,FALSE))</f>
        <v/>
      </c>
      <c r="AR88" s="173" t="str">
        <f>IF(AR87="","",VLOOKUP(AR87,'シフト記号表（従来型・ユニット型共通）'!$C$6:$L$47,10,FALSE))</f>
        <v/>
      </c>
      <c r="AS88" s="174" t="str">
        <f>IF(AS87="","",VLOOKUP(AS87,'シフト記号表（従来型・ユニット型共通）'!$C$6:$L$47,10,FALSE))</f>
        <v/>
      </c>
      <c r="AT88" s="174" t="str">
        <f>IF(AT87="","",VLOOKUP(AT87,'シフト記号表（従来型・ユニット型共通）'!$C$6:$L$47,10,FALSE))</f>
        <v/>
      </c>
      <c r="AU88" s="174" t="str">
        <f>IF(AU87="","",VLOOKUP(AU87,'シフト記号表（従来型・ユニット型共通）'!$C$6:$L$47,10,FALSE))</f>
        <v/>
      </c>
      <c r="AV88" s="174" t="str">
        <f>IF(AV87="","",VLOOKUP(AV87,'シフト記号表（従来型・ユニット型共通）'!$C$6:$L$47,10,FALSE))</f>
        <v/>
      </c>
      <c r="AW88" s="174" t="str">
        <f>IF(AW87="","",VLOOKUP(AW87,'シフト記号表（従来型・ユニット型共通）'!$C$6:$L$47,10,FALSE))</f>
        <v/>
      </c>
      <c r="AX88" s="175" t="str">
        <f>IF(AX87="","",VLOOKUP(AX87,'シフト記号表（従来型・ユニット型共通）'!$C$6:$L$47,10,FALSE))</f>
        <v/>
      </c>
      <c r="AY88" s="173" t="str">
        <f>IF(AY87="","",VLOOKUP(AY87,'シフト記号表（従来型・ユニット型共通）'!$C$6:$L$47,10,FALSE))</f>
        <v/>
      </c>
      <c r="AZ88" s="174" t="str">
        <f>IF(AZ87="","",VLOOKUP(AZ87,'シフト記号表（従来型・ユニット型共通）'!$C$6:$L$47,10,FALSE))</f>
        <v/>
      </c>
      <c r="BA88" s="174" t="str">
        <f>IF(BA87="","",VLOOKUP(BA87,'シフト記号表（従来型・ユニット型共通）'!$C$6:$L$47,10,FALSE))</f>
        <v/>
      </c>
      <c r="BB88" s="1114">
        <f>IF($BE$3="４週",SUM(W88:AX88),IF($BE$3="暦月",SUM(W88:BA88),""))</f>
        <v>0</v>
      </c>
      <c r="BC88" s="1115"/>
      <c r="BD88" s="1116">
        <f>IF($BE$3="４週",BB88/4,IF($BE$3="暦月",(BB88/($BE$8/7)),""))</f>
        <v>0</v>
      </c>
      <c r="BE88" s="1115"/>
      <c r="BF88" s="1111"/>
      <c r="BG88" s="1112"/>
      <c r="BH88" s="1112"/>
      <c r="BI88" s="1112"/>
      <c r="BJ88" s="1113"/>
    </row>
    <row r="89" spans="2:62" ht="20.25" customHeight="1">
      <c r="B89" s="1120">
        <f>B87+1</f>
        <v>37</v>
      </c>
      <c r="C89" s="957"/>
      <c r="D89" s="958"/>
      <c r="E89" s="163"/>
      <c r="F89" s="164"/>
      <c r="G89" s="163"/>
      <c r="H89" s="164"/>
      <c r="I89" s="1051"/>
      <c r="J89" s="1052"/>
      <c r="K89" s="1057"/>
      <c r="L89" s="1058"/>
      <c r="M89" s="1058"/>
      <c r="N89" s="958"/>
      <c r="O89" s="1081"/>
      <c r="P89" s="1082"/>
      <c r="Q89" s="1082"/>
      <c r="R89" s="1082"/>
      <c r="S89" s="1083"/>
      <c r="T89" s="195" t="s">
        <v>18</v>
      </c>
      <c r="U89" s="118"/>
      <c r="V89" s="119"/>
      <c r="W89" s="105"/>
      <c r="X89" s="106"/>
      <c r="Y89" s="106"/>
      <c r="Z89" s="106"/>
      <c r="AA89" s="106"/>
      <c r="AB89" s="106"/>
      <c r="AC89" s="107"/>
      <c r="AD89" s="105"/>
      <c r="AE89" s="106"/>
      <c r="AF89" s="106"/>
      <c r="AG89" s="106"/>
      <c r="AH89" s="106"/>
      <c r="AI89" s="106"/>
      <c r="AJ89" s="107"/>
      <c r="AK89" s="105"/>
      <c r="AL89" s="106"/>
      <c r="AM89" s="106"/>
      <c r="AN89" s="106"/>
      <c r="AO89" s="106"/>
      <c r="AP89" s="106"/>
      <c r="AQ89" s="107"/>
      <c r="AR89" s="105"/>
      <c r="AS89" s="106"/>
      <c r="AT89" s="106"/>
      <c r="AU89" s="106"/>
      <c r="AV89" s="106"/>
      <c r="AW89" s="106"/>
      <c r="AX89" s="107"/>
      <c r="AY89" s="105"/>
      <c r="AZ89" s="106"/>
      <c r="BA89" s="108"/>
      <c r="BB89" s="1035"/>
      <c r="BC89" s="1036"/>
      <c r="BD89" s="1037"/>
      <c r="BE89" s="1038"/>
      <c r="BF89" s="1059"/>
      <c r="BG89" s="1060"/>
      <c r="BH89" s="1060"/>
      <c r="BI89" s="1060"/>
      <c r="BJ89" s="1061"/>
    </row>
    <row r="90" spans="2:62" ht="20.25" customHeight="1">
      <c r="B90" s="1121"/>
      <c r="C90" s="1105"/>
      <c r="D90" s="1106"/>
      <c r="E90" s="207"/>
      <c r="F90" s="208">
        <f>C89</f>
        <v>0</v>
      </c>
      <c r="G90" s="207"/>
      <c r="H90" s="208">
        <f>I89</f>
        <v>0</v>
      </c>
      <c r="I90" s="1107"/>
      <c r="J90" s="1108"/>
      <c r="K90" s="1109"/>
      <c r="L90" s="1110"/>
      <c r="M90" s="1110"/>
      <c r="N90" s="1106"/>
      <c r="O90" s="1081"/>
      <c r="P90" s="1082"/>
      <c r="Q90" s="1082"/>
      <c r="R90" s="1082"/>
      <c r="S90" s="1083"/>
      <c r="T90" s="196" t="s">
        <v>253</v>
      </c>
      <c r="U90" s="120"/>
      <c r="V90" s="197"/>
      <c r="W90" s="173" t="str">
        <f>IF(W89="","",VLOOKUP(W89,'シフト記号表（従来型・ユニット型共通）'!$C$6:$L$47,10,FALSE))</f>
        <v/>
      </c>
      <c r="X90" s="174" t="str">
        <f>IF(X89="","",VLOOKUP(X89,'シフト記号表（従来型・ユニット型共通）'!$C$6:$L$47,10,FALSE))</f>
        <v/>
      </c>
      <c r="Y90" s="174" t="str">
        <f>IF(Y89="","",VLOOKUP(Y89,'シフト記号表（従来型・ユニット型共通）'!$C$6:$L$47,10,FALSE))</f>
        <v/>
      </c>
      <c r="Z90" s="174" t="str">
        <f>IF(Z89="","",VLOOKUP(Z89,'シフト記号表（従来型・ユニット型共通）'!$C$6:$L$47,10,FALSE))</f>
        <v/>
      </c>
      <c r="AA90" s="174" t="str">
        <f>IF(AA89="","",VLOOKUP(AA89,'シフト記号表（従来型・ユニット型共通）'!$C$6:$L$47,10,FALSE))</f>
        <v/>
      </c>
      <c r="AB90" s="174" t="str">
        <f>IF(AB89="","",VLOOKUP(AB89,'シフト記号表（従来型・ユニット型共通）'!$C$6:$L$47,10,FALSE))</f>
        <v/>
      </c>
      <c r="AC90" s="175" t="str">
        <f>IF(AC89="","",VLOOKUP(AC89,'シフト記号表（従来型・ユニット型共通）'!$C$6:$L$47,10,FALSE))</f>
        <v/>
      </c>
      <c r="AD90" s="173" t="str">
        <f>IF(AD89="","",VLOOKUP(AD89,'シフト記号表（従来型・ユニット型共通）'!$C$6:$L$47,10,FALSE))</f>
        <v/>
      </c>
      <c r="AE90" s="174" t="str">
        <f>IF(AE89="","",VLOOKUP(AE89,'シフト記号表（従来型・ユニット型共通）'!$C$6:$L$47,10,FALSE))</f>
        <v/>
      </c>
      <c r="AF90" s="174" t="str">
        <f>IF(AF89="","",VLOOKUP(AF89,'シフト記号表（従来型・ユニット型共通）'!$C$6:$L$47,10,FALSE))</f>
        <v/>
      </c>
      <c r="AG90" s="174" t="str">
        <f>IF(AG89="","",VLOOKUP(AG89,'シフト記号表（従来型・ユニット型共通）'!$C$6:$L$47,10,FALSE))</f>
        <v/>
      </c>
      <c r="AH90" s="174" t="str">
        <f>IF(AH89="","",VLOOKUP(AH89,'シフト記号表（従来型・ユニット型共通）'!$C$6:$L$47,10,FALSE))</f>
        <v/>
      </c>
      <c r="AI90" s="174" t="str">
        <f>IF(AI89="","",VLOOKUP(AI89,'シフト記号表（従来型・ユニット型共通）'!$C$6:$L$47,10,FALSE))</f>
        <v/>
      </c>
      <c r="AJ90" s="175" t="str">
        <f>IF(AJ89="","",VLOOKUP(AJ89,'シフト記号表（従来型・ユニット型共通）'!$C$6:$L$47,10,FALSE))</f>
        <v/>
      </c>
      <c r="AK90" s="173" t="str">
        <f>IF(AK89="","",VLOOKUP(AK89,'シフト記号表（従来型・ユニット型共通）'!$C$6:$L$47,10,FALSE))</f>
        <v/>
      </c>
      <c r="AL90" s="174" t="str">
        <f>IF(AL89="","",VLOOKUP(AL89,'シフト記号表（従来型・ユニット型共通）'!$C$6:$L$47,10,FALSE))</f>
        <v/>
      </c>
      <c r="AM90" s="174" t="str">
        <f>IF(AM89="","",VLOOKUP(AM89,'シフト記号表（従来型・ユニット型共通）'!$C$6:$L$47,10,FALSE))</f>
        <v/>
      </c>
      <c r="AN90" s="174" t="str">
        <f>IF(AN89="","",VLOOKUP(AN89,'シフト記号表（従来型・ユニット型共通）'!$C$6:$L$47,10,FALSE))</f>
        <v/>
      </c>
      <c r="AO90" s="174" t="str">
        <f>IF(AO89="","",VLOOKUP(AO89,'シフト記号表（従来型・ユニット型共通）'!$C$6:$L$47,10,FALSE))</f>
        <v/>
      </c>
      <c r="AP90" s="174" t="str">
        <f>IF(AP89="","",VLOOKUP(AP89,'シフト記号表（従来型・ユニット型共通）'!$C$6:$L$47,10,FALSE))</f>
        <v/>
      </c>
      <c r="AQ90" s="175" t="str">
        <f>IF(AQ89="","",VLOOKUP(AQ89,'シフト記号表（従来型・ユニット型共通）'!$C$6:$L$47,10,FALSE))</f>
        <v/>
      </c>
      <c r="AR90" s="173" t="str">
        <f>IF(AR89="","",VLOOKUP(AR89,'シフト記号表（従来型・ユニット型共通）'!$C$6:$L$47,10,FALSE))</f>
        <v/>
      </c>
      <c r="AS90" s="174" t="str">
        <f>IF(AS89="","",VLOOKUP(AS89,'シフト記号表（従来型・ユニット型共通）'!$C$6:$L$47,10,FALSE))</f>
        <v/>
      </c>
      <c r="AT90" s="174" t="str">
        <f>IF(AT89="","",VLOOKUP(AT89,'シフト記号表（従来型・ユニット型共通）'!$C$6:$L$47,10,FALSE))</f>
        <v/>
      </c>
      <c r="AU90" s="174" t="str">
        <f>IF(AU89="","",VLOOKUP(AU89,'シフト記号表（従来型・ユニット型共通）'!$C$6:$L$47,10,FALSE))</f>
        <v/>
      </c>
      <c r="AV90" s="174" t="str">
        <f>IF(AV89="","",VLOOKUP(AV89,'シフト記号表（従来型・ユニット型共通）'!$C$6:$L$47,10,FALSE))</f>
        <v/>
      </c>
      <c r="AW90" s="174" t="str">
        <f>IF(AW89="","",VLOOKUP(AW89,'シフト記号表（従来型・ユニット型共通）'!$C$6:$L$47,10,FALSE))</f>
        <v/>
      </c>
      <c r="AX90" s="175" t="str">
        <f>IF(AX89="","",VLOOKUP(AX89,'シフト記号表（従来型・ユニット型共通）'!$C$6:$L$47,10,FALSE))</f>
        <v/>
      </c>
      <c r="AY90" s="173" t="str">
        <f>IF(AY89="","",VLOOKUP(AY89,'シフト記号表（従来型・ユニット型共通）'!$C$6:$L$47,10,FALSE))</f>
        <v/>
      </c>
      <c r="AZ90" s="174" t="str">
        <f>IF(AZ89="","",VLOOKUP(AZ89,'シフト記号表（従来型・ユニット型共通）'!$C$6:$L$47,10,FALSE))</f>
        <v/>
      </c>
      <c r="BA90" s="174" t="str">
        <f>IF(BA89="","",VLOOKUP(BA89,'シフト記号表（従来型・ユニット型共通）'!$C$6:$L$47,10,FALSE))</f>
        <v/>
      </c>
      <c r="BB90" s="1114">
        <f>IF($BE$3="４週",SUM(W90:AX90),IF($BE$3="暦月",SUM(W90:BA90),""))</f>
        <v>0</v>
      </c>
      <c r="BC90" s="1115"/>
      <c r="BD90" s="1116">
        <f>IF($BE$3="４週",BB90/4,IF($BE$3="暦月",(BB90/($BE$8/7)),""))</f>
        <v>0</v>
      </c>
      <c r="BE90" s="1115"/>
      <c r="BF90" s="1111"/>
      <c r="BG90" s="1112"/>
      <c r="BH90" s="1112"/>
      <c r="BI90" s="1112"/>
      <c r="BJ90" s="1113"/>
    </row>
    <row r="91" spans="2:62" ht="20.25" customHeight="1">
      <c r="B91" s="1120">
        <f>B89+1</f>
        <v>38</v>
      </c>
      <c r="C91" s="957"/>
      <c r="D91" s="958"/>
      <c r="E91" s="163"/>
      <c r="F91" s="164"/>
      <c r="G91" s="163"/>
      <c r="H91" s="164"/>
      <c r="I91" s="1051"/>
      <c r="J91" s="1052"/>
      <c r="K91" s="1057"/>
      <c r="L91" s="1058"/>
      <c r="M91" s="1058"/>
      <c r="N91" s="958"/>
      <c r="O91" s="1081"/>
      <c r="P91" s="1082"/>
      <c r="Q91" s="1082"/>
      <c r="R91" s="1082"/>
      <c r="S91" s="1083"/>
      <c r="T91" s="195" t="s">
        <v>18</v>
      </c>
      <c r="U91" s="118"/>
      <c r="V91" s="119"/>
      <c r="W91" s="105"/>
      <c r="X91" s="106"/>
      <c r="Y91" s="106"/>
      <c r="Z91" s="106"/>
      <c r="AA91" s="106"/>
      <c r="AB91" s="106"/>
      <c r="AC91" s="107"/>
      <c r="AD91" s="105"/>
      <c r="AE91" s="106"/>
      <c r="AF91" s="106"/>
      <c r="AG91" s="106"/>
      <c r="AH91" s="106"/>
      <c r="AI91" s="106"/>
      <c r="AJ91" s="107"/>
      <c r="AK91" s="105"/>
      <c r="AL91" s="106"/>
      <c r="AM91" s="106"/>
      <c r="AN91" s="106"/>
      <c r="AO91" s="106"/>
      <c r="AP91" s="106"/>
      <c r="AQ91" s="107"/>
      <c r="AR91" s="105"/>
      <c r="AS91" s="106"/>
      <c r="AT91" s="106"/>
      <c r="AU91" s="106"/>
      <c r="AV91" s="106"/>
      <c r="AW91" s="106"/>
      <c r="AX91" s="107"/>
      <c r="AY91" s="105"/>
      <c r="AZ91" s="106"/>
      <c r="BA91" s="108"/>
      <c r="BB91" s="1035"/>
      <c r="BC91" s="1036"/>
      <c r="BD91" s="1037"/>
      <c r="BE91" s="1038"/>
      <c r="BF91" s="1059"/>
      <c r="BG91" s="1060"/>
      <c r="BH91" s="1060"/>
      <c r="BI91" s="1060"/>
      <c r="BJ91" s="1061"/>
    </row>
    <row r="92" spans="2:62" ht="20.25" customHeight="1">
      <c r="B92" s="1121"/>
      <c r="C92" s="1105"/>
      <c r="D92" s="1106"/>
      <c r="E92" s="207"/>
      <c r="F92" s="208">
        <f>C91</f>
        <v>0</v>
      </c>
      <c r="G92" s="207"/>
      <c r="H92" s="208">
        <f>I91</f>
        <v>0</v>
      </c>
      <c r="I92" s="1107"/>
      <c r="J92" s="1108"/>
      <c r="K92" s="1109"/>
      <c r="L92" s="1110"/>
      <c r="M92" s="1110"/>
      <c r="N92" s="1106"/>
      <c r="O92" s="1081"/>
      <c r="P92" s="1082"/>
      <c r="Q92" s="1082"/>
      <c r="R92" s="1082"/>
      <c r="S92" s="1083"/>
      <c r="T92" s="196" t="s">
        <v>253</v>
      </c>
      <c r="U92" s="120"/>
      <c r="V92" s="197"/>
      <c r="W92" s="173" t="str">
        <f>IF(W91="","",VLOOKUP(W91,'シフト記号表（従来型・ユニット型共通）'!$C$6:$L$47,10,FALSE))</f>
        <v/>
      </c>
      <c r="X92" s="174" t="str">
        <f>IF(X91="","",VLOOKUP(X91,'シフト記号表（従来型・ユニット型共通）'!$C$6:$L$47,10,FALSE))</f>
        <v/>
      </c>
      <c r="Y92" s="174" t="str">
        <f>IF(Y91="","",VLOOKUP(Y91,'シフト記号表（従来型・ユニット型共通）'!$C$6:$L$47,10,FALSE))</f>
        <v/>
      </c>
      <c r="Z92" s="174" t="str">
        <f>IF(Z91="","",VLOOKUP(Z91,'シフト記号表（従来型・ユニット型共通）'!$C$6:$L$47,10,FALSE))</f>
        <v/>
      </c>
      <c r="AA92" s="174" t="str">
        <f>IF(AA91="","",VLOOKUP(AA91,'シフト記号表（従来型・ユニット型共通）'!$C$6:$L$47,10,FALSE))</f>
        <v/>
      </c>
      <c r="AB92" s="174" t="str">
        <f>IF(AB91="","",VLOOKUP(AB91,'シフト記号表（従来型・ユニット型共通）'!$C$6:$L$47,10,FALSE))</f>
        <v/>
      </c>
      <c r="AC92" s="175" t="str">
        <f>IF(AC91="","",VLOOKUP(AC91,'シフト記号表（従来型・ユニット型共通）'!$C$6:$L$47,10,FALSE))</f>
        <v/>
      </c>
      <c r="AD92" s="173" t="str">
        <f>IF(AD91="","",VLOOKUP(AD91,'シフト記号表（従来型・ユニット型共通）'!$C$6:$L$47,10,FALSE))</f>
        <v/>
      </c>
      <c r="AE92" s="174" t="str">
        <f>IF(AE91="","",VLOOKUP(AE91,'シフト記号表（従来型・ユニット型共通）'!$C$6:$L$47,10,FALSE))</f>
        <v/>
      </c>
      <c r="AF92" s="174" t="str">
        <f>IF(AF91="","",VLOOKUP(AF91,'シフト記号表（従来型・ユニット型共通）'!$C$6:$L$47,10,FALSE))</f>
        <v/>
      </c>
      <c r="AG92" s="174" t="str">
        <f>IF(AG91="","",VLOOKUP(AG91,'シフト記号表（従来型・ユニット型共通）'!$C$6:$L$47,10,FALSE))</f>
        <v/>
      </c>
      <c r="AH92" s="174" t="str">
        <f>IF(AH91="","",VLOOKUP(AH91,'シフト記号表（従来型・ユニット型共通）'!$C$6:$L$47,10,FALSE))</f>
        <v/>
      </c>
      <c r="AI92" s="174" t="str">
        <f>IF(AI91="","",VLOOKUP(AI91,'シフト記号表（従来型・ユニット型共通）'!$C$6:$L$47,10,FALSE))</f>
        <v/>
      </c>
      <c r="AJ92" s="175" t="str">
        <f>IF(AJ91="","",VLOOKUP(AJ91,'シフト記号表（従来型・ユニット型共通）'!$C$6:$L$47,10,FALSE))</f>
        <v/>
      </c>
      <c r="AK92" s="173" t="str">
        <f>IF(AK91="","",VLOOKUP(AK91,'シフト記号表（従来型・ユニット型共通）'!$C$6:$L$47,10,FALSE))</f>
        <v/>
      </c>
      <c r="AL92" s="174" t="str">
        <f>IF(AL91="","",VLOOKUP(AL91,'シフト記号表（従来型・ユニット型共通）'!$C$6:$L$47,10,FALSE))</f>
        <v/>
      </c>
      <c r="AM92" s="174" t="str">
        <f>IF(AM91="","",VLOOKUP(AM91,'シフト記号表（従来型・ユニット型共通）'!$C$6:$L$47,10,FALSE))</f>
        <v/>
      </c>
      <c r="AN92" s="174" t="str">
        <f>IF(AN91="","",VLOOKUP(AN91,'シフト記号表（従来型・ユニット型共通）'!$C$6:$L$47,10,FALSE))</f>
        <v/>
      </c>
      <c r="AO92" s="174" t="str">
        <f>IF(AO91="","",VLOOKUP(AO91,'シフト記号表（従来型・ユニット型共通）'!$C$6:$L$47,10,FALSE))</f>
        <v/>
      </c>
      <c r="AP92" s="174" t="str">
        <f>IF(AP91="","",VLOOKUP(AP91,'シフト記号表（従来型・ユニット型共通）'!$C$6:$L$47,10,FALSE))</f>
        <v/>
      </c>
      <c r="AQ92" s="175" t="str">
        <f>IF(AQ91="","",VLOOKUP(AQ91,'シフト記号表（従来型・ユニット型共通）'!$C$6:$L$47,10,FALSE))</f>
        <v/>
      </c>
      <c r="AR92" s="173" t="str">
        <f>IF(AR91="","",VLOOKUP(AR91,'シフト記号表（従来型・ユニット型共通）'!$C$6:$L$47,10,FALSE))</f>
        <v/>
      </c>
      <c r="AS92" s="174" t="str">
        <f>IF(AS91="","",VLOOKUP(AS91,'シフト記号表（従来型・ユニット型共通）'!$C$6:$L$47,10,FALSE))</f>
        <v/>
      </c>
      <c r="AT92" s="174" t="str">
        <f>IF(AT91="","",VLOOKUP(AT91,'シフト記号表（従来型・ユニット型共通）'!$C$6:$L$47,10,FALSE))</f>
        <v/>
      </c>
      <c r="AU92" s="174" t="str">
        <f>IF(AU91="","",VLOOKUP(AU91,'シフト記号表（従来型・ユニット型共通）'!$C$6:$L$47,10,FALSE))</f>
        <v/>
      </c>
      <c r="AV92" s="174" t="str">
        <f>IF(AV91="","",VLOOKUP(AV91,'シフト記号表（従来型・ユニット型共通）'!$C$6:$L$47,10,FALSE))</f>
        <v/>
      </c>
      <c r="AW92" s="174" t="str">
        <f>IF(AW91="","",VLOOKUP(AW91,'シフト記号表（従来型・ユニット型共通）'!$C$6:$L$47,10,FALSE))</f>
        <v/>
      </c>
      <c r="AX92" s="175" t="str">
        <f>IF(AX91="","",VLOOKUP(AX91,'シフト記号表（従来型・ユニット型共通）'!$C$6:$L$47,10,FALSE))</f>
        <v/>
      </c>
      <c r="AY92" s="173" t="str">
        <f>IF(AY91="","",VLOOKUP(AY91,'シフト記号表（従来型・ユニット型共通）'!$C$6:$L$47,10,FALSE))</f>
        <v/>
      </c>
      <c r="AZ92" s="174" t="str">
        <f>IF(AZ91="","",VLOOKUP(AZ91,'シフト記号表（従来型・ユニット型共通）'!$C$6:$L$47,10,FALSE))</f>
        <v/>
      </c>
      <c r="BA92" s="174" t="str">
        <f>IF(BA91="","",VLOOKUP(BA91,'シフト記号表（従来型・ユニット型共通）'!$C$6:$L$47,10,FALSE))</f>
        <v/>
      </c>
      <c r="BB92" s="1114">
        <f>IF($BE$3="４週",SUM(W92:AX92),IF($BE$3="暦月",SUM(W92:BA92),""))</f>
        <v>0</v>
      </c>
      <c r="BC92" s="1115"/>
      <c r="BD92" s="1116">
        <f>IF($BE$3="４週",BB92/4,IF($BE$3="暦月",(BB92/($BE$8/7)),""))</f>
        <v>0</v>
      </c>
      <c r="BE92" s="1115"/>
      <c r="BF92" s="1111"/>
      <c r="BG92" s="1112"/>
      <c r="BH92" s="1112"/>
      <c r="BI92" s="1112"/>
      <c r="BJ92" s="1113"/>
    </row>
    <row r="93" spans="2:62" ht="20.25" customHeight="1">
      <c r="B93" s="1120">
        <f>B91+1</f>
        <v>39</v>
      </c>
      <c r="C93" s="957"/>
      <c r="D93" s="958"/>
      <c r="E93" s="163"/>
      <c r="F93" s="164"/>
      <c r="G93" s="163"/>
      <c r="H93" s="164"/>
      <c r="I93" s="1051"/>
      <c r="J93" s="1052"/>
      <c r="K93" s="1057"/>
      <c r="L93" s="1058"/>
      <c r="M93" s="1058"/>
      <c r="N93" s="958"/>
      <c r="O93" s="1081"/>
      <c r="P93" s="1082"/>
      <c r="Q93" s="1082"/>
      <c r="R93" s="1082"/>
      <c r="S93" s="1083"/>
      <c r="T93" s="195" t="s">
        <v>18</v>
      </c>
      <c r="U93" s="118"/>
      <c r="V93" s="119"/>
      <c r="W93" s="105"/>
      <c r="X93" s="106"/>
      <c r="Y93" s="106"/>
      <c r="Z93" s="106"/>
      <c r="AA93" s="106"/>
      <c r="AB93" s="106"/>
      <c r="AC93" s="107"/>
      <c r="AD93" s="105"/>
      <c r="AE93" s="106"/>
      <c r="AF93" s="106"/>
      <c r="AG93" s="106"/>
      <c r="AH93" s="106"/>
      <c r="AI93" s="106"/>
      <c r="AJ93" s="107"/>
      <c r="AK93" s="105"/>
      <c r="AL93" s="106"/>
      <c r="AM93" s="106"/>
      <c r="AN93" s="106"/>
      <c r="AO93" s="106"/>
      <c r="AP93" s="106"/>
      <c r="AQ93" s="107"/>
      <c r="AR93" s="105"/>
      <c r="AS93" s="106"/>
      <c r="AT93" s="106"/>
      <c r="AU93" s="106"/>
      <c r="AV93" s="106"/>
      <c r="AW93" s="106"/>
      <c r="AX93" s="107"/>
      <c r="AY93" s="105"/>
      <c r="AZ93" s="106"/>
      <c r="BA93" s="108"/>
      <c r="BB93" s="1035"/>
      <c r="BC93" s="1036"/>
      <c r="BD93" s="1037"/>
      <c r="BE93" s="1038"/>
      <c r="BF93" s="1059"/>
      <c r="BG93" s="1060"/>
      <c r="BH93" s="1060"/>
      <c r="BI93" s="1060"/>
      <c r="BJ93" s="1061"/>
    </row>
    <row r="94" spans="2:62" ht="20.25" customHeight="1">
      <c r="B94" s="1121"/>
      <c r="C94" s="1105"/>
      <c r="D94" s="1106"/>
      <c r="E94" s="207"/>
      <c r="F94" s="208">
        <f>C93</f>
        <v>0</v>
      </c>
      <c r="G94" s="207"/>
      <c r="H94" s="208">
        <f>I93</f>
        <v>0</v>
      </c>
      <c r="I94" s="1107"/>
      <c r="J94" s="1108"/>
      <c r="K94" s="1109"/>
      <c r="L94" s="1110"/>
      <c r="M94" s="1110"/>
      <c r="N94" s="1106"/>
      <c r="O94" s="1081"/>
      <c r="P94" s="1082"/>
      <c r="Q94" s="1082"/>
      <c r="R94" s="1082"/>
      <c r="S94" s="1083"/>
      <c r="T94" s="196" t="s">
        <v>253</v>
      </c>
      <c r="U94" s="120"/>
      <c r="V94" s="197"/>
      <c r="W94" s="173" t="str">
        <f>IF(W93="","",VLOOKUP(W93,'シフト記号表（従来型・ユニット型共通）'!$C$6:$L$47,10,FALSE))</f>
        <v/>
      </c>
      <c r="X94" s="174" t="str">
        <f>IF(X93="","",VLOOKUP(X93,'シフト記号表（従来型・ユニット型共通）'!$C$6:$L$47,10,FALSE))</f>
        <v/>
      </c>
      <c r="Y94" s="174" t="str">
        <f>IF(Y93="","",VLOOKUP(Y93,'シフト記号表（従来型・ユニット型共通）'!$C$6:$L$47,10,FALSE))</f>
        <v/>
      </c>
      <c r="Z94" s="174" t="str">
        <f>IF(Z93="","",VLOOKUP(Z93,'シフト記号表（従来型・ユニット型共通）'!$C$6:$L$47,10,FALSE))</f>
        <v/>
      </c>
      <c r="AA94" s="174" t="str">
        <f>IF(AA93="","",VLOOKUP(AA93,'シフト記号表（従来型・ユニット型共通）'!$C$6:$L$47,10,FALSE))</f>
        <v/>
      </c>
      <c r="AB94" s="174" t="str">
        <f>IF(AB93="","",VLOOKUP(AB93,'シフト記号表（従来型・ユニット型共通）'!$C$6:$L$47,10,FALSE))</f>
        <v/>
      </c>
      <c r="AC94" s="175" t="str">
        <f>IF(AC93="","",VLOOKUP(AC93,'シフト記号表（従来型・ユニット型共通）'!$C$6:$L$47,10,FALSE))</f>
        <v/>
      </c>
      <c r="AD94" s="173" t="str">
        <f>IF(AD93="","",VLOOKUP(AD93,'シフト記号表（従来型・ユニット型共通）'!$C$6:$L$47,10,FALSE))</f>
        <v/>
      </c>
      <c r="AE94" s="174" t="str">
        <f>IF(AE93="","",VLOOKUP(AE93,'シフト記号表（従来型・ユニット型共通）'!$C$6:$L$47,10,FALSE))</f>
        <v/>
      </c>
      <c r="AF94" s="174" t="str">
        <f>IF(AF93="","",VLOOKUP(AF93,'シフト記号表（従来型・ユニット型共通）'!$C$6:$L$47,10,FALSE))</f>
        <v/>
      </c>
      <c r="AG94" s="174" t="str">
        <f>IF(AG93="","",VLOOKUP(AG93,'シフト記号表（従来型・ユニット型共通）'!$C$6:$L$47,10,FALSE))</f>
        <v/>
      </c>
      <c r="AH94" s="174" t="str">
        <f>IF(AH93="","",VLOOKUP(AH93,'シフト記号表（従来型・ユニット型共通）'!$C$6:$L$47,10,FALSE))</f>
        <v/>
      </c>
      <c r="AI94" s="174" t="str">
        <f>IF(AI93="","",VLOOKUP(AI93,'シフト記号表（従来型・ユニット型共通）'!$C$6:$L$47,10,FALSE))</f>
        <v/>
      </c>
      <c r="AJ94" s="175" t="str">
        <f>IF(AJ93="","",VLOOKUP(AJ93,'シフト記号表（従来型・ユニット型共通）'!$C$6:$L$47,10,FALSE))</f>
        <v/>
      </c>
      <c r="AK94" s="173" t="str">
        <f>IF(AK93="","",VLOOKUP(AK93,'シフト記号表（従来型・ユニット型共通）'!$C$6:$L$47,10,FALSE))</f>
        <v/>
      </c>
      <c r="AL94" s="174" t="str">
        <f>IF(AL93="","",VLOOKUP(AL93,'シフト記号表（従来型・ユニット型共通）'!$C$6:$L$47,10,FALSE))</f>
        <v/>
      </c>
      <c r="AM94" s="174" t="str">
        <f>IF(AM93="","",VLOOKUP(AM93,'シフト記号表（従来型・ユニット型共通）'!$C$6:$L$47,10,FALSE))</f>
        <v/>
      </c>
      <c r="AN94" s="174" t="str">
        <f>IF(AN93="","",VLOOKUP(AN93,'シフト記号表（従来型・ユニット型共通）'!$C$6:$L$47,10,FALSE))</f>
        <v/>
      </c>
      <c r="AO94" s="174" t="str">
        <f>IF(AO93="","",VLOOKUP(AO93,'シフト記号表（従来型・ユニット型共通）'!$C$6:$L$47,10,FALSE))</f>
        <v/>
      </c>
      <c r="AP94" s="174" t="str">
        <f>IF(AP93="","",VLOOKUP(AP93,'シフト記号表（従来型・ユニット型共通）'!$C$6:$L$47,10,FALSE))</f>
        <v/>
      </c>
      <c r="AQ94" s="175" t="str">
        <f>IF(AQ93="","",VLOOKUP(AQ93,'シフト記号表（従来型・ユニット型共通）'!$C$6:$L$47,10,FALSE))</f>
        <v/>
      </c>
      <c r="AR94" s="173" t="str">
        <f>IF(AR93="","",VLOOKUP(AR93,'シフト記号表（従来型・ユニット型共通）'!$C$6:$L$47,10,FALSE))</f>
        <v/>
      </c>
      <c r="AS94" s="174" t="str">
        <f>IF(AS93="","",VLOOKUP(AS93,'シフト記号表（従来型・ユニット型共通）'!$C$6:$L$47,10,FALSE))</f>
        <v/>
      </c>
      <c r="AT94" s="174" t="str">
        <f>IF(AT93="","",VLOOKUP(AT93,'シフト記号表（従来型・ユニット型共通）'!$C$6:$L$47,10,FALSE))</f>
        <v/>
      </c>
      <c r="AU94" s="174" t="str">
        <f>IF(AU93="","",VLOOKUP(AU93,'シフト記号表（従来型・ユニット型共通）'!$C$6:$L$47,10,FALSE))</f>
        <v/>
      </c>
      <c r="AV94" s="174" t="str">
        <f>IF(AV93="","",VLOOKUP(AV93,'シフト記号表（従来型・ユニット型共通）'!$C$6:$L$47,10,FALSE))</f>
        <v/>
      </c>
      <c r="AW94" s="174" t="str">
        <f>IF(AW93="","",VLOOKUP(AW93,'シフト記号表（従来型・ユニット型共通）'!$C$6:$L$47,10,FALSE))</f>
        <v/>
      </c>
      <c r="AX94" s="175" t="str">
        <f>IF(AX93="","",VLOOKUP(AX93,'シフト記号表（従来型・ユニット型共通）'!$C$6:$L$47,10,FALSE))</f>
        <v/>
      </c>
      <c r="AY94" s="173" t="str">
        <f>IF(AY93="","",VLOOKUP(AY93,'シフト記号表（従来型・ユニット型共通）'!$C$6:$L$47,10,FALSE))</f>
        <v/>
      </c>
      <c r="AZ94" s="174" t="str">
        <f>IF(AZ93="","",VLOOKUP(AZ93,'シフト記号表（従来型・ユニット型共通）'!$C$6:$L$47,10,FALSE))</f>
        <v/>
      </c>
      <c r="BA94" s="174" t="str">
        <f>IF(BA93="","",VLOOKUP(BA93,'シフト記号表（従来型・ユニット型共通）'!$C$6:$L$47,10,FALSE))</f>
        <v/>
      </c>
      <c r="BB94" s="1114">
        <f>IF($BE$3="４週",SUM(W94:AX94),IF($BE$3="暦月",SUM(W94:BA94),""))</f>
        <v>0</v>
      </c>
      <c r="BC94" s="1115"/>
      <c r="BD94" s="1116">
        <f>IF($BE$3="４週",BB94/4,IF($BE$3="暦月",(BB94/($BE$8/7)),""))</f>
        <v>0</v>
      </c>
      <c r="BE94" s="1115"/>
      <c r="BF94" s="1111"/>
      <c r="BG94" s="1112"/>
      <c r="BH94" s="1112"/>
      <c r="BI94" s="1112"/>
      <c r="BJ94" s="1113"/>
    </row>
    <row r="95" spans="2:62" ht="20.25" customHeight="1">
      <c r="B95" s="1120">
        <f>B93+1</f>
        <v>40</v>
      </c>
      <c r="C95" s="957"/>
      <c r="D95" s="958"/>
      <c r="E95" s="163"/>
      <c r="F95" s="164"/>
      <c r="G95" s="163"/>
      <c r="H95" s="164"/>
      <c r="I95" s="1051"/>
      <c r="J95" s="1052"/>
      <c r="K95" s="1057"/>
      <c r="L95" s="1058"/>
      <c r="M95" s="1058"/>
      <c r="N95" s="958"/>
      <c r="O95" s="1081"/>
      <c r="P95" s="1082"/>
      <c r="Q95" s="1082"/>
      <c r="R95" s="1082"/>
      <c r="S95" s="1083"/>
      <c r="T95" s="195" t="s">
        <v>18</v>
      </c>
      <c r="U95" s="118"/>
      <c r="V95" s="119"/>
      <c r="W95" s="105"/>
      <c r="X95" s="106"/>
      <c r="Y95" s="106"/>
      <c r="Z95" s="106"/>
      <c r="AA95" s="106"/>
      <c r="AB95" s="106"/>
      <c r="AC95" s="107"/>
      <c r="AD95" s="105"/>
      <c r="AE95" s="106"/>
      <c r="AF95" s="106"/>
      <c r="AG95" s="106"/>
      <c r="AH95" s="106"/>
      <c r="AI95" s="106"/>
      <c r="AJ95" s="107"/>
      <c r="AK95" s="105"/>
      <c r="AL95" s="106"/>
      <c r="AM95" s="106"/>
      <c r="AN95" s="106"/>
      <c r="AO95" s="106"/>
      <c r="AP95" s="106"/>
      <c r="AQ95" s="107"/>
      <c r="AR95" s="105"/>
      <c r="AS95" s="106"/>
      <c r="AT95" s="106"/>
      <c r="AU95" s="106"/>
      <c r="AV95" s="106"/>
      <c r="AW95" s="106"/>
      <c r="AX95" s="107"/>
      <c r="AY95" s="105"/>
      <c r="AZ95" s="106"/>
      <c r="BA95" s="108"/>
      <c r="BB95" s="1035"/>
      <c r="BC95" s="1036"/>
      <c r="BD95" s="1037"/>
      <c r="BE95" s="1038"/>
      <c r="BF95" s="1059"/>
      <c r="BG95" s="1060"/>
      <c r="BH95" s="1060"/>
      <c r="BI95" s="1060"/>
      <c r="BJ95" s="1061"/>
    </row>
    <row r="96" spans="2:62" ht="20.25" customHeight="1">
      <c r="B96" s="1121"/>
      <c r="C96" s="1105"/>
      <c r="D96" s="1106"/>
      <c r="E96" s="207"/>
      <c r="F96" s="208">
        <f>C95</f>
        <v>0</v>
      </c>
      <c r="G96" s="207"/>
      <c r="H96" s="208">
        <f>I95</f>
        <v>0</v>
      </c>
      <c r="I96" s="1107"/>
      <c r="J96" s="1108"/>
      <c r="K96" s="1109"/>
      <c r="L96" s="1110"/>
      <c r="M96" s="1110"/>
      <c r="N96" s="1106"/>
      <c r="O96" s="1081"/>
      <c r="P96" s="1082"/>
      <c r="Q96" s="1082"/>
      <c r="R96" s="1082"/>
      <c r="S96" s="1083"/>
      <c r="T96" s="196" t="s">
        <v>253</v>
      </c>
      <c r="U96" s="120"/>
      <c r="V96" s="197"/>
      <c r="W96" s="173" t="str">
        <f>IF(W95="","",VLOOKUP(W95,'シフト記号表（従来型・ユニット型共通）'!$C$6:$L$47,10,FALSE))</f>
        <v/>
      </c>
      <c r="X96" s="174" t="str">
        <f>IF(X95="","",VLOOKUP(X95,'シフト記号表（従来型・ユニット型共通）'!$C$6:$L$47,10,FALSE))</f>
        <v/>
      </c>
      <c r="Y96" s="174" t="str">
        <f>IF(Y95="","",VLOOKUP(Y95,'シフト記号表（従来型・ユニット型共通）'!$C$6:$L$47,10,FALSE))</f>
        <v/>
      </c>
      <c r="Z96" s="174" t="str">
        <f>IF(Z95="","",VLOOKUP(Z95,'シフト記号表（従来型・ユニット型共通）'!$C$6:$L$47,10,FALSE))</f>
        <v/>
      </c>
      <c r="AA96" s="174" t="str">
        <f>IF(AA95="","",VLOOKUP(AA95,'シフト記号表（従来型・ユニット型共通）'!$C$6:$L$47,10,FALSE))</f>
        <v/>
      </c>
      <c r="AB96" s="174" t="str">
        <f>IF(AB95="","",VLOOKUP(AB95,'シフト記号表（従来型・ユニット型共通）'!$C$6:$L$47,10,FALSE))</f>
        <v/>
      </c>
      <c r="AC96" s="175" t="str">
        <f>IF(AC95="","",VLOOKUP(AC95,'シフト記号表（従来型・ユニット型共通）'!$C$6:$L$47,10,FALSE))</f>
        <v/>
      </c>
      <c r="AD96" s="173" t="str">
        <f>IF(AD95="","",VLOOKUP(AD95,'シフト記号表（従来型・ユニット型共通）'!$C$6:$L$47,10,FALSE))</f>
        <v/>
      </c>
      <c r="AE96" s="174" t="str">
        <f>IF(AE95="","",VLOOKUP(AE95,'シフト記号表（従来型・ユニット型共通）'!$C$6:$L$47,10,FALSE))</f>
        <v/>
      </c>
      <c r="AF96" s="174" t="str">
        <f>IF(AF95="","",VLOOKUP(AF95,'シフト記号表（従来型・ユニット型共通）'!$C$6:$L$47,10,FALSE))</f>
        <v/>
      </c>
      <c r="AG96" s="174" t="str">
        <f>IF(AG95="","",VLOOKUP(AG95,'シフト記号表（従来型・ユニット型共通）'!$C$6:$L$47,10,FALSE))</f>
        <v/>
      </c>
      <c r="AH96" s="174" t="str">
        <f>IF(AH95="","",VLOOKUP(AH95,'シフト記号表（従来型・ユニット型共通）'!$C$6:$L$47,10,FALSE))</f>
        <v/>
      </c>
      <c r="AI96" s="174" t="str">
        <f>IF(AI95="","",VLOOKUP(AI95,'シフト記号表（従来型・ユニット型共通）'!$C$6:$L$47,10,FALSE))</f>
        <v/>
      </c>
      <c r="AJ96" s="175" t="str">
        <f>IF(AJ95="","",VLOOKUP(AJ95,'シフト記号表（従来型・ユニット型共通）'!$C$6:$L$47,10,FALSE))</f>
        <v/>
      </c>
      <c r="AK96" s="173" t="str">
        <f>IF(AK95="","",VLOOKUP(AK95,'シフト記号表（従来型・ユニット型共通）'!$C$6:$L$47,10,FALSE))</f>
        <v/>
      </c>
      <c r="AL96" s="174" t="str">
        <f>IF(AL95="","",VLOOKUP(AL95,'シフト記号表（従来型・ユニット型共通）'!$C$6:$L$47,10,FALSE))</f>
        <v/>
      </c>
      <c r="AM96" s="174" t="str">
        <f>IF(AM95="","",VLOOKUP(AM95,'シフト記号表（従来型・ユニット型共通）'!$C$6:$L$47,10,FALSE))</f>
        <v/>
      </c>
      <c r="AN96" s="174" t="str">
        <f>IF(AN95="","",VLOOKUP(AN95,'シフト記号表（従来型・ユニット型共通）'!$C$6:$L$47,10,FALSE))</f>
        <v/>
      </c>
      <c r="AO96" s="174" t="str">
        <f>IF(AO95="","",VLOOKUP(AO95,'シフト記号表（従来型・ユニット型共通）'!$C$6:$L$47,10,FALSE))</f>
        <v/>
      </c>
      <c r="AP96" s="174" t="str">
        <f>IF(AP95="","",VLOOKUP(AP95,'シフト記号表（従来型・ユニット型共通）'!$C$6:$L$47,10,FALSE))</f>
        <v/>
      </c>
      <c r="AQ96" s="175" t="str">
        <f>IF(AQ95="","",VLOOKUP(AQ95,'シフト記号表（従来型・ユニット型共通）'!$C$6:$L$47,10,FALSE))</f>
        <v/>
      </c>
      <c r="AR96" s="173" t="str">
        <f>IF(AR95="","",VLOOKUP(AR95,'シフト記号表（従来型・ユニット型共通）'!$C$6:$L$47,10,FALSE))</f>
        <v/>
      </c>
      <c r="AS96" s="174" t="str">
        <f>IF(AS95="","",VLOOKUP(AS95,'シフト記号表（従来型・ユニット型共通）'!$C$6:$L$47,10,FALSE))</f>
        <v/>
      </c>
      <c r="AT96" s="174" t="str">
        <f>IF(AT95="","",VLOOKUP(AT95,'シフト記号表（従来型・ユニット型共通）'!$C$6:$L$47,10,FALSE))</f>
        <v/>
      </c>
      <c r="AU96" s="174" t="str">
        <f>IF(AU95="","",VLOOKUP(AU95,'シフト記号表（従来型・ユニット型共通）'!$C$6:$L$47,10,FALSE))</f>
        <v/>
      </c>
      <c r="AV96" s="174" t="str">
        <f>IF(AV95="","",VLOOKUP(AV95,'シフト記号表（従来型・ユニット型共通）'!$C$6:$L$47,10,FALSE))</f>
        <v/>
      </c>
      <c r="AW96" s="174" t="str">
        <f>IF(AW95="","",VLOOKUP(AW95,'シフト記号表（従来型・ユニット型共通）'!$C$6:$L$47,10,FALSE))</f>
        <v/>
      </c>
      <c r="AX96" s="175" t="str">
        <f>IF(AX95="","",VLOOKUP(AX95,'シフト記号表（従来型・ユニット型共通）'!$C$6:$L$47,10,FALSE))</f>
        <v/>
      </c>
      <c r="AY96" s="173" t="str">
        <f>IF(AY95="","",VLOOKUP(AY95,'シフト記号表（従来型・ユニット型共通）'!$C$6:$L$47,10,FALSE))</f>
        <v/>
      </c>
      <c r="AZ96" s="174" t="str">
        <f>IF(AZ95="","",VLOOKUP(AZ95,'シフト記号表（従来型・ユニット型共通）'!$C$6:$L$47,10,FALSE))</f>
        <v/>
      </c>
      <c r="BA96" s="174" t="str">
        <f>IF(BA95="","",VLOOKUP(BA95,'シフト記号表（従来型・ユニット型共通）'!$C$6:$L$47,10,FALSE))</f>
        <v/>
      </c>
      <c r="BB96" s="1114">
        <f>IF($BE$3="４週",SUM(W96:AX96),IF($BE$3="暦月",SUM(W96:BA96),""))</f>
        <v>0</v>
      </c>
      <c r="BC96" s="1115"/>
      <c r="BD96" s="1116">
        <f>IF($BE$3="４週",BB96/4,IF($BE$3="暦月",(BB96/($BE$8/7)),""))</f>
        <v>0</v>
      </c>
      <c r="BE96" s="1115"/>
      <c r="BF96" s="1111"/>
      <c r="BG96" s="1112"/>
      <c r="BH96" s="1112"/>
      <c r="BI96" s="1112"/>
      <c r="BJ96" s="1113"/>
    </row>
    <row r="97" spans="2:62" ht="20.25" customHeight="1">
      <c r="B97" s="1120">
        <f>B95+1</f>
        <v>41</v>
      </c>
      <c r="C97" s="957"/>
      <c r="D97" s="958"/>
      <c r="E97" s="163"/>
      <c r="F97" s="164"/>
      <c r="G97" s="163"/>
      <c r="H97" s="164"/>
      <c r="I97" s="1051"/>
      <c r="J97" s="1052"/>
      <c r="K97" s="1057"/>
      <c r="L97" s="1058"/>
      <c r="M97" s="1058"/>
      <c r="N97" s="958"/>
      <c r="O97" s="1081"/>
      <c r="P97" s="1082"/>
      <c r="Q97" s="1082"/>
      <c r="R97" s="1082"/>
      <c r="S97" s="1083"/>
      <c r="T97" s="195" t="s">
        <v>18</v>
      </c>
      <c r="U97" s="118"/>
      <c r="V97" s="119"/>
      <c r="W97" s="105"/>
      <c r="X97" s="106"/>
      <c r="Y97" s="106"/>
      <c r="Z97" s="106"/>
      <c r="AA97" s="106"/>
      <c r="AB97" s="106"/>
      <c r="AC97" s="107"/>
      <c r="AD97" s="105"/>
      <c r="AE97" s="106"/>
      <c r="AF97" s="106"/>
      <c r="AG97" s="106"/>
      <c r="AH97" s="106"/>
      <c r="AI97" s="106"/>
      <c r="AJ97" s="107"/>
      <c r="AK97" s="105"/>
      <c r="AL97" s="106"/>
      <c r="AM97" s="106"/>
      <c r="AN97" s="106"/>
      <c r="AO97" s="106"/>
      <c r="AP97" s="106"/>
      <c r="AQ97" s="107"/>
      <c r="AR97" s="105"/>
      <c r="AS97" s="106"/>
      <c r="AT97" s="106"/>
      <c r="AU97" s="106"/>
      <c r="AV97" s="106"/>
      <c r="AW97" s="106"/>
      <c r="AX97" s="107"/>
      <c r="AY97" s="105"/>
      <c r="AZ97" s="106"/>
      <c r="BA97" s="108"/>
      <c r="BB97" s="1035"/>
      <c r="BC97" s="1036"/>
      <c r="BD97" s="1037"/>
      <c r="BE97" s="1038"/>
      <c r="BF97" s="1059"/>
      <c r="BG97" s="1060"/>
      <c r="BH97" s="1060"/>
      <c r="BI97" s="1060"/>
      <c r="BJ97" s="1061"/>
    </row>
    <row r="98" spans="2:62" ht="20.25" customHeight="1">
      <c r="B98" s="1121"/>
      <c r="C98" s="1105"/>
      <c r="D98" s="1106"/>
      <c r="E98" s="207"/>
      <c r="F98" s="208">
        <f>C97</f>
        <v>0</v>
      </c>
      <c r="G98" s="207"/>
      <c r="H98" s="208">
        <f>I97</f>
        <v>0</v>
      </c>
      <c r="I98" s="1107"/>
      <c r="J98" s="1108"/>
      <c r="K98" s="1109"/>
      <c r="L98" s="1110"/>
      <c r="M98" s="1110"/>
      <c r="N98" s="1106"/>
      <c r="O98" s="1081"/>
      <c r="P98" s="1082"/>
      <c r="Q98" s="1082"/>
      <c r="R98" s="1082"/>
      <c r="S98" s="1083"/>
      <c r="T98" s="196" t="s">
        <v>253</v>
      </c>
      <c r="U98" s="120"/>
      <c r="V98" s="197"/>
      <c r="W98" s="173" t="str">
        <f>IF(W97="","",VLOOKUP(W97,'シフト記号表（従来型・ユニット型共通）'!$C$6:$L$47,10,FALSE))</f>
        <v/>
      </c>
      <c r="X98" s="174" t="str">
        <f>IF(X97="","",VLOOKUP(X97,'シフト記号表（従来型・ユニット型共通）'!$C$6:$L$47,10,FALSE))</f>
        <v/>
      </c>
      <c r="Y98" s="174" t="str">
        <f>IF(Y97="","",VLOOKUP(Y97,'シフト記号表（従来型・ユニット型共通）'!$C$6:$L$47,10,FALSE))</f>
        <v/>
      </c>
      <c r="Z98" s="174" t="str">
        <f>IF(Z97="","",VLOOKUP(Z97,'シフト記号表（従来型・ユニット型共通）'!$C$6:$L$47,10,FALSE))</f>
        <v/>
      </c>
      <c r="AA98" s="174" t="str">
        <f>IF(AA97="","",VLOOKUP(AA97,'シフト記号表（従来型・ユニット型共通）'!$C$6:$L$47,10,FALSE))</f>
        <v/>
      </c>
      <c r="AB98" s="174" t="str">
        <f>IF(AB97="","",VLOOKUP(AB97,'シフト記号表（従来型・ユニット型共通）'!$C$6:$L$47,10,FALSE))</f>
        <v/>
      </c>
      <c r="AC98" s="175" t="str">
        <f>IF(AC97="","",VLOOKUP(AC97,'シフト記号表（従来型・ユニット型共通）'!$C$6:$L$47,10,FALSE))</f>
        <v/>
      </c>
      <c r="AD98" s="173" t="str">
        <f>IF(AD97="","",VLOOKUP(AD97,'シフト記号表（従来型・ユニット型共通）'!$C$6:$L$47,10,FALSE))</f>
        <v/>
      </c>
      <c r="AE98" s="174" t="str">
        <f>IF(AE97="","",VLOOKUP(AE97,'シフト記号表（従来型・ユニット型共通）'!$C$6:$L$47,10,FALSE))</f>
        <v/>
      </c>
      <c r="AF98" s="174" t="str">
        <f>IF(AF97="","",VLOOKUP(AF97,'シフト記号表（従来型・ユニット型共通）'!$C$6:$L$47,10,FALSE))</f>
        <v/>
      </c>
      <c r="AG98" s="174" t="str">
        <f>IF(AG97="","",VLOOKUP(AG97,'シフト記号表（従来型・ユニット型共通）'!$C$6:$L$47,10,FALSE))</f>
        <v/>
      </c>
      <c r="AH98" s="174" t="str">
        <f>IF(AH97="","",VLOOKUP(AH97,'シフト記号表（従来型・ユニット型共通）'!$C$6:$L$47,10,FALSE))</f>
        <v/>
      </c>
      <c r="AI98" s="174" t="str">
        <f>IF(AI97="","",VLOOKUP(AI97,'シフト記号表（従来型・ユニット型共通）'!$C$6:$L$47,10,FALSE))</f>
        <v/>
      </c>
      <c r="AJ98" s="175" t="str">
        <f>IF(AJ97="","",VLOOKUP(AJ97,'シフト記号表（従来型・ユニット型共通）'!$C$6:$L$47,10,FALSE))</f>
        <v/>
      </c>
      <c r="AK98" s="173" t="str">
        <f>IF(AK97="","",VLOOKUP(AK97,'シフト記号表（従来型・ユニット型共通）'!$C$6:$L$47,10,FALSE))</f>
        <v/>
      </c>
      <c r="AL98" s="174" t="str">
        <f>IF(AL97="","",VLOOKUP(AL97,'シフト記号表（従来型・ユニット型共通）'!$C$6:$L$47,10,FALSE))</f>
        <v/>
      </c>
      <c r="AM98" s="174" t="str">
        <f>IF(AM97="","",VLOOKUP(AM97,'シフト記号表（従来型・ユニット型共通）'!$C$6:$L$47,10,FALSE))</f>
        <v/>
      </c>
      <c r="AN98" s="174" t="str">
        <f>IF(AN97="","",VLOOKUP(AN97,'シフト記号表（従来型・ユニット型共通）'!$C$6:$L$47,10,FALSE))</f>
        <v/>
      </c>
      <c r="AO98" s="174" t="str">
        <f>IF(AO97="","",VLOOKUP(AO97,'シフト記号表（従来型・ユニット型共通）'!$C$6:$L$47,10,FALSE))</f>
        <v/>
      </c>
      <c r="AP98" s="174" t="str">
        <f>IF(AP97="","",VLOOKUP(AP97,'シフト記号表（従来型・ユニット型共通）'!$C$6:$L$47,10,FALSE))</f>
        <v/>
      </c>
      <c r="AQ98" s="175" t="str">
        <f>IF(AQ97="","",VLOOKUP(AQ97,'シフト記号表（従来型・ユニット型共通）'!$C$6:$L$47,10,FALSE))</f>
        <v/>
      </c>
      <c r="AR98" s="173" t="str">
        <f>IF(AR97="","",VLOOKUP(AR97,'シフト記号表（従来型・ユニット型共通）'!$C$6:$L$47,10,FALSE))</f>
        <v/>
      </c>
      <c r="AS98" s="174" t="str">
        <f>IF(AS97="","",VLOOKUP(AS97,'シフト記号表（従来型・ユニット型共通）'!$C$6:$L$47,10,FALSE))</f>
        <v/>
      </c>
      <c r="AT98" s="174" t="str">
        <f>IF(AT97="","",VLOOKUP(AT97,'シフト記号表（従来型・ユニット型共通）'!$C$6:$L$47,10,FALSE))</f>
        <v/>
      </c>
      <c r="AU98" s="174" t="str">
        <f>IF(AU97="","",VLOOKUP(AU97,'シフト記号表（従来型・ユニット型共通）'!$C$6:$L$47,10,FALSE))</f>
        <v/>
      </c>
      <c r="AV98" s="174" t="str">
        <f>IF(AV97="","",VLOOKUP(AV97,'シフト記号表（従来型・ユニット型共通）'!$C$6:$L$47,10,FALSE))</f>
        <v/>
      </c>
      <c r="AW98" s="174" t="str">
        <f>IF(AW97="","",VLOOKUP(AW97,'シフト記号表（従来型・ユニット型共通）'!$C$6:$L$47,10,FALSE))</f>
        <v/>
      </c>
      <c r="AX98" s="175" t="str">
        <f>IF(AX97="","",VLOOKUP(AX97,'シフト記号表（従来型・ユニット型共通）'!$C$6:$L$47,10,FALSE))</f>
        <v/>
      </c>
      <c r="AY98" s="173" t="str">
        <f>IF(AY97="","",VLOOKUP(AY97,'シフト記号表（従来型・ユニット型共通）'!$C$6:$L$47,10,FALSE))</f>
        <v/>
      </c>
      <c r="AZ98" s="174" t="str">
        <f>IF(AZ97="","",VLOOKUP(AZ97,'シフト記号表（従来型・ユニット型共通）'!$C$6:$L$47,10,FALSE))</f>
        <v/>
      </c>
      <c r="BA98" s="174" t="str">
        <f>IF(BA97="","",VLOOKUP(BA97,'シフト記号表（従来型・ユニット型共通）'!$C$6:$L$47,10,FALSE))</f>
        <v/>
      </c>
      <c r="BB98" s="1114">
        <f>IF($BE$3="４週",SUM(W98:AX98),IF($BE$3="暦月",SUM(W98:BA98),""))</f>
        <v>0</v>
      </c>
      <c r="BC98" s="1115"/>
      <c r="BD98" s="1116">
        <f>IF($BE$3="４週",BB98/4,IF($BE$3="暦月",(BB98/($BE$8/7)),""))</f>
        <v>0</v>
      </c>
      <c r="BE98" s="1115"/>
      <c r="BF98" s="1111"/>
      <c r="BG98" s="1112"/>
      <c r="BH98" s="1112"/>
      <c r="BI98" s="1112"/>
      <c r="BJ98" s="1113"/>
    </row>
    <row r="99" spans="2:62" ht="20.25" customHeight="1">
      <c r="B99" s="1120">
        <f>B97+1</f>
        <v>42</v>
      </c>
      <c r="C99" s="957"/>
      <c r="D99" s="958"/>
      <c r="E99" s="163"/>
      <c r="F99" s="164"/>
      <c r="G99" s="163"/>
      <c r="H99" s="164"/>
      <c r="I99" s="1051"/>
      <c r="J99" s="1052"/>
      <c r="K99" s="1057"/>
      <c r="L99" s="1058"/>
      <c r="M99" s="1058"/>
      <c r="N99" s="958"/>
      <c r="O99" s="1081"/>
      <c r="P99" s="1082"/>
      <c r="Q99" s="1082"/>
      <c r="R99" s="1082"/>
      <c r="S99" s="1083"/>
      <c r="T99" s="195" t="s">
        <v>18</v>
      </c>
      <c r="U99" s="118"/>
      <c r="V99" s="119"/>
      <c r="W99" s="105"/>
      <c r="X99" s="106"/>
      <c r="Y99" s="106"/>
      <c r="Z99" s="106"/>
      <c r="AA99" s="106"/>
      <c r="AB99" s="106"/>
      <c r="AC99" s="107"/>
      <c r="AD99" s="105"/>
      <c r="AE99" s="106"/>
      <c r="AF99" s="106"/>
      <c r="AG99" s="106"/>
      <c r="AH99" s="106"/>
      <c r="AI99" s="106"/>
      <c r="AJ99" s="107"/>
      <c r="AK99" s="105"/>
      <c r="AL99" s="106"/>
      <c r="AM99" s="106"/>
      <c r="AN99" s="106"/>
      <c r="AO99" s="106"/>
      <c r="AP99" s="106"/>
      <c r="AQ99" s="107"/>
      <c r="AR99" s="105"/>
      <c r="AS99" s="106"/>
      <c r="AT99" s="106"/>
      <c r="AU99" s="106"/>
      <c r="AV99" s="106"/>
      <c r="AW99" s="106"/>
      <c r="AX99" s="107"/>
      <c r="AY99" s="105"/>
      <c r="AZ99" s="106"/>
      <c r="BA99" s="108"/>
      <c r="BB99" s="1035"/>
      <c r="BC99" s="1036"/>
      <c r="BD99" s="1037"/>
      <c r="BE99" s="1038"/>
      <c r="BF99" s="1059"/>
      <c r="BG99" s="1060"/>
      <c r="BH99" s="1060"/>
      <c r="BI99" s="1060"/>
      <c r="BJ99" s="1061"/>
    </row>
    <row r="100" spans="2:62" ht="20.25" customHeight="1">
      <c r="B100" s="1121"/>
      <c r="C100" s="1105"/>
      <c r="D100" s="1106"/>
      <c r="E100" s="207"/>
      <c r="F100" s="208">
        <f>C99</f>
        <v>0</v>
      </c>
      <c r="G100" s="207"/>
      <c r="H100" s="208">
        <f>I99</f>
        <v>0</v>
      </c>
      <c r="I100" s="1107"/>
      <c r="J100" s="1108"/>
      <c r="K100" s="1109"/>
      <c r="L100" s="1110"/>
      <c r="M100" s="1110"/>
      <c r="N100" s="1106"/>
      <c r="O100" s="1081"/>
      <c r="P100" s="1082"/>
      <c r="Q100" s="1082"/>
      <c r="R100" s="1082"/>
      <c r="S100" s="1083"/>
      <c r="T100" s="196" t="s">
        <v>253</v>
      </c>
      <c r="U100" s="120"/>
      <c r="V100" s="197"/>
      <c r="W100" s="173" t="str">
        <f>IF(W99="","",VLOOKUP(W99,'シフト記号表（従来型・ユニット型共通）'!$C$6:$L$47,10,FALSE))</f>
        <v/>
      </c>
      <c r="X100" s="174" t="str">
        <f>IF(X99="","",VLOOKUP(X99,'シフト記号表（従来型・ユニット型共通）'!$C$6:$L$47,10,FALSE))</f>
        <v/>
      </c>
      <c r="Y100" s="174" t="str">
        <f>IF(Y99="","",VLOOKUP(Y99,'シフト記号表（従来型・ユニット型共通）'!$C$6:$L$47,10,FALSE))</f>
        <v/>
      </c>
      <c r="Z100" s="174" t="str">
        <f>IF(Z99="","",VLOOKUP(Z99,'シフト記号表（従来型・ユニット型共通）'!$C$6:$L$47,10,FALSE))</f>
        <v/>
      </c>
      <c r="AA100" s="174" t="str">
        <f>IF(AA99="","",VLOOKUP(AA99,'シフト記号表（従来型・ユニット型共通）'!$C$6:$L$47,10,FALSE))</f>
        <v/>
      </c>
      <c r="AB100" s="174" t="str">
        <f>IF(AB99="","",VLOOKUP(AB99,'シフト記号表（従来型・ユニット型共通）'!$C$6:$L$47,10,FALSE))</f>
        <v/>
      </c>
      <c r="AC100" s="175" t="str">
        <f>IF(AC99="","",VLOOKUP(AC99,'シフト記号表（従来型・ユニット型共通）'!$C$6:$L$47,10,FALSE))</f>
        <v/>
      </c>
      <c r="AD100" s="173" t="str">
        <f>IF(AD99="","",VLOOKUP(AD99,'シフト記号表（従来型・ユニット型共通）'!$C$6:$L$47,10,FALSE))</f>
        <v/>
      </c>
      <c r="AE100" s="174" t="str">
        <f>IF(AE99="","",VLOOKUP(AE99,'シフト記号表（従来型・ユニット型共通）'!$C$6:$L$47,10,FALSE))</f>
        <v/>
      </c>
      <c r="AF100" s="174" t="str">
        <f>IF(AF99="","",VLOOKUP(AF99,'シフト記号表（従来型・ユニット型共通）'!$C$6:$L$47,10,FALSE))</f>
        <v/>
      </c>
      <c r="AG100" s="174" t="str">
        <f>IF(AG99="","",VLOOKUP(AG99,'シフト記号表（従来型・ユニット型共通）'!$C$6:$L$47,10,FALSE))</f>
        <v/>
      </c>
      <c r="AH100" s="174" t="str">
        <f>IF(AH99="","",VLOOKUP(AH99,'シフト記号表（従来型・ユニット型共通）'!$C$6:$L$47,10,FALSE))</f>
        <v/>
      </c>
      <c r="AI100" s="174" t="str">
        <f>IF(AI99="","",VLOOKUP(AI99,'シフト記号表（従来型・ユニット型共通）'!$C$6:$L$47,10,FALSE))</f>
        <v/>
      </c>
      <c r="AJ100" s="175" t="str">
        <f>IF(AJ99="","",VLOOKUP(AJ99,'シフト記号表（従来型・ユニット型共通）'!$C$6:$L$47,10,FALSE))</f>
        <v/>
      </c>
      <c r="AK100" s="173" t="str">
        <f>IF(AK99="","",VLOOKUP(AK99,'シフト記号表（従来型・ユニット型共通）'!$C$6:$L$47,10,FALSE))</f>
        <v/>
      </c>
      <c r="AL100" s="174" t="str">
        <f>IF(AL99="","",VLOOKUP(AL99,'シフト記号表（従来型・ユニット型共通）'!$C$6:$L$47,10,FALSE))</f>
        <v/>
      </c>
      <c r="AM100" s="174" t="str">
        <f>IF(AM99="","",VLOOKUP(AM99,'シフト記号表（従来型・ユニット型共通）'!$C$6:$L$47,10,FALSE))</f>
        <v/>
      </c>
      <c r="AN100" s="174" t="str">
        <f>IF(AN99="","",VLOOKUP(AN99,'シフト記号表（従来型・ユニット型共通）'!$C$6:$L$47,10,FALSE))</f>
        <v/>
      </c>
      <c r="AO100" s="174" t="str">
        <f>IF(AO99="","",VLOOKUP(AO99,'シフト記号表（従来型・ユニット型共通）'!$C$6:$L$47,10,FALSE))</f>
        <v/>
      </c>
      <c r="AP100" s="174" t="str">
        <f>IF(AP99="","",VLOOKUP(AP99,'シフト記号表（従来型・ユニット型共通）'!$C$6:$L$47,10,FALSE))</f>
        <v/>
      </c>
      <c r="AQ100" s="175" t="str">
        <f>IF(AQ99="","",VLOOKUP(AQ99,'シフト記号表（従来型・ユニット型共通）'!$C$6:$L$47,10,FALSE))</f>
        <v/>
      </c>
      <c r="AR100" s="173" t="str">
        <f>IF(AR99="","",VLOOKUP(AR99,'シフト記号表（従来型・ユニット型共通）'!$C$6:$L$47,10,FALSE))</f>
        <v/>
      </c>
      <c r="AS100" s="174" t="str">
        <f>IF(AS99="","",VLOOKUP(AS99,'シフト記号表（従来型・ユニット型共通）'!$C$6:$L$47,10,FALSE))</f>
        <v/>
      </c>
      <c r="AT100" s="174" t="str">
        <f>IF(AT99="","",VLOOKUP(AT99,'シフト記号表（従来型・ユニット型共通）'!$C$6:$L$47,10,FALSE))</f>
        <v/>
      </c>
      <c r="AU100" s="174" t="str">
        <f>IF(AU99="","",VLOOKUP(AU99,'シフト記号表（従来型・ユニット型共通）'!$C$6:$L$47,10,FALSE))</f>
        <v/>
      </c>
      <c r="AV100" s="174" t="str">
        <f>IF(AV99="","",VLOOKUP(AV99,'シフト記号表（従来型・ユニット型共通）'!$C$6:$L$47,10,FALSE))</f>
        <v/>
      </c>
      <c r="AW100" s="174" t="str">
        <f>IF(AW99="","",VLOOKUP(AW99,'シフト記号表（従来型・ユニット型共通）'!$C$6:$L$47,10,FALSE))</f>
        <v/>
      </c>
      <c r="AX100" s="175" t="str">
        <f>IF(AX99="","",VLOOKUP(AX99,'シフト記号表（従来型・ユニット型共通）'!$C$6:$L$47,10,FALSE))</f>
        <v/>
      </c>
      <c r="AY100" s="173" t="str">
        <f>IF(AY99="","",VLOOKUP(AY99,'シフト記号表（従来型・ユニット型共通）'!$C$6:$L$47,10,FALSE))</f>
        <v/>
      </c>
      <c r="AZ100" s="174" t="str">
        <f>IF(AZ99="","",VLOOKUP(AZ99,'シフト記号表（従来型・ユニット型共通）'!$C$6:$L$47,10,FALSE))</f>
        <v/>
      </c>
      <c r="BA100" s="174" t="str">
        <f>IF(BA99="","",VLOOKUP(BA99,'シフト記号表（従来型・ユニット型共通）'!$C$6:$L$47,10,FALSE))</f>
        <v/>
      </c>
      <c r="BB100" s="1114">
        <f>IF($BE$3="４週",SUM(W100:AX100),IF($BE$3="暦月",SUM(W100:BA100),""))</f>
        <v>0</v>
      </c>
      <c r="BC100" s="1115"/>
      <c r="BD100" s="1116">
        <f>IF($BE$3="４週",BB100/4,IF($BE$3="暦月",(BB100/($BE$8/7)),""))</f>
        <v>0</v>
      </c>
      <c r="BE100" s="1115"/>
      <c r="BF100" s="1111"/>
      <c r="BG100" s="1112"/>
      <c r="BH100" s="1112"/>
      <c r="BI100" s="1112"/>
      <c r="BJ100" s="1113"/>
    </row>
    <row r="101" spans="2:62" ht="20.25" customHeight="1">
      <c r="B101" s="1120">
        <f>B99+1</f>
        <v>43</v>
      </c>
      <c r="C101" s="957"/>
      <c r="D101" s="958"/>
      <c r="E101" s="163"/>
      <c r="F101" s="164"/>
      <c r="G101" s="163"/>
      <c r="H101" s="164"/>
      <c r="I101" s="1051"/>
      <c r="J101" s="1052"/>
      <c r="K101" s="1057"/>
      <c r="L101" s="1058"/>
      <c r="M101" s="1058"/>
      <c r="N101" s="958"/>
      <c r="O101" s="1081"/>
      <c r="P101" s="1082"/>
      <c r="Q101" s="1082"/>
      <c r="R101" s="1082"/>
      <c r="S101" s="1083"/>
      <c r="T101" s="195" t="s">
        <v>18</v>
      </c>
      <c r="U101" s="118"/>
      <c r="V101" s="119"/>
      <c r="W101" s="105"/>
      <c r="X101" s="106"/>
      <c r="Y101" s="106"/>
      <c r="Z101" s="106"/>
      <c r="AA101" s="106"/>
      <c r="AB101" s="106"/>
      <c r="AC101" s="107"/>
      <c r="AD101" s="105"/>
      <c r="AE101" s="106"/>
      <c r="AF101" s="106"/>
      <c r="AG101" s="106"/>
      <c r="AH101" s="106"/>
      <c r="AI101" s="106"/>
      <c r="AJ101" s="107"/>
      <c r="AK101" s="105"/>
      <c r="AL101" s="106"/>
      <c r="AM101" s="106"/>
      <c r="AN101" s="106"/>
      <c r="AO101" s="106"/>
      <c r="AP101" s="106"/>
      <c r="AQ101" s="107"/>
      <c r="AR101" s="105"/>
      <c r="AS101" s="106"/>
      <c r="AT101" s="106"/>
      <c r="AU101" s="106"/>
      <c r="AV101" s="106"/>
      <c r="AW101" s="106"/>
      <c r="AX101" s="107"/>
      <c r="AY101" s="105"/>
      <c r="AZ101" s="106"/>
      <c r="BA101" s="108"/>
      <c r="BB101" s="1035"/>
      <c r="BC101" s="1036"/>
      <c r="BD101" s="1037"/>
      <c r="BE101" s="1038"/>
      <c r="BF101" s="1059"/>
      <c r="BG101" s="1060"/>
      <c r="BH101" s="1060"/>
      <c r="BI101" s="1060"/>
      <c r="BJ101" s="1061"/>
    </row>
    <row r="102" spans="2:62" ht="20.25" customHeight="1">
      <c r="B102" s="1121"/>
      <c r="C102" s="1105"/>
      <c r="D102" s="1106"/>
      <c r="E102" s="207"/>
      <c r="F102" s="208">
        <f>C101</f>
        <v>0</v>
      </c>
      <c r="G102" s="207"/>
      <c r="H102" s="208">
        <f>I101</f>
        <v>0</v>
      </c>
      <c r="I102" s="1107"/>
      <c r="J102" s="1108"/>
      <c r="K102" s="1109"/>
      <c r="L102" s="1110"/>
      <c r="M102" s="1110"/>
      <c r="N102" s="1106"/>
      <c r="O102" s="1081"/>
      <c r="P102" s="1082"/>
      <c r="Q102" s="1082"/>
      <c r="R102" s="1082"/>
      <c r="S102" s="1083"/>
      <c r="T102" s="196" t="s">
        <v>253</v>
      </c>
      <c r="U102" s="120"/>
      <c r="V102" s="197"/>
      <c r="W102" s="173" t="str">
        <f>IF(W101="","",VLOOKUP(W101,'シフト記号表（従来型・ユニット型共通）'!$C$6:$L$47,10,FALSE))</f>
        <v/>
      </c>
      <c r="X102" s="174" t="str">
        <f>IF(X101="","",VLOOKUP(X101,'シフト記号表（従来型・ユニット型共通）'!$C$6:$L$47,10,FALSE))</f>
        <v/>
      </c>
      <c r="Y102" s="174" t="str">
        <f>IF(Y101="","",VLOOKUP(Y101,'シフト記号表（従来型・ユニット型共通）'!$C$6:$L$47,10,FALSE))</f>
        <v/>
      </c>
      <c r="Z102" s="174" t="str">
        <f>IF(Z101="","",VLOOKUP(Z101,'シフト記号表（従来型・ユニット型共通）'!$C$6:$L$47,10,FALSE))</f>
        <v/>
      </c>
      <c r="AA102" s="174" t="str">
        <f>IF(AA101="","",VLOOKUP(AA101,'シフト記号表（従来型・ユニット型共通）'!$C$6:$L$47,10,FALSE))</f>
        <v/>
      </c>
      <c r="AB102" s="174" t="str">
        <f>IF(AB101="","",VLOOKUP(AB101,'シフト記号表（従来型・ユニット型共通）'!$C$6:$L$47,10,FALSE))</f>
        <v/>
      </c>
      <c r="AC102" s="175" t="str">
        <f>IF(AC101="","",VLOOKUP(AC101,'シフト記号表（従来型・ユニット型共通）'!$C$6:$L$47,10,FALSE))</f>
        <v/>
      </c>
      <c r="AD102" s="173" t="str">
        <f>IF(AD101="","",VLOOKUP(AD101,'シフト記号表（従来型・ユニット型共通）'!$C$6:$L$47,10,FALSE))</f>
        <v/>
      </c>
      <c r="AE102" s="174" t="str">
        <f>IF(AE101="","",VLOOKUP(AE101,'シフト記号表（従来型・ユニット型共通）'!$C$6:$L$47,10,FALSE))</f>
        <v/>
      </c>
      <c r="AF102" s="174" t="str">
        <f>IF(AF101="","",VLOOKUP(AF101,'シフト記号表（従来型・ユニット型共通）'!$C$6:$L$47,10,FALSE))</f>
        <v/>
      </c>
      <c r="AG102" s="174" t="str">
        <f>IF(AG101="","",VLOOKUP(AG101,'シフト記号表（従来型・ユニット型共通）'!$C$6:$L$47,10,FALSE))</f>
        <v/>
      </c>
      <c r="AH102" s="174" t="str">
        <f>IF(AH101="","",VLOOKUP(AH101,'シフト記号表（従来型・ユニット型共通）'!$C$6:$L$47,10,FALSE))</f>
        <v/>
      </c>
      <c r="AI102" s="174" t="str">
        <f>IF(AI101="","",VLOOKUP(AI101,'シフト記号表（従来型・ユニット型共通）'!$C$6:$L$47,10,FALSE))</f>
        <v/>
      </c>
      <c r="AJ102" s="175" t="str">
        <f>IF(AJ101="","",VLOOKUP(AJ101,'シフト記号表（従来型・ユニット型共通）'!$C$6:$L$47,10,FALSE))</f>
        <v/>
      </c>
      <c r="AK102" s="173" t="str">
        <f>IF(AK101="","",VLOOKUP(AK101,'シフト記号表（従来型・ユニット型共通）'!$C$6:$L$47,10,FALSE))</f>
        <v/>
      </c>
      <c r="AL102" s="174" t="str">
        <f>IF(AL101="","",VLOOKUP(AL101,'シフト記号表（従来型・ユニット型共通）'!$C$6:$L$47,10,FALSE))</f>
        <v/>
      </c>
      <c r="AM102" s="174" t="str">
        <f>IF(AM101="","",VLOOKUP(AM101,'シフト記号表（従来型・ユニット型共通）'!$C$6:$L$47,10,FALSE))</f>
        <v/>
      </c>
      <c r="AN102" s="174" t="str">
        <f>IF(AN101="","",VLOOKUP(AN101,'シフト記号表（従来型・ユニット型共通）'!$C$6:$L$47,10,FALSE))</f>
        <v/>
      </c>
      <c r="AO102" s="174" t="str">
        <f>IF(AO101="","",VLOOKUP(AO101,'シフト記号表（従来型・ユニット型共通）'!$C$6:$L$47,10,FALSE))</f>
        <v/>
      </c>
      <c r="AP102" s="174" t="str">
        <f>IF(AP101="","",VLOOKUP(AP101,'シフト記号表（従来型・ユニット型共通）'!$C$6:$L$47,10,FALSE))</f>
        <v/>
      </c>
      <c r="AQ102" s="175" t="str">
        <f>IF(AQ101="","",VLOOKUP(AQ101,'シフト記号表（従来型・ユニット型共通）'!$C$6:$L$47,10,FALSE))</f>
        <v/>
      </c>
      <c r="AR102" s="173" t="str">
        <f>IF(AR101="","",VLOOKUP(AR101,'シフト記号表（従来型・ユニット型共通）'!$C$6:$L$47,10,FALSE))</f>
        <v/>
      </c>
      <c r="AS102" s="174" t="str">
        <f>IF(AS101="","",VLOOKUP(AS101,'シフト記号表（従来型・ユニット型共通）'!$C$6:$L$47,10,FALSE))</f>
        <v/>
      </c>
      <c r="AT102" s="174" t="str">
        <f>IF(AT101="","",VLOOKUP(AT101,'シフト記号表（従来型・ユニット型共通）'!$C$6:$L$47,10,FALSE))</f>
        <v/>
      </c>
      <c r="AU102" s="174" t="str">
        <f>IF(AU101="","",VLOOKUP(AU101,'シフト記号表（従来型・ユニット型共通）'!$C$6:$L$47,10,FALSE))</f>
        <v/>
      </c>
      <c r="AV102" s="174" t="str">
        <f>IF(AV101="","",VLOOKUP(AV101,'シフト記号表（従来型・ユニット型共通）'!$C$6:$L$47,10,FALSE))</f>
        <v/>
      </c>
      <c r="AW102" s="174" t="str">
        <f>IF(AW101="","",VLOOKUP(AW101,'シフト記号表（従来型・ユニット型共通）'!$C$6:$L$47,10,FALSE))</f>
        <v/>
      </c>
      <c r="AX102" s="175" t="str">
        <f>IF(AX101="","",VLOOKUP(AX101,'シフト記号表（従来型・ユニット型共通）'!$C$6:$L$47,10,FALSE))</f>
        <v/>
      </c>
      <c r="AY102" s="173" t="str">
        <f>IF(AY101="","",VLOOKUP(AY101,'シフト記号表（従来型・ユニット型共通）'!$C$6:$L$47,10,FALSE))</f>
        <v/>
      </c>
      <c r="AZ102" s="174" t="str">
        <f>IF(AZ101="","",VLOOKUP(AZ101,'シフト記号表（従来型・ユニット型共通）'!$C$6:$L$47,10,FALSE))</f>
        <v/>
      </c>
      <c r="BA102" s="174" t="str">
        <f>IF(BA101="","",VLOOKUP(BA101,'シフト記号表（従来型・ユニット型共通）'!$C$6:$L$47,10,FALSE))</f>
        <v/>
      </c>
      <c r="BB102" s="1114">
        <f>IF($BE$3="４週",SUM(W102:AX102),IF($BE$3="暦月",SUM(W102:BA102),""))</f>
        <v>0</v>
      </c>
      <c r="BC102" s="1115"/>
      <c r="BD102" s="1116">
        <f>IF($BE$3="４週",BB102/4,IF($BE$3="暦月",(BB102/($BE$8/7)),""))</f>
        <v>0</v>
      </c>
      <c r="BE102" s="1115"/>
      <c r="BF102" s="1111"/>
      <c r="BG102" s="1112"/>
      <c r="BH102" s="1112"/>
      <c r="BI102" s="1112"/>
      <c r="BJ102" s="1113"/>
    </row>
    <row r="103" spans="2:62" ht="20.25" customHeight="1">
      <c r="B103" s="1120">
        <f>B101+1</f>
        <v>44</v>
      </c>
      <c r="C103" s="957"/>
      <c r="D103" s="958"/>
      <c r="E103" s="163"/>
      <c r="F103" s="164"/>
      <c r="G103" s="163"/>
      <c r="H103" s="164"/>
      <c r="I103" s="1051"/>
      <c r="J103" s="1052"/>
      <c r="K103" s="1057"/>
      <c r="L103" s="1058"/>
      <c r="M103" s="1058"/>
      <c r="N103" s="958"/>
      <c r="O103" s="1081"/>
      <c r="P103" s="1082"/>
      <c r="Q103" s="1082"/>
      <c r="R103" s="1082"/>
      <c r="S103" s="1083"/>
      <c r="T103" s="195" t="s">
        <v>18</v>
      </c>
      <c r="U103" s="118"/>
      <c r="V103" s="119"/>
      <c r="W103" s="105"/>
      <c r="X103" s="106"/>
      <c r="Y103" s="106"/>
      <c r="Z103" s="106"/>
      <c r="AA103" s="106"/>
      <c r="AB103" s="106"/>
      <c r="AC103" s="107"/>
      <c r="AD103" s="105"/>
      <c r="AE103" s="106"/>
      <c r="AF103" s="106"/>
      <c r="AG103" s="106"/>
      <c r="AH103" s="106"/>
      <c r="AI103" s="106"/>
      <c r="AJ103" s="107"/>
      <c r="AK103" s="105"/>
      <c r="AL103" s="106"/>
      <c r="AM103" s="106"/>
      <c r="AN103" s="106"/>
      <c r="AO103" s="106"/>
      <c r="AP103" s="106"/>
      <c r="AQ103" s="107"/>
      <c r="AR103" s="105"/>
      <c r="AS103" s="106"/>
      <c r="AT103" s="106"/>
      <c r="AU103" s="106"/>
      <c r="AV103" s="106"/>
      <c r="AW103" s="106"/>
      <c r="AX103" s="107"/>
      <c r="AY103" s="105"/>
      <c r="AZ103" s="106"/>
      <c r="BA103" s="108"/>
      <c r="BB103" s="1035"/>
      <c r="BC103" s="1036"/>
      <c r="BD103" s="1037"/>
      <c r="BE103" s="1038"/>
      <c r="BF103" s="1059"/>
      <c r="BG103" s="1060"/>
      <c r="BH103" s="1060"/>
      <c r="BI103" s="1060"/>
      <c r="BJ103" s="1061"/>
    </row>
    <row r="104" spans="2:62" ht="20.25" customHeight="1">
      <c r="B104" s="1121"/>
      <c r="C104" s="1105"/>
      <c r="D104" s="1106"/>
      <c r="E104" s="207"/>
      <c r="F104" s="208">
        <f>C103</f>
        <v>0</v>
      </c>
      <c r="G104" s="207"/>
      <c r="H104" s="208">
        <f>I103</f>
        <v>0</v>
      </c>
      <c r="I104" s="1107"/>
      <c r="J104" s="1108"/>
      <c r="K104" s="1109"/>
      <c r="L104" s="1110"/>
      <c r="M104" s="1110"/>
      <c r="N104" s="1106"/>
      <c r="O104" s="1081"/>
      <c r="P104" s="1082"/>
      <c r="Q104" s="1082"/>
      <c r="R104" s="1082"/>
      <c r="S104" s="1083"/>
      <c r="T104" s="196" t="s">
        <v>253</v>
      </c>
      <c r="U104" s="120"/>
      <c r="V104" s="197"/>
      <c r="W104" s="173" t="str">
        <f>IF(W103="","",VLOOKUP(W103,'シフト記号表（従来型・ユニット型共通）'!$C$6:$L$47,10,FALSE))</f>
        <v/>
      </c>
      <c r="X104" s="174" t="str">
        <f>IF(X103="","",VLOOKUP(X103,'シフト記号表（従来型・ユニット型共通）'!$C$6:$L$47,10,FALSE))</f>
        <v/>
      </c>
      <c r="Y104" s="174" t="str">
        <f>IF(Y103="","",VLOOKUP(Y103,'シフト記号表（従来型・ユニット型共通）'!$C$6:$L$47,10,FALSE))</f>
        <v/>
      </c>
      <c r="Z104" s="174" t="str">
        <f>IF(Z103="","",VLOOKUP(Z103,'シフト記号表（従来型・ユニット型共通）'!$C$6:$L$47,10,FALSE))</f>
        <v/>
      </c>
      <c r="AA104" s="174" t="str">
        <f>IF(AA103="","",VLOOKUP(AA103,'シフト記号表（従来型・ユニット型共通）'!$C$6:$L$47,10,FALSE))</f>
        <v/>
      </c>
      <c r="AB104" s="174" t="str">
        <f>IF(AB103="","",VLOOKUP(AB103,'シフト記号表（従来型・ユニット型共通）'!$C$6:$L$47,10,FALSE))</f>
        <v/>
      </c>
      <c r="AC104" s="175" t="str">
        <f>IF(AC103="","",VLOOKUP(AC103,'シフト記号表（従来型・ユニット型共通）'!$C$6:$L$47,10,FALSE))</f>
        <v/>
      </c>
      <c r="AD104" s="173" t="str">
        <f>IF(AD103="","",VLOOKUP(AD103,'シフト記号表（従来型・ユニット型共通）'!$C$6:$L$47,10,FALSE))</f>
        <v/>
      </c>
      <c r="AE104" s="174" t="str">
        <f>IF(AE103="","",VLOOKUP(AE103,'シフト記号表（従来型・ユニット型共通）'!$C$6:$L$47,10,FALSE))</f>
        <v/>
      </c>
      <c r="AF104" s="174" t="str">
        <f>IF(AF103="","",VLOOKUP(AF103,'シフト記号表（従来型・ユニット型共通）'!$C$6:$L$47,10,FALSE))</f>
        <v/>
      </c>
      <c r="AG104" s="174" t="str">
        <f>IF(AG103="","",VLOOKUP(AG103,'シフト記号表（従来型・ユニット型共通）'!$C$6:$L$47,10,FALSE))</f>
        <v/>
      </c>
      <c r="AH104" s="174" t="str">
        <f>IF(AH103="","",VLOOKUP(AH103,'シフト記号表（従来型・ユニット型共通）'!$C$6:$L$47,10,FALSE))</f>
        <v/>
      </c>
      <c r="AI104" s="174" t="str">
        <f>IF(AI103="","",VLOOKUP(AI103,'シフト記号表（従来型・ユニット型共通）'!$C$6:$L$47,10,FALSE))</f>
        <v/>
      </c>
      <c r="AJ104" s="175" t="str">
        <f>IF(AJ103="","",VLOOKUP(AJ103,'シフト記号表（従来型・ユニット型共通）'!$C$6:$L$47,10,FALSE))</f>
        <v/>
      </c>
      <c r="AK104" s="173" t="str">
        <f>IF(AK103="","",VLOOKUP(AK103,'シフト記号表（従来型・ユニット型共通）'!$C$6:$L$47,10,FALSE))</f>
        <v/>
      </c>
      <c r="AL104" s="174" t="str">
        <f>IF(AL103="","",VLOOKUP(AL103,'シフト記号表（従来型・ユニット型共通）'!$C$6:$L$47,10,FALSE))</f>
        <v/>
      </c>
      <c r="AM104" s="174" t="str">
        <f>IF(AM103="","",VLOOKUP(AM103,'シフト記号表（従来型・ユニット型共通）'!$C$6:$L$47,10,FALSE))</f>
        <v/>
      </c>
      <c r="AN104" s="174" t="str">
        <f>IF(AN103="","",VLOOKUP(AN103,'シフト記号表（従来型・ユニット型共通）'!$C$6:$L$47,10,FALSE))</f>
        <v/>
      </c>
      <c r="AO104" s="174" t="str">
        <f>IF(AO103="","",VLOOKUP(AO103,'シフト記号表（従来型・ユニット型共通）'!$C$6:$L$47,10,FALSE))</f>
        <v/>
      </c>
      <c r="AP104" s="174" t="str">
        <f>IF(AP103="","",VLOOKUP(AP103,'シフト記号表（従来型・ユニット型共通）'!$C$6:$L$47,10,FALSE))</f>
        <v/>
      </c>
      <c r="AQ104" s="175" t="str">
        <f>IF(AQ103="","",VLOOKUP(AQ103,'シフト記号表（従来型・ユニット型共通）'!$C$6:$L$47,10,FALSE))</f>
        <v/>
      </c>
      <c r="AR104" s="173" t="str">
        <f>IF(AR103="","",VLOOKUP(AR103,'シフト記号表（従来型・ユニット型共通）'!$C$6:$L$47,10,FALSE))</f>
        <v/>
      </c>
      <c r="AS104" s="174" t="str">
        <f>IF(AS103="","",VLOOKUP(AS103,'シフト記号表（従来型・ユニット型共通）'!$C$6:$L$47,10,FALSE))</f>
        <v/>
      </c>
      <c r="AT104" s="174" t="str">
        <f>IF(AT103="","",VLOOKUP(AT103,'シフト記号表（従来型・ユニット型共通）'!$C$6:$L$47,10,FALSE))</f>
        <v/>
      </c>
      <c r="AU104" s="174" t="str">
        <f>IF(AU103="","",VLOOKUP(AU103,'シフト記号表（従来型・ユニット型共通）'!$C$6:$L$47,10,FALSE))</f>
        <v/>
      </c>
      <c r="AV104" s="174" t="str">
        <f>IF(AV103="","",VLOOKUP(AV103,'シフト記号表（従来型・ユニット型共通）'!$C$6:$L$47,10,FALSE))</f>
        <v/>
      </c>
      <c r="AW104" s="174" t="str">
        <f>IF(AW103="","",VLOOKUP(AW103,'シフト記号表（従来型・ユニット型共通）'!$C$6:$L$47,10,FALSE))</f>
        <v/>
      </c>
      <c r="AX104" s="175" t="str">
        <f>IF(AX103="","",VLOOKUP(AX103,'シフト記号表（従来型・ユニット型共通）'!$C$6:$L$47,10,FALSE))</f>
        <v/>
      </c>
      <c r="AY104" s="173" t="str">
        <f>IF(AY103="","",VLOOKUP(AY103,'シフト記号表（従来型・ユニット型共通）'!$C$6:$L$47,10,FALSE))</f>
        <v/>
      </c>
      <c r="AZ104" s="174" t="str">
        <f>IF(AZ103="","",VLOOKUP(AZ103,'シフト記号表（従来型・ユニット型共通）'!$C$6:$L$47,10,FALSE))</f>
        <v/>
      </c>
      <c r="BA104" s="174" t="str">
        <f>IF(BA103="","",VLOOKUP(BA103,'シフト記号表（従来型・ユニット型共通）'!$C$6:$L$47,10,FALSE))</f>
        <v/>
      </c>
      <c r="BB104" s="1114">
        <f>IF($BE$3="４週",SUM(W104:AX104),IF($BE$3="暦月",SUM(W104:BA104),""))</f>
        <v>0</v>
      </c>
      <c r="BC104" s="1115"/>
      <c r="BD104" s="1116">
        <f>IF($BE$3="４週",BB104/4,IF($BE$3="暦月",(BB104/($BE$8/7)),""))</f>
        <v>0</v>
      </c>
      <c r="BE104" s="1115"/>
      <c r="BF104" s="1111"/>
      <c r="BG104" s="1112"/>
      <c r="BH104" s="1112"/>
      <c r="BI104" s="1112"/>
      <c r="BJ104" s="1113"/>
    </row>
    <row r="105" spans="2:62" ht="20.25" customHeight="1">
      <c r="B105" s="1120">
        <f>B103+1</f>
        <v>45</v>
      </c>
      <c r="C105" s="957"/>
      <c r="D105" s="958"/>
      <c r="E105" s="163"/>
      <c r="F105" s="164"/>
      <c r="G105" s="163"/>
      <c r="H105" s="164"/>
      <c r="I105" s="1051"/>
      <c r="J105" s="1052"/>
      <c r="K105" s="1057"/>
      <c r="L105" s="1058"/>
      <c r="M105" s="1058"/>
      <c r="N105" s="958"/>
      <c r="O105" s="1081"/>
      <c r="P105" s="1082"/>
      <c r="Q105" s="1082"/>
      <c r="R105" s="1082"/>
      <c r="S105" s="1083"/>
      <c r="T105" s="195" t="s">
        <v>18</v>
      </c>
      <c r="U105" s="118"/>
      <c r="V105" s="119"/>
      <c r="W105" s="105"/>
      <c r="X105" s="106"/>
      <c r="Y105" s="106"/>
      <c r="Z105" s="106"/>
      <c r="AA105" s="106"/>
      <c r="AB105" s="106"/>
      <c r="AC105" s="107"/>
      <c r="AD105" s="105"/>
      <c r="AE105" s="106"/>
      <c r="AF105" s="106"/>
      <c r="AG105" s="106"/>
      <c r="AH105" s="106"/>
      <c r="AI105" s="106"/>
      <c r="AJ105" s="107"/>
      <c r="AK105" s="105"/>
      <c r="AL105" s="106"/>
      <c r="AM105" s="106"/>
      <c r="AN105" s="106"/>
      <c r="AO105" s="106"/>
      <c r="AP105" s="106"/>
      <c r="AQ105" s="107"/>
      <c r="AR105" s="105"/>
      <c r="AS105" s="106"/>
      <c r="AT105" s="106"/>
      <c r="AU105" s="106"/>
      <c r="AV105" s="106"/>
      <c r="AW105" s="106"/>
      <c r="AX105" s="107"/>
      <c r="AY105" s="105"/>
      <c r="AZ105" s="106"/>
      <c r="BA105" s="108"/>
      <c r="BB105" s="1035"/>
      <c r="BC105" s="1036"/>
      <c r="BD105" s="1037"/>
      <c r="BE105" s="1038"/>
      <c r="BF105" s="1059"/>
      <c r="BG105" s="1060"/>
      <c r="BH105" s="1060"/>
      <c r="BI105" s="1060"/>
      <c r="BJ105" s="1061"/>
    </row>
    <row r="106" spans="2:62" ht="20.25" customHeight="1">
      <c r="B106" s="1121"/>
      <c r="C106" s="1105"/>
      <c r="D106" s="1106"/>
      <c r="E106" s="207"/>
      <c r="F106" s="208">
        <f>C105</f>
        <v>0</v>
      </c>
      <c r="G106" s="207"/>
      <c r="H106" s="208">
        <f>I105</f>
        <v>0</v>
      </c>
      <c r="I106" s="1107"/>
      <c r="J106" s="1108"/>
      <c r="K106" s="1109"/>
      <c r="L106" s="1110"/>
      <c r="M106" s="1110"/>
      <c r="N106" s="1106"/>
      <c r="O106" s="1081"/>
      <c r="P106" s="1082"/>
      <c r="Q106" s="1082"/>
      <c r="R106" s="1082"/>
      <c r="S106" s="1083"/>
      <c r="T106" s="196" t="s">
        <v>253</v>
      </c>
      <c r="U106" s="120"/>
      <c r="V106" s="197"/>
      <c r="W106" s="173" t="str">
        <f>IF(W105="","",VLOOKUP(W105,'シフト記号表（従来型・ユニット型共通）'!$C$6:$L$47,10,FALSE))</f>
        <v/>
      </c>
      <c r="X106" s="174" t="str">
        <f>IF(X105="","",VLOOKUP(X105,'シフト記号表（従来型・ユニット型共通）'!$C$6:$L$47,10,FALSE))</f>
        <v/>
      </c>
      <c r="Y106" s="174" t="str">
        <f>IF(Y105="","",VLOOKUP(Y105,'シフト記号表（従来型・ユニット型共通）'!$C$6:$L$47,10,FALSE))</f>
        <v/>
      </c>
      <c r="Z106" s="174" t="str">
        <f>IF(Z105="","",VLOOKUP(Z105,'シフト記号表（従来型・ユニット型共通）'!$C$6:$L$47,10,FALSE))</f>
        <v/>
      </c>
      <c r="AA106" s="174" t="str">
        <f>IF(AA105="","",VLOOKUP(AA105,'シフト記号表（従来型・ユニット型共通）'!$C$6:$L$47,10,FALSE))</f>
        <v/>
      </c>
      <c r="AB106" s="174" t="str">
        <f>IF(AB105="","",VLOOKUP(AB105,'シフト記号表（従来型・ユニット型共通）'!$C$6:$L$47,10,FALSE))</f>
        <v/>
      </c>
      <c r="AC106" s="175" t="str">
        <f>IF(AC105="","",VLOOKUP(AC105,'シフト記号表（従来型・ユニット型共通）'!$C$6:$L$47,10,FALSE))</f>
        <v/>
      </c>
      <c r="AD106" s="173" t="str">
        <f>IF(AD105="","",VLOOKUP(AD105,'シフト記号表（従来型・ユニット型共通）'!$C$6:$L$47,10,FALSE))</f>
        <v/>
      </c>
      <c r="AE106" s="174" t="str">
        <f>IF(AE105="","",VLOOKUP(AE105,'シフト記号表（従来型・ユニット型共通）'!$C$6:$L$47,10,FALSE))</f>
        <v/>
      </c>
      <c r="AF106" s="174" t="str">
        <f>IF(AF105="","",VLOOKUP(AF105,'シフト記号表（従来型・ユニット型共通）'!$C$6:$L$47,10,FALSE))</f>
        <v/>
      </c>
      <c r="AG106" s="174" t="str">
        <f>IF(AG105="","",VLOOKUP(AG105,'シフト記号表（従来型・ユニット型共通）'!$C$6:$L$47,10,FALSE))</f>
        <v/>
      </c>
      <c r="AH106" s="174" t="str">
        <f>IF(AH105="","",VLOOKUP(AH105,'シフト記号表（従来型・ユニット型共通）'!$C$6:$L$47,10,FALSE))</f>
        <v/>
      </c>
      <c r="AI106" s="174" t="str">
        <f>IF(AI105="","",VLOOKUP(AI105,'シフト記号表（従来型・ユニット型共通）'!$C$6:$L$47,10,FALSE))</f>
        <v/>
      </c>
      <c r="AJ106" s="175" t="str">
        <f>IF(AJ105="","",VLOOKUP(AJ105,'シフト記号表（従来型・ユニット型共通）'!$C$6:$L$47,10,FALSE))</f>
        <v/>
      </c>
      <c r="AK106" s="173" t="str">
        <f>IF(AK105="","",VLOOKUP(AK105,'シフト記号表（従来型・ユニット型共通）'!$C$6:$L$47,10,FALSE))</f>
        <v/>
      </c>
      <c r="AL106" s="174" t="str">
        <f>IF(AL105="","",VLOOKUP(AL105,'シフト記号表（従来型・ユニット型共通）'!$C$6:$L$47,10,FALSE))</f>
        <v/>
      </c>
      <c r="AM106" s="174" t="str">
        <f>IF(AM105="","",VLOOKUP(AM105,'シフト記号表（従来型・ユニット型共通）'!$C$6:$L$47,10,FALSE))</f>
        <v/>
      </c>
      <c r="AN106" s="174" t="str">
        <f>IF(AN105="","",VLOOKUP(AN105,'シフト記号表（従来型・ユニット型共通）'!$C$6:$L$47,10,FALSE))</f>
        <v/>
      </c>
      <c r="AO106" s="174" t="str">
        <f>IF(AO105="","",VLOOKUP(AO105,'シフト記号表（従来型・ユニット型共通）'!$C$6:$L$47,10,FALSE))</f>
        <v/>
      </c>
      <c r="AP106" s="174" t="str">
        <f>IF(AP105="","",VLOOKUP(AP105,'シフト記号表（従来型・ユニット型共通）'!$C$6:$L$47,10,FALSE))</f>
        <v/>
      </c>
      <c r="AQ106" s="175" t="str">
        <f>IF(AQ105="","",VLOOKUP(AQ105,'シフト記号表（従来型・ユニット型共通）'!$C$6:$L$47,10,FALSE))</f>
        <v/>
      </c>
      <c r="AR106" s="173" t="str">
        <f>IF(AR105="","",VLOOKUP(AR105,'シフト記号表（従来型・ユニット型共通）'!$C$6:$L$47,10,FALSE))</f>
        <v/>
      </c>
      <c r="AS106" s="174" t="str">
        <f>IF(AS105="","",VLOOKUP(AS105,'シフト記号表（従来型・ユニット型共通）'!$C$6:$L$47,10,FALSE))</f>
        <v/>
      </c>
      <c r="AT106" s="174" t="str">
        <f>IF(AT105="","",VLOOKUP(AT105,'シフト記号表（従来型・ユニット型共通）'!$C$6:$L$47,10,FALSE))</f>
        <v/>
      </c>
      <c r="AU106" s="174" t="str">
        <f>IF(AU105="","",VLOOKUP(AU105,'シフト記号表（従来型・ユニット型共通）'!$C$6:$L$47,10,FALSE))</f>
        <v/>
      </c>
      <c r="AV106" s="174" t="str">
        <f>IF(AV105="","",VLOOKUP(AV105,'シフト記号表（従来型・ユニット型共通）'!$C$6:$L$47,10,FALSE))</f>
        <v/>
      </c>
      <c r="AW106" s="174" t="str">
        <f>IF(AW105="","",VLOOKUP(AW105,'シフト記号表（従来型・ユニット型共通）'!$C$6:$L$47,10,FALSE))</f>
        <v/>
      </c>
      <c r="AX106" s="175" t="str">
        <f>IF(AX105="","",VLOOKUP(AX105,'シフト記号表（従来型・ユニット型共通）'!$C$6:$L$47,10,FALSE))</f>
        <v/>
      </c>
      <c r="AY106" s="173" t="str">
        <f>IF(AY105="","",VLOOKUP(AY105,'シフト記号表（従来型・ユニット型共通）'!$C$6:$L$47,10,FALSE))</f>
        <v/>
      </c>
      <c r="AZ106" s="174" t="str">
        <f>IF(AZ105="","",VLOOKUP(AZ105,'シフト記号表（従来型・ユニット型共通）'!$C$6:$L$47,10,FALSE))</f>
        <v/>
      </c>
      <c r="BA106" s="174" t="str">
        <f>IF(BA105="","",VLOOKUP(BA105,'シフト記号表（従来型・ユニット型共通）'!$C$6:$L$47,10,FALSE))</f>
        <v/>
      </c>
      <c r="BB106" s="1114">
        <f>IF($BE$3="４週",SUM(W106:AX106),IF($BE$3="暦月",SUM(W106:BA106),""))</f>
        <v>0</v>
      </c>
      <c r="BC106" s="1115"/>
      <c r="BD106" s="1116">
        <f>IF($BE$3="４週",BB106/4,IF($BE$3="暦月",(BB106/($BE$8/7)),""))</f>
        <v>0</v>
      </c>
      <c r="BE106" s="1115"/>
      <c r="BF106" s="1111"/>
      <c r="BG106" s="1112"/>
      <c r="BH106" s="1112"/>
      <c r="BI106" s="1112"/>
      <c r="BJ106" s="1113"/>
    </row>
    <row r="107" spans="2:62" ht="20.25" customHeight="1">
      <c r="B107" s="1120">
        <f>B105+1</f>
        <v>46</v>
      </c>
      <c r="C107" s="957"/>
      <c r="D107" s="958"/>
      <c r="E107" s="163"/>
      <c r="F107" s="164"/>
      <c r="G107" s="163"/>
      <c r="H107" s="164"/>
      <c r="I107" s="1051"/>
      <c r="J107" s="1052"/>
      <c r="K107" s="1057"/>
      <c r="L107" s="1058"/>
      <c r="M107" s="1058"/>
      <c r="N107" s="958"/>
      <c r="O107" s="1081"/>
      <c r="P107" s="1082"/>
      <c r="Q107" s="1082"/>
      <c r="R107" s="1082"/>
      <c r="S107" s="1083"/>
      <c r="T107" s="195" t="s">
        <v>18</v>
      </c>
      <c r="U107" s="118"/>
      <c r="V107" s="119"/>
      <c r="W107" s="105"/>
      <c r="X107" s="106"/>
      <c r="Y107" s="106"/>
      <c r="Z107" s="106"/>
      <c r="AA107" s="106"/>
      <c r="AB107" s="106"/>
      <c r="AC107" s="107"/>
      <c r="AD107" s="105"/>
      <c r="AE107" s="106"/>
      <c r="AF107" s="106"/>
      <c r="AG107" s="106"/>
      <c r="AH107" s="106"/>
      <c r="AI107" s="106"/>
      <c r="AJ107" s="107"/>
      <c r="AK107" s="105"/>
      <c r="AL107" s="106"/>
      <c r="AM107" s="106"/>
      <c r="AN107" s="106"/>
      <c r="AO107" s="106"/>
      <c r="AP107" s="106"/>
      <c r="AQ107" s="107"/>
      <c r="AR107" s="105"/>
      <c r="AS107" s="106"/>
      <c r="AT107" s="106"/>
      <c r="AU107" s="106"/>
      <c r="AV107" s="106"/>
      <c r="AW107" s="106"/>
      <c r="AX107" s="107"/>
      <c r="AY107" s="105"/>
      <c r="AZ107" s="106"/>
      <c r="BA107" s="108"/>
      <c r="BB107" s="1035"/>
      <c r="BC107" s="1036"/>
      <c r="BD107" s="1037"/>
      <c r="BE107" s="1038"/>
      <c r="BF107" s="1059"/>
      <c r="BG107" s="1060"/>
      <c r="BH107" s="1060"/>
      <c r="BI107" s="1060"/>
      <c r="BJ107" s="1061"/>
    </row>
    <row r="108" spans="2:62" ht="20.25" customHeight="1">
      <c r="B108" s="1121"/>
      <c r="C108" s="1105"/>
      <c r="D108" s="1106"/>
      <c r="E108" s="207"/>
      <c r="F108" s="208">
        <f>C107</f>
        <v>0</v>
      </c>
      <c r="G108" s="207"/>
      <c r="H108" s="208">
        <f>I107</f>
        <v>0</v>
      </c>
      <c r="I108" s="1107"/>
      <c r="J108" s="1108"/>
      <c r="K108" s="1109"/>
      <c r="L108" s="1110"/>
      <c r="M108" s="1110"/>
      <c r="N108" s="1106"/>
      <c r="O108" s="1081"/>
      <c r="P108" s="1082"/>
      <c r="Q108" s="1082"/>
      <c r="R108" s="1082"/>
      <c r="S108" s="1083"/>
      <c r="T108" s="196" t="s">
        <v>253</v>
      </c>
      <c r="U108" s="120"/>
      <c r="V108" s="197"/>
      <c r="W108" s="173" t="str">
        <f>IF(W107="","",VLOOKUP(W107,'シフト記号表（従来型・ユニット型共通）'!$C$6:$L$47,10,FALSE))</f>
        <v/>
      </c>
      <c r="X108" s="174" t="str">
        <f>IF(X107="","",VLOOKUP(X107,'シフト記号表（従来型・ユニット型共通）'!$C$6:$L$47,10,FALSE))</f>
        <v/>
      </c>
      <c r="Y108" s="174" t="str">
        <f>IF(Y107="","",VLOOKUP(Y107,'シフト記号表（従来型・ユニット型共通）'!$C$6:$L$47,10,FALSE))</f>
        <v/>
      </c>
      <c r="Z108" s="174" t="str">
        <f>IF(Z107="","",VLOOKUP(Z107,'シフト記号表（従来型・ユニット型共通）'!$C$6:$L$47,10,FALSE))</f>
        <v/>
      </c>
      <c r="AA108" s="174" t="str">
        <f>IF(AA107="","",VLOOKUP(AA107,'シフト記号表（従来型・ユニット型共通）'!$C$6:$L$47,10,FALSE))</f>
        <v/>
      </c>
      <c r="AB108" s="174" t="str">
        <f>IF(AB107="","",VLOOKUP(AB107,'シフト記号表（従来型・ユニット型共通）'!$C$6:$L$47,10,FALSE))</f>
        <v/>
      </c>
      <c r="AC108" s="175" t="str">
        <f>IF(AC107="","",VLOOKUP(AC107,'シフト記号表（従来型・ユニット型共通）'!$C$6:$L$47,10,FALSE))</f>
        <v/>
      </c>
      <c r="AD108" s="173" t="str">
        <f>IF(AD107="","",VLOOKUP(AD107,'シフト記号表（従来型・ユニット型共通）'!$C$6:$L$47,10,FALSE))</f>
        <v/>
      </c>
      <c r="AE108" s="174" t="str">
        <f>IF(AE107="","",VLOOKUP(AE107,'シフト記号表（従来型・ユニット型共通）'!$C$6:$L$47,10,FALSE))</f>
        <v/>
      </c>
      <c r="AF108" s="174" t="str">
        <f>IF(AF107="","",VLOOKUP(AF107,'シフト記号表（従来型・ユニット型共通）'!$C$6:$L$47,10,FALSE))</f>
        <v/>
      </c>
      <c r="AG108" s="174" t="str">
        <f>IF(AG107="","",VLOOKUP(AG107,'シフト記号表（従来型・ユニット型共通）'!$C$6:$L$47,10,FALSE))</f>
        <v/>
      </c>
      <c r="AH108" s="174" t="str">
        <f>IF(AH107="","",VLOOKUP(AH107,'シフト記号表（従来型・ユニット型共通）'!$C$6:$L$47,10,FALSE))</f>
        <v/>
      </c>
      <c r="AI108" s="174" t="str">
        <f>IF(AI107="","",VLOOKUP(AI107,'シフト記号表（従来型・ユニット型共通）'!$C$6:$L$47,10,FALSE))</f>
        <v/>
      </c>
      <c r="AJ108" s="175" t="str">
        <f>IF(AJ107="","",VLOOKUP(AJ107,'シフト記号表（従来型・ユニット型共通）'!$C$6:$L$47,10,FALSE))</f>
        <v/>
      </c>
      <c r="AK108" s="173" t="str">
        <f>IF(AK107="","",VLOOKUP(AK107,'シフト記号表（従来型・ユニット型共通）'!$C$6:$L$47,10,FALSE))</f>
        <v/>
      </c>
      <c r="AL108" s="174" t="str">
        <f>IF(AL107="","",VLOOKUP(AL107,'シフト記号表（従来型・ユニット型共通）'!$C$6:$L$47,10,FALSE))</f>
        <v/>
      </c>
      <c r="AM108" s="174" t="str">
        <f>IF(AM107="","",VLOOKUP(AM107,'シフト記号表（従来型・ユニット型共通）'!$C$6:$L$47,10,FALSE))</f>
        <v/>
      </c>
      <c r="AN108" s="174" t="str">
        <f>IF(AN107="","",VLOOKUP(AN107,'シフト記号表（従来型・ユニット型共通）'!$C$6:$L$47,10,FALSE))</f>
        <v/>
      </c>
      <c r="AO108" s="174" t="str">
        <f>IF(AO107="","",VLOOKUP(AO107,'シフト記号表（従来型・ユニット型共通）'!$C$6:$L$47,10,FALSE))</f>
        <v/>
      </c>
      <c r="AP108" s="174" t="str">
        <f>IF(AP107="","",VLOOKUP(AP107,'シフト記号表（従来型・ユニット型共通）'!$C$6:$L$47,10,FALSE))</f>
        <v/>
      </c>
      <c r="AQ108" s="175" t="str">
        <f>IF(AQ107="","",VLOOKUP(AQ107,'シフト記号表（従来型・ユニット型共通）'!$C$6:$L$47,10,FALSE))</f>
        <v/>
      </c>
      <c r="AR108" s="173" t="str">
        <f>IF(AR107="","",VLOOKUP(AR107,'シフト記号表（従来型・ユニット型共通）'!$C$6:$L$47,10,FALSE))</f>
        <v/>
      </c>
      <c r="AS108" s="174" t="str">
        <f>IF(AS107="","",VLOOKUP(AS107,'シフト記号表（従来型・ユニット型共通）'!$C$6:$L$47,10,FALSE))</f>
        <v/>
      </c>
      <c r="AT108" s="174" t="str">
        <f>IF(AT107="","",VLOOKUP(AT107,'シフト記号表（従来型・ユニット型共通）'!$C$6:$L$47,10,FALSE))</f>
        <v/>
      </c>
      <c r="AU108" s="174" t="str">
        <f>IF(AU107="","",VLOOKUP(AU107,'シフト記号表（従来型・ユニット型共通）'!$C$6:$L$47,10,FALSE))</f>
        <v/>
      </c>
      <c r="AV108" s="174" t="str">
        <f>IF(AV107="","",VLOOKUP(AV107,'シフト記号表（従来型・ユニット型共通）'!$C$6:$L$47,10,FALSE))</f>
        <v/>
      </c>
      <c r="AW108" s="174" t="str">
        <f>IF(AW107="","",VLOOKUP(AW107,'シフト記号表（従来型・ユニット型共通）'!$C$6:$L$47,10,FALSE))</f>
        <v/>
      </c>
      <c r="AX108" s="175" t="str">
        <f>IF(AX107="","",VLOOKUP(AX107,'シフト記号表（従来型・ユニット型共通）'!$C$6:$L$47,10,FALSE))</f>
        <v/>
      </c>
      <c r="AY108" s="173" t="str">
        <f>IF(AY107="","",VLOOKUP(AY107,'シフト記号表（従来型・ユニット型共通）'!$C$6:$L$47,10,FALSE))</f>
        <v/>
      </c>
      <c r="AZ108" s="174" t="str">
        <f>IF(AZ107="","",VLOOKUP(AZ107,'シフト記号表（従来型・ユニット型共通）'!$C$6:$L$47,10,FALSE))</f>
        <v/>
      </c>
      <c r="BA108" s="174" t="str">
        <f>IF(BA107="","",VLOOKUP(BA107,'シフト記号表（従来型・ユニット型共通）'!$C$6:$L$47,10,FALSE))</f>
        <v/>
      </c>
      <c r="BB108" s="1114">
        <f>IF($BE$3="４週",SUM(W108:AX108),IF($BE$3="暦月",SUM(W108:BA108),""))</f>
        <v>0</v>
      </c>
      <c r="BC108" s="1115"/>
      <c r="BD108" s="1116">
        <f>IF($BE$3="４週",BB108/4,IF($BE$3="暦月",(BB108/($BE$8/7)),""))</f>
        <v>0</v>
      </c>
      <c r="BE108" s="1115"/>
      <c r="BF108" s="1111"/>
      <c r="BG108" s="1112"/>
      <c r="BH108" s="1112"/>
      <c r="BI108" s="1112"/>
      <c r="BJ108" s="1113"/>
    </row>
    <row r="109" spans="2:62" ht="20.25" customHeight="1">
      <c r="B109" s="1120">
        <f>B107+1</f>
        <v>47</v>
      </c>
      <c r="C109" s="957"/>
      <c r="D109" s="958"/>
      <c r="E109" s="163"/>
      <c r="F109" s="164"/>
      <c r="G109" s="163"/>
      <c r="H109" s="164"/>
      <c r="I109" s="1051"/>
      <c r="J109" s="1052"/>
      <c r="K109" s="1057"/>
      <c r="L109" s="1058"/>
      <c r="M109" s="1058"/>
      <c r="N109" s="958"/>
      <c r="O109" s="1081"/>
      <c r="P109" s="1082"/>
      <c r="Q109" s="1082"/>
      <c r="R109" s="1082"/>
      <c r="S109" s="1083"/>
      <c r="T109" s="195" t="s">
        <v>18</v>
      </c>
      <c r="U109" s="118"/>
      <c r="V109" s="119"/>
      <c r="W109" s="105"/>
      <c r="X109" s="106"/>
      <c r="Y109" s="106"/>
      <c r="Z109" s="106"/>
      <c r="AA109" s="106"/>
      <c r="AB109" s="106"/>
      <c r="AC109" s="107"/>
      <c r="AD109" s="105"/>
      <c r="AE109" s="106"/>
      <c r="AF109" s="106"/>
      <c r="AG109" s="106"/>
      <c r="AH109" s="106"/>
      <c r="AI109" s="106"/>
      <c r="AJ109" s="107"/>
      <c r="AK109" s="105"/>
      <c r="AL109" s="106"/>
      <c r="AM109" s="106"/>
      <c r="AN109" s="106"/>
      <c r="AO109" s="106"/>
      <c r="AP109" s="106"/>
      <c r="AQ109" s="107"/>
      <c r="AR109" s="105"/>
      <c r="AS109" s="106"/>
      <c r="AT109" s="106"/>
      <c r="AU109" s="106"/>
      <c r="AV109" s="106"/>
      <c r="AW109" s="106"/>
      <c r="AX109" s="107"/>
      <c r="AY109" s="105"/>
      <c r="AZ109" s="106"/>
      <c r="BA109" s="108"/>
      <c r="BB109" s="1035"/>
      <c r="BC109" s="1036"/>
      <c r="BD109" s="1037"/>
      <c r="BE109" s="1038"/>
      <c r="BF109" s="1059"/>
      <c r="BG109" s="1060"/>
      <c r="BH109" s="1060"/>
      <c r="BI109" s="1060"/>
      <c r="BJ109" s="1061"/>
    </row>
    <row r="110" spans="2:62" ht="20.25" customHeight="1">
      <c r="B110" s="1121"/>
      <c r="C110" s="1105"/>
      <c r="D110" s="1106"/>
      <c r="E110" s="207"/>
      <c r="F110" s="208">
        <f>C109</f>
        <v>0</v>
      </c>
      <c r="G110" s="207"/>
      <c r="H110" s="208">
        <f>I109</f>
        <v>0</v>
      </c>
      <c r="I110" s="1107"/>
      <c r="J110" s="1108"/>
      <c r="K110" s="1109"/>
      <c r="L110" s="1110"/>
      <c r="M110" s="1110"/>
      <c r="N110" s="1106"/>
      <c r="O110" s="1081"/>
      <c r="P110" s="1082"/>
      <c r="Q110" s="1082"/>
      <c r="R110" s="1082"/>
      <c r="S110" s="1083"/>
      <c r="T110" s="196" t="s">
        <v>253</v>
      </c>
      <c r="U110" s="120"/>
      <c r="V110" s="197"/>
      <c r="W110" s="173" t="str">
        <f>IF(W109="","",VLOOKUP(W109,'シフト記号表（従来型・ユニット型共通）'!$C$6:$L$47,10,FALSE))</f>
        <v/>
      </c>
      <c r="X110" s="174" t="str">
        <f>IF(X109="","",VLOOKUP(X109,'シフト記号表（従来型・ユニット型共通）'!$C$6:$L$47,10,FALSE))</f>
        <v/>
      </c>
      <c r="Y110" s="174" t="str">
        <f>IF(Y109="","",VLOOKUP(Y109,'シフト記号表（従来型・ユニット型共通）'!$C$6:$L$47,10,FALSE))</f>
        <v/>
      </c>
      <c r="Z110" s="174" t="str">
        <f>IF(Z109="","",VLOOKUP(Z109,'シフト記号表（従来型・ユニット型共通）'!$C$6:$L$47,10,FALSE))</f>
        <v/>
      </c>
      <c r="AA110" s="174" t="str">
        <f>IF(AA109="","",VLOOKUP(AA109,'シフト記号表（従来型・ユニット型共通）'!$C$6:$L$47,10,FALSE))</f>
        <v/>
      </c>
      <c r="AB110" s="174" t="str">
        <f>IF(AB109="","",VLOOKUP(AB109,'シフト記号表（従来型・ユニット型共通）'!$C$6:$L$47,10,FALSE))</f>
        <v/>
      </c>
      <c r="AC110" s="175" t="str">
        <f>IF(AC109="","",VLOOKUP(AC109,'シフト記号表（従来型・ユニット型共通）'!$C$6:$L$47,10,FALSE))</f>
        <v/>
      </c>
      <c r="AD110" s="173" t="str">
        <f>IF(AD109="","",VLOOKUP(AD109,'シフト記号表（従来型・ユニット型共通）'!$C$6:$L$47,10,FALSE))</f>
        <v/>
      </c>
      <c r="AE110" s="174" t="str">
        <f>IF(AE109="","",VLOOKUP(AE109,'シフト記号表（従来型・ユニット型共通）'!$C$6:$L$47,10,FALSE))</f>
        <v/>
      </c>
      <c r="AF110" s="174" t="str">
        <f>IF(AF109="","",VLOOKUP(AF109,'シフト記号表（従来型・ユニット型共通）'!$C$6:$L$47,10,FALSE))</f>
        <v/>
      </c>
      <c r="AG110" s="174" t="str">
        <f>IF(AG109="","",VLOOKUP(AG109,'シフト記号表（従来型・ユニット型共通）'!$C$6:$L$47,10,FALSE))</f>
        <v/>
      </c>
      <c r="AH110" s="174" t="str">
        <f>IF(AH109="","",VLOOKUP(AH109,'シフト記号表（従来型・ユニット型共通）'!$C$6:$L$47,10,FALSE))</f>
        <v/>
      </c>
      <c r="AI110" s="174" t="str">
        <f>IF(AI109="","",VLOOKUP(AI109,'シフト記号表（従来型・ユニット型共通）'!$C$6:$L$47,10,FALSE))</f>
        <v/>
      </c>
      <c r="AJ110" s="175" t="str">
        <f>IF(AJ109="","",VLOOKUP(AJ109,'シフト記号表（従来型・ユニット型共通）'!$C$6:$L$47,10,FALSE))</f>
        <v/>
      </c>
      <c r="AK110" s="173" t="str">
        <f>IF(AK109="","",VLOOKUP(AK109,'シフト記号表（従来型・ユニット型共通）'!$C$6:$L$47,10,FALSE))</f>
        <v/>
      </c>
      <c r="AL110" s="174" t="str">
        <f>IF(AL109="","",VLOOKUP(AL109,'シフト記号表（従来型・ユニット型共通）'!$C$6:$L$47,10,FALSE))</f>
        <v/>
      </c>
      <c r="AM110" s="174" t="str">
        <f>IF(AM109="","",VLOOKUP(AM109,'シフト記号表（従来型・ユニット型共通）'!$C$6:$L$47,10,FALSE))</f>
        <v/>
      </c>
      <c r="AN110" s="174" t="str">
        <f>IF(AN109="","",VLOOKUP(AN109,'シフト記号表（従来型・ユニット型共通）'!$C$6:$L$47,10,FALSE))</f>
        <v/>
      </c>
      <c r="AO110" s="174" t="str">
        <f>IF(AO109="","",VLOOKUP(AO109,'シフト記号表（従来型・ユニット型共通）'!$C$6:$L$47,10,FALSE))</f>
        <v/>
      </c>
      <c r="AP110" s="174" t="str">
        <f>IF(AP109="","",VLOOKUP(AP109,'シフト記号表（従来型・ユニット型共通）'!$C$6:$L$47,10,FALSE))</f>
        <v/>
      </c>
      <c r="AQ110" s="175" t="str">
        <f>IF(AQ109="","",VLOOKUP(AQ109,'シフト記号表（従来型・ユニット型共通）'!$C$6:$L$47,10,FALSE))</f>
        <v/>
      </c>
      <c r="AR110" s="173" t="str">
        <f>IF(AR109="","",VLOOKUP(AR109,'シフト記号表（従来型・ユニット型共通）'!$C$6:$L$47,10,FALSE))</f>
        <v/>
      </c>
      <c r="AS110" s="174" t="str">
        <f>IF(AS109="","",VLOOKUP(AS109,'シフト記号表（従来型・ユニット型共通）'!$C$6:$L$47,10,FALSE))</f>
        <v/>
      </c>
      <c r="AT110" s="174" t="str">
        <f>IF(AT109="","",VLOOKUP(AT109,'シフト記号表（従来型・ユニット型共通）'!$C$6:$L$47,10,FALSE))</f>
        <v/>
      </c>
      <c r="AU110" s="174" t="str">
        <f>IF(AU109="","",VLOOKUP(AU109,'シフト記号表（従来型・ユニット型共通）'!$C$6:$L$47,10,FALSE))</f>
        <v/>
      </c>
      <c r="AV110" s="174" t="str">
        <f>IF(AV109="","",VLOOKUP(AV109,'シフト記号表（従来型・ユニット型共通）'!$C$6:$L$47,10,FALSE))</f>
        <v/>
      </c>
      <c r="AW110" s="174" t="str">
        <f>IF(AW109="","",VLOOKUP(AW109,'シフト記号表（従来型・ユニット型共通）'!$C$6:$L$47,10,FALSE))</f>
        <v/>
      </c>
      <c r="AX110" s="175" t="str">
        <f>IF(AX109="","",VLOOKUP(AX109,'シフト記号表（従来型・ユニット型共通）'!$C$6:$L$47,10,FALSE))</f>
        <v/>
      </c>
      <c r="AY110" s="173" t="str">
        <f>IF(AY109="","",VLOOKUP(AY109,'シフト記号表（従来型・ユニット型共通）'!$C$6:$L$47,10,FALSE))</f>
        <v/>
      </c>
      <c r="AZ110" s="174" t="str">
        <f>IF(AZ109="","",VLOOKUP(AZ109,'シフト記号表（従来型・ユニット型共通）'!$C$6:$L$47,10,FALSE))</f>
        <v/>
      </c>
      <c r="BA110" s="174" t="str">
        <f>IF(BA109="","",VLOOKUP(BA109,'シフト記号表（従来型・ユニット型共通）'!$C$6:$L$47,10,FALSE))</f>
        <v/>
      </c>
      <c r="BB110" s="1114">
        <f>IF($BE$3="４週",SUM(W110:AX110),IF($BE$3="暦月",SUM(W110:BA110),""))</f>
        <v>0</v>
      </c>
      <c r="BC110" s="1115"/>
      <c r="BD110" s="1116">
        <f>IF($BE$3="４週",BB110/4,IF($BE$3="暦月",(BB110/($BE$8/7)),""))</f>
        <v>0</v>
      </c>
      <c r="BE110" s="1115"/>
      <c r="BF110" s="1111"/>
      <c r="BG110" s="1112"/>
      <c r="BH110" s="1112"/>
      <c r="BI110" s="1112"/>
      <c r="BJ110" s="1113"/>
    </row>
    <row r="111" spans="2:62" ht="20.25" customHeight="1">
      <c r="B111" s="1120">
        <f>B109+1</f>
        <v>48</v>
      </c>
      <c r="C111" s="957"/>
      <c r="D111" s="958"/>
      <c r="E111" s="163"/>
      <c r="F111" s="164"/>
      <c r="G111" s="163"/>
      <c r="H111" s="164"/>
      <c r="I111" s="1051"/>
      <c r="J111" s="1052"/>
      <c r="K111" s="1057"/>
      <c r="L111" s="1058"/>
      <c r="M111" s="1058"/>
      <c r="N111" s="958"/>
      <c r="O111" s="1081"/>
      <c r="P111" s="1082"/>
      <c r="Q111" s="1082"/>
      <c r="R111" s="1082"/>
      <c r="S111" s="1083"/>
      <c r="T111" s="195" t="s">
        <v>18</v>
      </c>
      <c r="U111" s="118"/>
      <c r="V111" s="119"/>
      <c r="W111" s="105"/>
      <c r="X111" s="106"/>
      <c r="Y111" s="106"/>
      <c r="Z111" s="106"/>
      <c r="AA111" s="106"/>
      <c r="AB111" s="106"/>
      <c r="AC111" s="107"/>
      <c r="AD111" s="105"/>
      <c r="AE111" s="106"/>
      <c r="AF111" s="106"/>
      <c r="AG111" s="106"/>
      <c r="AH111" s="106"/>
      <c r="AI111" s="106"/>
      <c r="AJ111" s="107"/>
      <c r="AK111" s="105"/>
      <c r="AL111" s="106"/>
      <c r="AM111" s="106"/>
      <c r="AN111" s="106"/>
      <c r="AO111" s="106"/>
      <c r="AP111" s="106"/>
      <c r="AQ111" s="107"/>
      <c r="AR111" s="105"/>
      <c r="AS111" s="106"/>
      <c r="AT111" s="106"/>
      <c r="AU111" s="106"/>
      <c r="AV111" s="106"/>
      <c r="AW111" s="106"/>
      <c r="AX111" s="107"/>
      <c r="AY111" s="105"/>
      <c r="AZ111" s="106"/>
      <c r="BA111" s="108"/>
      <c r="BB111" s="1035"/>
      <c r="BC111" s="1036"/>
      <c r="BD111" s="1037"/>
      <c r="BE111" s="1038"/>
      <c r="BF111" s="1059"/>
      <c r="BG111" s="1060"/>
      <c r="BH111" s="1060"/>
      <c r="BI111" s="1060"/>
      <c r="BJ111" s="1061"/>
    </row>
    <row r="112" spans="2:62" ht="20.25" customHeight="1">
      <c r="B112" s="1121"/>
      <c r="C112" s="1105"/>
      <c r="D112" s="1106"/>
      <c r="E112" s="207"/>
      <c r="F112" s="208">
        <f>C111</f>
        <v>0</v>
      </c>
      <c r="G112" s="207"/>
      <c r="H112" s="208">
        <f>I111</f>
        <v>0</v>
      </c>
      <c r="I112" s="1107"/>
      <c r="J112" s="1108"/>
      <c r="K112" s="1109"/>
      <c r="L112" s="1110"/>
      <c r="M112" s="1110"/>
      <c r="N112" s="1106"/>
      <c r="O112" s="1081"/>
      <c r="P112" s="1082"/>
      <c r="Q112" s="1082"/>
      <c r="R112" s="1082"/>
      <c r="S112" s="1083"/>
      <c r="T112" s="196" t="s">
        <v>253</v>
      </c>
      <c r="U112" s="120"/>
      <c r="V112" s="197"/>
      <c r="W112" s="173" t="str">
        <f>IF(W111="","",VLOOKUP(W111,'シフト記号表（従来型・ユニット型共通）'!$C$6:$L$47,10,FALSE))</f>
        <v/>
      </c>
      <c r="X112" s="174" t="str">
        <f>IF(X111="","",VLOOKUP(X111,'シフト記号表（従来型・ユニット型共通）'!$C$6:$L$47,10,FALSE))</f>
        <v/>
      </c>
      <c r="Y112" s="174" t="str">
        <f>IF(Y111="","",VLOOKUP(Y111,'シフト記号表（従来型・ユニット型共通）'!$C$6:$L$47,10,FALSE))</f>
        <v/>
      </c>
      <c r="Z112" s="174" t="str">
        <f>IF(Z111="","",VLOOKUP(Z111,'シフト記号表（従来型・ユニット型共通）'!$C$6:$L$47,10,FALSE))</f>
        <v/>
      </c>
      <c r="AA112" s="174" t="str">
        <f>IF(AA111="","",VLOOKUP(AA111,'シフト記号表（従来型・ユニット型共通）'!$C$6:$L$47,10,FALSE))</f>
        <v/>
      </c>
      <c r="AB112" s="174" t="str">
        <f>IF(AB111="","",VLOOKUP(AB111,'シフト記号表（従来型・ユニット型共通）'!$C$6:$L$47,10,FALSE))</f>
        <v/>
      </c>
      <c r="AC112" s="175" t="str">
        <f>IF(AC111="","",VLOOKUP(AC111,'シフト記号表（従来型・ユニット型共通）'!$C$6:$L$47,10,FALSE))</f>
        <v/>
      </c>
      <c r="AD112" s="173" t="str">
        <f>IF(AD111="","",VLOOKUP(AD111,'シフト記号表（従来型・ユニット型共通）'!$C$6:$L$47,10,FALSE))</f>
        <v/>
      </c>
      <c r="AE112" s="174" t="str">
        <f>IF(AE111="","",VLOOKUP(AE111,'シフト記号表（従来型・ユニット型共通）'!$C$6:$L$47,10,FALSE))</f>
        <v/>
      </c>
      <c r="AF112" s="174" t="str">
        <f>IF(AF111="","",VLOOKUP(AF111,'シフト記号表（従来型・ユニット型共通）'!$C$6:$L$47,10,FALSE))</f>
        <v/>
      </c>
      <c r="AG112" s="174" t="str">
        <f>IF(AG111="","",VLOOKUP(AG111,'シフト記号表（従来型・ユニット型共通）'!$C$6:$L$47,10,FALSE))</f>
        <v/>
      </c>
      <c r="AH112" s="174" t="str">
        <f>IF(AH111="","",VLOOKUP(AH111,'シフト記号表（従来型・ユニット型共通）'!$C$6:$L$47,10,FALSE))</f>
        <v/>
      </c>
      <c r="AI112" s="174" t="str">
        <f>IF(AI111="","",VLOOKUP(AI111,'シフト記号表（従来型・ユニット型共通）'!$C$6:$L$47,10,FALSE))</f>
        <v/>
      </c>
      <c r="AJ112" s="175" t="str">
        <f>IF(AJ111="","",VLOOKUP(AJ111,'シフト記号表（従来型・ユニット型共通）'!$C$6:$L$47,10,FALSE))</f>
        <v/>
      </c>
      <c r="AK112" s="173" t="str">
        <f>IF(AK111="","",VLOOKUP(AK111,'シフト記号表（従来型・ユニット型共通）'!$C$6:$L$47,10,FALSE))</f>
        <v/>
      </c>
      <c r="AL112" s="174" t="str">
        <f>IF(AL111="","",VLOOKUP(AL111,'シフト記号表（従来型・ユニット型共通）'!$C$6:$L$47,10,FALSE))</f>
        <v/>
      </c>
      <c r="AM112" s="174" t="str">
        <f>IF(AM111="","",VLOOKUP(AM111,'シフト記号表（従来型・ユニット型共通）'!$C$6:$L$47,10,FALSE))</f>
        <v/>
      </c>
      <c r="AN112" s="174" t="str">
        <f>IF(AN111="","",VLOOKUP(AN111,'シフト記号表（従来型・ユニット型共通）'!$C$6:$L$47,10,FALSE))</f>
        <v/>
      </c>
      <c r="AO112" s="174" t="str">
        <f>IF(AO111="","",VLOOKUP(AO111,'シフト記号表（従来型・ユニット型共通）'!$C$6:$L$47,10,FALSE))</f>
        <v/>
      </c>
      <c r="AP112" s="174" t="str">
        <f>IF(AP111="","",VLOOKUP(AP111,'シフト記号表（従来型・ユニット型共通）'!$C$6:$L$47,10,FALSE))</f>
        <v/>
      </c>
      <c r="AQ112" s="175" t="str">
        <f>IF(AQ111="","",VLOOKUP(AQ111,'シフト記号表（従来型・ユニット型共通）'!$C$6:$L$47,10,FALSE))</f>
        <v/>
      </c>
      <c r="AR112" s="173" t="str">
        <f>IF(AR111="","",VLOOKUP(AR111,'シフト記号表（従来型・ユニット型共通）'!$C$6:$L$47,10,FALSE))</f>
        <v/>
      </c>
      <c r="AS112" s="174" t="str">
        <f>IF(AS111="","",VLOOKUP(AS111,'シフト記号表（従来型・ユニット型共通）'!$C$6:$L$47,10,FALSE))</f>
        <v/>
      </c>
      <c r="AT112" s="174" t="str">
        <f>IF(AT111="","",VLOOKUP(AT111,'シフト記号表（従来型・ユニット型共通）'!$C$6:$L$47,10,FALSE))</f>
        <v/>
      </c>
      <c r="AU112" s="174" t="str">
        <f>IF(AU111="","",VLOOKUP(AU111,'シフト記号表（従来型・ユニット型共通）'!$C$6:$L$47,10,FALSE))</f>
        <v/>
      </c>
      <c r="AV112" s="174" t="str">
        <f>IF(AV111="","",VLOOKUP(AV111,'シフト記号表（従来型・ユニット型共通）'!$C$6:$L$47,10,FALSE))</f>
        <v/>
      </c>
      <c r="AW112" s="174" t="str">
        <f>IF(AW111="","",VLOOKUP(AW111,'シフト記号表（従来型・ユニット型共通）'!$C$6:$L$47,10,FALSE))</f>
        <v/>
      </c>
      <c r="AX112" s="175" t="str">
        <f>IF(AX111="","",VLOOKUP(AX111,'シフト記号表（従来型・ユニット型共通）'!$C$6:$L$47,10,FALSE))</f>
        <v/>
      </c>
      <c r="AY112" s="173" t="str">
        <f>IF(AY111="","",VLOOKUP(AY111,'シフト記号表（従来型・ユニット型共通）'!$C$6:$L$47,10,FALSE))</f>
        <v/>
      </c>
      <c r="AZ112" s="174" t="str">
        <f>IF(AZ111="","",VLOOKUP(AZ111,'シフト記号表（従来型・ユニット型共通）'!$C$6:$L$47,10,FALSE))</f>
        <v/>
      </c>
      <c r="BA112" s="174" t="str">
        <f>IF(BA111="","",VLOOKUP(BA111,'シフト記号表（従来型・ユニット型共通）'!$C$6:$L$47,10,FALSE))</f>
        <v/>
      </c>
      <c r="BB112" s="1114">
        <f>IF($BE$3="４週",SUM(W112:AX112),IF($BE$3="暦月",SUM(W112:BA112),""))</f>
        <v>0</v>
      </c>
      <c r="BC112" s="1115"/>
      <c r="BD112" s="1116">
        <f>IF($BE$3="４週",BB112/4,IF($BE$3="暦月",(BB112/($BE$8/7)),""))</f>
        <v>0</v>
      </c>
      <c r="BE112" s="1115"/>
      <c r="BF112" s="1111"/>
      <c r="BG112" s="1112"/>
      <c r="BH112" s="1112"/>
      <c r="BI112" s="1112"/>
      <c r="BJ112" s="1113"/>
    </row>
    <row r="113" spans="2:62" ht="20.25" customHeight="1">
      <c r="B113" s="1120">
        <f>B111+1</f>
        <v>49</v>
      </c>
      <c r="C113" s="957"/>
      <c r="D113" s="958"/>
      <c r="E113" s="163"/>
      <c r="F113" s="164"/>
      <c r="G113" s="163"/>
      <c r="H113" s="164"/>
      <c r="I113" s="1051"/>
      <c r="J113" s="1052"/>
      <c r="K113" s="1057"/>
      <c r="L113" s="1058"/>
      <c r="M113" s="1058"/>
      <c r="N113" s="958"/>
      <c r="O113" s="1081"/>
      <c r="P113" s="1082"/>
      <c r="Q113" s="1082"/>
      <c r="R113" s="1082"/>
      <c r="S113" s="1083"/>
      <c r="T113" s="195" t="s">
        <v>18</v>
      </c>
      <c r="U113" s="118"/>
      <c r="V113" s="119"/>
      <c r="W113" s="105"/>
      <c r="X113" s="106"/>
      <c r="Y113" s="106"/>
      <c r="Z113" s="106"/>
      <c r="AA113" s="106"/>
      <c r="AB113" s="106"/>
      <c r="AC113" s="107"/>
      <c r="AD113" s="105"/>
      <c r="AE113" s="106"/>
      <c r="AF113" s="106"/>
      <c r="AG113" s="106"/>
      <c r="AH113" s="106"/>
      <c r="AI113" s="106"/>
      <c r="AJ113" s="107"/>
      <c r="AK113" s="105"/>
      <c r="AL113" s="106"/>
      <c r="AM113" s="106"/>
      <c r="AN113" s="106"/>
      <c r="AO113" s="106"/>
      <c r="AP113" s="106"/>
      <c r="AQ113" s="107"/>
      <c r="AR113" s="105"/>
      <c r="AS113" s="106"/>
      <c r="AT113" s="106"/>
      <c r="AU113" s="106"/>
      <c r="AV113" s="106"/>
      <c r="AW113" s="106"/>
      <c r="AX113" s="107"/>
      <c r="AY113" s="105"/>
      <c r="AZ113" s="106"/>
      <c r="BA113" s="108"/>
      <c r="BB113" s="1035"/>
      <c r="BC113" s="1036"/>
      <c r="BD113" s="1037"/>
      <c r="BE113" s="1038"/>
      <c r="BF113" s="1059"/>
      <c r="BG113" s="1060"/>
      <c r="BH113" s="1060"/>
      <c r="BI113" s="1060"/>
      <c r="BJ113" s="1061"/>
    </row>
    <row r="114" spans="2:62" ht="20.25" customHeight="1">
      <c r="B114" s="1121"/>
      <c r="C114" s="1105"/>
      <c r="D114" s="1106"/>
      <c r="E114" s="207"/>
      <c r="F114" s="208">
        <f>C113</f>
        <v>0</v>
      </c>
      <c r="G114" s="207"/>
      <c r="H114" s="208">
        <f>I113</f>
        <v>0</v>
      </c>
      <c r="I114" s="1107"/>
      <c r="J114" s="1108"/>
      <c r="K114" s="1109"/>
      <c r="L114" s="1110"/>
      <c r="M114" s="1110"/>
      <c r="N114" s="1106"/>
      <c r="O114" s="1081"/>
      <c r="P114" s="1082"/>
      <c r="Q114" s="1082"/>
      <c r="R114" s="1082"/>
      <c r="S114" s="1083"/>
      <c r="T114" s="196" t="s">
        <v>253</v>
      </c>
      <c r="U114" s="120"/>
      <c r="V114" s="197"/>
      <c r="W114" s="173" t="str">
        <f>IF(W113="","",VLOOKUP(W113,'シフト記号表（従来型・ユニット型共通）'!$C$6:$L$47,10,FALSE))</f>
        <v/>
      </c>
      <c r="X114" s="174" t="str">
        <f>IF(X113="","",VLOOKUP(X113,'シフト記号表（従来型・ユニット型共通）'!$C$6:$L$47,10,FALSE))</f>
        <v/>
      </c>
      <c r="Y114" s="174" t="str">
        <f>IF(Y113="","",VLOOKUP(Y113,'シフト記号表（従来型・ユニット型共通）'!$C$6:$L$47,10,FALSE))</f>
        <v/>
      </c>
      <c r="Z114" s="174" t="str">
        <f>IF(Z113="","",VLOOKUP(Z113,'シフト記号表（従来型・ユニット型共通）'!$C$6:$L$47,10,FALSE))</f>
        <v/>
      </c>
      <c r="AA114" s="174" t="str">
        <f>IF(AA113="","",VLOOKUP(AA113,'シフト記号表（従来型・ユニット型共通）'!$C$6:$L$47,10,FALSE))</f>
        <v/>
      </c>
      <c r="AB114" s="174" t="str">
        <f>IF(AB113="","",VLOOKUP(AB113,'シフト記号表（従来型・ユニット型共通）'!$C$6:$L$47,10,FALSE))</f>
        <v/>
      </c>
      <c r="AC114" s="175" t="str">
        <f>IF(AC113="","",VLOOKUP(AC113,'シフト記号表（従来型・ユニット型共通）'!$C$6:$L$47,10,FALSE))</f>
        <v/>
      </c>
      <c r="AD114" s="173" t="str">
        <f>IF(AD113="","",VLOOKUP(AD113,'シフト記号表（従来型・ユニット型共通）'!$C$6:$L$47,10,FALSE))</f>
        <v/>
      </c>
      <c r="AE114" s="174" t="str">
        <f>IF(AE113="","",VLOOKUP(AE113,'シフト記号表（従来型・ユニット型共通）'!$C$6:$L$47,10,FALSE))</f>
        <v/>
      </c>
      <c r="AF114" s="174" t="str">
        <f>IF(AF113="","",VLOOKUP(AF113,'シフト記号表（従来型・ユニット型共通）'!$C$6:$L$47,10,FALSE))</f>
        <v/>
      </c>
      <c r="AG114" s="174" t="str">
        <f>IF(AG113="","",VLOOKUP(AG113,'シフト記号表（従来型・ユニット型共通）'!$C$6:$L$47,10,FALSE))</f>
        <v/>
      </c>
      <c r="AH114" s="174" t="str">
        <f>IF(AH113="","",VLOOKUP(AH113,'シフト記号表（従来型・ユニット型共通）'!$C$6:$L$47,10,FALSE))</f>
        <v/>
      </c>
      <c r="AI114" s="174" t="str">
        <f>IF(AI113="","",VLOOKUP(AI113,'シフト記号表（従来型・ユニット型共通）'!$C$6:$L$47,10,FALSE))</f>
        <v/>
      </c>
      <c r="AJ114" s="175" t="str">
        <f>IF(AJ113="","",VLOOKUP(AJ113,'シフト記号表（従来型・ユニット型共通）'!$C$6:$L$47,10,FALSE))</f>
        <v/>
      </c>
      <c r="AK114" s="173" t="str">
        <f>IF(AK113="","",VLOOKUP(AK113,'シフト記号表（従来型・ユニット型共通）'!$C$6:$L$47,10,FALSE))</f>
        <v/>
      </c>
      <c r="AL114" s="174" t="str">
        <f>IF(AL113="","",VLOOKUP(AL113,'シフト記号表（従来型・ユニット型共通）'!$C$6:$L$47,10,FALSE))</f>
        <v/>
      </c>
      <c r="AM114" s="174" t="str">
        <f>IF(AM113="","",VLOOKUP(AM113,'シフト記号表（従来型・ユニット型共通）'!$C$6:$L$47,10,FALSE))</f>
        <v/>
      </c>
      <c r="AN114" s="174" t="str">
        <f>IF(AN113="","",VLOOKUP(AN113,'シフト記号表（従来型・ユニット型共通）'!$C$6:$L$47,10,FALSE))</f>
        <v/>
      </c>
      <c r="AO114" s="174" t="str">
        <f>IF(AO113="","",VLOOKUP(AO113,'シフト記号表（従来型・ユニット型共通）'!$C$6:$L$47,10,FALSE))</f>
        <v/>
      </c>
      <c r="AP114" s="174" t="str">
        <f>IF(AP113="","",VLOOKUP(AP113,'シフト記号表（従来型・ユニット型共通）'!$C$6:$L$47,10,FALSE))</f>
        <v/>
      </c>
      <c r="AQ114" s="175" t="str">
        <f>IF(AQ113="","",VLOOKUP(AQ113,'シフト記号表（従来型・ユニット型共通）'!$C$6:$L$47,10,FALSE))</f>
        <v/>
      </c>
      <c r="AR114" s="173" t="str">
        <f>IF(AR113="","",VLOOKUP(AR113,'シフト記号表（従来型・ユニット型共通）'!$C$6:$L$47,10,FALSE))</f>
        <v/>
      </c>
      <c r="AS114" s="174" t="str">
        <f>IF(AS113="","",VLOOKUP(AS113,'シフト記号表（従来型・ユニット型共通）'!$C$6:$L$47,10,FALSE))</f>
        <v/>
      </c>
      <c r="AT114" s="174" t="str">
        <f>IF(AT113="","",VLOOKUP(AT113,'シフト記号表（従来型・ユニット型共通）'!$C$6:$L$47,10,FALSE))</f>
        <v/>
      </c>
      <c r="AU114" s="174" t="str">
        <f>IF(AU113="","",VLOOKUP(AU113,'シフト記号表（従来型・ユニット型共通）'!$C$6:$L$47,10,FALSE))</f>
        <v/>
      </c>
      <c r="AV114" s="174" t="str">
        <f>IF(AV113="","",VLOOKUP(AV113,'シフト記号表（従来型・ユニット型共通）'!$C$6:$L$47,10,FALSE))</f>
        <v/>
      </c>
      <c r="AW114" s="174" t="str">
        <f>IF(AW113="","",VLOOKUP(AW113,'シフト記号表（従来型・ユニット型共通）'!$C$6:$L$47,10,FALSE))</f>
        <v/>
      </c>
      <c r="AX114" s="175" t="str">
        <f>IF(AX113="","",VLOOKUP(AX113,'シフト記号表（従来型・ユニット型共通）'!$C$6:$L$47,10,FALSE))</f>
        <v/>
      </c>
      <c r="AY114" s="173" t="str">
        <f>IF(AY113="","",VLOOKUP(AY113,'シフト記号表（従来型・ユニット型共通）'!$C$6:$L$47,10,FALSE))</f>
        <v/>
      </c>
      <c r="AZ114" s="174" t="str">
        <f>IF(AZ113="","",VLOOKUP(AZ113,'シフト記号表（従来型・ユニット型共通）'!$C$6:$L$47,10,FALSE))</f>
        <v/>
      </c>
      <c r="BA114" s="174" t="str">
        <f>IF(BA113="","",VLOOKUP(BA113,'シフト記号表（従来型・ユニット型共通）'!$C$6:$L$47,10,FALSE))</f>
        <v/>
      </c>
      <c r="BB114" s="1114">
        <f>IF($BE$3="４週",SUM(W114:AX114),IF($BE$3="暦月",SUM(W114:BA114),""))</f>
        <v>0</v>
      </c>
      <c r="BC114" s="1115"/>
      <c r="BD114" s="1116">
        <f>IF($BE$3="４週",BB114/4,IF($BE$3="暦月",(BB114/($BE$8/7)),""))</f>
        <v>0</v>
      </c>
      <c r="BE114" s="1115"/>
      <c r="BF114" s="1111"/>
      <c r="BG114" s="1112"/>
      <c r="BH114" s="1112"/>
      <c r="BI114" s="1112"/>
      <c r="BJ114" s="1113"/>
    </row>
    <row r="115" spans="2:62" ht="20.25" customHeight="1">
      <c r="B115" s="1120">
        <f>B113+1</f>
        <v>50</v>
      </c>
      <c r="C115" s="957"/>
      <c r="D115" s="958"/>
      <c r="E115" s="163"/>
      <c r="F115" s="164"/>
      <c r="G115" s="163"/>
      <c r="H115" s="164"/>
      <c r="I115" s="1051"/>
      <c r="J115" s="1052"/>
      <c r="K115" s="1057"/>
      <c r="L115" s="1058"/>
      <c r="M115" s="1058"/>
      <c r="N115" s="958"/>
      <c r="O115" s="1081"/>
      <c r="P115" s="1082"/>
      <c r="Q115" s="1082"/>
      <c r="R115" s="1082"/>
      <c r="S115" s="1083"/>
      <c r="T115" s="195" t="s">
        <v>18</v>
      </c>
      <c r="U115" s="118"/>
      <c r="V115" s="119"/>
      <c r="W115" s="105"/>
      <c r="X115" s="106"/>
      <c r="Y115" s="106"/>
      <c r="Z115" s="106"/>
      <c r="AA115" s="106"/>
      <c r="AB115" s="106"/>
      <c r="AC115" s="107"/>
      <c r="AD115" s="105"/>
      <c r="AE115" s="106"/>
      <c r="AF115" s="106"/>
      <c r="AG115" s="106"/>
      <c r="AH115" s="106"/>
      <c r="AI115" s="106"/>
      <c r="AJ115" s="107"/>
      <c r="AK115" s="105"/>
      <c r="AL115" s="106"/>
      <c r="AM115" s="106"/>
      <c r="AN115" s="106"/>
      <c r="AO115" s="106"/>
      <c r="AP115" s="106"/>
      <c r="AQ115" s="107"/>
      <c r="AR115" s="105"/>
      <c r="AS115" s="106"/>
      <c r="AT115" s="106"/>
      <c r="AU115" s="106"/>
      <c r="AV115" s="106"/>
      <c r="AW115" s="106"/>
      <c r="AX115" s="107"/>
      <c r="AY115" s="105"/>
      <c r="AZ115" s="106"/>
      <c r="BA115" s="108"/>
      <c r="BB115" s="1035"/>
      <c r="BC115" s="1036"/>
      <c r="BD115" s="1037"/>
      <c r="BE115" s="1038"/>
      <c r="BF115" s="1059"/>
      <c r="BG115" s="1060"/>
      <c r="BH115" s="1060"/>
      <c r="BI115" s="1060"/>
      <c r="BJ115" s="1061"/>
    </row>
    <row r="116" spans="2:62" ht="20.25" customHeight="1">
      <c r="B116" s="1121"/>
      <c r="C116" s="1105"/>
      <c r="D116" s="1106"/>
      <c r="E116" s="207"/>
      <c r="F116" s="208">
        <f>C115</f>
        <v>0</v>
      </c>
      <c r="G116" s="207"/>
      <c r="H116" s="208">
        <f>I115</f>
        <v>0</v>
      </c>
      <c r="I116" s="1107"/>
      <c r="J116" s="1108"/>
      <c r="K116" s="1109"/>
      <c r="L116" s="1110"/>
      <c r="M116" s="1110"/>
      <c r="N116" s="1106"/>
      <c r="O116" s="1081"/>
      <c r="P116" s="1082"/>
      <c r="Q116" s="1082"/>
      <c r="R116" s="1082"/>
      <c r="S116" s="1083"/>
      <c r="T116" s="196" t="s">
        <v>253</v>
      </c>
      <c r="U116" s="120"/>
      <c r="V116" s="197"/>
      <c r="W116" s="173" t="str">
        <f>IF(W115="","",VLOOKUP(W115,'シフト記号表（従来型・ユニット型共通）'!$C$6:$L$47,10,FALSE))</f>
        <v/>
      </c>
      <c r="X116" s="174" t="str">
        <f>IF(X115="","",VLOOKUP(X115,'シフト記号表（従来型・ユニット型共通）'!$C$6:$L$47,10,FALSE))</f>
        <v/>
      </c>
      <c r="Y116" s="174" t="str">
        <f>IF(Y115="","",VLOOKUP(Y115,'シフト記号表（従来型・ユニット型共通）'!$C$6:$L$47,10,FALSE))</f>
        <v/>
      </c>
      <c r="Z116" s="174" t="str">
        <f>IF(Z115="","",VLOOKUP(Z115,'シフト記号表（従来型・ユニット型共通）'!$C$6:$L$47,10,FALSE))</f>
        <v/>
      </c>
      <c r="AA116" s="174" t="str">
        <f>IF(AA115="","",VLOOKUP(AA115,'シフト記号表（従来型・ユニット型共通）'!$C$6:$L$47,10,FALSE))</f>
        <v/>
      </c>
      <c r="AB116" s="174" t="str">
        <f>IF(AB115="","",VLOOKUP(AB115,'シフト記号表（従来型・ユニット型共通）'!$C$6:$L$47,10,FALSE))</f>
        <v/>
      </c>
      <c r="AC116" s="175" t="str">
        <f>IF(AC115="","",VLOOKUP(AC115,'シフト記号表（従来型・ユニット型共通）'!$C$6:$L$47,10,FALSE))</f>
        <v/>
      </c>
      <c r="AD116" s="173" t="str">
        <f>IF(AD115="","",VLOOKUP(AD115,'シフト記号表（従来型・ユニット型共通）'!$C$6:$L$47,10,FALSE))</f>
        <v/>
      </c>
      <c r="AE116" s="174" t="str">
        <f>IF(AE115="","",VLOOKUP(AE115,'シフト記号表（従来型・ユニット型共通）'!$C$6:$L$47,10,FALSE))</f>
        <v/>
      </c>
      <c r="AF116" s="174" t="str">
        <f>IF(AF115="","",VLOOKUP(AF115,'シフト記号表（従来型・ユニット型共通）'!$C$6:$L$47,10,FALSE))</f>
        <v/>
      </c>
      <c r="AG116" s="174" t="str">
        <f>IF(AG115="","",VLOOKUP(AG115,'シフト記号表（従来型・ユニット型共通）'!$C$6:$L$47,10,FALSE))</f>
        <v/>
      </c>
      <c r="AH116" s="174" t="str">
        <f>IF(AH115="","",VLOOKUP(AH115,'シフト記号表（従来型・ユニット型共通）'!$C$6:$L$47,10,FALSE))</f>
        <v/>
      </c>
      <c r="AI116" s="174" t="str">
        <f>IF(AI115="","",VLOOKUP(AI115,'シフト記号表（従来型・ユニット型共通）'!$C$6:$L$47,10,FALSE))</f>
        <v/>
      </c>
      <c r="AJ116" s="175" t="str">
        <f>IF(AJ115="","",VLOOKUP(AJ115,'シフト記号表（従来型・ユニット型共通）'!$C$6:$L$47,10,FALSE))</f>
        <v/>
      </c>
      <c r="AK116" s="173" t="str">
        <f>IF(AK115="","",VLOOKUP(AK115,'シフト記号表（従来型・ユニット型共通）'!$C$6:$L$47,10,FALSE))</f>
        <v/>
      </c>
      <c r="AL116" s="174" t="str">
        <f>IF(AL115="","",VLOOKUP(AL115,'シフト記号表（従来型・ユニット型共通）'!$C$6:$L$47,10,FALSE))</f>
        <v/>
      </c>
      <c r="AM116" s="174" t="str">
        <f>IF(AM115="","",VLOOKUP(AM115,'シフト記号表（従来型・ユニット型共通）'!$C$6:$L$47,10,FALSE))</f>
        <v/>
      </c>
      <c r="AN116" s="174" t="str">
        <f>IF(AN115="","",VLOOKUP(AN115,'シフト記号表（従来型・ユニット型共通）'!$C$6:$L$47,10,FALSE))</f>
        <v/>
      </c>
      <c r="AO116" s="174" t="str">
        <f>IF(AO115="","",VLOOKUP(AO115,'シフト記号表（従来型・ユニット型共通）'!$C$6:$L$47,10,FALSE))</f>
        <v/>
      </c>
      <c r="AP116" s="174" t="str">
        <f>IF(AP115="","",VLOOKUP(AP115,'シフト記号表（従来型・ユニット型共通）'!$C$6:$L$47,10,FALSE))</f>
        <v/>
      </c>
      <c r="AQ116" s="175" t="str">
        <f>IF(AQ115="","",VLOOKUP(AQ115,'シフト記号表（従来型・ユニット型共通）'!$C$6:$L$47,10,FALSE))</f>
        <v/>
      </c>
      <c r="AR116" s="173" t="str">
        <f>IF(AR115="","",VLOOKUP(AR115,'シフト記号表（従来型・ユニット型共通）'!$C$6:$L$47,10,FALSE))</f>
        <v/>
      </c>
      <c r="AS116" s="174" t="str">
        <f>IF(AS115="","",VLOOKUP(AS115,'シフト記号表（従来型・ユニット型共通）'!$C$6:$L$47,10,FALSE))</f>
        <v/>
      </c>
      <c r="AT116" s="174" t="str">
        <f>IF(AT115="","",VLOOKUP(AT115,'シフト記号表（従来型・ユニット型共通）'!$C$6:$L$47,10,FALSE))</f>
        <v/>
      </c>
      <c r="AU116" s="174" t="str">
        <f>IF(AU115="","",VLOOKUP(AU115,'シフト記号表（従来型・ユニット型共通）'!$C$6:$L$47,10,FALSE))</f>
        <v/>
      </c>
      <c r="AV116" s="174" t="str">
        <f>IF(AV115="","",VLOOKUP(AV115,'シフト記号表（従来型・ユニット型共通）'!$C$6:$L$47,10,FALSE))</f>
        <v/>
      </c>
      <c r="AW116" s="174" t="str">
        <f>IF(AW115="","",VLOOKUP(AW115,'シフト記号表（従来型・ユニット型共通）'!$C$6:$L$47,10,FALSE))</f>
        <v/>
      </c>
      <c r="AX116" s="175" t="str">
        <f>IF(AX115="","",VLOOKUP(AX115,'シフト記号表（従来型・ユニット型共通）'!$C$6:$L$47,10,FALSE))</f>
        <v/>
      </c>
      <c r="AY116" s="173" t="str">
        <f>IF(AY115="","",VLOOKUP(AY115,'シフト記号表（従来型・ユニット型共通）'!$C$6:$L$47,10,FALSE))</f>
        <v/>
      </c>
      <c r="AZ116" s="174" t="str">
        <f>IF(AZ115="","",VLOOKUP(AZ115,'シフト記号表（従来型・ユニット型共通）'!$C$6:$L$47,10,FALSE))</f>
        <v/>
      </c>
      <c r="BA116" s="174" t="str">
        <f>IF(BA115="","",VLOOKUP(BA115,'シフト記号表（従来型・ユニット型共通）'!$C$6:$L$47,10,FALSE))</f>
        <v/>
      </c>
      <c r="BB116" s="1114">
        <f>IF($BE$3="４週",SUM(W116:AX116),IF($BE$3="暦月",SUM(W116:BA116),""))</f>
        <v>0</v>
      </c>
      <c r="BC116" s="1115"/>
      <c r="BD116" s="1116">
        <f>IF($BE$3="４週",BB116/4,IF($BE$3="暦月",(BB116/($BE$8/7)),""))</f>
        <v>0</v>
      </c>
      <c r="BE116" s="1115"/>
      <c r="BF116" s="1111"/>
      <c r="BG116" s="1112"/>
      <c r="BH116" s="1112"/>
      <c r="BI116" s="1112"/>
      <c r="BJ116" s="1113"/>
    </row>
    <row r="117" spans="2:62" ht="20.25" customHeight="1">
      <c r="B117" s="1120">
        <f>B115+1</f>
        <v>51</v>
      </c>
      <c r="C117" s="957"/>
      <c r="D117" s="958"/>
      <c r="E117" s="163"/>
      <c r="F117" s="164"/>
      <c r="G117" s="163"/>
      <c r="H117" s="164"/>
      <c r="I117" s="1051"/>
      <c r="J117" s="1052"/>
      <c r="K117" s="1057"/>
      <c r="L117" s="1058"/>
      <c r="M117" s="1058"/>
      <c r="N117" s="958"/>
      <c r="O117" s="1081"/>
      <c r="P117" s="1082"/>
      <c r="Q117" s="1082"/>
      <c r="R117" s="1082"/>
      <c r="S117" s="1083"/>
      <c r="T117" s="195" t="s">
        <v>18</v>
      </c>
      <c r="U117" s="118"/>
      <c r="V117" s="119"/>
      <c r="W117" s="105"/>
      <c r="X117" s="106"/>
      <c r="Y117" s="106"/>
      <c r="Z117" s="106"/>
      <c r="AA117" s="106"/>
      <c r="AB117" s="106"/>
      <c r="AC117" s="107"/>
      <c r="AD117" s="105"/>
      <c r="AE117" s="106"/>
      <c r="AF117" s="106"/>
      <c r="AG117" s="106"/>
      <c r="AH117" s="106"/>
      <c r="AI117" s="106"/>
      <c r="AJ117" s="107"/>
      <c r="AK117" s="105"/>
      <c r="AL117" s="106"/>
      <c r="AM117" s="106"/>
      <c r="AN117" s="106"/>
      <c r="AO117" s="106"/>
      <c r="AP117" s="106"/>
      <c r="AQ117" s="107"/>
      <c r="AR117" s="105"/>
      <c r="AS117" s="106"/>
      <c r="AT117" s="106"/>
      <c r="AU117" s="106"/>
      <c r="AV117" s="106"/>
      <c r="AW117" s="106"/>
      <c r="AX117" s="107"/>
      <c r="AY117" s="105"/>
      <c r="AZ117" s="106"/>
      <c r="BA117" s="108"/>
      <c r="BB117" s="1035"/>
      <c r="BC117" s="1036"/>
      <c r="BD117" s="1037"/>
      <c r="BE117" s="1038"/>
      <c r="BF117" s="1059"/>
      <c r="BG117" s="1060"/>
      <c r="BH117" s="1060"/>
      <c r="BI117" s="1060"/>
      <c r="BJ117" s="1061"/>
    </row>
    <row r="118" spans="2:62" ht="20.25" customHeight="1">
      <c r="B118" s="1121"/>
      <c r="C118" s="1105"/>
      <c r="D118" s="1106"/>
      <c r="E118" s="207"/>
      <c r="F118" s="208">
        <f>C117</f>
        <v>0</v>
      </c>
      <c r="G118" s="207"/>
      <c r="H118" s="208">
        <f>I117</f>
        <v>0</v>
      </c>
      <c r="I118" s="1107"/>
      <c r="J118" s="1108"/>
      <c r="K118" s="1109"/>
      <c r="L118" s="1110"/>
      <c r="M118" s="1110"/>
      <c r="N118" s="1106"/>
      <c r="O118" s="1081"/>
      <c r="P118" s="1082"/>
      <c r="Q118" s="1082"/>
      <c r="R118" s="1082"/>
      <c r="S118" s="1083"/>
      <c r="T118" s="196" t="s">
        <v>253</v>
      </c>
      <c r="U118" s="120"/>
      <c r="V118" s="197"/>
      <c r="W118" s="173" t="str">
        <f>IF(W117="","",VLOOKUP(W117,'シフト記号表（従来型・ユニット型共通）'!$C$6:$L$47,10,FALSE))</f>
        <v/>
      </c>
      <c r="X118" s="174" t="str">
        <f>IF(X117="","",VLOOKUP(X117,'シフト記号表（従来型・ユニット型共通）'!$C$6:$L$47,10,FALSE))</f>
        <v/>
      </c>
      <c r="Y118" s="174" t="str">
        <f>IF(Y117="","",VLOOKUP(Y117,'シフト記号表（従来型・ユニット型共通）'!$C$6:$L$47,10,FALSE))</f>
        <v/>
      </c>
      <c r="Z118" s="174" t="str">
        <f>IF(Z117="","",VLOOKUP(Z117,'シフト記号表（従来型・ユニット型共通）'!$C$6:$L$47,10,FALSE))</f>
        <v/>
      </c>
      <c r="AA118" s="174" t="str">
        <f>IF(AA117="","",VLOOKUP(AA117,'シフト記号表（従来型・ユニット型共通）'!$C$6:$L$47,10,FALSE))</f>
        <v/>
      </c>
      <c r="AB118" s="174" t="str">
        <f>IF(AB117="","",VLOOKUP(AB117,'シフト記号表（従来型・ユニット型共通）'!$C$6:$L$47,10,FALSE))</f>
        <v/>
      </c>
      <c r="AC118" s="175" t="str">
        <f>IF(AC117="","",VLOOKUP(AC117,'シフト記号表（従来型・ユニット型共通）'!$C$6:$L$47,10,FALSE))</f>
        <v/>
      </c>
      <c r="AD118" s="173" t="str">
        <f>IF(AD117="","",VLOOKUP(AD117,'シフト記号表（従来型・ユニット型共通）'!$C$6:$L$47,10,FALSE))</f>
        <v/>
      </c>
      <c r="AE118" s="174" t="str">
        <f>IF(AE117="","",VLOOKUP(AE117,'シフト記号表（従来型・ユニット型共通）'!$C$6:$L$47,10,FALSE))</f>
        <v/>
      </c>
      <c r="AF118" s="174" t="str">
        <f>IF(AF117="","",VLOOKUP(AF117,'シフト記号表（従来型・ユニット型共通）'!$C$6:$L$47,10,FALSE))</f>
        <v/>
      </c>
      <c r="AG118" s="174" t="str">
        <f>IF(AG117="","",VLOOKUP(AG117,'シフト記号表（従来型・ユニット型共通）'!$C$6:$L$47,10,FALSE))</f>
        <v/>
      </c>
      <c r="AH118" s="174" t="str">
        <f>IF(AH117="","",VLOOKUP(AH117,'シフト記号表（従来型・ユニット型共通）'!$C$6:$L$47,10,FALSE))</f>
        <v/>
      </c>
      <c r="AI118" s="174" t="str">
        <f>IF(AI117="","",VLOOKUP(AI117,'シフト記号表（従来型・ユニット型共通）'!$C$6:$L$47,10,FALSE))</f>
        <v/>
      </c>
      <c r="AJ118" s="175" t="str">
        <f>IF(AJ117="","",VLOOKUP(AJ117,'シフト記号表（従来型・ユニット型共通）'!$C$6:$L$47,10,FALSE))</f>
        <v/>
      </c>
      <c r="AK118" s="173" t="str">
        <f>IF(AK117="","",VLOOKUP(AK117,'シフト記号表（従来型・ユニット型共通）'!$C$6:$L$47,10,FALSE))</f>
        <v/>
      </c>
      <c r="AL118" s="174" t="str">
        <f>IF(AL117="","",VLOOKUP(AL117,'シフト記号表（従来型・ユニット型共通）'!$C$6:$L$47,10,FALSE))</f>
        <v/>
      </c>
      <c r="AM118" s="174" t="str">
        <f>IF(AM117="","",VLOOKUP(AM117,'シフト記号表（従来型・ユニット型共通）'!$C$6:$L$47,10,FALSE))</f>
        <v/>
      </c>
      <c r="AN118" s="174" t="str">
        <f>IF(AN117="","",VLOOKUP(AN117,'シフト記号表（従来型・ユニット型共通）'!$C$6:$L$47,10,FALSE))</f>
        <v/>
      </c>
      <c r="AO118" s="174" t="str">
        <f>IF(AO117="","",VLOOKUP(AO117,'シフト記号表（従来型・ユニット型共通）'!$C$6:$L$47,10,FALSE))</f>
        <v/>
      </c>
      <c r="AP118" s="174" t="str">
        <f>IF(AP117="","",VLOOKUP(AP117,'シフト記号表（従来型・ユニット型共通）'!$C$6:$L$47,10,FALSE))</f>
        <v/>
      </c>
      <c r="AQ118" s="175" t="str">
        <f>IF(AQ117="","",VLOOKUP(AQ117,'シフト記号表（従来型・ユニット型共通）'!$C$6:$L$47,10,FALSE))</f>
        <v/>
      </c>
      <c r="AR118" s="173" t="str">
        <f>IF(AR117="","",VLOOKUP(AR117,'シフト記号表（従来型・ユニット型共通）'!$C$6:$L$47,10,FALSE))</f>
        <v/>
      </c>
      <c r="AS118" s="174" t="str">
        <f>IF(AS117="","",VLOOKUP(AS117,'シフト記号表（従来型・ユニット型共通）'!$C$6:$L$47,10,FALSE))</f>
        <v/>
      </c>
      <c r="AT118" s="174" t="str">
        <f>IF(AT117="","",VLOOKUP(AT117,'シフト記号表（従来型・ユニット型共通）'!$C$6:$L$47,10,FALSE))</f>
        <v/>
      </c>
      <c r="AU118" s="174" t="str">
        <f>IF(AU117="","",VLOOKUP(AU117,'シフト記号表（従来型・ユニット型共通）'!$C$6:$L$47,10,FALSE))</f>
        <v/>
      </c>
      <c r="AV118" s="174" t="str">
        <f>IF(AV117="","",VLOOKUP(AV117,'シフト記号表（従来型・ユニット型共通）'!$C$6:$L$47,10,FALSE))</f>
        <v/>
      </c>
      <c r="AW118" s="174" t="str">
        <f>IF(AW117="","",VLOOKUP(AW117,'シフト記号表（従来型・ユニット型共通）'!$C$6:$L$47,10,FALSE))</f>
        <v/>
      </c>
      <c r="AX118" s="175" t="str">
        <f>IF(AX117="","",VLOOKUP(AX117,'シフト記号表（従来型・ユニット型共通）'!$C$6:$L$47,10,FALSE))</f>
        <v/>
      </c>
      <c r="AY118" s="173" t="str">
        <f>IF(AY117="","",VLOOKUP(AY117,'シフト記号表（従来型・ユニット型共通）'!$C$6:$L$47,10,FALSE))</f>
        <v/>
      </c>
      <c r="AZ118" s="174" t="str">
        <f>IF(AZ117="","",VLOOKUP(AZ117,'シフト記号表（従来型・ユニット型共通）'!$C$6:$L$47,10,FALSE))</f>
        <v/>
      </c>
      <c r="BA118" s="174" t="str">
        <f>IF(BA117="","",VLOOKUP(BA117,'シフト記号表（従来型・ユニット型共通）'!$C$6:$L$47,10,FALSE))</f>
        <v/>
      </c>
      <c r="BB118" s="1114">
        <f>IF($BE$3="４週",SUM(W118:AX118),IF($BE$3="暦月",SUM(W118:BA118),""))</f>
        <v>0</v>
      </c>
      <c r="BC118" s="1115"/>
      <c r="BD118" s="1116">
        <f>IF($BE$3="４週",BB118/4,IF($BE$3="暦月",(BB118/($BE$8/7)),""))</f>
        <v>0</v>
      </c>
      <c r="BE118" s="1115"/>
      <c r="BF118" s="1111"/>
      <c r="BG118" s="1112"/>
      <c r="BH118" s="1112"/>
      <c r="BI118" s="1112"/>
      <c r="BJ118" s="1113"/>
    </row>
    <row r="119" spans="2:62" ht="20.25" customHeight="1">
      <c r="B119" s="1120">
        <f>B117+1</f>
        <v>52</v>
      </c>
      <c r="C119" s="957"/>
      <c r="D119" s="958"/>
      <c r="E119" s="163"/>
      <c r="F119" s="164"/>
      <c r="G119" s="163"/>
      <c r="H119" s="164"/>
      <c r="I119" s="1051"/>
      <c r="J119" s="1052"/>
      <c r="K119" s="1057"/>
      <c r="L119" s="1058"/>
      <c r="M119" s="1058"/>
      <c r="N119" s="958"/>
      <c r="O119" s="1081"/>
      <c r="P119" s="1082"/>
      <c r="Q119" s="1082"/>
      <c r="R119" s="1082"/>
      <c r="S119" s="1083"/>
      <c r="T119" s="195" t="s">
        <v>18</v>
      </c>
      <c r="U119" s="118"/>
      <c r="V119" s="119"/>
      <c r="W119" s="105"/>
      <c r="X119" s="106"/>
      <c r="Y119" s="106"/>
      <c r="Z119" s="106"/>
      <c r="AA119" s="106"/>
      <c r="AB119" s="106"/>
      <c r="AC119" s="107"/>
      <c r="AD119" s="105"/>
      <c r="AE119" s="106"/>
      <c r="AF119" s="106"/>
      <c r="AG119" s="106"/>
      <c r="AH119" s="106"/>
      <c r="AI119" s="106"/>
      <c r="AJ119" s="107"/>
      <c r="AK119" s="105"/>
      <c r="AL119" s="106"/>
      <c r="AM119" s="106"/>
      <c r="AN119" s="106"/>
      <c r="AO119" s="106"/>
      <c r="AP119" s="106"/>
      <c r="AQ119" s="107"/>
      <c r="AR119" s="105"/>
      <c r="AS119" s="106"/>
      <c r="AT119" s="106"/>
      <c r="AU119" s="106"/>
      <c r="AV119" s="106"/>
      <c r="AW119" s="106"/>
      <c r="AX119" s="107"/>
      <c r="AY119" s="105"/>
      <c r="AZ119" s="106"/>
      <c r="BA119" s="108"/>
      <c r="BB119" s="1035"/>
      <c r="BC119" s="1036"/>
      <c r="BD119" s="1037"/>
      <c r="BE119" s="1038"/>
      <c r="BF119" s="1059"/>
      <c r="BG119" s="1060"/>
      <c r="BH119" s="1060"/>
      <c r="BI119" s="1060"/>
      <c r="BJ119" s="1061"/>
    </row>
    <row r="120" spans="2:62" ht="20.25" customHeight="1">
      <c r="B120" s="1121"/>
      <c r="C120" s="1105"/>
      <c r="D120" s="1106"/>
      <c r="E120" s="207"/>
      <c r="F120" s="208">
        <f>C119</f>
        <v>0</v>
      </c>
      <c r="G120" s="207"/>
      <c r="H120" s="208">
        <f>I119</f>
        <v>0</v>
      </c>
      <c r="I120" s="1107"/>
      <c r="J120" s="1108"/>
      <c r="K120" s="1109"/>
      <c r="L120" s="1110"/>
      <c r="M120" s="1110"/>
      <c r="N120" s="1106"/>
      <c r="O120" s="1081"/>
      <c r="P120" s="1082"/>
      <c r="Q120" s="1082"/>
      <c r="R120" s="1082"/>
      <c r="S120" s="1083"/>
      <c r="T120" s="196" t="s">
        <v>253</v>
      </c>
      <c r="U120" s="120"/>
      <c r="V120" s="197"/>
      <c r="W120" s="173" t="str">
        <f>IF(W119="","",VLOOKUP(W119,'シフト記号表（従来型・ユニット型共通）'!$C$6:$L$47,10,FALSE))</f>
        <v/>
      </c>
      <c r="X120" s="174" t="str">
        <f>IF(X119="","",VLOOKUP(X119,'シフト記号表（従来型・ユニット型共通）'!$C$6:$L$47,10,FALSE))</f>
        <v/>
      </c>
      <c r="Y120" s="174" t="str">
        <f>IF(Y119="","",VLOOKUP(Y119,'シフト記号表（従来型・ユニット型共通）'!$C$6:$L$47,10,FALSE))</f>
        <v/>
      </c>
      <c r="Z120" s="174" t="str">
        <f>IF(Z119="","",VLOOKUP(Z119,'シフト記号表（従来型・ユニット型共通）'!$C$6:$L$47,10,FALSE))</f>
        <v/>
      </c>
      <c r="AA120" s="174" t="str">
        <f>IF(AA119="","",VLOOKUP(AA119,'シフト記号表（従来型・ユニット型共通）'!$C$6:$L$47,10,FALSE))</f>
        <v/>
      </c>
      <c r="AB120" s="174" t="str">
        <f>IF(AB119="","",VLOOKUP(AB119,'シフト記号表（従来型・ユニット型共通）'!$C$6:$L$47,10,FALSE))</f>
        <v/>
      </c>
      <c r="AC120" s="175" t="str">
        <f>IF(AC119="","",VLOOKUP(AC119,'シフト記号表（従来型・ユニット型共通）'!$C$6:$L$47,10,FALSE))</f>
        <v/>
      </c>
      <c r="AD120" s="173" t="str">
        <f>IF(AD119="","",VLOOKUP(AD119,'シフト記号表（従来型・ユニット型共通）'!$C$6:$L$47,10,FALSE))</f>
        <v/>
      </c>
      <c r="AE120" s="174" t="str">
        <f>IF(AE119="","",VLOOKUP(AE119,'シフト記号表（従来型・ユニット型共通）'!$C$6:$L$47,10,FALSE))</f>
        <v/>
      </c>
      <c r="AF120" s="174" t="str">
        <f>IF(AF119="","",VLOOKUP(AF119,'シフト記号表（従来型・ユニット型共通）'!$C$6:$L$47,10,FALSE))</f>
        <v/>
      </c>
      <c r="AG120" s="174" t="str">
        <f>IF(AG119="","",VLOOKUP(AG119,'シフト記号表（従来型・ユニット型共通）'!$C$6:$L$47,10,FALSE))</f>
        <v/>
      </c>
      <c r="AH120" s="174" t="str">
        <f>IF(AH119="","",VLOOKUP(AH119,'シフト記号表（従来型・ユニット型共通）'!$C$6:$L$47,10,FALSE))</f>
        <v/>
      </c>
      <c r="AI120" s="174" t="str">
        <f>IF(AI119="","",VLOOKUP(AI119,'シフト記号表（従来型・ユニット型共通）'!$C$6:$L$47,10,FALSE))</f>
        <v/>
      </c>
      <c r="AJ120" s="175" t="str">
        <f>IF(AJ119="","",VLOOKUP(AJ119,'シフト記号表（従来型・ユニット型共通）'!$C$6:$L$47,10,FALSE))</f>
        <v/>
      </c>
      <c r="AK120" s="173" t="str">
        <f>IF(AK119="","",VLOOKUP(AK119,'シフト記号表（従来型・ユニット型共通）'!$C$6:$L$47,10,FALSE))</f>
        <v/>
      </c>
      <c r="AL120" s="174" t="str">
        <f>IF(AL119="","",VLOOKUP(AL119,'シフト記号表（従来型・ユニット型共通）'!$C$6:$L$47,10,FALSE))</f>
        <v/>
      </c>
      <c r="AM120" s="174" t="str">
        <f>IF(AM119="","",VLOOKUP(AM119,'シフト記号表（従来型・ユニット型共通）'!$C$6:$L$47,10,FALSE))</f>
        <v/>
      </c>
      <c r="AN120" s="174" t="str">
        <f>IF(AN119="","",VLOOKUP(AN119,'シフト記号表（従来型・ユニット型共通）'!$C$6:$L$47,10,FALSE))</f>
        <v/>
      </c>
      <c r="AO120" s="174" t="str">
        <f>IF(AO119="","",VLOOKUP(AO119,'シフト記号表（従来型・ユニット型共通）'!$C$6:$L$47,10,FALSE))</f>
        <v/>
      </c>
      <c r="AP120" s="174" t="str">
        <f>IF(AP119="","",VLOOKUP(AP119,'シフト記号表（従来型・ユニット型共通）'!$C$6:$L$47,10,FALSE))</f>
        <v/>
      </c>
      <c r="AQ120" s="175" t="str">
        <f>IF(AQ119="","",VLOOKUP(AQ119,'シフト記号表（従来型・ユニット型共通）'!$C$6:$L$47,10,FALSE))</f>
        <v/>
      </c>
      <c r="AR120" s="173" t="str">
        <f>IF(AR119="","",VLOOKUP(AR119,'シフト記号表（従来型・ユニット型共通）'!$C$6:$L$47,10,FALSE))</f>
        <v/>
      </c>
      <c r="AS120" s="174" t="str">
        <f>IF(AS119="","",VLOOKUP(AS119,'シフト記号表（従来型・ユニット型共通）'!$C$6:$L$47,10,FALSE))</f>
        <v/>
      </c>
      <c r="AT120" s="174" t="str">
        <f>IF(AT119="","",VLOOKUP(AT119,'シフト記号表（従来型・ユニット型共通）'!$C$6:$L$47,10,FALSE))</f>
        <v/>
      </c>
      <c r="AU120" s="174" t="str">
        <f>IF(AU119="","",VLOOKUP(AU119,'シフト記号表（従来型・ユニット型共通）'!$C$6:$L$47,10,FALSE))</f>
        <v/>
      </c>
      <c r="AV120" s="174" t="str">
        <f>IF(AV119="","",VLOOKUP(AV119,'シフト記号表（従来型・ユニット型共通）'!$C$6:$L$47,10,FALSE))</f>
        <v/>
      </c>
      <c r="AW120" s="174" t="str">
        <f>IF(AW119="","",VLOOKUP(AW119,'シフト記号表（従来型・ユニット型共通）'!$C$6:$L$47,10,FALSE))</f>
        <v/>
      </c>
      <c r="AX120" s="175" t="str">
        <f>IF(AX119="","",VLOOKUP(AX119,'シフト記号表（従来型・ユニット型共通）'!$C$6:$L$47,10,FALSE))</f>
        <v/>
      </c>
      <c r="AY120" s="173" t="str">
        <f>IF(AY119="","",VLOOKUP(AY119,'シフト記号表（従来型・ユニット型共通）'!$C$6:$L$47,10,FALSE))</f>
        <v/>
      </c>
      <c r="AZ120" s="174" t="str">
        <f>IF(AZ119="","",VLOOKUP(AZ119,'シフト記号表（従来型・ユニット型共通）'!$C$6:$L$47,10,FALSE))</f>
        <v/>
      </c>
      <c r="BA120" s="174" t="str">
        <f>IF(BA119="","",VLOOKUP(BA119,'シフト記号表（従来型・ユニット型共通）'!$C$6:$L$47,10,FALSE))</f>
        <v/>
      </c>
      <c r="BB120" s="1114">
        <f>IF($BE$3="４週",SUM(W120:AX120),IF($BE$3="暦月",SUM(W120:BA120),""))</f>
        <v>0</v>
      </c>
      <c r="BC120" s="1115"/>
      <c r="BD120" s="1116">
        <f>IF($BE$3="４週",BB120/4,IF($BE$3="暦月",(BB120/($BE$8/7)),""))</f>
        <v>0</v>
      </c>
      <c r="BE120" s="1115"/>
      <c r="BF120" s="1111"/>
      <c r="BG120" s="1112"/>
      <c r="BH120" s="1112"/>
      <c r="BI120" s="1112"/>
      <c r="BJ120" s="1113"/>
    </row>
    <row r="121" spans="2:62" ht="20.25" customHeight="1">
      <c r="B121" s="1120">
        <f>B119+1</f>
        <v>53</v>
      </c>
      <c r="C121" s="957"/>
      <c r="D121" s="958"/>
      <c r="E121" s="163"/>
      <c r="F121" s="164"/>
      <c r="G121" s="163"/>
      <c r="H121" s="164"/>
      <c r="I121" s="1051"/>
      <c r="J121" s="1052"/>
      <c r="K121" s="1057"/>
      <c r="L121" s="1058"/>
      <c r="M121" s="1058"/>
      <c r="N121" s="958"/>
      <c r="O121" s="1081"/>
      <c r="P121" s="1082"/>
      <c r="Q121" s="1082"/>
      <c r="R121" s="1082"/>
      <c r="S121" s="1083"/>
      <c r="T121" s="195" t="s">
        <v>18</v>
      </c>
      <c r="U121" s="118"/>
      <c r="V121" s="119"/>
      <c r="W121" s="105"/>
      <c r="X121" s="106"/>
      <c r="Y121" s="106"/>
      <c r="Z121" s="106"/>
      <c r="AA121" s="106"/>
      <c r="AB121" s="106"/>
      <c r="AC121" s="107"/>
      <c r="AD121" s="105"/>
      <c r="AE121" s="106"/>
      <c r="AF121" s="106"/>
      <c r="AG121" s="106"/>
      <c r="AH121" s="106"/>
      <c r="AI121" s="106"/>
      <c r="AJ121" s="107"/>
      <c r="AK121" s="105"/>
      <c r="AL121" s="106"/>
      <c r="AM121" s="106"/>
      <c r="AN121" s="106"/>
      <c r="AO121" s="106"/>
      <c r="AP121" s="106"/>
      <c r="AQ121" s="107"/>
      <c r="AR121" s="105"/>
      <c r="AS121" s="106"/>
      <c r="AT121" s="106"/>
      <c r="AU121" s="106"/>
      <c r="AV121" s="106"/>
      <c r="AW121" s="106"/>
      <c r="AX121" s="107"/>
      <c r="AY121" s="105"/>
      <c r="AZ121" s="106"/>
      <c r="BA121" s="108"/>
      <c r="BB121" s="1035"/>
      <c r="BC121" s="1036"/>
      <c r="BD121" s="1037"/>
      <c r="BE121" s="1038"/>
      <c r="BF121" s="1059"/>
      <c r="BG121" s="1060"/>
      <c r="BH121" s="1060"/>
      <c r="BI121" s="1060"/>
      <c r="BJ121" s="1061"/>
    </row>
    <row r="122" spans="2:62" ht="20.25" customHeight="1">
      <c r="B122" s="1121"/>
      <c r="C122" s="1105"/>
      <c r="D122" s="1106"/>
      <c r="E122" s="207"/>
      <c r="F122" s="208">
        <f>C121</f>
        <v>0</v>
      </c>
      <c r="G122" s="207"/>
      <c r="H122" s="208">
        <f>I121</f>
        <v>0</v>
      </c>
      <c r="I122" s="1107"/>
      <c r="J122" s="1108"/>
      <c r="K122" s="1109"/>
      <c r="L122" s="1110"/>
      <c r="M122" s="1110"/>
      <c r="N122" s="1106"/>
      <c r="O122" s="1081"/>
      <c r="P122" s="1082"/>
      <c r="Q122" s="1082"/>
      <c r="R122" s="1082"/>
      <c r="S122" s="1083"/>
      <c r="T122" s="196" t="s">
        <v>253</v>
      </c>
      <c r="U122" s="120"/>
      <c r="V122" s="197"/>
      <c r="W122" s="173" t="str">
        <f>IF(W121="","",VLOOKUP(W121,'シフト記号表（従来型・ユニット型共通）'!$C$6:$L$47,10,FALSE))</f>
        <v/>
      </c>
      <c r="X122" s="174" t="str">
        <f>IF(X121="","",VLOOKUP(X121,'シフト記号表（従来型・ユニット型共通）'!$C$6:$L$47,10,FALSE))</f>
        <v/>
      </c>
      <c r="Y122" s="174" t="str">
        <f>IF(Y121="","",VLOOKUP(Y121,'シフト記号表（従来型・ユニット型共通）'!$C$6:$L$47,10,FALSE))</f>
        <v/>
      </c>
      <c r="Z122" s="174" t="str">
        <f>IF(Z121="","",VLOOKUP(Z121,'シフト記号表（従来型・ユニット型共通）'!$C$6:$L$47,10,FALSE))</f>
        <v/>
      </c>
      <c r="AA122" s="174" t="str">
        <f>IF(AA121="","",VLOOKUP(AA121,'シフト記号表（従来型・ユニット型共通）'!$C$6:$L$47,10,FALSE))</f>
        <v/>
      </c>
      <c r="AB122" s="174" t="str">
        <f>IF(AB121="","",VLOOKUP(AB121,'シフト記号表（従来型・ユニット型共通）'!$C$6:$L$47,10,FALSE))</f>
        <v/>
      </c>
      <c r="AC122" s="175" t="str">
        <f>IF(AC121="","",VLOOKUP(AC121,'シフト記号表（従来型・ユニット型共通）'!$C$6:$L$47,10,FALSE))</f>
        <v/>
      </c>
      <c r="AD122" s="173" t="str">
        <f>IF(AD121="","",VLOOKUP(AD121,'シフト記号表（従来型・ユニット型共通）'!$C$6:$L$47,10,FALSE))</f>
        <v/>
      </c>
      <c r="AE122" s="174" t="str">
        <f>IF(AE121="","",VLOOKUP(AE121,'シフト記号表（従来型・ユニット型共通）'!$C$6:$L$47,10,FALSE))</f>
        <v/>
      </c>
      <c r="AF122" s="174" t="str">
        <f>IF(AF121="","",VLOOKUP(AF121,'シフト記号表（従来型・ユニット型共通）'!$C$6:$L$47,10,FALSE))</f>
        <v/>
      </c>
      <c r="AG122" s="174" t="str">
        <f>IF(AG121="","",VLOOKUP(AG121,'シフト記号表（従来型・ユニット型共通）'!$C$6:$L$47,10,FALSE))</f>
        <v/>
      </c>
      <c r="AH122" s="174" t="str">
        <f>IF(AH121="","",VLOOKUP(AH121,'シフト記号表（従来型・ユニット型共通）'!$C$6:$L$47,10,FALSE))</f>
        <v/>
      </c>
      <c r="AI122" s="174" t="str">
        <f>IF(AI121="","",VLOOKUP(AI121,'シフト記号表（従来型・ユニット型共通）'!$C$6:$L$47,10,FALSE))</f>
        <v/>
      </c>
      <c r="AJ122" s="175" t="str">
        <f>IF(AJ121="","",VLOOKUP(AJ121,'シフト記号表（従来型・ユニット型共通）'!$C$6:$L$47,10,FALSE))</f>
        <v/>
      </c>
      <c r="AK122" s="173" t="str">
        <f>IF(AK121="","",VLOOKUP(AK121,'シフト記号表（従来型・ユニット型共通）'!$C$6:$L$47,10,FALSE))</f>
        <v/>
      </c>
      <c r="AL122" s="174" t="str">
        <f>IF(AL121="","",VLOOKUP(AL121,'シフト記号表（従来型・ユニット型共通）'!$C$6:$L$47,10,FALSE))</f>
        <v/>
      </c>
      <c r="AM122" s="174" t="str">
        <f>IF(AM121="","",VLOOKUP(AM121,'シフト記号表（従来型・ユニット型共通）'!$C$6:$L$47,10,FALSE))</f>
        <v/>
      </c>
      <c r="AN122" s="174" t="str">
        <f>IF(AN121="","",VLOOKUP(AN121,'シフト記号表（従来型・ユニット型共通）'!$C$6:$L$47,10,FALSE))</f>
        <v/>
      </c>
      <c r="AO122" s="174" t="str">
        <f>IF(AO121="","",VLOOKUP(AO121,'シフト記号表（従来型・ユニット型共通）'!$C$6:$L$47,10,FALSE))</f>
        <v/>
      </c>
      <c r="AP122" s="174" t="str">
        <f>IF(AP121="","",VLOOKUP(AP121,'シフト記号表（従来型・ユニット型共通）'!$C$6:$L$47,10,FALSE))</f>
        <v/>
      </c>
      <c r="AQ122" s="175" t="str">
        <f>IF(AQ121="","",VLOOKUP(AQ121,'シフト記号表（従来型・ユニット型共通）'!$C$6:$L$47,10,FALSE))</f>
        <v/>
      </c>
      <c r="AR122" s="173" t="str">
        <f>IF(AR121="","",VLOOKUP(AR121,'シフト記号表（従来型・ユニット型共通）'!$C$6:$L$47,10,FALSE))</f>
        <v/>
      </c>
      <c r="AS122" s="174" t="str">
        <f>IF(AS121="","",VLOOKUP(AS121,'シフト記号表（従来型・ユニット型共通）'!$C$6:$L$47,10,FALSE))</f>
        <v/>
      </c>
      <c r="AT122" s="174" t="str">
        <f>IF(AT121="","",VLOOKUP(AT121,'シフト記号表（従来型・ユニット型共通）'!$C$6:$L$47,10,FALSE))</f>
        <v/>
      </c>
      <c r="AU122" s="174" t="str">
        <f>IF(AU121="","",VLOOKUP(AU121,'シフト記号表（従来型・ユニット型共通）'!$C$6:$L$47,10,FALSE))</f>
        <v/>
      </c>
      <c r="AV122" s="174" t="str">
        <f>IF(AV121="","",VLOOKUP(AV121,'シフト記号表（従来型・ユニット型共通）'!$C$6:$L$47,10,FALSE))</f>
        <v/>
      </c>
      <c r="AW122" s="174" t="str">
        <f>IF(AW121="","",VLOOKUP(AW121,'シフト記号表（従来型・ユニット型共通）'!$C$6:$L$47,10,FALSE))</f>
        <v/>
      </c>
      <c r="AX122" s="175" t="str">
        <f>IF(AX121="","",VLOOKUP(AX121,'シフト記号表（従来型・ユニット型共通）'!$C$6:$L$47,10,FALSE))</f>
        <v/>
      </c>
      <c r="AY122" s="173" t="str">
        <f>IF(AY121="","",VLOOKUP(AY121,'シフト記号表（従来型・ユニット型共通）'!$C$6:$L$47,10,FALSE))</f>
        <v/>
      </c>
      <c r="AZ122" s="174" t="str">
        <f>IF(AZ121="","",VLOOKUP(AZ121,'シフト記号表（従来型・ユニット型共通）'!$C$6:$L$47,10,FALSE))</f>
        <v/>
      </c>
      <c r="BA122" s="174" t="str">
        <f>IF(BA121="","",VLOOKUP(BA121,'シフト記号表（従来型・ユニット型共通）'!$C$6:$L$47,10,FALSE))</f>
        <v/>
      </c>
      <c r="BB122" s="1114">
        <f>IF($BE$3="４週",SUM(W122:AX122),IF($BE$3="暦月",SUM(W122:BA122),""))</f>
        <v>0</v>
      </c>
      <c r="BC122" s="1115"/>
      <c r="BD122" s="1116">
        <f>IF($BE$3="４週",BB122/4,IF($BE$3="暦月",(BB122/($BE$8/7)),""))</f>
        <v>0</v>
      </c>
      <c r="BE122" s="1115"/>
      <c r="BF122" s="1111"/>
      <c r="BG122" s="1112"/>
      <c r="BH122" s="1112"/>
      <c r="BI122" s="1112"/>
      <c r="BJ122" s="1113"/>
    </row>
    <row r="123" spans="2:62" ht="20.25" customHeight="1">
      <c r="B123" s="1120">
        <f>B121+1</f>
        <v>54</v>
      </c>
      <c r="C123" s="957"/>
      <c r="D123" s="958"/>
      <c r="E123" s="163"/>
      <c r="F123" s="164"/>
      <c r="G123" s="163"/>
      <c r="H123" s="164"/>
      <c r="I123" s="1051"/>
      <c r="J123" s="1052"/>
      <c r="K123" s="1057"/>
      <c r="L123" s="1058"/>
      <c r="M123" s="1058"/>
      <c r="N123" s="958"/>
      <c r="O123" s="1081"/>
      <c r="P123" s="1082"/>
      <c r="Q123" s="1082"/>
      <c r="R123" s="1082"/>
      <c r="S123" s="1083"/>
      <c r="T123" s="195" t="s">
        <v>18</v>
      </c>
      <c r="U123" s="118"/>
      <c r="V123" s="119"/>
      <c r="W123" s="105"/>
      <c r="X123" s="106"/>
      <c r="Y123" s="106"/>
      <c r="Z123" s="106"/>
      <c r="AA123" s="106"/>
      <c r="AB123" s="106"/>
      <c r="AC123" s="107"/>
      <c r="AD123" s="105"/>
      <c r="AE123" s="106"/>
      <c r="AF123" s="106"/>
      <c r="AG123" s="106"/>
      <c r="AH123" s="106"/>
      <c r="AI123" s="106"/>
      <c r="AJ123" s="107"/>
      <c r="AK123" s="105"/>
      <c r="AL123" s="106"/>
      <c r="AM123" s="106"/>
      <c r="AN123" s="106"/>
      <c r="AO123" s="106"/>
      <c r="AP123" s="106"/>
      <c r="AQ123" s="107"/>
      <c r="AR123" s="105"/>
      <c r="AS123" s="106"/>
      <c r="AT123" s="106"/>
      <c r="AU123" s="106"/>
      <c r="AV123" s="106"/>
      <c r="AW123" s="106"/>
      <c r="AX123" s="107"/>
      <c r="AY123" s="105"/>
      <c r="AZ123" s="106"/>
      <c r="BA123" s="108"/>
      <c r="BB123" s="1035"/>
      <c r="BC123" s="1036"/>
      <c r="BD123" s="1037"/>
      <c r="BE123" s="1038"/>
      <c r="BF123" s="1059"/>
      <c r="BG123" s="1060"/>
      <c r="BH123" s="1060"/>
      <c r="BI123" s="1060"/>
      <c r="BJ123" s="1061"/>
    </row>
    <row r="124" spans="2:62" ht="20.25" customHeight="1">
      <c r="B124" s="1121"/>
      <c r="C124" s="1105"/>
      <c r="D124" s="1106"/>
      <c r="E124" s="207"/>
      <c r="F124" s="208">
        <f>C123</f>
        <v>0</v>
      </c>
      <c r="G124" s="207"/>
      <c r="H124" s="208">
        <f>I123</f>
        <v>0</v>
      </c>
      <c r="I124" s="1107"/>
      <c r="J124" s="1108"/>
      <c r="K124" s="1109"/>
      <c r="L124" s="1110"/>
      <c r="M124" s="1110"/>
      <c r="N124" s="1106"/>
      <c r="O124" s="1081"/>
      <c r="P124" s="1082"/>
      <c r="Q124" s="1082"/>
      <c r="R124" s="1082"/>
      <c r="S124" s="1083"/>
      <c r="T124" s="196" t="s">
        <v>253</v>
      </c>
      <c r="U124" s="120"/>
      <c r="V124" s="197"/>
      <c r="W124" s="173" t="str">
        <f>IF(W123="","",VLOOKUP(W123,'シフト記号表（従来型・ユニット型共通）'!$C$6:$L$47,10,FALSE))</f>
        <v/>
      </c>
      <c r="X124" s="174" t="str">
        <f>IF(X123="","",VLOOKUP(X123,'シフト記号表（従来型・ユニット型共通）'!$C$6:$L$47,10,FALSE))</f>
        <v/>
      </c>
      <c r="Y124" s="174" t="str">
        <f>IF(Y123="","",VLOOKUP(Y123,'シフト記号表（従来型・ユニット型共通）'!$C$6:$L$47,10,FALSE))</f>
        <v/>
      </c>
      <c r="Z124" s="174" t="str">
        <f>IF(Z123="","",VLOOKUP(Z123,'シフト記号表（従来型・ユニット型共通）'!$C$6:$L$47,10,FALSE))</f>
        <v/>
      </c>
      <c r="AA124" s="174" t="str">
        <f>IF(AA123="","",VLOOKUP(AA123,'シフト記号表（従来型・ユニット型共通）'!$C$6:$L$47,10,FALSE))</f>
        <v/>
      </c>
      <c r="AB124" s="174" t="str">
        <f>IF(AB123="","",VLOOKUP(AB123,'シフト記号表（従来型・ユニット型共通）'!$C$6:$L$47,10,FALSE))</f>
        <v/>
      </c>
      <c r="AC124" s="175" t="str">
        <f>IF(AC123="","",VLOOKUP(AC123,'シフト記号表（従来型・ユニット型共通）'!$C$6:$L$47,10,FALSE))</f>
        <v/>
      </c>
      <c r="AD124" s="173" t="str">
        <f>IF(AD123="","",VLOOKUP(AD123,'シフト記号表（従来型・ユニット型共通）'!$C$6:$L$47,10,FALSE))</f>
        <v/>
      </c>
      <c r="AE124" s="174" t="str">
        <f>IF(AE123="","",VLOOKUP(AE123,'シフト記号表（従来型・ユニット型共通）'!$C$6:$L$47,10,FALSE))</f>
        <v/>
      </c>
      <c r="AF124" s="174" t="str">
        <f>IF(AF123="","",VLOOKUP(AF123,'シフト記号表（従来型・ユニット型共通）'!$C$6:$L$47,10,FALSE))</f>
        <v/>
      </c>
      <c r="AG124" s="174" t="str">
        <f>IF(AG123="","",VLOOKUP(AG123,'シフト記号表（従来型・ユニット型共通）'!$C$6:$L$47,10,FALSE))</f>
        <v/>
      </c>
      <c r="AH124" s="174" t="str">
        <f>IF(AH123="","",VLOOKUP(AH123,'シフト記号表（従来型・ユニット型共通）'!$C$6:$L$47,10,FALSE))</f>
        <v/>
      </c>
      <c r="AI124" s="174" t="str">
        <f>IF(AI123="","",VLOOKUP(AI123,'シフト記号表（従来型・ユニット型共通）'!$C$6:$L$47,10,FALSE))</f>
        <v/>
      </c>
      <c r="AJ124" s="175" t="str">
        <f>IF(AJ123="","",VLOOKUP(AJ123,'シフト記号表（従来型・ユニット型共通）'!$C$6:$L$47,10,FALSE))</f>
        <v/>
      </c>
      <c r="AK124" s="173" t="str">
        <f>IF(AK123="","",VLOOKUP(AK123,'シフト記号表（従来型・ユニット型共通）'!$C$6:$L$47,10,FALSE))</f>
        <v/>
      </c>
      <c r="AL124" s="174" t="str">
        <f>IF(AL123="","",VLOOKUP(AL123,'シフト記号表（従来型・ユニット型共通）'!$C$6:$L$47,10,FALSE))</f>
        <v/>
      </c>
      <c r="AM124" s="174" t="str">
        <f>IF(AM123="","",VLOOKUP(AM123,'シフト記号表（従来型・ユニット型共通）'!$C$6:$L$47,10,FALSE))</f>
        <v/>
      </c>
      <c r="AN124" s="174" t="str">
        <f>IF(AN123="","",VLOOKUP(AN123,'シフト記号表（従来型・ユニット型共通）'!$C$6:$L$47,10,FALSE))</f>
        <v/>
      </c>
      <c r="AO124" s="174" t="str">
        <f>IF(AO123="","",VLOOKUP(AO123,'シフト記号表（従来型・ユニット型共通）'!$C$6:$L$47,10,FALSE))</f>
        <v/>
      </c>
      <c r="AP124" s="174" t="str">
        <f>IF(AP123="","",VLOOKUP(AP123,'シフト記号表（従来型・ユニット型共通）'!$C$6:$L$47,10,FALSE))</f>
        <v/>
      </c>
      <c r="AQ124" s="175" t="str">
        <f>IF(AQ123="","",VLOOKUP(AQ123,'シフト記号表（従来型・ユニット型共通）'!$C$6:$L$47,10,FALSE))</f>
        <v/>
      </c>
      <c r="AR124" s="173" t="str">
        <f>IF(AR123="","",VLOOKUP(AR123,'シフト記号表（従来型・ユニット型共通）'!$C$6:$L$47,10,FALSE))</f>
        <v/>
      </c>
      <c r="AS124" s="174" t="str">
        <f>IF(AS123="","",VLOOKUP(AS123,'シフト記号表（従来型・ユニット型共通）'!$C$6:$L$47,10,FALSE))</f>
        <v/>
      </c>
      <c r="AT124" s="174" t="str">
        <f>IF(AT123="","",VLOOKUP(AT123,'シフト記号表（従来型・ユニット型共通）'!$C$6:$L$47,10,FALSE))</f>
        <v/>
      </c>
      <c r="AU124" s="174" t="str">
        <f>IF(AU123="","",VLOOKUP(AU123,'シフト記号表（従来型・ユニット型共通）'!$C$6:$L$47,10,FALSE))</f>
        <v/>
      </c>
      <c r="AV124" s="174" t="str">
        <f>IF(AV123="","",VLOOKUP(AV123,'シフト記号表（従来型・ユニット型共通）'!$C$6:$L$47,10,FALSE))</f>
        <v/>
      </c>
      <c r="AW124" s="174" t="str">
        <f>IF(AW123="","",VLOOKUP(AW123,'シフト記号表（従来型・ユニット型共通）'!$C$6:$L$47,10,FALSE))</f>
        <v/>
      </c>
      <c r="AX124" s="175" t="str">
        <f>IF(AX123="","",VLOOKUP(AX123,'シフト記号表（従来型・ユニット型共通）'!$C$6:$L$47,10,FALSE))</f>
        <v/>
      </c>
      <c r="AY124" s="173" t="str">
        <f>IF(AY123="","",VLOOKUP(AY123,'シフト記号表（従来型・ユニット型共通）'!$C$6:$L$47,10,FALSE))</f>
        <v/>
      </c>
      <c r="AZ124" s="174" t="str">
        <f>IF(AZ123="","",VLOOKUP(AZ123,'シフト記号表（従来型・ユニット型共通）'!$C$6:$L$47,10,FALSE))</f>
        <v/>
      </c>
      <c r="BA124" s="174" t="str">
        <f>IF(BA123="","",VLOOKUP(BA123,'シフト記号表（従来型・ユニット型共通）'!$C$6:$L$47,10,FALSE))</f>
        <v/>
      </c>
      <c r="BB124" s="1114">
        <f>IF($BE$3="４週",SUM(W124:AX124),IF($BE$3="暦月",SUM(W124:BA124),""))</f>
        <v>0</v>
      </c>
      <c r="BC124" s="1115"/>
      <c r="BD124" s="1116">
        <f>IF($BE$3="４週",BB124/4,IF($BE$3="暦月",(BB124/($BE$8/7)),""))</f>
        <v>0</v>
      </c>
      <c r="BE124" s="1115"/>
      <c r="BF124" s="1111"/>
      <c r="BG124" s="1112"/>
      <c r="BH124" s="1112"/>
      <c r="BI124" s="1112"/>
      <c r="BJ124" s="1113"/>
    </row>
    <row r="125" spans="2:62" ht="20.25" customHeight="1">
      <c r="B125" s="1120">
        <f>B123+1</f>
        <v>55</v>
      </c>
      <c r="C125" s="957"/>
      <c r="D125" s="958"/>
      <c r="E125" s="163"/>
      <c r="F125" s="164"/>
      <c r="G125" s="163"/>
      <c r="H125" s="164"/>
      <c r="I125" s="1051"/>
      <c r="J125" s="1052"/>
      <c r="K125" s="1057"/>
      <c r="L125" s="1058"/>
      <c r="M125" s="1058"/>
      <c r="N125" s="958"/>
      <c r="O125" s="1081"/>
      <c r="P125" s="1082"/>
      <c r="Q125" s="1082"/>
      <c r="R125" s="1082"/>
      <c r="S125" s="1083"/>
      <c r="T125" s="195" t="s">
        <v>18</v>
      </c>
      <c r="U125" s="118"/>
      <c r="V125" s="119"/>
      <c r="W125" s="105"/>
      <c r="X125" s="106"/>
      <c r="Y125" s="106"/>
      <c r="Z125" s="106"/>
      <c r="AA125" s="106"/>
      <c r="AB125" s="106"/>
      <c r="AC125" s="107"/>
      <c r="AD125" s="105"/>
      <c r="AE125" s="106"/>
      <c r="AF125" s="106"/>
      <c r="AG125" s="106"/>
      <c r="AH125" s="106"/>
      <c r="AI125" s="106"/>
      <c r="AJ125" s="107"/>
      <c r="AK125" s="105"/>
      <c r="AL125" s="106"/>
      <c r="AM125" s="106"/>
      <c r="AN125" s="106"/>
      <c r="AO125" s="106"/>
      <c r="AP125" s="106"/>
      <c r="AQ125" s="107"/>
      <c r="AR125" s="105"/>
      <c r="AS125" s="106"/>
      <c r="AT125" s="106"/>
      <c r="AU125" s="106"/>
      <c r="AV125" s="106"/>
      <c r="AW125" s="106"/>
      <c r="AX125" s="107"/>
      <c r="AY125" s="105"/>
      <c r="AZ125" s="106"/>
      <c r="BA125" s="108"/>
      <c r="BB125" s="1035"/>
      <c r="BC125" s="1036"/>
      <c r="BD125" s="1037"/>
      <c r="BE125" s="1038"/>
      <c r="BF125" s="1059"/>
      <c r="BG125" s="1060"/>
      <c r="BH125" s="1060"/>
      <c r="BI125" s="1060"/>
      <c r="BJ125" s="1061"/>
    </row>
    <row r="126" spans="2:62" ht="20.25" customHeight="1">
      <c r="B126" s="1121"/>
      <c r="C126" s="1105"/>
      <c r="D126" s="1106"/>
      <c r="E126" s="207"/>
      <c r="F126" s="208">
        <f>C125</f>
        <v>0</v>
      </c>
      <c r="G126" s="207"/>
      <c r="H126" s="208">
        <f>I125</f>
        <v>0</v>
      </c>
      <c r="I126" s="1107"/>
      <c r="J126" s="1108"/>
      <c r="K126" s="1109"/>
      <c r="L126" s="1110"/>
      <c r="M126" s="1110"/>
      <c r="N126" s="1106"/>
      <c r="O126" s="1081"/>
      <c r="P126" s="1082"/>
      <c r="Q126" s="1082"/>
      <c r="R126" s="1082"/>
      <c r="S126" s="1083"/>
      <c r="T126" s="196" t="s">
        <v>253</v>
      </c>
      <c r="U126" s="120"/>
      <c r="V126" s="197"/>
      <c r="W126" s="173" t="str">
        <f>IF(W125="","",VLOOKUP(W125,'シフト記号表（従来型・ユニット型共通）'!$C$6:$L$47,10,FALSE))</f>
        <v/>
      </c>
      <c r="X126" s="174" t="str">
        <f>IF(X125="","",VLOOKUP(X125,'シフト記号表（従来型・ユニット型共通）'!$C$6:$L$47,10,FALSE))</f>
        <v/>
      </c>
      <c r="Y126" s="174" t="str">
        <f>IF(Y125="","",VLOOKUP(Y125,'シフト記号表（従来型・ユニット型共通）'!$C$6:$L$47,10,FALSE))</f>
        <v/>
      </c>
      <c r="Z126" s="174" t="str">
        <f>IF(Z125="","",VLOOKUP(Z125,'シフト記号表（従来型・ユニット型共通）'!$C$6:$L$47,10,FALSE))</f>
        <v/>
      </c>
      <c r="AA126" s="174" t="str">
        <f>IF(AA125="","",VLOOKUP(AA125,'シフト記号表（従来型・ユニット型共通）'!$C$6:$L$47,10,FALSE))</f>
        <v/>
      </c>
      <c r="AB126" s="174" t="str">
        <f>IF(AB125="","",VLOOKUP(AB125,'シフト記号表（従来型・ユニット型共通）'!$C$6:$L$47,10,FALSE))</f>
        <v/>
      </c>
      <c r="AC126" s="175" t="str">
        <f>IF(AC125="","",VLOOKUP(AC125,'シフト記号表（従来型・ユニット型共通）'!$C$6:$L$47,10,FALSE))</f>
        <v/>
      </c>
      <c r="AD126" s="173" t="str">
        <f>IF(AD125="","",VLOOKUP(AD125,'シフト記号表（従来型・ユニット型共通）'!$C$6:$L$47,10,FALSE))</f>
        <v/>
      </c>
      <c r="AE126" s="174" t="str">
        <f>IF(AE125="","",VLOOKUP(AE125,'シフト記号表（従来型・ユニット型共通）'!$C$6:$L$47,10,FALSE))</f>
        <v/>
      </c>
      <c r="AF126" s="174" t="str">
        <f>IF(AF125="","",VLOOKUP(AF125,'シフト記号表（従来型・ユニット型共通）'!$C$6:$L$47,10,FALSE))</f>
        <v/>
      </c>
      <c r="AG126" s="174" t="str">
        <f>IF(AG125="","",VLOOKUP(AG125,'シフト記号表（従来型・ユニット型共通）'!$C$6:$L$47,10,FALSE))</f>
        <v/>
      </c>
      <c r="AH126" s="174" t="str">
        <f>IF(AH125="","",VLOOKUP(AH125,'シフト記号表（従来型・ユニット型共通）'!$C$6:$L$47,10,FALSE))</f>
        <v/>
      </c>
      <c r="AI126" s="174" t="str">
        <f>IF(AI125="","",VLOOKUP(AI125,'シフト記号表（従来型・ユニット型共通）'!$C$6:$L$47,10,FALSE))</f>
        <v/>
      </c>
      <c r="AJ126" s="175" t="str">
        <f>IF(AJ125="","",VLOOKUP(AJ125,'シフト記号表（従来型・ユニット型共通）'!$C$6:$L$47,10,FALSE))</f>
        <v/>
      </c>
      <c r="AK126" s="173" t="str">
        <f>IF(AK125="","",VLOOKUP(AK125,'シフト記号表（従来型・ユニット型共通）'!$C$6:$L$47,10,FALSE))</f>
        <v/>
      </c>
      <c r="AL126" s="174" t="str">
        <f>IF(AL125="","",VLOOKUP(AL125,'シフト記号表（従来型・ユニット型共通）'!$C$6:$L$47,10,FALSE))</f>
        <v/>
      </c>
      <c r="AM126" s="174" t="str">
        <f>IF(AM125="","",VLOOKUP(AM125,'シフト記号表（従来型・ユニット型共通）'!$C$6:$L$47,10,FALSE))</f>
        <v/>
      </c>
      <c r="AN126" s="174" t="str">
        <f>IF(AN125="","",VLOOKUP(AN125,'シフト記号表（従来型・ユニット型共通）'!$C$6:$L$47,10,FALSE))</f>
        <v/>
      </c>
      <c r="AO126" s="174" t="str">
        <f>IF(AO125="","",VLOOKUP(AO125,'シフト記号表（従来型・ユニット型共通）'!$C$6:$L$47,10,FALSE))</f>
        <v/>
      </c>
      <c r="AP126" s="174" t="str">
        <f>IF(AP125="","",VLOOKUP(AP125,'シフト記号表（従来型・ユニット型共通）'!$C$6:$L$47,10,FALSE))</f>
        <v/>
      </c>
      <c r="AQ126" s="175" t="str">
        <f>IF(AQ125="","",VLOOKUP(AQ125,'シフト記号表（従来型・ユニット型共通）'!$C$6:$L$47,10,FALSE))</f>
        <v/>
      </c>
      <c r="AR126" s="173" t="str">
        <f>IF(AR125="","",VLOOKUP(AR125,'シフト記号表（従来型・ユニット型共通）'!$C$6:$L$47,10,FALSE))</f>
        <v/>
      </c>
      <c r="AS126" s="174" t="str">
        <f>IF(AS125="","",VLOOKUP(AS125,'シフト記号表（従来型・ユニット型共通）'!$C$6:$L$47,10,FALSE))</f>
        <v/>
      </c>
      <c r="AT126" s="174" t="str">
        <f>IF(AT125="","",VLOOKUP(AT125,'シフト記号表（従来型・ユニット型共通）'!$C$6:$L$47,10,FALSE))</f>
        <v/>
      </c>
      <c r="AU126" s="174" t="str">
        <f>IF(AU125="","",VLOOKUP(AU125,'シフト記号表（従来型・ユニット型共通）'!$C$6:$L$47,10,FALSE))</f>
        <v/>
      </c>
      <c r="AV126" s="174" t="str">
        <f>IF(AV125="","",VLOOKUP(AV125,'シフト記号表（従来型・ユニット型共通）'!$C$6:$L$47,10,FALSE))</f>
        <v/>
      </c>
      <c r="AW126" s="174" t="str">
        <f>IF(AW125="","",VLOOKUP(AW125,'シフト記号表（従来型・ユニット型共通）'!$C$6:$L$47,10,FALSE))</f>
        <v/>
      </c>
      <c r="AX126" s="175" t="str">
        <f>IF(AX125="","",VLOOKUP(AX125,'シフト記号表（従来型・ユニット型共通）'!$C$6:$L$47,10,FALSE))</f>
        <v/>
      </c>
      <c r="AY126" s="173" t="str">
        <f>IF(AY125="","",VLOOKUP(AY125,'シフト記号表（従来型・ユニット型共通）'!$C$6:$L$47,10,FALSE))</f>
        <v/>
      </c>
      <c r="AZ126" s="174" t="str">
        <f>IF(AZ125="","",VLOOKUP(AZ125,'シフト記号表（従来型・ユニット型共通）'!$C$6:$L$47,10,FALSE))</f>
        <v/>
      </c>
      <c r="BA126" s="174" t="str">
        <f>IF(BA125="","",VLOOKUP(BA125,'シフト記号表（従来型・ユニット型共通）'!$C$6:$L$47,10,FALSE))</f>
        <v/>
      </c>
      <c r="BB126" s="1114">
        <f>IF($BE$3="４週",SUM(W126:AX126),IF($BE$3="暦月",SUM(W126:BA126),""))</f>
        <v>0</v>
      </c>
      <c r="BC126" s="1115"/>
      <c r="BD126" s="1116">
        <f>IF($BE$3="４週",BB126/4,IF($BE$3="暦月",(BB126/($BE$8/7)),""))</f>
        <v>0</v>
      </c>
      <c r="BE126" s="1115"/>
      <c r="BF126" s="1111"/>
      <c r="BG126" s="1112"/>
      <c r="BH126" s="1112"/>
      <c r="BI126" s="1112"/>
      <c r="BJ126" s="1113"/>
    </row>
    <row r="127" spans="2:62" ht="20.25" customHeight="1">
      <c r="B127" s="1120">
        <f>B125+1</f>
        <v>56</v>
      </c>
      <c r="C127" s="957"/>
      <c r="D127" s="958"/>
      <c r="E127" s="163"/>
      <c r="F127" s="164"/>
      <c r="G127" s="163"/>
      <c r="H127" s="164"/>
      <c r="I127" s="1051"/>
      <c r="J127" s="1052"/>
      <c r="K127" s="1057"/>
      <c r="L127" s="1058"/>
      <c r="M127" s="1058"/>
      <c r="N127" s="958"/>
      <c r="O127" s="1081"/>
      <c r="P127" s="1082"/>
      <c r="Q127" s="1082"/>
      <c r="R127" s="1082"/>
      <c r="S127" s="1083"/>
      <c r="T127" s="195" t="s">
        <v>18</v>
      </c>
      <c r="U127" s="118"/>
      <c r="V127" s="119"/>
      <c r="W127" s="105"/>
      <c r="X127" s="106"/>
      <c r="Y127" s="106"/>
      <c r="Z127" s="106"/>
      <c r="AA127" s="106"/>
      <c r="AB127" s="106"/>
      <c r="AC127" s="107"/>
      <c r="AD127" s="105"/>
      <c r="AE127" s="106"/>
      <c r="AF127" s="106"/>
      <c r="AG127" s="106"/>
      <c r="AH127" s="106"/>
      <c r="AI127" s="106"/>
      <c r="AJ127" s="107"/>
      <c r="AK127" s="105"/>
      <c r="AL127" s="106"/>
      <c r="AM127" s="106"/>
      <c r="AN127" s="106"/>
      <c r="AO127" s="106"/>
      <c r="AP127" s="106"/>
      <c r="AQ127" s="107"/>
      <c r="AR127" s="105"/>
      <c r="AS127" s="106"/>
      <c r="AT127" s="106"/>
      <c r="AU127" s="106"/>
      <c r="AV127" s="106"/>
      <c r="AW127" s="106"/>
      <c r="AX127" s="107"/>
      <c r="AY127" s="105"/>
      <c r="AZ127" s="106"/>
      <c r="BA127" s="108"/>
      <c r="BB127" s="1035"/>
      <c r="BC127" s="1036"/>
      <c r="BD127" s="1037"/>
      <c r="BE127" s="1038"/>
      <c r="BF127" s="1059"/>
      <c r="BG127" s="1060"/>
      <c r="BH127" s="1060"/>
      <c r="BI127" s="1060"/>
      <c r="BJ127" s="1061"/>
    </row>
    <row r="128" spans="2:62" ht="20.25" customHeight="1">
      <c r="B128" s="1121"/>
      <c r="C128" s="1105"/>
      <c r="D128" s="1106"/>
      <c r="E128" s="207"/>
      <c r="F128" s="208">
        <f>C127</f>
        <v>0</v>
      </c>
      <c r="G128" s="207"/>
      <c r="H128" s="208">
        <f>I127</f>
        <v>0</v>
      </c>
      <c r="I128" s="1107"/>
      <c r="J128" s="1108"/>
      <c r="K128" s="1109"/>
      <c r="L128" s="1110"/>
      <c r="M128" s="1110"/>
      <c r="N128" s="1106"/>
      <c r="O128" s="1081"/>
      <c r="P128" s="1082"/>
      <c r="Q128" s="1082"/>
      <c r="R128" s="1082"/>
      <c r="S128" s="1083"/>
      <c r="T128" s="196" t="s">
        <v>253</v>
      </c>
      <c r="U128" s="120"/>
      <c r="V128" s="197"/>
      <c r="W128" s="173" t="str">
        <f>IF(W127="","",VLOOKUP(W127,'シフト記号表（従来型・ユニット型共通）'!$C$6:$L$47,10,FALSE))</f>
        <v/>
      </c>
      <c r="X128" s="174" t="str">
        <f>IF(X127="","",VLOOKUP(X127,'シフト記号表（従来型・ユニット型共通）'!$C$6:$L$47,10,FALSE))</f>
        <v/>
      </c>
      <c r="Y128" s="174" t="str">
        <f>IF(Y127="","",VLOOKUP(Y127,'シフト記号表（従来型・ユニット型共通）'!$C$6:$L$47,10,FALSE))</f>
        <v/>
      </c>
      <c r="Z128" s="174" t="str">
        <f>IF(Z127="","",VLOOKUP(Z127,'シフト記号表（従来型・ユニット型共通）'!$C$6:$L$47,10,FALSE))</f>
        <v/>
      </c>
      <c r="AA128" s="174" t="str">
        <f>IF(AA127="","",VLOOKUP(AA127,'シフト記号表（従来型・ユニット型共通）'!$C$6:$L$47,10,FALSE))</f>
        <v/>
      </c>
      <c r="AB128" s="174" t="str">
        <f>IF(AB127="","",VLOOKUP(AB127,'シフト記号表（従来型・ユニット型共通）'!$C$6:$L$47,10,FALSE))</f>
        <v/>
      </c>
      <c r="AC128" s="175" t="str">
        <f>IF(AC127="","",VLOOKUP(AC127,'シフト記号表（従来型・ユニット型共通）'!$C$6:$L$47,10,FALSE))</f>
        <v/>
      </c>
      <c r="AD128" s="173" t="str">
        <f>IF(AD127="","",VLOOKUP(AD127,'シフト記号表（従来型・ユニット型共通）'!$C$6:$L$47,10,FALSE))</f>
        <v/>
      </c>
      <c r="AE128" s="174" t="str">
        <f>IF(AE127="","",VLOOKUP(AE127,'シフト記号表（従来型・ユニット型共通）'!$C$6:$L$47,10,FALSE))</f>
        <v/>
      </c>
      <c r="AF128" s="174" t="str">
        <f>IF(AF127="","",VLOOKUP(AF127,'シフト記号表（従来型・ユニット型共通）'!$C$6:$L$47,10,FALSE))</f>
        <v/>
      </c>
      <c r="AG128" s="174" t="str">
        <f>IF(AG127="","",VLOOKUP(AG127,'シフト記号表（従来型・ユニット型共通）'!$C$6:$L$47,10,FALSE))</f>
        <v/>
      </c>
      <c r="AH128" s="174" t="str">
        <f>IF(AH127="","",VLOOKUP(AH127,'シフト記号表（従来型・ユニット型共通）'!$C$6:$L$47,10,FALSE))</f>
        <v/>
      </c>
      <c r="AI128" s="174" t="str">
        <f>IF(AI127="","",VLOOKUP(AI127,'シフト記号表（従来型・ユニット型共通）'!$C$6:$L$47,10,FALSE))</f>
        <v/>
      </c>
      <c r="AJ128" s="175" t="str">
        <f>IF(AJ127="","",VLOOKUP(AJ127,'シフト記号表（従来型・ユニット型共通）'!$C$6:$L$47,10,FALSE))</f>
        <v/>
      </c>
      <c r="AK128" s="173" t="str">
        <f>IF(AK127="","",VLOOKUP(AK127,'シフト記号表（従来型・ユニット型共通）'!$C$6:$L$47,10,FALSE))</f>
        <v/>
      </c>
      <c r="AL128" s="174" t="str">
        <f>IF(AL127="","",VLOOKUP(AL127,'シフト記号表（従来型・ユニット型共通）'!$C$6:$L$47,10,FALSE))</f>
        <v/>
      </c>
      <c r="AM128" s="174" t="str">
        <f>IF(AM127="","",VLOOKUP(AM127,'シフト記号表（従来型・ユニット型共通）'!$C$6:$L$47,10,FALSE))</f>
        <v/>
      </c>
      <c r="AN128" s="174" t="str">
        <f>IF(AN127="","",VLOOKUP(AN127,'シフト記号表（従来型・ユニット型共通）'!$C$6:$L$47,10,FALSE))</f>
        <v/>
      </c>
      <c r="AO128" s="174" t="str">
        <f>IF(AO127="","",VLOOKUP(AO127,'シフト記号表（従来型・ユニット型共通）'!$C$6:$L$47,10,FALSE))</f>
        <v/>
      </c>
      <c r="AP128" s="174" t="str">
        <f>IF(AP127="","",VLOOKUP(AP127,'シフト記号表（従来型・ユニット型共通）'!$C$6:$L$47,10,FALSE))</f>
        <v/>
      </c>
      <c r="AQ128" s="175" t="str">
        <f>IF(AQ127="","",VLOOKUP(AQ127,'シフト記号表（従来型・ユニット型共通）'!$C$6:$L$47,10,FALSE))</f>
        <v/>
      </c>
      <c r="AR128" s="173" t="str">
        <f>IF(AR127="","",VLOOKUP(AR127,'シフト記号表（従来型・ユニット型共通）'!$C$6:$L$47,10,FALSE))</f>
        <v/>
      </c>
      <c r="AS128" s="174" t="str">
        <f>IF(AS127="","",VLOOKUP(AS127,'シフト記号表（従来型・ユニット型共通）'!$C$6:$L$47,10,FALSE))</f>
        <v/>
      </c>
      <c r="AT128" s="174" t="str">
        <f>IF(AT127="","",VLOOKUP(AT127,'シフト記号表（従来型・ユニット型共通）'!$C$6:$L$47,10,FALSE))</f>
        <v/>
      </c>
      <c r="AU128" s="174" t="str">
        <f>IF(AU127="","",VLOOKUP(AU127,'シフト記号表（従来型・ユニット型共通）'!$C$6:$L$47,10,FALSE))</f>
        <v/>
      </c>
      <c r="AV128" s="174" t="str">
        <f>IF(AV127="","",VLOOKUP(AV127,'シフト記号表（従来型・ユニット型共通）'!$C$6:$L$47,10,FALSE))</f>
        <v/>
      </c>
      <c r="AW128" s="174" t="str">
        <f>IF(AW127="","",VLOOKUP(AW127,'シフト記号表（従来型・ユニット型共通）'!$C$6:$L$47,10,FALSE))</f>
        <v/>
      </c>
      <c r="AX128" s="175" t="str">
        <f>IF(AX127="","",VLOOKUP(AX127,'シフト記号表（従来型・ユニット型共通）'!$C$6:$L$47,10,FALSE))</f>
        <v/>
      </c>
      <c r="AY128" s="173" t="str">
        <f>IF(AY127="","",VLOOKUP(AY127,'シフト記号表（従来型・ユニット型共通）'!$C$6:$L$47,10,FALSE))</f>
        <v/>
      </c>
      <c r="AZ128" s="174" t="str">
        <f>IF(AZ127="","",VLOOKUP(AZ127,'シフト記号表（従来型・ユニット型共通）'!$C$6:$L$47,10,FALSE))</f>
        <v/>
      </c>
      <c r="BA128" s="174" t="str">
        <f>IF(BA127="","",VLOOKUP(BA127,'シフト記号表（従来型・ユニット型共通）'!$C$6:$L$47,10,FALSE))</f>
        <v/>
      </c>
      <c r="BB128" s="1114">
        <f>IF($BE$3="４週",SUM(W128:AX128),IF($BE$3="暦月",SUM(W128:BA128),""))</f>
        <v>0</v>
      </c>
      <c r="BC128" s="1115"/>
      <c r="BD128" s="1116">
        <f>IF($BE$3="４週",BB128/4,IF($BE$3="暦月",(BB128/($BE$8/7)),""))</f>
        <v>0</v>
      </c>
      <c r="BE128" s="1115"/>
      <c r="BF128" s="1111"/>
      <c r="BG128" s="1112"/>
      <c r="BH128" s="1112"/>
      <c r="BI128" s="1112"/>
      <c r="BJ128" s="1113"/>
    </row>
    <row r="129" spans="2:62" ht="20.25" customHeight="1">
      <c r="B129" s="1120">
        <f>B127+1</f>
        <v>57</v>
      </c>
      <c r="C129" s="957"/>
      <c r="D129" s="958"/>
      <c r="E129" s="163"/>
      <c r="F129" s="164"/>
      <c r="G129" s="163"/>
      <c r="H129" s="164"/>
      <c r="I129" s="1051"/>
      <c r="J129" s="1052"/>
      <c r="K129" s="1057"/>
      <c r="L129" s="1058"/>
      <c r="M129" s="1058"/>
      <c r="N129" s="958"/>
      <c r="O129" s="1081"/>
      <c r="P129" s="1082"/>
      <c r="Q129" s="1082"/>
      <c r="R129" s="1082"/>
      <c r="S129" s="1083"/>
      <c r="T129" s="195" t="s">
        <v>18</v>
      </c>
      <c r="U129" s="118"/>
      <c r="V129" s="119"/>
      <c r="W129" s="105"/>
      <c r="X129" s="106"/>
      <c r="Y129" s="106"/>
      <c r="Z129" s="106"/>
      <c r="AA129" s="106"/>
      <c r="AB129" s="106"/>
      <c r="AC129" s="107"/>
      <c r="AD129" s="105"/>
      <c r="AE129" s="106"/>
      <c r="AF129" s="106"/>
      <c r="AG129" s="106"/>
      <c r="AH129" s="106"/>
      <c r="AI129" s="106"/>
      <c r="AJ129" s="107"/>
      <c r="AK129" s="105"/>
      <c r="AL129" s="106"/>
      <c r="AM129" s="106"/>
      <c r="AN129" s="106"/>
      <c r="AO129" s="106"/>
      <c r="AP129" s="106"/>
      <c r="AQ129" s="107"/>
      <c r="AR129" s="105"/>
      <c r="AS129" s="106"/>
      <c r="AT129" s="106"/>
      <c r="AU129" s="106"/>
      <c r="AV129" s="106"/>
      <c r="AW129" s="106"/>
      <c r="AX129" s="107"/>
      <c r="AY129" s="105"/>
      <c r="AZ129" s="106"/>
      <c r="BA129" s="108"/>
      <c r="BB129" s="1035"/>
      <c r="BC129" s="1036"/>
      <c r="BD129" s="1037"/>
      <c r="BE129" s="1038"/>
      <c r="BF129" s="1059"/>
      <c r="BG129" s="1060"/>
      <c r="BH129" s="1060"/>
      <c r="BI129" s="1060"/>
      <c r="BJ129" s="1061"/>
    </row>
    <row r="130" spans="2:62" ht="20.25" customHeight="1">
      <c r="B130" s="1121"/>
      <c r="C130" s="1105"/>
      <c r="D130" s="1106"/>
      <c r="E130" s="207"/>
      <c r="F130" s="208">
        <f>C129</f>
        <v>0</v>
      </c>
      <c r="G130" s="207"/>
      <c r="H130" s="208">
        <f>I129</f>
        <v>0</v>
      </c>
      <c r="I130" s="1107"/>
      <c r="J130" s="1108"/>
      <c r="K130" s="1109"/>
      <c r="L130" s="1110"/>
      <c r="M130" s="1110"/>
      <c r="N130" s="1106"/>
      <c r="O130" s="1081"/>
      <c r="P130" s="1082"/>
      <c r="Q130" s="1082"/>
      <c r="R130" s="1082"/>
      <c r="S130" s="1083"/>
      <c r="T130" s="196" t="s">
        <v>253</v>
      </c>
      <c r="U130" s="120"/>
      <c r="V130" s="197"/>
      <c r="W130" s="173" t="str">
        <f>IF(W129="","",VLOOKUP(W129,'シフト記号表（従来型・ユニット型共通）'!$C$6:$L$47,10,FALSE))</f>
        <v/>
      </c>
      <c r="X130" s="174" t="str">
        <f>IF(X129="","",VLOOKUP(X129,'シフト記号表（従来型・ユニット型共通）'!$C$6:$L$47,10,FALSE))</f>
        <v/>
      </c>
      <c r="Y130" s="174" t="str">
        <f>IF(Y129="","",VLOOKUP(Y129,'シフト記号表（従来型・ユニット型共通）'!$C$6:$L$47,10,FALSE))</f>
        <v/>
      </c>
      <c r="Z130" s="174" t="str">
        <f>IF(Z129="","",VLOOKUP(Z129,'シフト記号表（従来型・ユニット型共通）'!$C$6:$L$47,10,FALSE))</f>
        <v/>
      </c>
      <c r="AA130" s="174" t="str">
        <f>IF(AA129="","",VLOOKUP(AA129,'シフト記号表（従来型・ユニット型共通）'!$C$6:$L$47,10,FALSE))</f>
        <v/>
      </c>
      <c r="AB130" s="174" t="str">
        <f>IF(AB129="","",VLOOKUP(AB129,'シフト記号表（従来型・ユニット型共通）'!$C$6:$L$47,10,FALSE))</f>
        <v/>
      </c>
      <c r="AC130" s="175" t="str">
        <f>IF(AC129="","",VLOOKUP(AC129,'シフト記号表（従来型・ユニット型共通）'!$C$6:$L$47,10,FALSE))</f>
        <v/>
      </c>
      <c r="AD130" s="173" t="str">
        <f>IF(AD129="","",VLOOKUP(AD129,'シフト記号表（従来型・ユニット型共通）'!$C$6:$L$47,10,FALSE))</f>
        <v/>
      </c>
      <c r="AE130" s="174" t="str">
        <f>IF(AE129="","",VLOOKUP(AE129,'シフト記号表（従来型・ユニット型共通）'!$C$6:$L$47,10,FALSE))</f>
        <v/>
      </c>
      <c r="AF130" s="174" t="str">
        <f>IF(AF129="","",VLOOKUP(AF129,'シフト記号表（従来型・ユニット型共通）'!$C$6:$L$47,10,FALSE))</f>
        <v/>
      </c>
      <c r="AG130" s="174" t="str">
        <f>IF(AG129="","",VLOOKUP(AG129,'シフト記号表（従来型・ユニット型共通）'!$C$6:$L$47,10,FALSE))</f>
        <v/>
      </c>
      <c r="AH130" s="174" t="str">
        <f>IF(AH129="","",VLOOKUP(AH129,'シフト記号表（従来型・ユニット型共通）'!$C$6:$L$47,10,FALSE))</f>
        <v/>
      </c>
      <c r="AI130" s="174" t="str">
        <f>IF(AI129="","",VLOOKUP(AI129,'シフト記号表（従来型・ユニット型共通）'!$C$6:$L$47,10,FALSE))</f>
        <v/>
      </c>
      <c r="AJ130" s="175" t="str">
        <f>IF(AJ129="","",VLOOKUP(AJ129,'シフト記号表（従来型・ユニット型共通）'!$C$6:$L$47,10,FALSE))</f>
        <v/>
      </c>
      <c r="AK130" s="173" t="str">
        <f>IF(AK129="","",VLOOKUP(AK129,'シフト記号表（従来型・ユニット型共通）'!$C$6:$L$47,10,FALSE))</f>
        <v/>
      </c>
      <c r="AL130" s="174" t="str">
        <f>IF(AL129="","",VLOOKUP(AL129,'シフト記号表（従来型・ユニット型共通）'!$C$6:$L$47,10,FALSE))</f>
        <v/>
      </c>
      <c r="AM130" s="174" t="str">
        <f>IF(AM129="","",VLOOKUP(AM129,'シフト記号表（従来型・ユニット型共通）'!$C$6:$L$47,10,FALSE))</f>
        <v/>
      </c>
      <c r="AN130" s="174" t="str">
        <f>IF(AN129="","",VLOOKUP(AN129,'シフト記号表（従来型・ユニット型共通）'!$C$6:$L$47,10,FALSE))</f>
        <v/>
      </c>
      <c r="AO130" s="174" t="str">
        <f>IF(AO129="","",VLOOKUP(AO129,'シフト記号表（従来型・ユニット型共通）'!$C$6:$L$47,10,FALSE))</f>
        <v/>
      </c>
      <c r="AP130" s="174" t="str">
        <f>IF(AP129="","",VLOOKUP(AP129,'シフト記号表（従来型・ユニット型共通）'!$C$6:$L$47,10,FALSE))</f>
        <v/>
      </c>
      <c r="AQ130" s="175" t="str">
        <f>IF(AQ129="","",VLOOKUP(AQ129,'シフト記号表（従来型・ユニット型共通）'!$C$6:$L$47,10,FALSE))</f>
        <v/>
      </c>
      <c r="AR130" s="173" t="str">
        <f>IF(AR129="","",VLOOKUP(AR129,'シフト記号表（従来型・ユニット型共通）'!$C$6:$L$47,10,FALSE))</f>
        <v/>
      </c>
      <c r="AS130" s="174" t="str">
        <f>IF(AS129="","",VLOOKUP(AS129,'シフト記号表（従来型・ユニット型共通）'!$C$6:$L$47,10,FALSE))</f>
        <v/>
      </c>
      <c r="AT130" s="174" t="str">
        <f>IF(AT129="","",VLOOKUP(AT129,'シフト記号表（従来型・ユニット型共通）'!$C$6:$L$47,10,FALSE))</f>
        <v/>
      </c>
      <c r="AU130" s="174" t="str">
        <f>IF(AU129="","",VLOOKUP(AU129,'シフト記号表（従来型・ユニット型共通）'!$C$6:$L$47,10,FALSE))</f>
        <v/>
      </c>
      <c r="AV130" s="174" t="str">
        <f>IF(AV129="","",VLOOKUP(AV129,'シフト記号表（従来型・ユニット型共通）'!$C$6:$L$47,10,FALSE))</f>
        <v/>
      </c>
      <c r="AW130" s="174" t="str">
        <f>IF(AW129="","",VLOOKUP(AW129,'シフト記号表（従来型・ユニット型共通）'!$C$6:$L$47,10,FALSE))</f>
        <v/>
      </c>
      <c r="AX130" s="175" t="str">
        <f>IF(AX129="","",VLOOKUP(AX129,'シフト記号表（従来型・ユニット型共通）'!$C$6:$L$47,10,FALSE))</f>
        <v/>
      </c>
      <c r="AY130" s="173" t="str">
        <f>IF(AY129="","",VLOOKUP(AY129,'シフト記号表（従来型・ユニット型共通）'!$C$6:$L$47,10,FALSE))</f>
        <v/>
      </c>
      <c r="AZ130" s="174" t="str">
        <f>IF(AZ129="","",VLOOKUP(AZ129,'シフト記号表（従来型・ユニット型共通）'!$C$6:$L$47,10,FALSE))</f>
        <v/>
      </c>
      <c r="BA130" s="174" t="str">
        <f>IF(BA129="","",VLOOKUP(BA129,'シフト記号表（従来型・ユニット型共通）'!$C$6:$L$47,10,FALSE))</f>
        <v/>
      </c>
      <c r="BB130" s="1114">
        <f>IF($BE$3="４週",SUM(W130:AX130),IF($BE$3="暦月",SUM(W130:BA130),""))</f>
        <v>0</v>
      </c>
      <c r="BC130" s="1115"/>
      <c r="BD130" s="1116">
        <f>IF($BE$3="４週",BB130/4,IF($BE$3="暦月",(BB130/($BE$8/7)),""))</f>
        <v>0</v>
      </c>
      <c r="BE130" s="1115"/>
      <c r="BF130" s="1111"/>
      <c r="BG130" s="1112"/>
      <c r="BH130" s="1112"/>
      <c r="BI130" s="1112"/>
      <c r="BJ130" s="1113"/>
    </row>
    <row r="131" spans="2:62" ht="20.25" customHeight="1">
      <c r="B131" s="1120">
        <f>B129+1</f>
        <v>58</v>
      </c>
      <c r="C131" s="957"/>
      <c r="D131" s="958"/>
      <c r="E131" s="163"/>
      <c r="F131" s="164"/>
      <c r="G131" s="163"/>
      <c r="H131" s="164"/>
      <c r="I131" s="1051"/>
      <c r="J131" s="1052"/>
      <c r="K131" s="1057"/>
      <c r="L131" s="1058"/>
      <c r="M131" s="1058"/>
      <c r="N131" s="958"/>
      <c r="O131" s="1081"/>
      <c r="P131" s="1082"/>
      <c r="Q131" s="1082"/>
      <c r="R131" s="1082"/>
      <c r="S131" s="1083"/>
      <c r="T131" s="195" t="s">
        <v>18</v>
      </c>
      <c r="U131" s="118"/>
      <c r="V131" s="119"/>
      <c r="W131" s="105"/>
      <c r="X131" s="106"/>
      <c r="Y131" s="106"/>
      <c r="Z131" s="106"/>
      <c r="AA131" s="106"/>
      <c r="AB131" s="106"/>
      <c r="AC131" s="107"/>
      <c r="AD131" s="105"/>
      <c r="AE131" s="106"/>
      <c r="AF131" s="106"/>
      <c r="AG131" s="106"/>
      <c r="AH131" s="106"/>
      <c r="AI131" s="106"/>
      <c r="AJ131" s="107"/>
      <c r="AK131" s="105"/>
      <c r="AL131" s="106"/>
      <c r="AM131" s="106"/>
      <c r="AN131" s="106"/>
      <c r="AO131" s="106"/>
      <c r="AP131" s="106"/>
      <c r="AQ131" s="107"/>
      <c r="AR131" s="105"/>
      <c r="AS131" s="106"/>
      <c r="AT131" s="106"/>
      <c r="AU131" s="106"/>
      <c r="AV131" s="106"/>
      <c r="AW131" s="106"/>
      <c r="AX131" s="107"/>
      <c r="AY131" s="105"/>
      <c r="AZ131" s="106"/>
      <c r="BA131" s="108"/>
      <c r="BB131" s="1035"/>
      <c r="BC131" s="1036"/>
      <c r="BD131" s="1037"/>
      <c r="BE131" s="1038"/>
      <c r="BF131" s="1059"/>
      <c r="BG131" s="1060"/>
      <c r="BH131" s="1060"/>
      <c r="BI131" s="1060"/>
      <c r="BJ131" s="1061"/>
    </row>
    <row r="132" spans="2:62" ht="20.25" customHeight="1">
      <c r="B132" s="1121"/>
      <c r="C132" s="1105"/>
      <c r="D132" s="1106"/>
      <c r="E132" s="207"/>
      <c r="F132" s="208">
        <f>C131</f>
        <v>0</v>
      </c>
      <c r="G132" s="207"/>
      <c r="H132" s="208">
        <f>I131</f>
        <v>0</v>
      </c>
      <c r="I132" s="1107"/>
      <c r="J132" s="1108"/>
      <c r="K132" s="1109"/>
      <c r="L132" s="1110"/>
      <c r="M132" s="1110"/>
      <c r="N132" s="1106"/>
      <c r="O132" s="1081"/>
      <c r="P132" s="1082"/>
      <c r="Q132" s="1082"/>
      <c r="R132" s="1082"/>
      <c r="S132" s="1083"/>
      <c r="T132" s="196" t="s">
        <v>253</v>
      </c>
      <c r="U132" s="120"/>
      <c r="V132" s="197"/>
      <c r="W132" s="173" t="str">
        <f>IF(W131="","",VLOOKUP(W131,'シフト記号表（従来型・ユニット型共通）'!$C$6:$L$47,10,FALSE))</f>
        <v/>
      </c>
      <c r="X132" s="174" t="str">
        <f>IF(X131="","",VLOOKUP(X131,'シフト記号表（従来型・ユニット型共通）'!$C$6:$L$47,10,FALSE))</f>
        <v/>
      </c>
      <c r="Y132" s="174" t="str">
        <f>IF(Y131="","",VLOOKUP(Y131,'シフト記号表（従来型・ユニット型共通）'!$C$6:$L$47,10,FALSE))</f>
        <v/>
      </c>
      <c r="Z132" s="174" t="str">
        <f>IF(Z131="","",VLOOKUP(Z131,'シフト記号表（従来型・ユニット型共通）'!$C$6:$L$47,10,FALSE))</f>
        <v/>
      </c>
      <c r="AA132" s="174" t="str">
        <f>IF(AA131="","",VLOOKUP(AA131,'シフト記号表（従来型・ユニット型共通）'!$C$6:$L$47,10,FALSE))</f>
        <v/>
      </c>
      <c r="AB132" s="174" t="str">
        <f>IF(AB131="","",VLOOKUP(AB131,'シフト記号表（従来型・ユニット型共通）'!$C$6:$L$47,10,FALSE))</f>
        <v/>
      </c>
      <c r="AC132" s="175" t="str">
        <f>IF(AC131="","",VLOOKUP(AC131,'シフト記号表（従来型・ユニット型共通）'!$C$6:$L$47,10,FALSE))</f>
        <v/>
      </c>
      <c r="AD132" s="173" t="str">
        <f>IF(AD131="","",VLOOKUP(AD131,'シフト記号表（従来型・ユニット型共通）'!$C$6:$L$47,10,FALSE))</f>
        <v/>
      </c>
      <c r="AE132" s="174" t="str">
        <f>IF(AE131="","",VLOOKUP(AE131,'シフト記号表（従来型・ユニット型共通）'!$C$6:$L$47,10,FALSE))</f>
        <v/>
      </c>
      <c r="AF132" s="174" t="str">
        <f>IF(AF131="","",VLOOKUP(AF131,'シフト記号表（従来型・ユニット型共通）'!$C$6:$L$47,10,FALSE))</f>
        <v/>
      </c>
      <c r="AG132" s="174" t="str">
        <f>IF(AG131="","",VLOOKUP(AG131,'シフト記号表（従来型・ユニット型共通）'!$C$6:$L$47,10,FALSE))</f>
        <v/>
      </c>
      <c r="AH132" s="174" t="str">
        <f>IF(AH131="","",VLOOKUP(AH131,'シフト記号表（従来型・ユニット型共通）'!$C$6:$L$47,10,FALSE))</f>
        <v/>
      </c>
      <c r="AI132" s="174" t="str">
        <f>IF(AI131="","",VLOOKUP(AI131,'シフト記号表（従来型・ユニット型共通）'!$C$6:$L$47,10,FALSE))</f>
        <v/>
      </c>
      <c r="AJ132" s="175" t="str">
        <f>IF(AJ131="","",VLOOKUP(AJ131,'シフト記号表（従来型・ユニット型共通）'!$C$6:$L$47,10,FALSE))</f>
        <v/>
      </c>
      <c r="AK132" s="173" t="str">
        <f>IF(AK131="","",VLOOKUP(AK131,'シフト記号表（従来型・ユニット型共通）'!$C$6:$L$47,10,FALSE))</f>
        <v/>
      </c>
      <c r="AL132" s="174" t="str">
        <f>IF(AL131="","",VLOOKUP(AL131,'シフト記号表（従来型・ユニット型共通）'!$C$6:$L$47,10,FALSE))</f>
        <v/>
      </c>
      <c r="AM132" s="174" t="str">
        <f>IF(AM131="","",VLOOKUP(AM131,'シフト記号表（従来型・ユニット型共通）'!$C$6:$L$47,10,FALSE))</f>
        <v/>
      </c>
      <c r="AN132" s="174" t="str">
        <f>IF(AN131="","",VLOOKUP(AN131,'シフト記号表（従来型・ユニット型共通）'!$C$6:$L$47,10,FALSE))</f>
        <v/>
      </c>
      <c r="AO132" s="174" t="str">
        <f>IF(AO131="","",VLOOKUP(AO131,'シフト記号表（従来型・ユニット型共通）'!$C$6:$L$47,10,FALSE))</f>
        <v/>
      </c>
      <c r="AP132" s="174" t="str">
        <f>IF(AP131="","",VLOOKUP(AP131,'シフト記号表（従来型・ユニット型共通）'!$C$6:$L$47,10,FALSE))</f>
        <v/>
      </c>
      <c r="AQ132" s="175" t="str">
        <f>IF(AQ131="","",VLOOKUP(AQ131,'シフト記号表（従来型・ユニット型共通）'!$C$6:$L$47,10,FALSE))</f>
        <v/>
      </c>
      <c r="AR132" s="173" t="str">
        <f>IF(AR131="","",VLOOKUP(AR131,'シフト記号表（従来型・ユニット型共通）'!$C$6:$L$47,10,FALSE))</f>
        <v/>
      </c>
      <c r="AS132" s="174" t="str">
        <f>IF(AS131="","",VLOOKUP(AS131,'シフト記号表（従来型・ユニット型共通）'!$C$6:$L$47,10,FALSE))</f>
        <v/>
      </c>
      <c r="AT132" s="174" t="str">
        <f>IF(AT131="","",VLOOKUP(AT131,'シフト記号表（従来型・ユニット型共通）'!$C$6:$L$47,10,FALSE))</f>
        <v/>
      </c>
      <c r="AU132" s="174" t="str">
        <f>IF(AU131="","",VLOOKUP(AU131,'シフト記号表（従来型・ユニット型共通）'!$C$6:$L$47,10,FALSE))</f>
        <v/>
      </c>
      <c r="AV132" s="174" t="str">
        <f>IF(AV131="","",VLOOKUP(AV131,'シフト記号表（従来型・ユニット型共通）'!$C$6:$L$47,10,FALSE))</f>
        <v/>
      </c>
      <c r="AW132" s="174" t="str">
        <f>IF(AW131="","",VLOOKUP(AW131,'シフト記号表（従来型・ユニット型共通）'!$C$6:$L$47,10,FALSE))</f>
        <v/>
      </c>
      <c r="AX132" s="175" t="str">
        <f>IF(AX131="","",VLOOKUP(AX131,'シフト記号表（従来型・ユニット型共通）'!$C$6:$L$47,10,FALSE))</f>
        <v/>
      </c>
      <c r="AY132" s="173" t="str">
        <f>IF(AY131="","",VLOOKUP(AY131,'シフト記号表（従来型・ユニット型共通）'!$C$6:$L$47,10,FALSE))</f>
        <v/>
      </c>
      <c r="AZ132" s="174" t="str">
        <f>IF(AZ131="","",VLOOKUP(AZ131,'シフト記号表（従来型・ユニット型共通）'!$C$6:$L$47,10,FALSE))</f>
        <v/>
      </c>
      <c r="BA132" s="174" t="str">
        <f>IF(BA131="","",VLOOKUP(BA131,'シフト記号表（従来型・ユニット型共通）'!$C$6:$L$47,10,FALSE))</f>
        <v/>
      </c>
      <c r="BB132" s="1114">
        <f>IF($BE$3="４週",SUM(W132:AX132),IF($BE$3="暦月",SUM(W132:BA132),""))</f>
        <v>0</v>
      </c>
      <c r="BC132" s="1115"/>
      <c r="BD132" s="1116">
        <f>IF($BE$3="４週",BB132/4,IF($BE$3="暦月",(BB132/($BE$8/7)),""))</f>
        <v>0</v>
      </c>
      <c r="BE132" s="1115"/>
      <c r="BF132" s="1111"/>
      <c r="BG132" s="1112"/>
      <c r="BH132" s="1112"/>
      <c r="BI132" s="1112"/>
      <c r="BJ132" s="1113"/>
    </row>
    <row r="133" spans="2:62" ht="20.25" customHeight="1">
      <c r="B133" s="1120">
        <f>B131+1</f>
        <v>59</v>
      </c>
      <c r="C133" s="957"/>
      <c r="D133" s="958"/>
      <c r="E133" s="163"/>
      <c r="F133" s="164"/>
      <c r="G133" s="163"/>
      <c r="H133" s="164"/>
      <c r="I133" s="1051"/>
      <c r="J133" s="1052"/>
      <c r="K133" s="1057"/>
      <c r="L133" s="1058"/>
      <c r="M133" s="1058"/>
      <c r="N133" s="958"/>
      <c r="O133" s="1081"/>
      <c r="P133" s="1082"/>
      <c r="Q133" s="1082"/>
      <c r="R133" s="1082"/>
      <c r="S133" s="1083"/>
      <c r="T133" s="195" t="s">
        <v>18</v>
      </c>
      <c r="U133" s="118"/>
      <c r="V133" s="119"/>
      <c r="W133" s="105"/>
      <c r="X133" s="106"/>
      <c r="Y133" s="106"/>
      <c r="Z133" s="106"/>
      <c r="AA133" s="106"/>
      <c r="AB133" s="106"/>
      <c r="AC133" s="107"/>
      <c r="AD133" s="105"/>
      <c r="AE133" s="106"/>
      <c r="AF133" s="106"/>
      <c r="AG133" s="106"/>
      <c r="AH133" s="106"/>
      <c r="AI133" s="106"/>
      <c r="AJ133" s="107"/>
      <c r="AK133" s="105"/>
      <c r="AL133" s="106"/>
      <c r="AM133" s="106"/>
      <c r="AN133" s="106"/>
      <c r="AO133" s="106"/>
      <c r="AP133" s="106"/>
      <c r="AQ133" s="107"/>
      <c r="AR133" s="105"/>
      <c r="AS133" s="106"/>
      <c r="AT133" s="106"/>
      <c r="AU133" s="106"/>
      <c r="AV133" s="106"/>
      <c r="AW133" s="106"/>
      <c r="AX133" s="107"/>
      <c r="AY133" s="105"/>
      <c r="AZ133" s="106"/>
      <c r="BA133" s="108"/>
      <c r="BB133" s="1035"/>
      <c r="BC133" s="1036"/>
      <c r="BD133" s="1037"/>
      <c r="BE133" s="1038"/>
      <c r="BF133" s="1059"/>
      <c r="BG133" s="1060"/>
      <c r="BH133" s="1060"/>
      <c r="BI133" s="1060"/>
      <c r="BJ133" s="1061"/>
    </row>
    <row r="134" spans="2:62" ht="20.25" customHeight="1">
      <c r="B134" s="1121"/>
      <c r="C134" s="1105"/>
      <c r="D134" s="1106"/>
      <c r="E134" s="207"/>
      <c r="F134" s="208">
        <f>C133</f>
        <v>0</v>
      </c>
      <c r="G134" s="207"/>
      <c r="H134" s="208">
        <f>I133</f>
        <v>0</v>
      </c>
      <c r="I134" s="1107"/>
      <c r="J134" s="1108"/>
      <c r="K134" s="1109"/>
      <c r="L134" s="1110"/>
      <c r="M134" s="1110"/>
      <c r="N134" s="1106"/>
      <c r="O134" s="1081"/>
      <c r="P134" s="1082"/>
      <c r="Q134" s="1082"/>
      <c r="R134" s="1082"/>
      <c r="S134" s="1083"/>
      <c r="T134" s="196" t="s">
        <v>253</v>
      </c>
      <c r="U134" s="120"/>
      <c r="V134" s="197"/>
      <c r="W134" s="173" t="str">
        <f>IF(W133="","",VLOOKUP(W133,'シフト記号表（従来型・ユニット型共通）'!$C$6:$L$47,10,FALSE))</f>
        <v/>
      </c>
      <c r="X134" s="174" t="str">
        <f>IF(X133="","",VLOOKUP(X133,'シフト記号表（従来型・ユニット型共通）'!$C$6:$L$47,10,FALSE))</f>
        <v/>
      </c>
      <c r="Y134" s="174" t="str">
        <f>IF(Y133="","",VLOOKUP(Y133,'シフト記号表（従来型・ユニット型共通）'!$C$6:$L$47,10,FALSE))</f>
        <v/>
      </c>
      <c r="Z134" s="174" t="str">
        <f>IF(Z133="","",VLOOKUP(Z133,'シフト記号表（従来型・ユニット型共通）'!$C$6:$L$47,10,FALSE))</f>
        <v/>
      </c>
      <c r="AA134" s="174" t="str">
        <f>IF(AA133="","",VLOOKUP(AA133,'シフト記号表（従来型・ユニット型共通）'!$C$6:$L$47,10,FALSE))</f>
        <v/>
      </c>
      <c r="AB134" s="174" t="str">
        <f>IF(AB133="","",VLOOKUP(AB133,'シフト記号表（従来型・ユニット型共通）'!$C$6:$L$47,10,FALSE))</f>
        <v/>
      </c>
      <c r="AC134" s="175" t="str">
        <f>IF(AC133="","",VLOOKUP(AC133,'シフト記号表（従来型・ユニット型共通）'!$C$6:$L$47,10,FALSE))</f>
        <v/>
      </c>
      <c r="AD134" s="173" t="str">
        <f>IF(AD133="","",VLOOKUP(AD133,'シフト記号表（従来型・ユニット型共通）'!$C$6:$L$47,10,FALSE))</f>
        <v/>
      </c>
      <c r="AE134" s="174" t="str">
        <f>IF(AE133="","",VLOOKUP(AE133,'シフト記号表（従来型・ユニット型共通）'!$C$6:$L$47,10,FALSE))</f>
        <v/>
      </c>
      <c r="AF134" s="174" t="str">
        <f>IF(AF133="","",VLOOKUP(AF133,'シフト記号表（従来型・ユニット型共通）'!$C$6:$L$47,10,FALSE))</f>
        <v/>
      </c>
      <c r="AG134" s="174" t="str">
        <f>IF(AG133="","",VLOOKUP(AG133,'シフト記号表（従来型・ユニット型共通）'!$C$6:$L$47,10,FALSE))</f>
        <v/>
      </c>
      <c r="AH134" s="174" t="str">
        <f>IF(AH133="","",VLOOKUP(AH133,'シフト記号表（従来型・ユニット型共通）'!$C$6:$L$47,10,FALSE))</f>
        <v/>
      </c>
      <c r="AI134" s="174" t="str">
        <f>IF(AI133="","",VLOOKUP(AI133,'シフト記号表（従来型・ユニット型共通）'!$C$6:$L$47,10,FALSE))</f>
        <v/>
      </c>
      <c r="AJ134" s="175" t="str">
        <f>IF(AJ133="","",VLOOKUP(AJ133,'シフト記号表（従来型・ユニット型共通）'!$C$6:$L$47,10,FALSE))</f>
        <v/>
      </c>
      <c r="AK134" s="173" t="str">
        <f>IF(AK133="","",VLOOKUP(AK133,'シフト記号表（従来型・ユニット型共通）'!$C$6:$L$47,10,FALSE))</f>
        <v/>
      </c>
      <c r="AL134" s="174" t="str">
        <f>IF(AL133="","",VLOOKUP(AL133,'シフト記号表（従来型・ユニット型共通）'!$C$6:$L$47,10,FALSE))</f>
        <v/>
      </c>
      <c r="AM134" s="174" t="str">
        <f>IF(AM133="","",VLOOKUP(AM133,'シフト記号表（従来型・ユニット型共通）'!$C$6:$L$47,10,FALSE))</f>
        <v/>
      </c>
      <c r="AN134" s="174" t="str">
        <f>IF(AN133="","",VLOOKUP(AN133,'シフト記号表（従来型・ユニット型共通）'!$C$6:$L$47,10,FALSE))</f>
        <v/>
      </c>
      <c r="AO134" s="174" t="str">
        <f>IF(AO133="","",VLOOKUP(AO133,'シフト記号表（従来型・ユニット型共通）'!$C$6:$L$47,10,FALSE))</f>
        <v/>
      </c>
      <c r="AP134" s="174" t="str">
        <f>IF(AP133="","",VLOOKUP(AP133,'シフト記号表（従来型・ユニット型共通）'!$C$6:$L$47,10,FALSE))</f>
        <v/>
      </c>
      <c r="AQ134" s="175" t="str">
        <f>IF(AQ133="","",VLOOKUP(AQ133,'シフト記号表（従来型・ユニット型共通）'!$C$6:$L$47,10,FALSE))</f>
        <v/>
      </c>
      <c r="AR134" s="173" t="str">
        <f>IF(AR133="","",VLOOKUP(AR133,'シフト記号表（従来型・ユニット型共通）'!$C$6:$L$47,10,FALSE))</f>
        <v/>
      </c>
      <c r="AS134" s="174" t="str">
        <f>IF(AS133="","",VLOOKUP(AS133,'シフト記号表（従来型・ユニット型共通）'!$C$6:$L$47,10,FALSE))</f>
        <v/>
      </c>
      <c r="AT134" s="174" t="str">
        <f>IF(AT133="","",VLOOKUP(AT133,'シフト記号表（従来型・ユニット型共通）'!$C$6:$L$47,10,FALSE))</f>
        <v/>
      </c>
      <c r="AU134" s="174" t="str">
        <f>IF(AU133="","",VLOOKUP(AU133,'シフト記号表（従来型・ユニット型共通）'!$C$6:$L$47,10,FALSE))</f>
        <v/>
      </c>
      <c r="AV134" s="174" t="str">
        <f>IF(AV133="","",VLOOKUP(AV133,'シフト記号表（従来型・ユニット型共通）'!$C$6:$L$47,10,FALSE))</f>
        <v/>
      </c>
      <c r="AW134" s="174" t="str">
        <f>IF(AW133="","",VLOOKUP(AW133,'シフト記号表（従来型・ユニット型共通）'!$C$6:$L$47,10,FALSE))</f>
        <v/>
      </c>
      <c r="AX134" s="175" t="str">
        <f>IF(AX133="","",VLOOKUP(AX133,'シフト記号表（従来型・ユニット型共通）'!$C$6:$L$47,10,FALSE))</f>
        <v/>
      </c>
      <c r="AY134" s="173" t="str">
        <f>IF(AY133="","",VLOOKUP(AY133,'シフト記号表（従来型・ユニット型共通）'!$C$6:$L$47,10,FALSE))</f>
        <v/>
      </c>
      <c r="AZ134" s="174" t="str">
        <f>IF(AZ133="","",VLOOKUP(AZ133,'シフト記号表（従来型・ユニット型共通）'!$C$6:$L$47,10,FALSE))</f>
        <v/>
      </c>
      <c r="BA134" s="174" t="str">
        <f>IF(BA133="","",VLOOKUP(BA133,'シフト記号表（従来型・ユニット型共通）'!$C$6:$L$47,10,FALSE))</f>
        <v/>
      </c>
      <c r="BB134" s="1114">
        <f>IF($BE$3="４週",SUM(W134:AX134),IF($BE$3="暦月",SUM(W134:BA134),""))</f>
        <v>0</v>
      </c>
      <c r="BC134" s="1115"/>
      <c r="BD134" s="1116">
        <f>IF($BE$3="４週",BB134/4,IF($BE$3="暦月",(BB134/($BE$8/7)),""))</f>
        <v>0</v>
      </c>
      <c r="BE134" s="1115"/>
      <c r="BF134" s="1111"/>
      <c r="BG134" s="1112"/>
      <c r="BH134" s="1112"/>
      <c r="BI134" s="1112"/>
      <c r="BJ134" s="1113"/>
    </row>
    <row r="135" spans="2:62" ht="20.25" customHeight="1">
      <c r="B135" s="1120">
        <f>B133+1</f>
        <v>60</v>
      </c>
      <c r="C135" s="957"/>
      <c r="D135" s="958"/>
      <c r="E135" s="163"/>
      <c r="F135" s="164"/>
      <c r="G135" s="163"/>
      <c r="H135" s="164"/>
      <c r="I135" s="1051"/>
      <c r="J135" s="1052"/>
      <c r="K135" s="1057"/>
      <c r="L135" s="1058"/>
      <c r="M135" s="1058"/>
      <c r="N135" s="958"/>
      <c r="O135" s="1081"/>
      <c r="P135" s="1082"/>
      <c r="Q135" s="1082"/>
      <c r="R135" s="1082"/>
      <c r="S135" s="1083"/>
      <c r="T135" s="195" t="s">
        <v>18</v>
      </c>
      <c r="U135" s="118"/>
      <c r="V135" s="119"/>
      <c r="W135" s="105"/>
      <c r="X135" s="106"/>
      <c r="Y135" s="106"/>
      <c r="Z135" s="106"/>
      <c r="AA135" s="106"/>
      <c r="AB135" s="106"/>
      <c r="AC135" s="107"/>
      <c r="AD135" s="105"/>
      <c r="AE135" s="106"/>
      <c r="AF135" s="106"/>
      <c r="AG135" s="106"/>
      <c r="AH135" s="106"/>
      <c r="AI135" s="106"/>
      <c r="AJ135" s="107"/>
      <c r="AK135" s="105"/>
      <c r="AL135" s="106"/>
      <c r="AM135" s="106"/>
      <c r="AN135" s="106"/>
      <c r="AO135" s="106"/>
      <c r="AP135" s="106"/>
      <c r="AQ135" s="107"/>
      <c r="AR135" s="105"/>
      <c r="AS135" s="106"/>
      <c r="AT135" s="106"/>
      <c r="AU135" s="106"/>
      <c r="AV135" s="106"/>
      <c r="AW135" s="106"/>
      <c r="AX135" s="107"/>
      <c r="AY135" s="105"/>
      <c r="AZ135" s="106"/>
      <c r="BA135" s="108"/>
      <c r="BB135" s="1035"/>
      <c r="BC135" s="1036"/>
      <c r="BD135" s="1037"/>
      <c r="BE135" s="1038"/>
      <c r="BF135" s="1059"/>
      <c r="BG135" s="1060"/>
      <c r="BH135" s="1060"/>
      <c r="BI135" s="1060"/>
      <c r="BJ135" s="1061"/>
    </row>
    <row r="136" spans="2:62" ht="20.25" customHeight="1">
      <c r="B136" s="1121"/>
      <c r="C136" s="1105"/>
      <c r="D136" s="1106"/>
      <c r="E136" s="207"/>
      <c r="F136" s="208">
        <f>C135</f>
        <v>0</v>
      </c>
      <c r="G136" s="207"/>
      <c r="H136" s="208">
        <f>I135</f>
        <v>0</v>
      </c>
      <c r="I136" s="1107"/>
      <c r="J136" s="1108"/>
      <c r="K136" s="1109"/>
      <c r="L136" s="1110"/>
      <c r="M136" s="1110"/>
      <c r="N136" s="1106"/>
      <c r="O136" s="1081"/>
      <c r="P136" s="1082"/>
      <c r="Q136" s="1082"/>
      <c r="R136" s="1082"/>
      <c r="S136" s="1083"/>
      <c r="T136" s="196" t="s">
        <v>253</v>
      </c>
      <c r="U136" s="120"/>
      <c r="V136" s="197"/>
      <c r="W136" s="173" t="str">
        <f>IF(W135="","",VLOOKUP(W135,'シフト記号表（従来型・ユニット型共通）'!$C$6:$L$47,10,FALSE))</f>
        <v/>
      </c>
      <c r="X136" s="174" t="str">
        <f>IF(X135="","",VLOOKUP(X135,'シフト記号表（従来型・ユニット型共通）'!$C$6:$L$47,10,FALSE))</f>
        <v/>
      </c>
      <c r="Y136" s="174" t="str">
        <f>IF(Y135="","",VLOOKUP(Y135,'シフト記号表（従来型・ユニット型共通）'!$C$6:$L$47,10,FALSE))</f>
        <v/>
      </c>
      <c r="Z136" s="174" t="str">
        <f>IF(Z135="","",VLOOKUP(Z135,'シフト記号表（従来型・ユニット型共通）'!$C$6:$L$47,10,FALSE))</f>
        <v/>
      </c>
      <c r="AA136" s="174" t="str">
        <f>IF(AA135="","",VLOOKUP(AA135,'シフト記号表（従来型・ユニット型共通）'!$C$6:$L$47,10,FALSE))</f>
        <v/>
      </c>
      <c r="AB136" s="174" t="str">
        <f>IF(AB135="","",VLOOKUP(AB135,'シフト記号表（従来型・ユニット型共通）'!$C$6:$L$47,10,FALSE))</f>
        <v/>
      </c>
      <c r="AC136" s="175" t="str">
        <f>IF(AC135="","",VLOOKUP(AC135,'シフト記号表（従来型・ユニット型共通）'!$C$6:$L$47,10,FALSE))</f>
        <v/>
      </c>
      <c r="AD136" s="173" t="str">
        <f>IF(AD135="","",VLOOKUP(AD135,'シフト記号表（従来型・ユニット型共通）'!$C$6:$L$47,10,FALSE))</f>
        <v/>
      </c>
      <c r="AE136" s="174" t="str">
        <f>IF(AE135="","",VLOOKUP(AE135,'シフト記号表（従来型・ユニット型共通）'!$C$6:$L$47,10,FALSE))</f>
        <v/>
      </c>
      <c r="AF136" s="174" t="str">
        <f>IF(AF135="","",VLOOKUP(AF135,'シフト記号表（従来型・ユニット型共通）'!$C$6:$L$47,10,FALSE))</f>
        <v/>
      </c>
      <c r="AG136" s="174" t="str">
        <f>IF(AG135="","",VLOOKUP(AG135,'シフト記号表（従来型・ユニット型共通）'!$C$6:$L$47,10,FALSE))</f>
        <v/>
      </c>
      <c r="AH136" s="174" t="str">
        <f>IF(AH135="","",VLOOKUP(AH135,'シフト記号表（従来型・ユニット型共通）'!$C$6:$L$47,10,FALSE))</f>
        <v/>
      </c>
      <c r="AI136" s="174" t="str">
        <f>IF(AI135="","",VLOOKUP(AI135,'シフト記号表（従来型・ユニット型共通）'!$C$6:$L$47,10,FALSE))</f>
        <v/>
      </c>
      <c r="AJ136" s="175" t="str">
        <f>IF(AJ135="","",VLOOKUP(AJ135,'シフト記号表（従来型・ユニット型共通）'!$C$6:$L$47,10,FALSE))</f>
        <v/>
      </c>
      <c r="AK136" s="173" t="str">
        <f>IF(AK135="","",VLOOKUP(AK135,'シフト記号表（従来型・ユニット型共通）'!$C$6:$L$47,10,FALSE))</f>
        <v/>
      </c>
      <c r="AL136" s="174" t="str">
        <f>IF(AL135="","",VLOOKUP(AL135,'シフト記号表（従来型・ユニット型共通）'!$C$6:$L$47,10,FALSE))</f>
        <v/>
      </c>
      <c r="AM136" s="174" t="str">
        <f>IF(AM135="","",VLOOKUP(AM135,'シフト記号表（従来型・ユニット型共通）'!$C$6:$L$47,10,FALSE))</f>
        <v/>
      </c>
      <c r="AN136" s="174" t="str">
        <f>IF(AN135="","",VLOOKUP(AN135,'シフト記号表（従来型・ユニット型共通）'!$C$6:$L$47,10,FALSE))</f>
        <v/>
      </c>
      <c r="AO136" s="174" t="str">
        <f>IF(AO135="","",VLOOKUP(AO135,'シフト記号表（従来型・ユニット型共通）'!$C$6:$L$47,10,FALSE))</f>
        <v/>
      </c>
      <c r="AP136" s="174" t="str">
        <f>IF(AP135="","",VLOOKUP(AP135,'シフト記号表（従来型・ユニット型共通）'!$C$6:$L$47,10,FALSE))</f>
        <v/>
      </c>
      <c r="AQ136" s="175" t="str">
        <f>IF(AQ135="","",VLOOKUP(AQ135,'シフト記号表（従来型・ユニット型共通）'!$C$6:$L$47,10,FALSE))</f>
        <v/>
      </c>
      <c r="AR136" s="173" t="str">
        <f>IF(AR135="","",VLOOKUP(AR135,'シフト記号表（従来型・ユニット型共通）'!$C$6:$L$47,10,FALSE))</f>
        <v/>
      </c>
      <c r="AS136" s="174" t="str">
        <f>IF(AS135="","",VLOOKUP(AS135,'シフト記号表（従来型・ユニット型共通）'!$C$6:$L$47,10,FALSE))</f>
        <v/>
      </c>
      <c r="AT136" s="174" t="str">
        <f>IF(AT135="","",VLOOKUP(AT135,'シフト記号表（従来型・ユニット型共通）'!$C$6:$L$47,10,FALSE))</f>
        <v/>
      </c>
      <c r="AU136" s="174" t="str">
        <f>IF(AU135="","",VLOOKUP(AU135,'シフト記号表（従来型・ユニット型共通）'!$C$6:$L$47,10,FALSE))</f>
        <v/>
      </c>
      <c r="AV136" s="174" t="str">
        <f>IF(AV135="","",VLOOKUP(AV135,'シフト記号表（従来型・ユニット型共通）'!$C$6:$L$47,10,FALSE))</f>
        <v/>
      </c>
      <c r="AW136" s="174" t="str">
        <f>IF(AW135="","",VLOOKUP(AW135,'シフト記号表（従来型・ユニット型共通）'!$C$6:$L$47,10,FALSE))</f>
        <v/>
      </c>
      <c r="AX136" s="175" t="str">
        <f>IF(AX135="","",VLOOKUP(AX135,'シフト記号表（従来型・ユニット型共通）'!$C$6:$L$47,10,FALSE))</f>
        <v/>
      </c>
      <c r="AY136" s="173" t="str">
        <f>IF(AY135="","",VLOOKUP(AY135,'シフト記号表（従来型・ユニット型共通）'!$C$6:$L$47,10,FALSE))</f>
        <v/>
      </c>
      <c r="AZ136" s="174" t="str">
        <f>IF(AZ135="","",VLOOKUP(AZ135,'シフト記号表（従来型・ユニット型共通）'!$C$6:$L$47,10,FALSE))</f>
        <v/>
      </c>
      <c r="BA136" s="174" t="str">
        <f>IF(BA135="","",VLOOKUP(BA135,'シフト記号表（従来型・ユニット型共通）'!$C$6:$L$47,10,FALSE))</f>
        <v/>
      </c>
      <c r="BB136" s="1114">
        <f>IF($BE$3="４週",SUM(W136:AX136),IF($BE$3="暦月",SUM(W136:BA136),""))</f>
        <v>0</v>
      </c>
      <c r="BC136" s="1115"/>
      <c r="BD136" s="1116">
        <f>IF($BE$3="４週",BB136/4,IF($BE$3="暦月",(BB136/($BE$8/7)),""))</f>
        <v>0</v>
      </c>
      <c r="BE136" s="1115"/>
      <c r="BF136" s="1111"/>
      <c r="BG136" s="1112"/>
      <c r="BH136" s="1112"/>
      <c r="BI136" s="1112"/>
      <c r="BJ136" s="1113"/>
    </row>
    <row r="137" spans="2:62" ht="20.25" customHeight="1">
      <c r="B137" s="1120">
        <f>B135+1</f>
        <v>61</v>
      </c>
      <c r="C137" s="957"/>
      <c r="D137" s="958"/>
      <c r="E137" s="163"/>
      <c r="F137" s="164"/>
      <c r="G137" s="163"/>
      <c r="H137" s="164"/>
      <c r="I137" s="1051"/>
      <c r="J137" s="1052"/>
      <c r="K137" s="1057"/>
      <c r="L137" s="1058"/>
      <c r="M137" s="1058"/>
      <c r="N137" s="958"/>
      <c r="O137" s="1081"/>
      <c r="P137" s="1082"/>
      <c r="Q137" s="1082"/>
      <c r="R137" s="1082"/>
      <c r="S137" s="1083"/>
      <c r="T137" s="195" t="s">
        <v>18</v>
      </c>
      <c r="U137" s="118"/>
      <c r="V137" s="119"/>
      <c r="W137" s="105"/>
      <c r="X137" s="106"/>
      <c r="Y137" s="106"/>
      <c r="Z137" s="106"/>
      <c r="AA137" s="106"/>
      <c r="AB137" s="106"/>
      <c r="AC137" s="107"/>
      <c r="AD137" s="105"/>
      <c r="AE137" s="106"/>
      <c r="AF137" s="106"/>
      <c r="AG137" s="106"/>
      <c r="AH137" s="106"/>
      <c r="AI137" s="106"/>
      <c r="AJ137" s="107"/>
      <c r="AK137" s="105"/>
      <c r="AL137" s="106"/>
      <c r="AM137" s="106"/>
      <c r="AN137" s="106"/>
      <c r="AO137" s="106"/>
      <c r="AP137" s="106"/>
      <c r="AQ137" s="107"/>
      <c r="AR137" s="105"/>
      <c r="AS137" s="106"/>
      <c r="AT137" s="106"/>
      <c r="AU137" s="106"/>
      <c r="AV137" s="106"/>
      <c r="AW137" s="106"/>
      <c r="AX137" s="107"/>
      <c r="AY137" s="105"/>
      <c r="AZ137" s="106"/>
      <c r="BA137" s="108"/>
      <c r="BB137" s="1035"/>
      <c r="BC137" s="1036"/>
      <c r="BD137" s="1037"/>
      <c r="BE137" s="1038"/>
      <c r="BF137" s="1059"/>
      <c r="BG137" s="1060"/>
      <c r="BH137" s="1060"/>
      <c r="BI137" s="1060"/>
      <c r="BJ137" s="1061"/>
    </row>
    <row r="138" spans="2:62" ht="20.25" customHeight="1">
      <c r="B138" s="1121"/>
      <c r="C138" s="1105"/>
      <c r="D138" s="1106"/>
      <c r="E138" s="207"/>
      <c r="F138" s="208">
        <f>C137</f>
        <v>0</v>
      </c>
      <c r="G138" s="207"/>
      <c r="H138" s="208">
        <f>I137</f>
        <v>0</v>
      </c>
      <c r="I138" s="1107"/>
      <c r="J138" s="1108"/>
      <c r="K138" s="1109"/>
      <c r="L138" s="1110"/>
      <c r="M138" s="1110"/>
      <c r="N138" s="1106"/>
      <c r="O138" s="1081"/>
      <c r="P138" s="1082"/>
      <c r="Q138" s="1082"/>
      <c r="R138" s="1082"/>
      <c r="S138" s="1083"/>
      <c r="T138" s="196" t="s">
        <v>253</v>
      </c>
      <c r="U138" s="120"/>
      <c r="V138" s="197"/>
      <c r="W138" s="173" t="str">
        <f>IF(W137="","",VLOOKUP(W137,'シフト記号表（従来型・ユニット型共通）'!$C$6:$L$47,10,FALSE))</f>
        <v/>
      </c>
      <c r="X138" s="174" t="str">
        <f>IF(X137="","",VLOOKUP(X137,'シフト記号表（従来型・ユニット型共通）'!$C$6:$L$47,10,FALSE))</f>
        <v/>
      </c>
      <c r="Y138" s="174" t="str">
        <f>IF(Y137="","",VLOOKUP(Y137,'シフト記号表（従来型・ユニット型共通）'!$C$6:$L$47,10,FALSE))</f>
        <v/>
      </c>
      <c r="Z138" s="174" t="str">
        <f>IF(Z137="","",VLOOKUP(Z137,'シフト記号表（従来型・ユニット型共通）'!$C$6:$L$47,10,FALSE))</f>
        <v/>
      </c>
      <c r="AA138" s="174" t="str">
        <f>IF(AA137="","",VLOOKUP(AA137,'シフト記号表（従来型・ユニット型共通）'!$C$6:$L$47,10,FALSE))</f>
        <v/>
      </c>
      <c r="AB138" s="174" t="str">
        <f>IF(AB137="","",VLOOKUP(AB137,'シフト記号表（従来型・ユニット型共通）'!$C$6:$L$47,10,FALSE))</f>
        <v/>
      </c>
      <c r="AC138" s="175" t="str">
        <f>IF(AC137="","",VLOOKUP(AC137,'シフト記号表（従来型・ユニット型共通）'!$C$6:$L$47,10,FALSE))</f>
        <v/>
      </c>
      <c r="AD138" s="173" t="str">
        <f>IF(AD137="","",VLOOKUP(AD137,'シフト記号表（従来型・ユニット型共通）'!$C$6:$L$47,10,FALSE))</f>
        <v/>
      </c>
      <c r="AE138" s="174" t="str">
        <f>IF(AE137="","",VLOOKUP(AE137,'シフト記号表（従来型・ユニット型共通）'!$C$6:$L$47,10,FALSE))</f>
        <v/>
      </c>
      <c r="AF138" s="174" t="str">
        <f>IF(AF137="","",VLOOKUP(AF137,'シフト記号表（従来型・ユニット型共通）'!$C$6:$L$47,10,FALSE))</f>
        <v/>
      </c>
      <c r="AG138" s="174" t="str">
        <f>IF(AG137="","",VLOOKUP(AG137,'シフト記号表（従来型・ユニット型共通）'!$C$6:$L$47,10,FALSE))</f>
        <v/>
      </c>
      <c r="AH138" s="174" t="str">
        <f>IF(AH137="","",VLOOKUP(AH137,'シフト記号表（従来型・ユニット型共通）'!$C$6:$L$47,10,FALSE))</f>
        <v/>
      </c>
      <c r="AI138" s="174" t="str">
        <f>IF(AI137="","",VLOOKUP(AI137,'シフト記号表（従来型・ユニット型共通）'!$C$6:$L$47,10,FALSE))</f>
        <v/>
      </c>
      <c r="AJ138" s="175" t="str">
        <f>IF(AJ137="","",VLOOKUP(AJ137,'シフト記号表（従来型・ユニット型共通）'!$C$6:$L$47,10,FALSE))</f>
        <v/>
      </c>
      <c r="AK138" s="173" t="str">
        <f>IF(AK137="","",VLOOKUP(AK137,'シフト記号表（従来型・ユニット型共通）'!$C$6:$L$47,10,FALSE))</f>
        <v/>
      </c>
      <c r="AL138" s="174" t="str">
        <f>IF(AL137="","",VLOOKUP(AL137,'シフト記号表（従来型・ユニット型共通）'!$C$6:$L$47,10,FALSE))</f>
        <v/>
      </c>
      <c r="AM138" s="174" t="str">
        <f>IF(AM137="","",VLOOKUP(AM137,'シフト記号表（従来型・ユニット型共通）'!$C$6:$L$47,10,FALSE))</f>
        <v/>
      </c>
      <c r="AN138" s="174" t="str">
        <f>IF(AN137="","",VLOOKUP(AN137,'シフト記号表（従来型・ユニット型共通）'!$C$6:$L$47,10,FALSE))</f>
        <v/>
      </c>
      <c r="AO138" s="174" t="str">
        <f>IF(AO137="","",VLOOKUP(AO137,'シフト記号表（従来型・ユニット型共通）'!$C$6:$L$47,10,FALSE))</f>
        <v/>
      </c>
      <c r="AP138" s="174" t="str">
        <f>IF(AP137="","",VLOOKUP(AP137,'シフト記号表（従来型・ユニット型共通）'!$C$6:$L$47,10,FALSE))</f>
        <v/>
      </c>
      <c r="AQ138" s="175" t="str">
        <f>IF(AQ137="","",VLOOKUP(AQ137,'シフト記号表（従来型・ユニット型共通）'!$C$6:$L$47,10,FALSE))</f>
        <v/>
      </c>
      <c r="AR138" s="173" t="str">
        <f>IF(AR137="","",VLOOKUP(AR137,'シフト記号表（従来型・ユニット型共通）'!$C$6:$L$47,10,FALSE))</f>
        <v/>
      </c>
      <c r="AS138" s="174" t="str">
        <f>IF(AS137="","",VLOOKUP(AS137,'シフト記号表（従来型・ユニット型共通）'!$C$6:$L$47,10,FALSE))</f>
        <v/>
      </c>
      <c r="AT138" s="174" t="str">
        <f>IF(AT137="","",VLOOKUP(AT137,'シフト記号表（従来型・ユニット型共通）'!$C$6:$L$47,10,FALSE))</f>
        <v/>
      </c>
      <c r="AU138" s="174" t="str">
        <f>IF(AU137="","",VLOOKUP(AU137,'シフト記号表（従来型・ユニット型共通）'!$C$6:$L$47,10,FALSE))</f>
        <v/>
      </c>
      <c r="AV138" s="174" t="str">
        <f>IF(AV137="","",VLOOKUP(AV137,'シフト記号表（従来型・ユニット型共通）'!$C$6:$L$47,10,FALSE))</f>
        <v/>
      </c>
      <c r="AW138" s="174" t="str">
        <f>IF(AW137="","",VLOOKUP(AW137,'シフト記号表（従来型・ユニット型共通）'!$C$6:$L$47,10,FALSE))</f>
        <v/>
      </c>
      <c r="AX138" s="175" t="str">
        <f>IF(AX137="","",VLOOKUP(AX137,'シフト記号表（従来型・ユニット型共通）'!$C$6:$L$47,10,FALSE))</f>
        <v/>
      </c>
      <c r="AY138" s="173" t="str">
        <f>IF(AY137="","",VLOOKUP(AY137,'シフト記号表（従来型・ユニット型共通）'!$C$6:$L$47,10,FALSE))</f>
        <v/>
      </c>
      <c r="AZ138" s="174" t="str">
        <f>IF(AZ137="","",VLOOKUP(AZ137,'シフト記号表（従来型・ユニット型共通）'!$C$6:$L$47,10,FALSE))</f>
        <v/>
      </c>
      <c r="BA138" s="174" t="str">
        <f>IF(BA137="","",VLOOKUP(BA137,'シフト記号表（従来型・ユニット型共通）'!$C$6:$L$47,10,FALSE))</f>
        <v/>
      </c>
      <c r="BB138" s="1114">
        <f>IF($BE$3="４週",SUM(W138:AX138),IF($BE$3="暦月",SUM(W138:BA138),""))</f>
        <v>0</v>
      </c>
      <c r="BC138" s="1115"/>
      <c r="BD138" s="1116">
        <f>IF($BE$3="４週",BB138/4,IF($BE$3="暦月",(BB138/($BE$8/7)),""))</f>
        <v>0</v>
      </c>
      <c r="BE138" s="1115"/>
      <c r="BF138" s="1111"/>
      <c r="BG138" s="1112"/>
      <c r="BH138" s="1112"/>
      <c r="BI138" s="1112"/>
      <c r="BJ138" s="1113"/>
    </row>
    <row r="139" spans="2:62" ht="20.25" customHeight="1">
      <c r="B139" s="1120">
        <f>B137+1</f>
        <v>62</v>
      </c>
      <c r="C139" s="957"/>
      <c r="D139" s="958"/>
      <c r="E139" s="163"/>
      <c r="F139" s="164"/>
      <c r="G139" s="163"/>
      <c r="H139" s="164"/>
      <c r="I139" s="1051"/>
      <c r="J139" s="1052"/>
      <c r="K139" s="1057"/>
      <c r="L139" s="1058"/>
      <c r="M139" s="1058"/>
      <c r="N139" s="958"/>
      <c r="O139" s="1081"/>
      <c r="P139" s="1082"/>
      <c r="Q139" s="1082"/>
      <c r="R139" s="1082"/>
      <c r="S139" s="1083"/>
      <c r="T139" s="195" t="s">
        <v>18</v>
      </c>
      <c r="U139" s="118"/>
      <c r="V139" s="119"/>
      <c r="W139" s="105"/>
      <c r="X139" s="106"/>
      <c r="Y139" s="106"/>
      <c r="Z139" s="106"/>
      <c r="AA139" s="106"/>
      <c r="AB139" s="106"/>
      <c r="AC139" s="107"/>
      <c r="AD139" s="105"/>
      <c r="AE139" s="106"/>
      <c r="AF139" s="106"/>
      <c r="AG139" s="106"/>
      <c r="AH139" s="106"/>
      <c r="AI139" s="106"/>
      <c r="AJ139" s="107"/>
      <c r="AK139" s="105"/>
      <c r="AL139" s="106"/>
      <c r="AM139" s="106"/>
      <c r="AN139" s="106"/>
      <c r="AO139" s="106"/>
      <c r="AP139" s="106"/>
      <c r="AQ139" s="107"/>
      <c r="AR139" s="105"/>
      <c r="AS139" s="106"/>
      <c r="AT139" s="106"/>
      <c r="AU139" s="106"/>
      <c r="AV139" s="106"/>
      <c r="AW139" s="106"/>
      <c r="AX139" s="107"/>
      <c r="AY139" s="105"/>
      <c r="AZ139" s="106"/>
      <c r="BA139" s="108"/>
      <c r="BB139" s="1035"/>
      <c r="BC139" s="1036"/>
      <c r="BD139" s="1037"/>
      <c r="BE139" s="1038"/>
      <c r="BF139" s="1059"/>
      <c r="BG139" s="1060"/>
      <c r="BH139" s="1060"/>
      <c r="BI139" s="1060"/>
      <c r="BJ139" s="1061"/>
    </row>
    <row r="140" spans="2:62" ht="20.25" customHeight="1">
      <c r="B140" s="1121"/>
      <c r="C140" s="1105"/>
      <c r="D140" s="1106"/>
      <c r="E140" s="207"/>
      <c r="F140" s="208">
        <f>C139</f>
        <v>0</v>
      </c>
      <c r="G140" s="207"/>
      <c r="H140" s="208">
        <f>I139</f>
        <v>0</v>
      </c>
      <c r="I140" s="1107"/>
      <c r="J140" s="1108"/>
      <c r="K140" s="1109"/>
      <c r="L140" s="1110"/>
      <c r="M140" s="1110"/>
      <c r="N140" s="1106"/>
      <c r="O140" s="1081"/>
      <c r="P140" s="1082"/>
      <c r="Q140" s="1082"/>
      <c r="R140" s="1082"/>
      <c r="S140" s="1083"/>
      <c r="T140" s="196" t="s">
        <v>253</v>
      </c>
      <c r="U140" s="120"/>
      <c r="V140" s="197"/>
      <c r="W140" s="173" t="str">
        <f>IF(W139="","",VLOOKUP(W139,'シフト記号表（従来型・ユニット型共通）'!$C$6:$L$47,10,FALSE))</f>
        <v/>
      </c>
      <c r="X140" s="174" t="str">
        <f>IF(X139="","",VLOOKUP(X139,'シフト記号表（従来型・ユニット型共通）'!$C$6:$L$47,10,FALSE))</f>
        <v/>
      </c>
      <c r="Y140" s="174" t="str">
        <f>IF(Y139="","",VLOOKUP(Y139,'シフト記号表（従来型・ユニット型共通）'!$C$6:$L$47,10,FALSE))</f>
        <v/>
      </c>
      <c r="Z140" s="174" t="str">
        <f>IF(Z139="","",VLOOKUP(Z139,'シフト記号表（従来型・ユニット型共通）'!$C$6:$L$47,10,FALSE))</f>
        <v/>
      </c>
      <c r="AA140" s="174" t="str">
        <f>IF(AA139="","",VLOOKUP(AA139,'シフト記号表（従来型・ユニット型共通）'!$C$6:$L$47,10,FALSE))</f>
        <v/>
      </c>
      <c r="AB140" s="174" t="str">
        <f>IF(AB139="","",VLOOKUP(AB139,'シフト記号表（従来型・ユニット型共通）'!$C$6:$L$47,10,FALSE))</f>
        <v/>
      </c>
      <c r="AC140" s="175" t="str">
        <f>IF(AC139="","",VLOOKUP(AC139,'シフト記号表（従来型・ユニット型共通）'!$C$6:$L$47,10,FALSE))</f>
        <v/>
      </c>
      <c r="AD140" s="173" t="str">
        <f>IF(AD139="","",VLOOKUP(AD139,'シフト記号表（従来型・ユニット型共通）'!$C$6:$L$47,10,FALSE))</f>
        <v/>
      </c>
      <c r="AE140" s="174" t="str">
        <f>IF(AE139="","",VLOOKUP(AE139,'シフト記号表（従来型・ユニット型共通）'!$C$6:$L$47,10,FALSE))</f>
        <v/>
      </c>
      <c r="AF140" s="174" t="str">
        <f>IF(AF139="","",VLOOKUP(AF139,'シフト記号表（従来型・ユニット型共通）'!$C$6:$L$47,10,FALSE))</f>
        <v/>
      </c>
      <c r="AG140" s="174" t="str">
        <f>IF(AG139="","",VLOOKUP(AG139,'シフト記号表（従来型・ユニット型共通）'!$C$6:$L$47,10,FALSE))</f>
        <v/>
      </c>
      <c r="AH140" s="174" t="str">
        <f>IF(AH139="","",VLOOKUP(AH139,'シフト記号表（従来型・ユニット型共通）'!$C$6:$L$47,10,FALSE))</f>
        <v/>
      </c>
      <c r="AI140" s="174" t="str">
        <f>IF(AI139="","",VLOOKUP(AI139,'シフト記号表（従来型・ユニット型共通）'!$C$6:$L$47,10,FALSE))</f>
        <v/>
      </c>
      <c r="AJ140" s="175" t="str">
        <f>IF(AJ139="","",VLOOKUP(AJ139,'シフト記号表（従来型・ユニット型共通）'!$C$6:$L$47,10,FALSE))</f>
        <v/>
      </c>
      <c r="AK140" s="173" t="str">
        <f>IF(AK139="","",VLOOKUP(AK139,'シフト記号表（従来型・ユニット型共通）'!$C$6:$L$47,10,FALSE))</f>
        <v/>
      </c>
      <c r="AL140" s="174" t="str">
        <f>IF(AL139="","",VLOOKUP(AL139,'シフト記号表（従来型・ユニット型共通）'!$C$6:$L$47,10,FALSE))</f>
        <v/>
      </c>
      <c r="AM140" s="174" t="str">
        <f>IF(AM139="","",VLOOKUP(AM139,'シフト記号表（従来型・ユニット型共通）'!$C$6:$L$47,10,FALSE))</f>
        <v/>
      </c>
      <c r="AN140" s="174" t="str">
        <f>IF(AN139="","",VLOOKUP(AN139,'シフト記号表（従来型・ユニット型共通）'!$C$6:$L$47,10,FALSE))</f>
        <v/>
      </c>
      <c r="AO140" s="174" t="str">
        <f>IF(AO139="","",VLOOKUP(AO139,'シフト記号表（従来型・ユニット型共通）'!$C$6:$L$47,10,FALSE))</f>
        <v/>
      </c>
      <c r="AP140" s="174" t="str">
        <f>IF(AP139="","",VLOOKUP(AP139,'シフト記号表（従来型・ユニット型共通）'!$C$6:$L$47,10,FALSE))</f>
        <v/>
      </c>
      <c r="AQ140" s="175" t="str">
        <f>IF(AQ139="","",VLOOKUP(AQ139,'シフト記号表（従来型・ユニット型共通）'!$C$6:$L$47,10,FALSE))</f>
        <v/>
      </c>
      <c r="AR140" s="173" t="str">
        <f>IF(AR139="","",VLOOKUP(AR139,'シフト記号表（従来型・ユニット型共通）'!$C$6:$L$47,10,FALSE))</f>
        <v/>
      </c>
      <c r="AS140" s="174" t="str">
        <f>IF(AS139="","",VLOOKUP(AS139,'シフト記号表（従来型・ユニット型共通）'!$C$6:$L$47,10,FALSE))</f>
        <v/>
      </c>
      <c r="AT140" s="174" t="str">
        <f>IF(AT139="","",VLOOKUP(AT139,'シフト記号表（従来型・ユニット型共通）'!$C$6:$L$47,10,FALSE))</f>
        <v/>
      </c>
      <c r="AU140" s="174" t="str">
        <f>IF(AU139="","",VLOOKUP(AU139,'シフト記号表（従来型・ユニット型共通）'!$C$6:$L$47,10,FALSE))</f>
        <v/>
      </c>
      <c r="AV140" s="174" t="str">
        <f>IF(AV139="","",VLOOKUP(AV139,'シフト記号表（従来型・ユニット型共通）'!$C$6:$L$47,10,FALSE))</f>
        <v/>
      </c>
      <c r="AW140" s="174" t="str">
        <f>IF(AW139="","",VLOOKUP(AW139,'シフト記号表（従来型・ユニット型共通）'!$C$6:$L$47,10,FALSE))</f>
        <v/>
      </c>
      <c r="AX140" s="175" t="str">
        <f>IF(AX139="","",VLOOKUP(AX139,'シフト記号表（従来型・ユニット型共通）'!$C$6:$L$47,10,FALSE))</f>
        <v/>
      </c>
      <c r="AY140" s="173" t="str">
        <f>IF(AY139="","",VLOOKUP(AY139,'シフト記号表（従来型・ユニット型共通）'!$C$6:$L$47,10,FALSE))</f>
        <v/>
      </c>
      <c r="AZ140" s="174" t="str">
        <f>IF(AZ139="","",VLOOKUP(AZ139,'シフト記号表（従来型・ユニット型共通）'!$C$6:$L$47,10,FALSE))</f>
        <v/>
      </c>
      <c r="BA140" s="174" t="str">
        <f>IF(BA139="","",VLOOKUP(BA139,'シフト記号表（従来型・ユニット型共通）'!$C$6:$L$47,10,FALSE))</f>
        <v/>
      </c>
      <c r="BB140" s="1114">
        <f>IF($BE$3="４週",SUM(W140:AX140),IF($BE$3="暦月",SUM(W140:BA140),""))</f>
        <v>0</v>
      </c>
      <c r="BC140" s="1115"/>
      <c r="BD140" s="1116">
        <f>IF($BE$3="４週",BB140/4,IF($BE$3="暦月",(BB140/($BE$8/7)),""))</f>
        <v>0</v>
      </c>
      <c r="BE140" s="1115"/>
      <c r="BF140" s="1111"/>
      <c r="BG140" s="1112"/>
      <c r="BH140" s="1112"/>
      <c r="BI140" s="1112"/>
      <c r="BJ140" s="1113"/>
    </row>
    <row r="141" spans="2:62" ht="20.25" customHeight="1">
      <c r="B141" s="1120">
        <f>B139+1</f>
        <v>63</v>
      </c>
      <c r="C141" s="957"/>
      <c r="D141" s="958"/>
      <c r="E141" s="163"/>
      <c r="F141" s="164"/>
      <c r="G141" s="163"/>
      <c r="H141" s="164"/>
      <c r="I141" s="1051"/>
      <c r="J141" s="1052"/>
      <c r="K141" s="1057"/>
      <c r="L141" s="1058"/>
      <c r="M141" s="1058"/>
      <c r="N141" s="958"/>
      <c r="O141" s="1081"/>
      <c r="P141" s="1082"/>
      <c r="Q141" s="1082"/>
      <c r="R141" s="1082"/>
      <c r="S141" s="1083"/>
      <c r="T141" s="195" t="s">
        <v>18</v>
      </c>
      <c r="U141" s="118"/>
      <c r="V141" s="119"/>
      <c r="W141" s="105"/>
      <c r="X141" s="106"/>
      <c r="Y141" s="106"/>
      <c r="Z141" s="106"/>
      <c r="AA141" s="106"/>
      <c r="AB141" s="106"/>
      <c r="AC141" s="107"/>
      <c r="AD141" s="105"/>
      <c r="AE141" s="106"/>
      <c r="AF141" s="106"/>
      <c r="AG141" s="106"/>
      <c r="AH141" s="106"/>
      <c r="AI141" s="106"/>
      <c r="AJ141" s="107"/>
      <c r="AK141" s="105"/>
      <c r="AL141" s="106"/>
      <c r="AM141" s="106"/>
      <c r="AN141" s="106"/>
      <c r="AO141" s="106"/>
      <c r="AP141" s="106"/>
      <c r="AQ141" s="107"/>
      <c r="AR141" s="105"/>
      <c r="AS141" s="106"/>
      <c r="AT141" s="106"/>
      <c r="AU141" s="106"/>
      <c r="AV141" s="106"/>
      <c r="AW141" s="106"/>
      <c r="AX141" s="107"/>
      <c r="AY141" s="105"/>
      <c r="AZ141" s="106"/>
      <c r="BA141" s="108"/>
      <c r="BB141" s="1035"/>
      <c r="BC141" s="1036"/>
      <c r="BD141" s="1037"/>
      <c r="BE141" s="1038"/>
      <c r="BF141" s="1059"/>
      <c r="BG141" s="1060"/>
      <c r="BH141" s="1060"/>
      <c r="BI141" s="1060"/>
      <c r="BJ141" s="1061"/>
    </row>
    <row r="142" spans="2:62" ht="20.25" customHeight="1">
      <c r="B142" s="1121"/>
      <c r="C142" s="1105"/>
      <c r="D142" s="1106"/>
      <c r="E142" s="207"/>
      <c r="F142" s="208">
        <f>C141</f>
        <v>0</v>
      </c>
      <c r="G142" s="207"/>
      <c r="H142" s="208">
        <f>I141</f>
        <v>0</v>
      </c>
      <c r="I142" s="1107"/>
      <c r="J142" s="1108"/>
      <c r="K142" s="1109"/>
      <c r="L142" s="1110"/>
      <c r="M142" s="1110"/>
      <c r="N142" s="1106"/>
      <c r="O142" s="1081"/>
      <c r="P142" s="1082"/>
      <c r="Q142" s="1082"/>
      <c r="R142" s="1082"/>
      <c r="S142" s="1083"/>
      <c r="T142" s="196" t="s">
        <v>253</v>
      </c>
      <c r="U142" s="120"/>
      <c r="V142" s="197"/>
      <c r="W142" s="173" t="str">
        <f>IF(W141="","",VLOOKUP(W141,'シフト記号表（従来型・ユニット型共通）'!$C$6:$L$47,10,FALSE))</f>
        <v/>
      </c>
      <c r="X142" s="174" t="str">
        <f>IF(X141="","",VLOOKUP(X141,'シフト記号表（従来型・ユニット型共通）'!$C$6:$L$47,10,FALSE))</f>
        <v/>
      </c>
      <c r="Y142" s="174" t="str">
        <f>IF(Y141="","",VLOOKUP(Y141,'シフト記号表（従来型・ユニット型共通）'!$C$6:$L$47,10,FALSE))</f>
        <v/>
      </c>
      <c r="Z142" s="174" t="str">
        <f>IF(Z141="","",VLOOKUP(Z141,'シフト記号表（従来型・ユニット型共通）'!$C$6:$L$47,10,FALSE))</f>
        <v/>
      </c>
      <c r="AA142" s="174" t="str">
        <f>IF(AA141="","",VLOOKUP(AA141,'シフト記号表（従来型・ユニット型共通）'!$C$6:$L$47,10,FALSE))</f>
        <v/>
      </c>
      <c r="AB142" s="174" t="str">
        <f>IF(AB141="","",VLOOKUP(AB141,'シフト記号表（従来型・ユニット型共通）'!$C$6:$L$47,10,FALSE))</f>
        <v/>
      </c>
      <c r="AC142" s="175" t="str">
        <f>IF(AC141="","",VLOOKUP(AC141,'シフト記号表（従来型・ユニット型共通）'!$C$6:$L$47,10,FALSE))</f>
        <v/>
      </c>
      <c r="AD142" s="173" t="str">
        <f>IF(AD141="","",VLOOKUP(AD141,'シフト記号表（従来型・ユニット型共通）'!$C$6:$L$47,10,FALSE))</f>
        <v/>
      </c>
      <c r="AE142" s="174" t="str">
        <f>IF(AE141="","",VLOOKUP(AE141,'シフト記号表（従来型・ユニット型共通）'!$C$6:$L$47,10,FALSE))</f>
        <v/>
      </c>
      <c r="AF142" s="174" t="str">
        <f>IF(AF141="","",VLOOKUP(AF141,'シフト記号表（従来型・ユニット型共通）'!$C$6:$L$47,10,FALSE))</f>
        <v/>
      </c>
      <c r="AG142" s="174" t="str">
        <f>IF(AG141="","",VLOOKUP(AG141,'シフト記号表（従来型・ユニット型共通）'!$C$6:$L$47,10,FALSE))</f>
        <v/>
      </c>
      <c r="AH142" s="174" t="str">
        <f>IF(AH141="","",VLOOKUP(AH141,'シフト記号表（従来型・ユニット型共通）'!$C$6:$L$47,10,FALSE))</f>
        <v/>
      </c>
      <c r="AI142" s="174" t="str">
        <f>IF(AI141="","",VLOOKUP(AI141,'シフト記号表（従来型・ユニット型共通）'!$C$6:$L$47,10,FALSE))</f>
        <v/>
      </c>
      <c r="AJ142" s="175" t="str">
        <f>IF(AJ141="","",VLOOKUP(AJ141,'シフト記号表（従来型・ユニット型共通）'!$C$6:$L$47,10,FALSE))</f>
        <v/>
      </c>
      <c r="AK142" s="173" t="str">
        <f>IF(AK141="","",VLOOKUP(AK141,'シフト記号表（従来型・ユニット型共通）'!$C$6:$L$47,10,FALSE))</f>
        <v/>
      </c>
      <c r="AL142" s="174" t="str">
        <f>IF(AL141="","",VLOOKUP(AL141,'シフト記号表（従来型・ユニット型共通）'!$C$6:$L$47,10,FALSE))</f>
        <v/>
      </c>
      <c r="AM142" s="174" t="str">
        <f>IF(AM141="","",VLOOKUP(AM141,'シフト記号表（従来型・ユニット型共通）'!$C$6:$L$47,10,FALSE))</f>
        <v/>
      </c>
      <c r="AN142" s="174" t="str">
        <f>IF(AN141="","",VLOOKUP(AN141,'シフト記号表（従来型・ユニット型共通）'!$C$6:$L$47,10,FALSE))</f>
        <v/>
      </c>
      <c r="AO142" s="174" t="str">
        <f>IF(AO141="","",VLOOKUP(AO141,'シフト記号表（従来型・ユニット型共通）'!$C$6:$L$47,10,FALSE))</f>
        <v/>
      </c>
      <c r="AP142" s="174" t="str">
        <f>IF(AP141="","",VLOOKUP(AP141,'シフト記号表（従来型・ユニット型共通）'!$C$6:$L$47,10,FALSE))</f>
        <v/>
      </c>
      <c r="AQ142" s="175" t="str">
        <f>IF(AQ141="","",VLOOKUP(AQ141,'シフト記号表（従来型・ユニット型共通）'!$C$6:$L$47,10,FALSE))</f>
        <v/>
      </c>
      <c r="AR142" s="173" t="str">
        <f>IF(AR141="","",VLOOKUP(AR141,'シフト記号表（従来型・ユニット型共通）'!$C$6:$L$47,10,FALSE))</f>
        <v/>
      </c>
      <c r="AS142" s="174" t="str">
        <f>IF(AS141="","",VLOOKUP(AS141,'シフト記号表（従来型・ユニット型共通）'!$C$6:$L$47,10,FALSE))</f>
        <v/>
      </c>
      <c r="AT142" s="174" t="str">
        <f>IF(AT141="","",VLOOKUP(AT141,'シフト記号表（従来型・ユニット型共通）'!$C$6:$L$47,10,FALSE))</f>
        <v/>
      </c>
      <c r="AU142" s="174" t="str">
        <f>IF(AU141="","",VLOOKUP(AU141,'シフト記号表（従来型・ユニット型共通）'!$C$6:$L$47,10,FALSE))</f>
        <v/>
      </c>
      <c r="AV142" s="174" t="str">
        <f>IF(AV141="","",VLOOKUP(AV141,'シフト記号表（従来型・ユニット型共通）'!$C$6:$L$47,10,FALSE))</f>
        <v/>
      </c>
      <c r="AW142" s="174" t="str">
        <f>IF(AW141="","",VLOOKUP(AW141,'シフト記号表（従来型・ユニット型共通）'!$C$6:$L$47,10,FALSE))</f>
        <v/>
      </c>
      <c r="AX142" s="175" t="str">
        <f>IF(AX141="","",VLOOKUP(AX141,'シフト記号表（従来型・ユニット型共通）'!$C$6:$L$47,10,FALSE))</f>
        <v/>
      </c>
      <c r="AY142" s="173" t="str">
        <f>IF(AY141="","",VLOOKUP(AY141,'シフト記号表（従来型・ユニット型共通）'!$C$6:$L$47,10,FALSE))</f>
        <v/>
      </c>
      <c r="AZ142" s="174" t="str">
        <f>IF(AZ141="","",VLOOKUP(AZ141,'シフト記号表（従来型・ユニット型共通）'!$C$6:$L$47,10,FALSE))</f>
        <v/>
      </c>
      <c r="BA142" s="174" t="str">
        <f>IF(BA141="","",VLOOKUP(BA141,'シフト記号表（従来型・ユニット型共通）'!$C$6:$L$47,10,FALSE))</f>
        <v/>
      </c>
      <c r="BB142" s="1114">
        <f>IF($BE$3="４週",SUM(W142:AX142),IF($BE$3="暦月",SUM(W142:BA142),""))</f>
        <v>0</v>
      </c>
      <c r="BC142" s="1115"/>
      <c r="BD142" s="1116">
        <f>IF($BE$3="４週",BB142/4,IF($BE$3="暦月",(BB142/($BE$8/7)),""))</f>
        <v>0</v>
      </c>
      <c r="BE142" s="1115"/>
      <c r="BF142" s="1111"/>
      <c r="BG142" s="1112"/>
      <c r="BH142" s="1112"/>
      <c r="BI142" s="1112"/>
      <c r="BJ142" s="1113"/>
    </row>
    <row r="143" spans="2:62" ht="20.25" customHeight="1">
      <c r="B143" s="1120">
        <f>B141+1</f>
        <v>64</v>
      </c>
      <c r="C143" s="957"/>
      <c r="D143" s="958"/>
      <c r="E143" s="163"/>
      <c r="F143" s="164"/>
      <c r="G143" s="163"/>
      <c r="H143" s="164"/>
      <c r="I143" s="1051"/>
      <c r="J143" s="1052"/>
      <c r="K143" s="1057"/>
      <c r="L143" s="1058"/>
      <c r="M143" s="1058"/>
      <c r="N143" s="958"/>
      <c r="O143" s="1081"/>
      <c r="P143" s="1082"/>
      <c r="Q143" s="1082"/>
      <c r="R143" s="1082"/>
      <c r="S143" s="1083"/>
      <c r="T143" s="195" t="s">
        <v>18</v>
      </c>
      <c r="U143" s="118"/>
      <c r="V143" s="119"/>
      <c r="W143" s="105"/>
      <c r="X143" s="106"/>
      <c r="Y143" s="106"/>
      <c r="Z143" s="106"/>
      <c r="AA143" s="106"/>
      <c r="AB143" s="106"/>
      <c r="AC143" s="107"/>
      <c r="AD143" s="105"/>
      <c r="AE143" s="106"/>
      <c r="AF143" s="106"/>
      <c r="AG143" s="106"/>
      <c r="AH143" s="106"/>
      <c r="AI143" s="106"/>
      <c r="AJ143" s="107"/>
      <c r="AK143" s="105"/>
      <c r="AL143" s="106"/>
      <c r="AM143" s="106"/>
      <c r="AN143" s="106"/>
      <c r="AO143" s="106"/>
      <c r="AP143" s="106"/>
      <c r="AQ143" s="107"/>
      <c r="AR143" s="105"/>
      <c r="AS143" s="106"/>
      <c r="AT143" s="106"/>
      <c r="AU143" s="106"/>
      <c r="AV143" s="106"/>
      <c r="AW143" s="106"/>
      <c r="AX143" s="107"/>
      <c r="AY143" s="105"/>
      <c r="AZ143" s="106"/>
      <c r="BA143" s="108"/>
      <c r="BB143" s="1035"/>
      <c r="BC143" s="1036"/>
      <c r="BD143" s="1037"/>
      <c r="BE143" s="1038"/>
      <c r="BF143" s="1059"/>
      <c r="BG143" s="1060"/>
      <c r="BH143" s="1060"/>
      <c r="BI143" s="1060"/>
      <c r="BJ143" s="1061"/>
    </row>
    <row r="144" spans="2:62" ht="20.25" customHeight="1">
      <c r="B144" s="1121"/>
      <c r="C144" s="1105"/>
      <c r="D144" s="1106"/>
      <c r="E144" s="207"/>
      <c r="F144" s="208">
        <f>C143</f>
        <v>0</v>
      </c>
      <c r="G144" s="207"/>
      <c r="H144" s="208">
        <f>I143</f>
        <v>0</v>
      </c>
      <c r="I144" s="1107"/>
      <c r="J144" s="1108"/>
      <c r="K144" s="1109"/>
      <c r="L144" s="1110"/>
      <c r="M144" s="1110"/>
      <c r="N144" s="1106"/>
      <c r="O144" s="1081"/>
      <c r="P144" s="1082"/>
      <c r="Q144" s="1082"/>
      <c r="R144" s="1082"/>
      <c r="S144" s="1083"/>
      <c r="T144" s="196" t="s">
        <v>253</v>
      </c>
      <c r="U144" s="120"/>
      <c r="V144" s="197"/>
      <c r="W144" s="173" t="str">
        <f>IF(W143="","",VLOOKUP(W143,'シフト記号表（従来型・ユニット型共通）'!$C$6:$L$47,10,FALSE))</f>
        <v/>
      </c>
      <c r="X144" s="174" t="str">
        <f>IF(X143="","",VLOOKUP(X143,'シフト記号表（従来型・ユニット型共通）'!$C$6:$L$47,10,FALSE))</f>
        <v/>
      </c>
      <c r="Y144" s="174" t="str">
        <f>IF(Y143="","",VLOOKUP(Y143,'シフト記号表（従来型・ユニット型共通）'!$C$6:$L$47,10,FALSE))</f>
        <v/>
      </c>
      <c r="Z144" s="174" t="str">
        <f>IF(Z143="","",VLOOKUP(Z143,'シフト記号表（従来型・ユニット型共通）'!$C$6:$L$47,10,FALSE))</f>
        <v/>
      </c>
      <c r="AA144" s="174" t="str">
        <f>IF(AA143="","",VLOOKUP(AA143,'シフト記号表（従来型・ユニット型共通）'!$C$6:$L$47,10,FALSE))</f>
        <v/>
      </c>
      <c r="AB144" s="174" t="str">
        <f>IF(AB143="","",VLOOKUP(AB143,'シフト記号表（従来型・ユニット型共通）'!$C$6:$L$47,10,FALSE))</f>
        <v/>
      </c>
      <c r="AC144" s="175" t="str">
        <f>IF(AC143="","",VLOOKUP(AC143,'シフト記号表（従来型・ユニット型共通）'!$C$6:$L$47,10,FALSE))</f>
        <v/>
      </c>
      <c r="AD144" s="173" t="str">
        <f>IF(AD143="","",VLOOKUP(AD143,'シフト記号表（従来型・ユニット型共通）'!$C$6:$L$47,10,FALSE))</f>
        <v/>
      </c>
      <c r="AE144" s="174" t="str">
        <f>IF(AE143="","",VLOOKUP(AE143,'シフト記号表（従来型・ユニット型共通）'!$C$6:$L$47,10,FALSE))</f>
        <v/>
      </c>
      <c r="AF144" s="174" t="str">
        <f>IF(AF143="","",VLOOKUP(AF143,'シフト記号表（従来型・ユニット型共通）'!$C$6:$L$47,10,FALSE))</f>
        <v/>
      </c>
      <c r="AG144" s="174" t="str">
        <f>IF(AG143="","",VLOOKUP(AG143,'シフト記号表（従来型・ユニット型共通）'!$C$6:$L$47,10,FALSE))</f>
        <v/>
      </c>
      <c r="AH144" s="174" t="str">
        <f>IF(AH143="","",VLOOKUP(AH143,'シフト記号表（従来型・ユニット型共通）'!$C$6:$L$47,10,FALSE))</f>
        <v/>
      </c>
      <c r="AI144" s="174" t="str">
        <f>IF(AI143="","",VLOOKUP(AI143,'シフト記号表（従来型・ユニット型共通）'!$C$6:$L$47,10,FALSE))</f>
        <v/>
      </c>
      <c r="AJ144" s="175" t="str">
        <f>IF(AJ143="","",VLOOKUP(AJ143,'シフト記号表（従来型・ユニット型共通）'!$C$6:$L$47,10,FALSE))</f>
        <v/>
      </c>
      <c r="AK144" s="173" t="str">
        <f>IF(AK143="","",VLOOKUP(AK143,'シフト記号表（従来型・ユニット型共通）'!$C$6:$L$47,10,FALSE))</f>
        <v/>
      </c>
      <c r="AL144" s="174" t="str">
        <f>IF(AL143="","",VLOOKUP(AL143,'シフト記号表（従来型・ユニット型共通）'!$C$6:$L$47,10,FALSE))</f>
        <v/>
      </c>
      <c r="AM144" s="174" t="str">
        <f>IF(AM143="","",VLOOKUP(AM143,'シフト記号表（従来型・ユニット型共通）'!$C$6:$L$47,10,FALSE))</f>
        <v/>
      </c>
      <c r="AN144" s="174" t="str">
        <f>IF(AN143="","",VLOOKUP(AN143,'シフト記号表（従来型・ユニット型共通）'!$C$6:$L$47,10,FALSE))</f>
        <v/>
      </c>
      <c r="AO144" s="174" t="str">
        <f>IF(AO143="","",VLOOKUP(AO143,'シフト記号表（従来型・ユニット型共通）'!$C$6:$L$47,10,FALSE))</f>
        <v/>
      </c>
      <c r="AP144" s="174" t="str">
        <f>IF(AP143="","",VLOOKUP(AP143,'シフト記号表（従来型・ユニット型共通）'!$C$6:$L$47,10,FALSE))</f>
        <v/>
      </c>
      <c r="AQ144" s="175" t="str">
        <f>IF(AQ143="","",VLOOKUP(AQ143,'シフト記号表（従来型・ユニット型共通）'!$C$6:$L$47,10,FALSE))</f>
        <v/>
      </c>
      <c r="AR144" s="173" t="str">
        <f>IF(AR143="","",VLOOKUP(AR143,'シフト記号表（従来型・ユニット型共通）'!$C$6:$L$47,10,FALSE))</f>
        <v/>
      </c>
      <c r="AS144" s="174" t="str">
        <f>IF(AS143="","",VLOOKUP(AS143,'シフト記号表（従来型・ユニット型共通）'!$C$6:$L$47,10,FALSE))</f>
        <v/>
      </c>
      <c r="AT144" s="174" t="str">
        <f>IF(AT143="","",VLOOKUP(AT143,'シフト記号表（従来型・ユニット型共通）'!$C$6:$L$47,10,FALSE))</f>
        <v/>
      </c>
      <c r="AU144" s="174" t="str">
        <f>IF(AU143="","",VLOOKUP(AU143,'シフト記号表（従来型・ユニット型共通）'!$C$6:$L$47,10,FALSE))</f>
        <v/>
      </c>
      <c r="AV144" s="174" t="str">
        <f>IF(AV143="","",VLOOKUP(AV143,'シフト記号表（従来型・ユニット型共通）'!$C$6:$L$47,10,FALSE))</f>
        <v/>
      </c>
      <c r="AW144" s="174" t="str">
        <f>IF(AW143="","",VLOOKUP(AW143,'シフト記号表（従来型・ユニット型共通）'!$C$6:$L$47,10,FALSE))</f>
        <v/>
      </c>
      <c r="AX144" s="175" t="str">
        <f>IF(AX143="","",VLOOKUP(AX143,'シフト記号表（従来型・ユニット型共通）'!$C$6:$L$47,10,FALSE))</f>
        <v/>
      </c>
      <c r="AY144" s="173" t="str">
        <f>IF(AY143="","",VLOOKUP(AY143,'シフト記号表（従来型・ユニット型共通）'!$C$6:$L$47,10,FALSE))</f>
        <v/>
      </c>
      <c r="AZ144" s="174" t="str">
        <f>IF(AZ143="","",VLOOKUP(AZ143,'シフト記号表（従来型・ユニット型共通）'!$C$6:$L$47,10,FALSE))</f>
        <v/>
      </c>
      <c r="BA144" s="174" t="str">
        <f>IF(BA143="","",VLOOKUP(BA143,'シフト記号表（従来型・ユニット型共通）'!$C$6:$L$47,10,FALSE))</f>
        <v/>
      </c>
      <c r="BB144" s="1114">
        <f>IF($BE$3="４週",SUM(W144:AX144),IF($BE$3="暦月",SUM(W144:BA144),""))</f>
        <v>0</v>
      </c>
      <c r="BC144" s="1115"/>
      <c r="BD144" s="1116">
        <f>IF($BE$3="４週",BB144/4,IF($BE$3="暦月",(BB144/($BE$8/7)),""))</f>
        <v>0</v>
      </c>
      <c r="BE144" s="1115"/>
      <c r="BF144" s="1111"/>
      <c r="BG144" s="1112"/>
      <c r="BH144" s="1112"/>
      <c r="BI144" s="1112"/>
      <c r="BJ144" s="1113"/>
    </row>
    <row r="145" spans="2:62" ht="20.25" customHeight="1">
      <c r="B145" s="1120">
        <f>B143+1</f>
        <v>65</v>
      </c>
      <c r="C145" s="957"/>
      <c r="D145" s="958"/>
      <c r="E145" s="163"/>
      <c r="F145" s="164"/>
      <c r="G145" s="163"/>
      <c r="H145" s="164"/>
      <c r="I145" s="1051"/>
      <c r="J145" s="1052"/>
      <c r="K145" s="1057"/>
      <c r="L145" s="1058"/>
      <c r="M145" s="1058"/>
      <c r="N145" s="958"/>
      <c r="O145" s="1081"/>
      <c r="P145" s="1082"/>
      <c r="Q145" s="1082"/>
      <c r="R145" s="1082"/>
      <c r="S145" s="1083"/>
      <c r="T145" s="195" t="s">
        <v>18</v>
      </c>
      <c r="U145" s="118"/>
      <c r="V145" s="119"/>
      <c r="W145" s="105"/>
      <c r="X145" s="106"/>
      <c r="Y145" s="106"/>
      <c r="Z145" s="106"/>
      <c r="AA145" s="106"/>
      <c r="AB145" s="106"/>
      <c r="AC145" s="107"/>
      <c r="AD145" s="105"/>
      <c r="AE145" s="106"/>
      <c r="AF145" s="106"/>
      <c r="AG145" s="106"/>
      <c r="AH145" s="106"/>
      <c r="AI145" s="106"/>
      <c r="AJ145" s="107"/>
      <c r="AK145" s="105"/>
      <c r="AL145" s="106"/>
      <c r="AM145" s="106"/>
      <c r="AN145" s="106"/>
      <c r="AO145" s="106"/>
      <c r="AP145" s="106"/>
      <c r="AQ145" s="107"/>
      <c r="AR145" s="105"/>
      <c r="AS145" s="106"/>
      <c r="AT145" s="106"/>
      <c r="AU145" s="106"/>
      <c r="AV145" s="106"/>
      <c r="AW145" s="106"/>
      <c r="AX145" s="107"/>
      <c r="AY145" s="105"/>
      <c r="AZ145" s="106"/>
      <c r="BA145" s="108"/>
      <c r="BB145" s="1035"/>
      <c r="BC145" s="1036"/>
      <c r="BD145" s="1037"/>
      <c r="BE145" s="1038"/>
      <c r="BF145" s="1059"/>
      <c r="BG145" s="1060"/>
      <c r="BH145" s="1060"/>
      <c r="BI145" s="1060"/>
      <c r="BJ145" s="1061"/>
    </row>
    <row r="146" spans="2:62" ht="20.25" customHeight="1">
      <c r="B146" s="1121"/>
      <c r="C146" s="1105"/>
      <c r="D146" s="1106"/>
      <c r="E146" s="207"/>
      <c r="F146" s="208">
        <f>C145</f>
        <v>0</v>
      </c>
      <c r="G146" s="207"/>
      <c r="H146" s="208">
        <f>I145</f>
        <v>0</v>
      </c>
      <c r="I146" s="1107"/>
      <c r="J146" s="1108"/>
      <c r="K146" s="1109"/>
      <c r="L146" s="1110"/>
      <c r="M146" s="1110"/>
      <c r="N146" s="1106"/>
      <c r="O146" s="1081"/>
      <c r="P146" s="1082"/>
      <c r="Q146" s="1082"/>
      <c r="R146" s="1082"/>
      <c r="S146" s="1083"/>
      <c r="T146" s="196" t="s">
        <v>253</v>
      </c>
      <c r="U146" s="120"/>
      <c r="V146" s="197"/>
      <c r="W146" s="173" t="str">
        <f>IF(W145="","",VLOOKUP(W145,'シフト記号表（従来型・ユニット型共通）'!$C$6:$L$47,10,FALSE))</f>
        <v/>
      </c>
      <c r="X146" s="174" t="str">
        <f>IF(X145="","",VLOOKUP(X145,'シフト記号表（従来型・ユニット型共通）'!$C$6:$L$47,10,FALSE))</f>
        <v/>
      </c>
      <c r="Y146" s="174" t="str">
        <f>IF(Y145="","",VLOOKUP(Y145,'シフト記号表（従来型・ユニット型共通）'!$C$6:$L$47,10,FALSE))</f>
        <v/>
      </c>
      <c r="Z146" s="174" t="str">
        <f>IF(Z145="","",VLOOKUP(Z145,'シフト記号表（従来型・ユニット型共通）'!$C$6:$L$47,10,FALSE))</f>
        <v/>
      </c>
      <c r="AA146" s="174" t="str">
        <f>IF(AA145="","",VLOOKUP(AA145,'シフト記号表（従来型・ユニット型共通）'!$C$6:$L$47,10,FALSE))</f>
        <v/>
      </c>
      <c r="AB146" s="174" t="str">
        <f>IF(AB145="","",VLOOKUP(AB145,'シフト記号表（従来型・ユニット型共通）'!$C$6:$L$47,10,FALSE))</f>
        <v/>
      </c>
      <c r="AC146" s="175" t="str">
        <f>IF(AC145="","",VLOOKUP(AC145,'シフト記号表（従来型・ユニット型共通）'!$C$6:$L$47,10,FALSE))</f>
        <v/>
      </c>
      <c r="AD146" s="173" t="str">
        <f>IF(AD145="","",VLOOKUP(AD145,'シフト記号表（従来型・ユニット型共通）'!$C$6:$L$47,10,FALSE))</f>
        <v/>
      </c>
      <c r="AE146" s="174" t="str">
        <f>IF(AE145="","",VLOOKUP(AE145,'シフト記号表（従来型・ユニット型共通）'!$C$6:$L$47,10,FALSE))</f>
        <v/>
      </c>
      <c r="AF146" s="174" t="str">
        <f>IF(AF145="","",VLOOKUP(AF145,'シフト記号表（従来型・ユニット型共通）'!$C$6:$L$47,10,FALSE))</f>
        <v/>
      </c>
      <c r="AG146" s="174" t="str">
        <f>IF(AG145="","",VLOOKUP(AG145,'シフト記号表（従来型・ユニット型共通）'!$C$6:$L$47,10,FALSE))</f>
        <v/>
      </c>
      <c r="AH146" s="174" t="str">
        <f>IF(AH145="","",VLOOKUP(AH145,'シフト記号表（従来型・ユニット型共通）'!$C$6:$L$47,10,FALSE))</f>
        <v/>
      </c>
      <c r="AI146" s="174" t="str">
        <f>IF(AI145="","",VLOOKUP(AI145,'シフト記号表（従来型・ユニット型共通）'!$C$6:$L$47,10,FALSE))</f>
        <v/>
      </c>
      <c r="AJ146" s="175" t="str">
        <f>IF(AJ145="","",VLOOKUP(AJ145,'シフト記号表（従来型・ユニット型共通）'!$C$6:$L$47,10,FALSE))</f>
        <v/>
      </c>
      <c r="AK146" s="173" t="str">
        <f>IF(AK145="","",VLOOKUP(AK145,'シフト記号表（従来型・ユニット型共通）'!$C$6:$L$47,10,FALSE))</f>
        <v/>
      </c>
      <c r="AL146" s="174" t="str">
        <f>IF(AL145="","",VLOOKUP(AL145,'シフト記号表（従来型・ユニット型共通）'!$C$6:$L$47,10,FALSE))</f>
        <v/>
      </c>
      <c r="AM146" s="174" t="str">
        <f>IF(AM145="","",VLOOKUP(AM145,'シフト記号表（従来型・ユニット型共通）'!$C$6:$L$47,10,FALSE))</f>
        <v/>
      </c>
      <c r="AN146" s="174" t="str">
        <f>IF(AN145="","",VLOOKUP(AN145,'シフト記号表（従来型・ユニット型共通）'!$C$6:$L$47,10,FALSE))</f>
        <v/>
      </c>
      <c r="AO146" s="174" t="str">
        <f>IF(AO145="","",VLOOKUP(AO145,'シフト記号表（従来型・ユニット型共通）'!$C$6:$L$47,10,FALSE))</f>
        <v/>
      </c>
      <c r="AP146" s="174" t="str">
        <f>IF(AP145="","",VLOOKUP(AP145,'シフト記号表（従来型・ユニット型共通）'!$C$6:$L$47,10,FALSE))</f>
        <v/>
      </c>
      <c r="AQ146" s="175" t="str">
        <f>IF(AQ145="","",VLOOKUP(AQ145,'シフト記号表（従来型・ユニット型共通）'!$C$6:$L$47,10,FALSE))</f>
        <v/>
      </c>
      <c r="AR146" s="173" t="str">
        <f>IF(AR145="","",VLOOKUP(AR145,'シフト記号表（従来型・ユニット型共通）'!$C$6:$L$47,10,FALSE))</f>
        <v/>
      </c>
      <c r="AS146" s="174" t="str">
        <f>IF(AS145="","",VLOOKUP(AS145,'シフト記号表（従来型・ユニット型共通）'!$C$6:$L$47,10,FALSE))</f>
        <v/>
      </c>
      <c r="AT146" s="174" t="str">
        <f>IF(AT145="","",VLOOKUP(AT145,'シフト記号表（従来型・ユニット型共通）'!$C$6:$L$47,10,FALSE))</f>
        <v/>
      </c>
      <c r="AU146" s="174" t="str">
        <f>IF(AU145="","",VLOOKUP(AU145,'シフト記号表（従来型・ユニット型共通）'!$C$6:$L$47,10,FALSE))</f>
        <v/>
      </c>
      <c r="AV146" s="174" t="str">
        <f>IF(AV145="","",VLOOKUP(AV145,'シフト記号表（従来型・ユニット型共通）'!$C$6:$L$47,10,FALSE))</f>
        <v/>
      </c>
      <c r="AW146" s="174" t="str">
        <f>IF(AW145="","",VLOOKUP(AW145,'シフト記号表（従来型・ユニット型共通）'!$C$6:$L$47,10,FALSE))</f>
        <v/>
      </c>
      <c r="AX146" s="175" t="str">
        <f>IF(AX145="","",VLOOKUP(AX145,'シフト記号表（従来型・ユニット型共通）'!$C$6:$L$47,10,FALSE))</f>
        <v/>
      </c>
      <c r="AY146" s="173" t="str">
        <f>IF(AY145="","",VLOOKUP(AY145,'シフト記号表（従来型・ユニット型共通）'!$C$6:$L$47,10,FALSE))</f>
        <v/>
      </c>
      <c r="AZ146" s="174" t="str">
        <f>IF(AZ145="","",VLOOKUP(AZ145,'シフト記号表（従来型・ユニット型共通）'!$C$6:$L$47,10,FALSE))</f>
        <v/>
      </c>
      <c r="BA146" s="174" t="str">
        <f>IF(BA145="","",VLOOKUP(BA145,'シフト記号表（従来型・ユニット型共通）'!$C$6:$L$47,10,FALSE))</f>
        <v/>
      </c>
      <c r="BB146" s="1114">
        <f>IF($BE$3="４週",SUM(W146:AX146),IF($BE$3="暦月",SUM(W146:BA146),""))</f>
        <v>0</v>
      </c>
      <c r="BC146" s="1115"/>
      <c r="BD146" s="1116">
        <f>IF($BE$3="４週",BB146/4,IF($BE$3="暦月",(BB146/($BE$8/7)),""))</f>
        <v>0</v>
      </c>
      <c r="BE146" s="1115"/>
      <c r="BF146" s="1111"/>
      <c r="BG146" s="1112"/>
      <c r="BH146" s="1112"/>
      <c r="BI146" s="1112"/>
      <c r="BJ146" s="1113"/>
    </row>
    <row r="147" spans="2:62" ht="20.25" customHeight="1">
      <c r="B147" s="1120">
        <f>B145+1</f>
        <v>66</v>
      </c>
      <c r="C147" s="957"/>
      <c r="D147" s="958"/>
      <c r="E147" s="163"/>
      <c r="F147" s="164"/>
      <c r="G147" s="163"/>
      <c r="H147" s="164"/>
      <c r="I147" s="1051"/>
      <c r="J147" s="1052"/>
      <c r="K147" s="1057"/>
      <c r="L147" s="1058"/>
      <c r="M147" s="1058"/>
      <c r="N147" s="958"/>
      <c r="O147" s="1081"/>
      <c r="P147" s="1082"/>
      <c r="Q147" s="1082"/>
      <c r="R147" s="1082"/>
      <c r="S147" s="1083"/>
      <c r="T147" s="195" t="s">
        <v>18</v>
      </c>
      <c r="U147" s="118"/>
      <c r="V147" s="119"/>
      <c r="W147" s="105"/>
      <c r="X147" s="106"/>
      <c r="Y147" s="106"/>
      <c r="Z147" s="106"/>
      <c r="AA147" s="106"/>
      <c r="AB147" s="106"/>
      <c r="AC147" s="107"/>
      <c r="AD147" s="105"/>
      <c r="AE147" s="106"/>
      <c r="AF147" s="106"/>
      <c r="AG147" s="106"/>
      <c r="AH147" s="106"/>
      <c r="AI147" s="106"/>
      <c r="AJ147" s="107"/>
      <c r="AK147" s="105"/>
      <c r="AL147" s="106"/>
      <c r="AM147" s="106"/>
      <c r="AN147" s="106"/>
      <c r="AO147" s="106"/>
      <c r="AP147" s="106"/>
      <c r="AQ147" s="107"/>
      <c r="AR147" s="105"/>
      <c r="AS147" s="106"/>
      <c r="AT147" s="106"/>
      <c r="AU147" s="106"/>
      <c r="AV147" s="106"/>
      <c r="AW147" s="106"/>
      <c r="AX147" s="107"/>
      <c r="AY147" s="105"/>
      <c r="AZ147" s="106"/>
      <c r="BA147" s="108"/>
      <c r="BB147" s="1035"/>
      <c r="BC147" s="1036"/>
      <c r="BD147" s="1037"/>
      <c r="BE147" s="1038"/>
      <c r="BF147" s="1059"/>
      <c r="BG147" s="1060"/>
      <c r="BH147" s="1060"/>
      <c r="BI147" s="1060"/>
      <c r="BJ147" s="1061"/>
    </row>
    <row r="148" spans="2:62" ht="20.25" customHeight="1">
      <c r="B148" s="1121"/>
      <c r="C148" s="1105"/>
      <c r="D148" s="1106"/>
      <c r="E148" s="207"/>
      <c r="F148" s="208">
        <f>C147</f>
        <v>0</v>
      </c>
      <c r="G148" s="207"/>
      <c r="H148" s="208">
        <f>I147</f>
        <v>0</v>
      </c>
      <c r="I148" s="1107"/>
      <c r="J148" s="1108"/>
      <c r="K148" s="1109"/>
      <c r="L148" s="1110"/>
      <c r="M148" s="1110"/>
      <c r="N148" s="1106"/>
      <c r="O148" s="1081"/>
      <c r="P148" s="1082"/>
      <c r="Q148" s="1082"/>
      <c r="R148" s="1082"/>
      <c r="S148" s="1083"/>
      <c r="T148" s="196" t="s">
        <v>253</v>
      </c>
      <c r="U148" s="120"/>
      <c r="V148" s="197"/>
      <c r="W148" s="173" t="str">
        <f>IF(W147="","",VLOOKUP(W147,'シフト記号表（従来型・ユニット型共通）'!$C$6:$L$47,10,FALSE))</f>
        <v/>
      </c>
      <c r="X148" s="174" t="str">
        <f>IF(X147="","",VLOOKUP(X147,'シフト記号表（従来型・ユニット型共通）'!$C$6:$L$47,10,FALSE))</f>
        <v/>
      </c>
      <c r="Y148" s="174" t="str">
        <f>IF(Y147="","",VLOOKUP(Y147,'シフト記号表（従来型・ユニット型共通）'!$C$6:$L$47,10,FALSE))</f>
        <v/>
      </c>
      <c r="Z148" s="174" t="str">
        <f>IF(Z147="","",VLOOKUP(Z147,'シフト記号表（従来型・ユニット型共通）'!$C$6:$L$47,10,FALSE))</f>
        <v/>
      </c>
      <c r="AA148" s="174" t="str">
        <f>IF(AA147="","",VLOOKUP(AA147,'シフト記号表（従来型・ユニット型共通）'!$C$6:$L$47,10,FALSE))</f>
        <v/>
      </c>
      <c r="AB148" s="174" t="str">
        <f>IF(AB147="","",VLOOKUP(AB147,'シフト記号表（従来型・ユニット型共通）'!$C$6:$L$47,10,FALSE))</f>
        <v/>
      </c>
      <c r="AC148" s="175" t="str">
        <f>IF(AC147="","",VLOOKUP(AC147,'シフト記号表（従来型・ユニット型共通）'!$C$6:$L$47,10,FALSE))</f>
        <v/>
      </c>
      <c r="AD148" s="173" t="str">
        <f>IF(AD147="","",VLOOKUP(AD147,'シフト記号表（従来型・ユニット型共通）'!$C$6:$L$47,10,FALSE))</f>
        <v/>
      </c>
      <c r="AE148" s="174" t="str">
        <f>IF(AE147="","",VLOOKUP(AE147,'シフト記号表（従来型・ユニット型共通）'!$C$6:$L$47,10,FALSE))</f>
        <v/>
      </c>
      <c r="AF148" s="174" t="str">
        <f>IF(AF147="","",VLOOKUP(AF147,'シフト記号表（従来型・ユニット型共通）'!$C$6:$L$47,10,FALSE))</f>
        <v/>
      </c>
      <c r="AG148" s="174" t="str">
        <f>IF(AG147="","",VLOOKUP(AG147,'シフト記号表（従来型・ユニット型共通）'!$C$6:$L$47,10,FALSE))</f>
        <v/>
      </c>
      <c r="AH148" s="174" t="str">
        <f>IF(AH147="","",VLOOKUP(AH147,'シフト記号表（従来型・ユニット型共通）'!$C$6:$L$47,10,FALSE))</f>
        <v/>
      </c>
      <c r="AI148" s="174" t="str">
        <f>IF(AI147="","",VLOOKUP(AI147,'シフト記号表（従来型・ユニット型共通）'!$C$6:$L$47,10,FALSE))</f>
        <v/>
      </c>
      <c r="AJ148" s="175" t="str">
        <f>IF(AJ147="","",VLOOKUP(AJ147,'シフト記号表（従来型・ユニット型共通）'!$C$6:$L$47,10,FALSE))</f>
        <v/>
      </c>
      <c r="AK148" s="173" t="str">
        <f>IF(AK147="","",VLOOKUP(AK147,'シフト記号表（従来型・ユニット型共通）'!$C$6:$L$47,10,FALSE))</f>
        <v/>
      </c>
      <c r="AL148" s="174" t="str">
        <f>IF(AL147="","",VLOOKUP(AL147,'シフト記号表（従来型・ユニット型共通）'!$C$6:$L$47,10,FALSE))</f>
        <v/>
      </c>
      <c r="AM148" s="174" t="str">
        <f>IF(AM147="","",VLOOKUP(AM147,'シフト記号表（従来型・ユニット型共通）'!$C$6:$L$47,10,FALSE))</f>
        <v/>
      </c>
      <c r="AN148" s="174" t="str">
        <f>IF(AN147="","",VLOOKUP(AN147,'シフト記号表（従来型・ユニット型共通）'!$C$6:$L$47,10,FALSE))</f>
        <v/>
      </c>
      <c r="AO148" s="174" t="str">
        <f>IF(AO147="","",VLOOKUP(AO147,'シフト記号表（従来型・ユニット型共通）'!$C$6:$L$47,10,FALSE))</f>
        <v/>
      </c>
      <c r="AP148" s="174" t="str">
        <f>IF(AP147="","",VLOOKUP(AP147,'シフト記号表（従来型・ユニット型共通）'!$C$6:$L$47,10,FALSE))</f>
        <v/>
      </c>
      <c r="AQ148" s="175" t="str">
        <f>IF(AQ147="","",VLOOKUP(AQ147,'シフト記号表（従来型・ユニット型共通）'!$C$6:$L$47,10,FALSE))</f>
        <v/>
      </c>
      <c r="AR148" s="173" t="str">
        <f>IF(AR147="","",VLOOKUP(AR147,'シフト記号表（従来型・ユニット型共通）'!$C$6:$L$47,10,FALSE))</f>
        <v/>
      </c>
      <c r="AS148" s="174" t="str">
        <f>IF(AS147="","",VLOOKUP(AS147,'シフト記号表（従来型・ユニット型共通）'!$C$6:$L$47,10,FALSE))</f>
        <v/>
      </c>
      <c r="AT148" s="174" t="str">
        <f>IF(AT147="","",VLOOKUP(AT147,'シフト記号表（従来型・ユニット型共通）'!$C$6:$L$47,10,FALSE))</f>
        <v/>
      </c>
      <c r="AU148" s="174" t="str">
        <f>IF(AU147="","",VLOOKUP(AU147,'シフト記号表（従来型・ユニット型共通）'!$C$6:$L$47,10,FALSE))</f>
        <v/>
      </c>
      <c r="AV148" s="174" t="str">
        <f>IF(AV147="","",VLOOKUP(AV147,'シフト記号表（従来型・ユニット型共通）'!$C$6:$L$47,10,FALSE))</f>
        <v/>
      </c>
      <c r="AW148" s="174" t="str">
        <f>IF(AW147="","",VLOOKUP(AW147,'シフト記号表（従来型・ユニット型共通）'!$C$6:$L$47,10,FALSE))</f>
        <v/>
      </c>
      <c r="AX148" s="175" t="str">
        <f>IF(AX147="","",VLOOKUP(AX147,'シフト記号表（従来型・ユニット型共通）'!$C$6:$L$47,10,FALSE))</f>
        <v/>
      </c>
      <c r="AY148" s="173" t="str">
        <f>IF(AY147="","",VLOOKUP(AY147,'シフト記号表（従来型・ユニット型共通）'!$C$6:$L$47,10,FALSE))</f>
        <v/>
      </c>
      <c r="AZ148" s="174" t="str">
        <f>IF(AZ147="","",VLOOKUP(AZ147,'シフト記号表（従来型・ユニット型共通）'!$C$6:$L$47,10,FALSE))</f>
        <v/>
      </c>
      <c r="BA148" s="174" t="str">
        <f>IF(BA147="","",VLOOKUP(BA147,'シフト記号表（従来型・ユニット型共通）'!$C$6:$L$47,10,FALSE))</f>
        <v/>
      </c>
      <c r="BB148" s="1114">
        <f>IF($BE$3="４週",SUM(W148:AX148),IF($BE$3="暦月",SUM(W148:BA148),""))</f>
        <v>0</v>
      </c>
      <c r="BC148" s="1115"/>
      <c r="BD148" s="1116">
        <f>IF($BE$3="４週",BB148/4,IF($BE$3="暦月",(BB148/($BE$8/7)),""))</f>
        <v>0</v>
      </c>
      <c r="BE148" s="1115"/>
      <c r="BF148" s="1111"/>
      <c r="BG148" s="1112"/>
      <c r="BH148" s="1112"/>
      <c r="BI148" s="1112"/>
      <c r="BJ148" s="1113"/>
    </row>
    <row r="149" spans="2:62" ht="20.25" customHeight="1">
      <c r="B149" s="1120">
        <f>B147+1</f>
        <v>67</v>
      </c>
      <c r="C149" s="957"/>
      <c r="D149" s="958"/>
      <c r="E149" s="163"/>
      <c r="F149" s="164"/>
      <c r="G149" s="163"/>
      <c r="H149" s="164"/>
      <c r="I149" s="1051"/>
      <c r="J149" s="1052"/>
      <c r="K149" s="1057"/>
      <c r="L149" s="1058"/>
      <c r="M149" s="1058"/>
      <c r="N149" s="958"/>
      <c r="O149" s="1081"/>
      <c r="P149" s="1082"/>
      <c r="Q149" s="1082"/>
      <c r="R149" s="1082"/>
      <c r="S149" s="1083"/>
      <c r="T149" s="195" t="s">
        <v>18</v>
      </c>
      <c r="U149" s="118"/>
      <c r="V149" s="119"/>
      <c r="W149" s="105"/>
      <c r="X149" s="106"/>
      <c r="Y149" s="106"/>
      <c r="Z149" s="106"/>
      <c r="AA149" s="106"/>
      <c r="AB149" s="106"/>
      <c r="AC149" s="107"/>
      <c r="AD149" s="105"/>
      <c r="AE149" s="106"/>
      <c r="AF149" s="106"/>
      <c r="AG149" s="106"/>
      <c r="AH149" s="106"/>
      <c r="AI149" s="106"/>
      <c r="AJ149" s="107"/>
      <c r="AK149" s="105"/>
      <c r="AL149" s="106"/>
      <c r="AM149" s="106"/>
      <c r="AN149" s="106"/>
      <c r="AO149" s="106"/>
      <c r="AP149" s="106"/>
      <c r="AQ149" s="107"/>
      <c r="AR149" s="105"/>
      <c r="AS149" s="106"/>
      <c r="AT149" s="106"/>
      <c r="AU149" s="106"/>
      <c r="AV149" s="106"/>
      <c r="AW149" s="106"/>
      <c r="AX149" s="107"/>
      <c r="AY149" s="105"/>
      <c r="AZ149" s="106"/>
      <c r="BA149" s="108"/>
      <c r="BB149" s="1035"/>
      <c r="BC149" s="1036"/>
      <c r="BD149" s="1037"/>
      <c r="BE149" s="1038"/>
      <c r="BF149" s="1059"/>
      <c r="BG149" s="1060"/>
      <c r="BH149" s="1060"/>
      <c r="BI149" s="1060"/>
      <c r="BJ149" s="1061"/>
    </row>
    <row r="150" spans="2:62" ht="20.25" customHeight="1">
      <c r="B150" s="1121"/>
      <c r="C150" s="1105"/>
      <c r="D150" s="1106"/>
      <c r="E150" s="207"/>
      <c r="F150" s="208">
        <f>C149</f>
        <v>0</v>
      </c>
      <c r="G150" s="207"/>
      <c r="H150" s="208">
        <f>I149</f>
        <v>0</v>
      </c>
      <c r="I150" s="1107"/>
      <c r="J150" s="1108"/>
      <c r="K150" s="1109"/>
      <c r="L150" s="1110"/>
      <c r="M150" s="1110"/>
      <c r="N150" s="1106"/>
      <c r="O150" s="1081"/>
      <c r="P150" s="1082"/>
      <c r="Q150" s="1082"/>
      <c r="R150" s="1082"/>
      <c r="S150" s="1083"/>
      <c r="T150" s="196" t="s">
        <v>253</v>
      </c>
      <c r="U150" s="120"/>
      <c r="V150" s="197"/>
      <c r="W150" s="173" t="str">
        <f>IF(W149="","",VLOOKUP(W149,'シフト記号表（従来型・ユニット型共通）'!$C$6:$L$47,10,FALSE))</f>
        <v/>
      </c>
      <c r="X150" s="174" t="str">
        <f>IF(X149="","",VLOOKUP(X149,'シフト記号表（従来型・ユニット型共通）'!$C$6:$L$47,10,FALSE))</f>
        <v/>
      </c>
      <c r="Y150" s="174" t="str">
        <f>IF(Y149="","",VLOOKUP(Y149,'シフト記号表（従来型・ユニット型共通）'!$C$6:$L$47,10,FALSE))</f>
        <v/>
      </c>
      <c r="Z150" s="174" t="str">
        <f>IF(Z149="","",VLOOKUP(Z149,'シフト記号表（従来型・ユニット型共通）'!$C$6:$L$47,10,FALSE))</f>
        <v/>
      </c>
      <c r="AA150" s="174" t="str">
        <f>IF(AA149="","",VLOOKUP(AA149,'シフト記号表（従来型・ユニット型共通）'!$C$6:$L$47,10,FALSE))</f>
        <v/>
      </c>
      <c r="AB150" s="174" t="str">
        <f>IF(AB149="","",VLOOKUP(AB149,'シフト記号表（従来型・ユニット型共通）'!$C$6:$L$47,10,FALSE))</f>
        <v/>
      </c>
      <c r="AC150" s="175" t="str">
        <f>IF(AC149="","",VLOOKUP(AC149,'シフト記号表（従来型・ユニット型共通）'!$C$6:$L$47,10,FALSE))</f>
        <v/>
      </c>
      <c r="AD150" s="173" t="str">
        <f>IF(AD149="","",VLOOKUP(AD149,'シフト記号表（従来型・ユニット型共通）'!$C$6:$L$47,10,FALSE))</f>
        <v/>
      </c>
      <c r="AE150" s="174" t="str">
        <f>IF(AE149="","",VLOOKUP(AE149,'シフト記号表（従来型・ユニット型共通）'!$C$6:$L$47,10,FALSE))</f>
        <v/>
      </c>
      <c r="AF150" s="174" t="str">
        <f>IF(AF149="","",VLOOKUP(AF149,'シフト記号表（従来型・ユニット型共通）'!$C$6:$L$47,10,FALSE))</f>
        <v/>
      </c>
      <c r="AG150" s="174" t="str">
        <f>IF(AG149="","",VLOOKUP(AG149,'シフト記号表（従来型・ユニット型共通）'!$C$6:$L$47,10,FALSE))</f>
        <v/>
      </c>
      <c r="AH150" s="174" t="str">
        <f>IF(AH149="","",VLOOKUP(AH149,'シフト記号表（従来型・ユニット型共通）'!$C$6:$L$47,10,FALSE))</f>
        <v/>
      </c>
      <c r="AI150" s="174" t="str">
        <f>IF(AI149="","",VLOOKUP(AI149,'シフト記号表（従来型・ユニット型共通）'!$C$6:$L$47,10,FALSE))</f>
        <v/>
      </c>
      <c r="AJ150" s="175" t="str">
        <f>IF(AJ149="","",VLOOKUP(AJ149,'シフト記号表（従来型・ユニット型共通）'!$C$6:$L$47,10,FALSE))</f>
        <v/>
      </c>
      <c r="AK150" s="173" t="str">
        <f>IF(AK149="","",VLOOKUP(AK149,'シフト記号表（従来型・ユニット型共通）'!$C$6:$L$47,10,FALSE))</f>
        <v/>
      </c>
      <c r="AL150" s="174" t="str">
        <f>IF(AL149="","",VLOOKUP(AL149,'シフト記号表（従来型・ユニット型共通）'!$C$6:$L$47,10,FALSE))</f>
        <v/>
      </c>
      <c r="AM150" s="174" t="str">
        <f>IF(AM149="","",VLOOKUP(AM149,'シフト記号表（従来型・ユニット型共通）'!$C$6:$L$47,10,FALSE))</f>
        <v/>
      </c>
      <c r="AN150" s="174" t="str">
        <f>IF(AN149="","",VLOOKUP(AN149,'シフト記号表（従来型・ユニット型共通）'!$C$6:$L$47,10,FALSE))</f>
        <v/>
      </c>
      <c r="AO150" s="174" t="str">
        <f>IF(AO149="","",VLOOKUP(AO149,'シフト記号表（従来型・ユニット型共通）'!$C$6:$L$47,10,FALSE))</f>
        <v/>
      </c>
      <c r="AP150" s="174" t="str">
        <f>IF(AP149="","",VLOOKUP(AP149,'シフト記号表（従来型・ユニット型共通）'!$C$6:$L$47,10,FALSE))</f>
        <v/>
      </c>
      <c r="AQ150" s="175" t="str">
        <f>IF(AQ149="","",VLOOKUP(AQ149,'シフト記号表（従来型・ユニット型共通）'!$C$6:$L$47,10,FALSE))</f>
        <v/>
      </c>
      <c r="AR150" s="173" t="str">
        <f>IF(AR149="","",VLOOKUP(AR149,'シフト記号表（従来型・ユニット型共通）'!$C$6:$L$47,10,FALSE))</f>
        <v/>
      </c>
      <c r="AS150" s="174" t="str">
        <f>IF(AS149="","",VLOOKUP(AS149,'シフト記号表（従来型・ユニット型共通）'!$C$6:$L$47,10,FALSE))</f>
        <v/>
      </c>
      <c r="AT150" s="174" t="str">
        <f>IF(AT149="","",VLOOKUP(AT149,'シフト記号表（従来型・ユニット型共通）'!$C$6:$L$47,10,FALSE))</f>
        <v/>
      </c>
      <c r="AU150" s="174" t="str">
        <f>IF(AU149="","",VLOOKUP(AU149,'シフト記号表（従来型・ユニット型共通）'!$C$6:$L$47,10,FALSE))</f>
        <v/>
      </c>
      <c r="AV150" s="174" t="str">
        <f>IF(AV149="","",VLOOKUP(AV149,'シフト記号表（従来型・ユニット型共通）'!$C$6:$L$47,10,FALSE))</f>
        <v/>
      </c>
      <c r="AW150" s="174" t="str">
        <f>IF(AW149="","",VLOOKUP(AW149,'シフト記号表（従来型・ユニット型共通）'!$C$6:$L$47,10,FALSE))</f>
        <v/>
      </c>
      <c r="AX150" s="175" t="str">
        <f>IF(AX149="","",VLOOKUP(AX149,'シフト記号表（従来型・ユニット型共通）'!$C$6:$L$47,10,FALSE))</f>
        <v/>
      </c>
      <c r="AY150" s="173" t="str">
        <f>IF(AY149="","",VLOOKUP(AY149,'シフト記号表（従来型・ユニット型共通）'!$C$6:$L$47,10,FALSE))</f>
        <v/>
      </c>
      <c r="AZ150" s="174" t="str">
        <f>IF(AZ149="","",VLOOKUP(AZ149,'シフト記号表（従来型・ユニット型共通）'!$C$6:$L$47,10,FALSE))</f>
        <v/>
      </c>
      <c r="BA150" s="174" t="str">
        <f>IF(BA149="","",VLOOKUP(BA149,'シフト記号表（従来型・ユニット型共通）'!$C$6:$L$47,10,FALSE))</f>
        <v/>
      </c>
      <c r="BB150" s="1114">
        <f>IF($BE$3="４週",SUM(W150:AX150),IF($BE$3="暦月",SUM(W150:BA150),""))</f>
        <v>0</v>
      </c>
      <c r="BC150" s="1115"/>
      <c r="BD150" s="1116">
        <f>IF($BE$3="４週",BB150/4,IF($BE$3="暦月",(BB150/($BE$8/7)),""))</f>
        <v>0</v>
      </c>
      <c r="BE150" s="1115"/>
      <c r="BF150" s="1111"/>
      <c r="BG150" s="1112"/>
      <c r="BH150" s="1112"/>
      <c r="BI150" s="1112"/>
      <c r="BJ150" s="1113"/>
    </row>
    <row r="151" spans="2:62" ht="20.25" customHeight="1">
      <c r="B151" s="1120">
        <f>B149+1</f>
        <v>68</v>
      </c>
      <c r="C151" s="957"/>
      <c r="D151" s="958"/>
      <c r="E151" s="163"/>
      <c r="F151" s="164"/>
      <c r="G151" s="163"/>
      <c r="H151" s="164"/>
      <c r="I151" s="1051"/>
      <c r="J151" s="1052"/>
      <c r="K151" s="1057"/>
      <c r="L151" s="1058"/>
      <c r="M151" s="1058"/>
      <c r="N151" s="958"/>
      <c r="O151" s="1081"/>
      <c r="P151" s="1082"/>
      <c r="Q151" s="1082"/>
      <c r="R151" s="1082"/>
      <c r="S151" s="1083"/>
      <c r="T151" s="195" t="s">
        <v>18</v>
      </c>
      <c r="U151" s="118"/>
      <c r="V151" s="119"/>
      <c r="W151" s="105"/>
      <c r="X151" s="106"/>
      <c r="Y151" s="106"/>
      <c r="Z151" s="106"/>
      <c r="AA151" s="106"/>
      <c r="AB151" s="106"/>
      <c r="AC151" s="107"/>
      <c r="AD151" s="105"/>
      <c r="AE151" s="106"/>
      <c r="AF151" s="106"/>
      <c r="AG151" s="106"/>
      <c r="AH151" s="106"/>
      <c r="AI151" s="106"/>
      <c r="AJ151" s="107"/>
      <c r="AK151" s="105"/>
      <c r="AL151" s="106"/>
      <c r="AM151" s="106"/>
      <c r="AN151" s="106"/>
      <c r="AO151" s="106"/>
      <c r="AP151" s="106"/>
      <c r="AQ151" s="107"/>
      <c r="AR151" s="105"/>
      <c r="AS151" s="106"/>
      <c r="AT151" s="106"/>
      <c r="AU151" s="106"/>
      <c r="AV151" s="106"/>
      <c r="AW151" s="106"/>
      <c r="AX151" s="107"/>
      <c r="AY151" s="105"/>
      <c r="AZ151" s="106"/>
      <c r="BA151" s="108"/>
      <c r="BB151" s="1035"/>
      <c r="BC151" s="1036"/>
      <c r="BD151" s="1037"/>
      <c r="BE151" s="1038"/>
      <c r="BF151" s="1059"/>
      <c r="BG151" s="1060"/>
      <c r="BH151" s="1060"/>
      <c r="BI151" s="1060"/>
      <c r="BJ151" s="1061"/>
    </row>
    <row r="152" spans="2:62" ht="20.25" customHeight="1">
      <c r="B152" s="1121"/>
      <c r="C152" s="1105"/>
      <c r="D152" s="1106"/>
      <c r="E152" s="207"/>
      <c r="F152" s="208">
        <f>C151</f>
        <v>0</v>
      </c>
      <c r="G152" s="207"/>
      <c r="H152" s="208">
        <f>I151</f>
        <v>0</v>
      </c>
      <c r="I152" s="1107"/>
      <c r="J152" s="1108"/>
      <c r="K152" s="1109"/>
      <c r="L152" s="1110"/>
      <c r="M152" s="1110"/>
      <c r="N152" s="1106"/>
      <c r="O152" s="1081"/>
      <c r="P152" s="1082"/>
      <c r="Q152" s="1082"/>
      <c r="R152" s="1082"/>
      <c r="S152" s="1083"/>
      <c r="T152" s="196" t="s">
        <v>253</v>
      </c>
      <c r="U152" s="120"/>
      <c r="V152" s="197"/>
      <c r="W152" s="173" t="str">
        <f>IF(W151="","",VLOOKUP(W151,'シフト記号表（従来型・ユニット型共通）'!$C$6:$L$47,10,FALSE))</f>
        <v/>
      </c>
      <c r="X152" s="174" t="str">
        <f>IF(X151="","",VLOOKUP(X151,'シフト記号表（従来型・ユニット型共通）'!$C$6:$L$47,10,FALSE))</f>
        <v/>
      </c>
      <c r="Y152" s="174" t="str">
        <f>IF(Y151="","",VLOOKUP(Y151,'シフト記号表（従来型・ユニット型共通）'!$C$6:$L$47,10,FALSE))</f>
        <v/>
      </c>
      <c r="Z152" s="174" t="str">
        <f>IF(Z151="","",VLOOKUP(Z151,'シフト記号表（従来型・ユニット型共通）'!$C$6:$L$47,10,FALSE))</f>
        <v/>
      </c>
      <c r="AA152" s="174" t="str">
        <f>IF(AA151="","",VLOOKUP(AA151,'シフト記号表（従来型・ユニット型共通）'!$C$6:$L$47,10,FALSE))</f>
        <v/>
      </c>
      <c r="AB152" s="174" t="str">
        <f>IF(AB151="","",VLOOKUP(AB151,'シフト記号表（従来型・ユニット型共通）'!$C$6:$L$47,10,FALSE))</f>
        <v/>
      </c>
      <c r="AC152" s="175" t="str">
        <f>IF(AC151="","",VLOOKUP(AC151,'シフト記号表（従来型・ユニット型共通）'!$C$6:$L$47,10,FALSE))</f>
        <v/>
      </c>
      <c r="AD152" s="173" t="str">
        <f>IF(AD151="","",VLOOKUP(AD151,'シフト記号表（従来型・ユニット型共通）'!$C$6:$L$47,10,FALSE))</f>
        <v/>
      </c>
      <c r="AE152" s="174" t="str">
        <f>IF(AE151="","",VLOOKUP(AE151,'シフト記号表（従来型・ユニット型共通）'!$C$6:$L$47,10,FALSE))</f>
        <v/>
      </c>
      <c r="AF152" s="174" t="str">
        <f>IF(AF151="","",VLOOKUP(AF151,'シフト記号表（従来型・ユニット型共通）'!$C$6:$L$47,10,FALSE))</f>
        <v/>
      </c>
      <c r="AG152" s="174" t="str">
        <f>IF(AG151="","",VLOOKUP(AG151,'シフト記号表（従来型・ユニット型共通）'!$C$6:$L$47,10,FALSE))</f>
        <v/>
      </c>
      <c r="AH152" s="174" t="str">
        <f>IF(AH151="","",VLOOKUP(AH151,'シフト記号表（従来型・ユニット型共通）'!$C$6:$L$47,10,FALSE))</f>
        <v/>
      </c>
      <c r="AI152" s="174" t="str">
        <f>IF(AI151="","",VLOOKUP(AI151,'シフト記号表（従来型・ユニット型共通）'!$C$6:$L$47,10,FALSE))</f>
        <v/>
      </c>
      <c r="AJ152" s="175" t="str">
        <f>IF(AJ151="","",VLOOKUP(AJ151,'シフト記号表（従来型・ユニット型共通）'!$C$6:$L$47,10,FALSE))</f>
        <v/>
      </c>
      <c r="AK152" s="173" t="str">
        <f>IF(AK151="","",VLOOKUP(AK151,'シフト記号表（従来型・ユニット型共通）'!$C$6:$L$47,10,FALSE))</f>
        <v/>
      </c>
      <c r="AL152" s="174" t="str">
        <f>IF(AL151="","",VLOOKUP(AL151,'シフト記号表（従来型・ユニット型共通）'!$C$6:$L$47,10,FALSE))</f>
        <v/>
      </c>
      <c r="AM152" s="174" t="str">
        <f>IF(AM151="","",VLOOKUP(AM151,'シフト記号表（従来型・ユニット型共通）'!$C$6:$L$47,10,FALSE))</f>
        <v/>
      </c>
      <c r="AN152" s="174" t="str">
        <f>IF(AN151="","",VLOOKUP(AN151,'シフト記号表（従来型・ユニット型共通）'!$C$6:$L$47,10,FALSE))</f>
        <v/>
      </c>
      <c r="AO152" s="174" t="str">
        <f>IF(AO151="","",VLOOKUP(AO151,'シフト記号表（従来型・ユニット型共通）'!$C$6:$L$47,10,FALSE))</f>
        <v/>
      </c>
      <c r="AP152" s="174" t="str">
        <f>IF(AP151="","",VLOOKUP(AP151,'シフト記号表（従来型・ユニット型共通）'!$C$6:$L$47,10,FALSE))</f>
        <v/>
      </c>
      <c r="AQ152" s="175" t="str">
        <f>IF(AQ151="","",VLOOKUP(AQ151,'シフト記号表（従来型・ユニット型共通）'!$C$6:$L$47,10,FALSE))</f>
        <v/>
      </c>
      <c r="AR152" s="173" t="str">
        <f>IF(AR151="","",VLOOKUP(AR151,'シフト記号表（従来型・ユニット型共通）'!$C$6:$L$47,10,FALSE))</f>
        <v/>
      </c>
      <c r="AS152" s="174" t="str">
        <f>IF(AS151="","",VLOOKUP(AS151,'シフト記号表（従来型・ユニット型共通）'!$C$6:$L$47,10,FALSE))</f>
        <v/>
      </c>
      <c r="AT152" s="174" t="str">
        <f>IF(AT151="","",VLOOKUP(AT151,'シフト記号表（従来型・ユニット型共通）'!$C$6:$L$47,10,FALSE))</f>
        <v/>
      </c>
      <c r="AU152" s="174" t="str">
        <f>IF(AU151="","",VLOOKUP(AU151,'シフト記号表（従来型・ユニット型共通）'!$C$6:$L$47,10,FALSE))</f>
        <v/>
      </c>
      <c r="AV152" s="174" t="str">
        <f>IF(AV151="","",VLOOKUP(AV151,'シフト記号表（従来型・ユニット型共通）'!$C$6:$L$47,10,FALSE))</f>
        <v/>
      </c>
      <c r="AW152" s="174" t="str">
        <f>IF(AW151="","",VLOOKUP(AW151,'シフト記号表（従来型・ユニット型共通）'!$C$6:$L$47,10,FALSE))</f>
        <v/>
      </c>
      <c r="AX152" s="175" t="str">
        <f>IF(AX151="","",VLOOKUP(AX151,'シフト記号表（従来型・ユニット型共通）'!$C$6:$L$47,10,FALSE))</f>
        <v/>
      </c>
      <c r="AY152" s="173" t="str">
        <f>IF(AY151="","",VLOOKUP(AY151,'シフト記号表（従来型・ユニット型共通）'!$C$6:$L$47,10,FALSE))</f>
        <v/>
      </c>
      <c r="AZ152" s="174" t="str">
        <f>IF(AZ151="","",VLOOKUP(AZ151,'シフト記号表（従来型・ユニット型共通）'!$C$6:$L$47,10,FALSE))</f>
        <v/>
      </c>
      <c r="BA152" s="174" t="str">
        <f>IF(BA151="","",VLOOKUP(BA151,'シフト記号表（従来型・ユニット型共通）'!$C$6:$L$47,10,FALSE))</f>
        <v/>
      </c>
      <c r="BB152" s="1114">
        <f>IF($BE$3="４週",SUM(W152:AX152),IF($BE$3="暦月",SUM(W152:BA152),""))</f>
        <v>0</v>
      </c>
      <c r="BC152" s="1115"/>
      <c r="BD152" s="1116">
        <f>IF($BE$3="４週",BB152/4,IF($BE$3="暦月",(BB152/($BE$8/7)),""))</f>
        <v>0</v>
      </c>
      <c r="BE152" s="1115"/>
      <c r="BF152" s="1111"/>
      <c r="BG152" s="1112"/>
      <c r="BH152" s="1112"/>
      <c r="BI152" s="1112"/>
      <c r="BJ152" s="1113"/>
    </row>
    <row r="153" spans="2:62" ht="20.25" customHeight="1">
      <c r="B153" s="1120">
        <f>B151+1</f>
        <v>69</v>
      </c>
      <c r="C153" s="957"/>
      <c r="D153" s="958"/>
      <c r="E153" s="163"/>
      <c r="F153" s="164"/>
      <c r="G153" s="163"/>
      <c r="H153" s="164"/>
      <c r="I153" s="1051"/>
      <c r="J153" s="1052"/>
      <c r="K153" s="1057"/>
      <c r="L153" s="1058"/>
      <c r="M153" s="1058"/>
      <c r="N153" s="958"/>
      <c r="O153" s="1081"/>
      <c r="P153" s="1082"/>
      <c r="Q153" s="1082"/>
      <c r="R153" s="1082"/>
      <c r="S153" s="1083"/>
      <c r="T153" s="195" t="s">
        <v>18</v>
      </c>
      <c r="U153" s="118"/>
      <c r="V153" s="119"/>
      <c r="W153" s="105"/>
      <c r="X153" s="106"/>
      <c r="Y153" s="106"/>
      <c r="Z153" s="106"/>
      <c r="AA153" s="106"/>
      <c r="AB153" s="106"/>
      <c r="AC153" s="107"/>
      <c r="AD153" s="105"/>
      <c r="AE153" s="106"/>
      <c r="AF153" s="106"/>
      <c r="AG153" s="106"/>
      <c r="AH153" s="106"/>
      <c r="AI153" s="106"/>
      <c r="AJ153" s="107"/>
      <c r="AK153" s="105"/>
      <c r="AL153" s="106"/>
      <c r="AM153" s="106"/>
      <c r="AN153" s="106"/>
      <c r="AO153" s="106"/>
      <c r="AP153" s="106"/>
      <c r="AQ153" s="107"/>
      <c r="AR153" s="105"/>
      <c r="AS153" s="106"/>
      <c r="AT153" s="106"/>
      <c r="AU153" s="106"/>
      <c r="AV153" s="106"/>
      <c r="AW153" s="106"/>
      <c r="AX153" s="107"/>
      <c r="AY153" s="105"/>
      <c r="AZ153" s="106"/>
      <c r="BA153" s="108"/>
      <c r="BB153" s="1035"/>
      <c r="BC153" s="1036"/>
      <c r="BD153" s="1037"/>
      <c r="BE153" s="1038"/>
      <c r="BF153" s="1059"/>
      <c r="BG153" s="1060"/>
      <c r="BH153" s="1060"/>
      <c r="BI153" s="1060"/>
      <c r="BJ153" s="1061"/>
    </row>
    <row r="154" spans="2:62" ht="20.25" customHeight="1">
      <c r="B154" s="1121"/>
      <c r="C154" s="1105"/>
      <c r="D154" s="1106"/>
      <c r="E154" s="207"/>
      <c r="F154" s="208">
        <f>C153</f>
        <v>0</v>
      </c>
      <c r="G154" s="207"/>
      <c r="H154" s="208">
        <f>I153</f>
        <v>0</v>
      </c>
      <c r="I154" s="1107"/>
      <c r="J154" s="1108"/>
      <c r="K154" s="1109"/>
      <c r="L154" s="1110"/>
      <c r="M154" s="1110"/>
      <c r="N154" s="1106"/>
      <c r="O154" s="1081"/>
      <c r="P154" s="1082"/>
      <c r="Q154" s="1082"/>
      <c r="R154" s="1082"/>
      <c r="S154" s="1083"/>
      <c r="T154" s="196" t="s">
        <v>253</v>
      </c>
      <c r="U154" s="120"/>
      <c r="V154" s="197"/>
      <c r="W154" s="173" t="str">
        <f>IF(W153="","",VLOOKUP(W153,'シフト記号表（従来型・ユニット型共通）'!$C$6:$L$47,10,FALSE))</f>
        <v/>
      </c>
      <c r="X154" s="174" t="str">
        <f>IF(X153="","",VLOOKUP(X153,'シフト記号表（従来型・ユニット型共通）'!$C$6:$L$47,10,FALSE))</f>
        <v/>
      </c>
      <c r="Y154" s="174" t="str">
        <f>IF(Y153="","",VLOOKUP(Y153,'シフト記号表（従来型・ユニット型共通）'!$C$6:$L$47,10,FALSE))</f>
        <v/>
      </c>
      <c r="Z154" s="174" t="str">
        <f>IF(Z153="","",VLOOKUP(Z153,'シフト記号表（従来型・ユニット型共通）'!$C$6:$L$47,10,FALSE))</f>
        <v/>
      </c>
      <c r="AA154" s="174" t="str">
        <f>IF(AA153="","",VLOOKUP(AA153,'シフト記号表（従来型・ユニット型共通）'!$C$6:$L$47,10,FALSE))</f>
        <v/>
      </c>
      <c r="AB154" s="174" t="str">
        <f>IF(AB153="","",VLOOKUP(AB153,'シフト記号表（従来型・ユニット型共通）'!$C$6:$L$47,10,FALSE))</f>
        <v/>
      </c>
      <c r="AC154" s="175" t="str">
        <f>IF(AC153="","",VLOOKUP(AC153,'シフト記号表（従来型・ユニット型共通）'!$C$6:$L$47,10,FALSE))</f>
        <v/>
      </c>
      <c r="AD154" s="173" t="str">
        <f>IF(AD153="","",VLOOKUP(AD153,'シフト記号表（従来型・ユニット型共通）'!$C$6:$L$47,10,FALSE))</f>
        <v/>
      </c>
      <c r="AE154" s="174" t="str">
        <f>IF(AE153="","",VLOOKUP(AE153,'シフト記号表（従来型・ユニット型共通）'!$C$6:$L$47,10,FALSE))</f>
        <v/>
      </c>
      <c r="AF154" s="174" t="str">
        <f>IF(AF153="","",VLOOKUP(AF153,'シフト記号表（従来型・ユニット型共通）'!$C$6:$L$47,10,FALSE))</f>
        <v/>
      </c>
      <c r="AG154" s="174" t="str">
        <f>IF(AG153="","",VLOOKUP(AG153,'シフト記号表（従来型・ユニット型共通）'!$C$6:$L$47,10,FALSE))</f>
        <v/>
      </c>
      <c r="AH154" s="174" t="str">
        <f>IF(AH153="","",VLOOKUP(AH153,'シフト記号表（従来型・ユニット型共通）'!$C$6:$L$47,10,FALSE))</f>
        <v/>
      </c>
      <c r="AI154" s="174" t="str">
        <f>IF(AI153="","",VLOOKUP(AI153,'シフト記号表（従来型・ユニット型共通）'!$C$6:$L$47,10,FALSE))</f>
        <v/>
      </c>
      <c r="AJ154" s="175" t="str">
        <f>IF(AJ153="","",VLOOKUP(AJ153,'シフト記号表（従来型・ユニット型共通）'!$C$6:$L$47,10,FALSE))</f>
        <v/>
      </c>
      <c r="AK154" s="173" t="str">
        <f>IF(AK153="","",VLOOKUP(AK153,'シフト記号表（従来型・ユニット型共通）'!$C$6:$L$47,10,FALSE))</f>
        <v/>
      </c>
      <c r="AL154" s="174" t="str">
        <f>IF(AL153="","",VLOOKUP(AL153,'シフト記号表（従来型・ユニット型共通）'!$C$6:$L$47,10,FALSE))</f>
        <v/>
      </c>
      <c r="AM154" s="174" t="str">
        <f>IF(AM153="","",VLOOKUP(AM153,'シフト記号表（従来型・ユニット型共通）'!$C$6:$L$47,10,FALSE))</f>
        <v/>
      </c>
      <c r="AN154" s="174" t="str">
        <f>IF(AN153="","",VLOOKUP(AN153,'シフト記号表（従来型・ユニット型共通）'!$C$6:$L$47,10,FALSE))</f>
        <v/>
      </c>
      <c r="AO154" s="174" t="str">
        <f>IF(AO153="","",VLOOKUP(AO153,'シフト記号表（従来型・ユニット型共通）'!$C$6:$L$47,10,FALSE))</f>
        <v/>
      </c>
      <c r="AP154" s="174" t="str">
        <f>IF(AP153="","",VLOOKUP(AP153,'シフト記号表（従来型・ユニット型共通）'!$C$6:$L$47,10,FALSE))</f>
        <v/>
      </c>
      <c r="AQ154" s="175" t="str">
        <f>IF(AQ153="","",VLOOKUP(AQ153,'シフト記号表（従来型・ユニット型共通）'!$C$6:$L$47,10,FALSE))</f>
        <v/>
      </c>
      <c r="AR154" s="173" t="str">
        <f>IF(AR153="","",VLOOKUP(AR153,'シフト記号表（従来型・ユニット型共通）'!$C$6:$L$47,10,FALSE))</f>
        <v/>
      </c>
      <c r="AS154" s="174" t="str">
        <f>IF(AS153="","",VLOOKUP(AS153,'シフト記号表（従来型・ユニット型共通）'!$C$6:$L$47,10,FALSE))</f>
        <v/>
      </c>
      <c r="AT154" s="174" t="str">
        <f>IF(AT153="","",VLOOKUP(AT153,'シフト記号表（従来型・ユニット型共通）'!$C$6:$L$47,10,FALSE))</f>
        <v/>
      </c>
      <c r="AU154" s="174" t="str">
        <f>IF(AU153="","",VLOOKUP(AU153,'シフト記号表（従来型・ユニット型共通）'!$C$6:$L$47,10,FALSE))</f>
        <v/>
      </c>
      <c r="AV154" s="174" t="str">
        <f>IF(AV153="","",VLOOKUP(AV153,'シフト記号表（従来型・ユニット型共通）'!$C$6:$L$47,10,FALSE))</f>
        <v/>
      </c>
      <c r="AW154" s="174" t="str">
        <f>IF(AW153="","",VLOOKUP(AW153,'シフト記号表（従来型・ユニット型共通）'!$C$6:$L$47,10,FALSE))</f>
        <v/>
      </c>
      <c r="AX154" s="175" t="str">
        <f>IF(AX153="","",VLOOKUP(AX153,'シフト記号表（従来型・ユニット型共通）'!$C$6:$L$47,10,FALSE))</f>
        <v/>
      </c>
      <c r="AY154" s="173" t="str">
        <f>IF(AY153="","",VLOOKUP(AY153,'シフト記号表（従来型・ユニット型共通）'!$C$6:$L$47,10,FALSE))</f>
        <v/>
      </c>
      <c r="AZ154" s="174" t="str">
        <f>IF(AZ153="","",VLOOKUP(AZ153,'シフト記号表（従来型・ユニット型共通）'!$C$6:$L$47,10,FALSE))</f>
        <v/>
      </c>
      <c r="BA154" s="174" t="str">
        <f>IF(BA153="","",VLOOKUP(BA153,'シフト記号表（従来型・ユニット型共通）'!$C$6:$L$47,10,FALSE))</f>
        <v/>
      </c>
      <c r="BB154" s="1114">
        <f>IF($BE$3="４週",SUM(W154:AX154),IF($BE$3="暦月",SUM(W154:BA154),""))</f>
        <v>0</v>
      </c>
      <c r="BC154" s="1115"/>
      <c r="BD154" s="1116">
        <f>IF($BE$3="４週",BB154/4,IF($BE$3="暦月",(BB154/($BE$8/7)),""))</f>
        <v>0</v>
      </c>
      <c r="BE154" s="1115"/>
      <c r="BF154" s="1111"/>
      <c r="BG154" s="1112"/>
      <c r="BH154" s="1112"/>
      <c r="BI154" s="1112"/>
      <c r="BJ154" s="1113"/>
    </row>
    <row r="155" spans="2:62" ht="20.25" customHeight="1">
      <c r="B155" s="1120">
        <f>B153+1</f>
        <v>70</v>
      </c>
      <c r="C155" s="957"/>
      <c r="D155" s="958"/>
      <c r="E155" s="163"/>
      <c r="F155" s="164"/>
      <c r="G155" s="163"/>
      <c r="H155" s="164"/>
      <c r="I155" s="1051"/>
      <c r="J155" s="1052"/>
      <c r="K155" s="1057"/>
      <c r="L155" s="1058"/>
      <c r="M155" s="1058"/>
      <c r="N155" s="958"/>
      <c r="O155" s="1081"/>
      <c r="P155" s="1082"/>
      <c r="Q155" s="1082"/>
      <c r="R155" s="1082"/>
      <c r="S155" s="1083"/>
      <c r="T155" s="195" t="s">
        <v>18</v>
      </c>
      <c r="U155" s="118"/>
      <c r="V155" s="119"/>
      <c r="W155" s="105"/>
      <c r="X155" s="106"/>
      <c r="Y155" s="106"/>
      <c r="Z155" s="106"/>
      <c r="AA155" s="106"/>
      <c r="AB155" s="106"/>
      <c r="AC155" s="107"/>
      <c r="AD155" s="105"/>
      <c r="AE155" s="106"/>
      <c r="AF155" s="106"/>
      <c r="AG155" s="106"/>
      <c r="AH155" s="106"/>
      <c r="AI155" s="106"/>
      <c r="AJ155" s="107"/>
      <c r="AK155" s="105"/>
      <c r="AL155" s="106"/>
      <c r="AM155" s="106"/>
      <c r="AN155" s="106"/>
      <c r="AO155" s="106"/>
      <c r="AP155" s="106"/>
      <c r="AQ155" s="107"/>
      <c r="AR155" s="105"/>
      <c r="AS155" s="106"/>
      <c r="AT155" s="106"/>
      <c r="AU155" s="106"/>
      <c r="AV155" s="106"/>
      <c r="AW155" s="106"/>
      <c r="AX155" s="107"/>
      <c r="AY155" s="105"/>
      <c r="AZ155" s="106"/>
      <c r="BA155" s="108"/>
      <c r="BB155" s="1035"/>
      <c r="BC155" s="1036"/>
      <c r="BD155" s="1037"/>
      <c r="BE155" s="1038"/>
      <c r="BF155" s="1059"/>
      <c r="BG155" s="1060"/>
      <c r="BH155" s="1060"/>
      <c r="BI155" s="1060"/>
      <c r="BJ155" s="1061"/>
    </row>
    <row r="156" spans="2:62" ht="20.25" customHeight="1">
      <c r="B156" s="1121"/>
      <c r="C156" s="1105"/>
      <c r="D156" s="1106"/>
      <c r="E156" s="207"/>
      <c r="F156" s="208">
        <f>C155</f>
        <v>0</v>
      </c>
      <c r="G156" s="207"/>
      <c r="H156" s="208">
        <f>I155</f>
        <v>0</v>
      </c>
      <c r="I156" s="1107"/>
      <c r="J156" s="1108"/>
      <c r="K156" s="1109"/>
      <c r="L156" s="1110"/>
      <c r="M156" s="1110"/>
      <c r="N156" s="1106"/>
      <c r="O156" s="1081"/>
      <c r="P156" s="1082"/>
      <c r="Q156" s="1082"/>
      <c r="R156" s="1082"/>
      <c r="S156" s="1083"/>
      <c r="T156" s="196" t="s">
        <v>253</v>
      </c>
      <c r="U156" s="120"/>
      <c r="V156" s="197"/>
      <c r="W156" s="173" t="str">
        <f>IF(W155="","",VLOOKUP(W155,'シフト記号表（従来型・ユニット型共通）'!$C$6:$L$47,10,FALSE))</f>
        <v/>
      </c>
      <c r="X156" s="174" t="str">
        <f>IF(X155="","",VLOOKUP(X155,'シフト記号表（従来型・ユニット型共通）'!$C$6:$L$47,10,FALSE))</f>
        <v/>
      </c>
      <c r="Y156" s="174" t="str">
        <f>IF(Y155="","",VLOOKUP(Y155,'シフト記号表（従来型・ユニット型共通）'!$C$6:$L$47,10,FALSE))</f>
        <v/>
      </c>
      <c r="Z156" s="174" t="str">
        <f>IF(Z155="","",VLOOKUP(Z155,'シフト記号表（従来型・ユニット型共通）'!$C$6:$L$47,10,FALSE))</f>
        <v/>
      </c>
      <c r="AA156" s="174" t="str">
        <f>IF(AA155="","",VLOOKUP(AA155,'シフト記号表（従来型・ユニット型共通）'!$C$6:$L$47,10,FALSE))</f>
        <v/>
      </c>
      <c r="AB156" s="174" t="str">
        <f>IF(AB155="","",VLOOKUP(AB155,'シフト記号表（従来型・ユニット型共通）'!$C$6:$L$47,10,FALSE))</f>
        <v/>
      </c>
      <c r="AC156" s="175" t="str">
        <f>IF(AC155="","",VLOOKUP(AC155,'シフト記号表（従来型・ユニット型共通）'!$C$6:$L$47,10,FALSE))</f>
        <v/>
      </c>
      <c r="AD156" s="173" t="str">
        <f>IF(AD155="","",VLOOKUP(AD155,'シフト記号表（従来型・ユニット型共通）'!$C$6:$L$47,10,FALSE))</f>
        <v/>
      </c>
      <c r="AE156" s="174" t="str">
        <f>IF(AE155="","",VLOOKUP(AE155,'シフト記号表（従来型・ユニット型共通）'!$C$6:$L$47,10,FALSE))</f>
        <v/>
      </c>
      <c r="AF156" s="174" t="str">
        <f>IF(AF155="","",VLOOKUP(AF155,'シフト記号表（従来型・ユニット型共通）'!$C$6:$L$47,10,FALSE))</f>
        <v/>
      </c>
      <c r="AG156" s="174" t="str">
        <f>IF(AG155="","",VLOOKUP(AG155,'シフト記号表（従来型・ユニット型共通）'!$C$6:$L$47,10,FALSE))</f>
        <v/>
      </c>
      <c r="AH156" s="174" t="str">
        <f>IF(AH155="","",VLOOKUP(AH155,'シフト記号表（従来型・ユニット型共通）'!$C$6:$L$47,10,FALSE))</f>
        <v/>
      </c>
      <c r="AI156" s="174" t="str">
        <f>IF(AI155="","",VLOOKUP(AI155,'シフト記号表（従来型・ユニット型共通）'!$C$6:$L$47,10,FALSE))</f>
        <v/>
      </c>
      <c r="AJ156" s="175" t="str">
        <f>IF(AJ155="","",VLOOKUP(AJ155,'シフト記号表（従来型・ユニット型共通）'!$C$6:$L$47,10,FALSE))</f>
        <v/>
      </c>
      <c r="AK156" s="173" t="str">
        <f>IF(AK155="","",VLOOKUP(AK155,'シフト記号表（従来型・ユニット型共通）'!$C$6:$L$47,10,FALSE))</f>
        <v/>
      </c>
      <c r="AL156" s="174" t="str">
        <f>IF(AL155="","",VLOOKUP(AL155,'シフト記号表（従来型・ユニット型共通）'!$C$6:$L$47,10,FALSE))</f>
        <v/>
      </c>
      <c r="AM156" s="174" t="str">
        <f>IF(AM155="","",VLOOKUP(AM155,'シフト記号表（従来型・ユニット型共通）'!$C$6:$L$47,10,FALSE))</f>
        <v/>
      </c>
      <c r="AN156" s="174" t="str">
        <f>IF(AN155="","",VLOOKUP(AN155,'シフト記号表（従来型・ユニット型共通）'!$C$6:$L$47,10,FALSE))</f>
        <v/>
      </c>
      <c r="AO156" s="174" t="str">
        <f>IF(AO155="","",VLOOKUP(AO155,'シフト記号表（従来型・ユニット型共通）'!$C$6:$L$47,10,FALSE))</f>
        <v/>
      </c>
      <c r="AP156" s="174" t="str">
        <f>IF(AP155="","",VLOOKUP(AP155,'シフト記号表（従来型・ユニット型共通）'!$C$6:$L$47,10,FALSE))</f>
        <v/>
      </c>
      <c r="AQ156" s="175" t="str">
        <f>IF(AQ155="","",VLOOKUP(AQ155,'シフト記号表（従来型・ユニット型共通）'!$C$6:$L$47,10,FALSE))</f>
        <v/>
      </c>
      <c r="AR156" s="173" t="str">
        <f>IF(AR155="","",VLOOKUP(AR155,'シフト記号表（従来型・ユニット型共通）'!$C$6:$L$47,10,FALSE))</f>
        <v/>
      </c>
      <c r="AS156" s="174" t="str">
        <f>IF(AS155="","",VLOOKUP(AS155,'シフト記号表（従来型・ユニット型共通）'!$C$6:$L$47,10,FALSE))</f>
        <v/>
      </c>
      <c r="AT156" s="174" t="str">
        <f>IF(AT155="","",VLOOKUP(AT155,'シフト記号表（従来型・ユニット型共通）'!$C$6:$L$47,10,FALSE))</f>
        <v/>
      </c>
      <c r="AU156" s="174" t="str">
        <f>IF(AU155="","",VLOOKUP(AU155,'シフト記号表（従来型・ユニット型共通）'!$C$6:$L$47,10,FALSE))</f>
        <v/>
      </c>
      <c r="AV156" s="174" t="str">
        <f>IF(AV155="","",VLOOKUP(AV155,'シフト記号表（従来型・ユニット型共通）'!$C$6:$L$47,10,FALSE))</f>
        <v/>
      </c>
      <c r="AW156" s="174" t="str">
        <f>IF(AW155="","",VLOOKUP(AW155,'シフト記号表（従来型・ユニット型共通）'!$C$6:$L$47,10,FALSE))</f>
        <v/>
      </c>
      <c r="AX156" s="175" t="str">
        <f>IF(AX155="","",VLOOKUP(AX155,'シフト記号表（従来型・ユニット型共通）'!$C$6:$L$47,10,FALSE))</f>
        <v/>
      </c>
      <c r="AY156" s="173" t="str">
        <f>IF(AY155="","",VLOOKUP(AY155,'シフト記号表（従来型・ユニット型共通）'!$C$6:$L$47,10,FALSE))</f>
        <v/>
      </c>
      <c r="AZ156" s="174" t="str">
        <f>IF(AZ155="","",VLOOKUP(AZ155,'シフト記号表（従来型・ユニット型共通）'!$C$6:$L$47,10,FALSE))</f>
        <v/>
      </c>
      <c r="BA156" s="174" t="str">
        <f>IF(BA155="","",VLOOKUP(BA155,'シフト記号表（従来型・ユニット型共通）'!$C$6:$L$47,10,FALSE))</f>
        <v/>
      </c>
      <c r="BB156" s="1114">
        <f>IF($BE$3="４週",SUM(W156:AX156),IF($BE$3="暦月",SUM(W156:BA156),""))</f>
        <v>0</v>
      </c>
      <c r="BC156" s="1115"/>
      <c r="BD156" s="1116">
        <f>IF($BE$3="４週",BB156/4,IF($BE$3="暦月",(BB156/($BE$8/7)),""))</f>
        <v>0</v>
      </c>
      <c r="BE156" s="1115"/>
      <c r="BF156" s="1111"/>
      <c r="BG156" s="1112"/>
      <c r="BH156" s="1112"/>
      <c r="BI156" s="1112"/>
      <c r="BJ156" s="1113"/>
    </row>
    <row r="157" spans="2:62" ht="20.25" customHeight="1">
      <c r="B157" s="1120">
        <f>B155+1</f>
        <v>71</v>
      </c>
      <c r="C157" s="957"/>
      <c r="D157" s="958"/>
      <c r="E157" s="163"/>
      <c r="F157" s="164"/>
      <c r="G157" s="163"/>
      <c r="H157" s="164"/>
      <c r="I157" s="1051"/>
      <c r="J157" s="1052"/>
      <c r="K157" s="1057"/>
      <c r="L157" s="1058"/>
      <c r="M157" s="1058"/>
      <c r="N157" s="958"/>
      <c r="O157" s="1081"/>
      <c r="P157" s="1082"/>
      <c r="Q157" s="1082"/>
      <c r="R157" s="1082"/>
      <c r="S157" s="1083"/>
      <c r="T157" s="195" t="s">
        <v>18</v>
      </c>
      <c r="U157" s="118"/>
      <c r="V157" s="119"/>
      <c r="W157" s="105"/>
      <c r="X157" s="106"/>
      <c r="Y157" s="106"/>
      <c r="Z157" s="106"/>
      <c r="AA157" s="106"/>
      <c r="AB157" s="106"/>
      <c r="AC157" s="107"/>
      <c r="AD157" s="105"/>
      <c r="AE157" s="106"/>
      <c r="AF157" s="106"/>
      <c r="AG157" s="106"/>
      <c r="AH157" s="106"/>
      <c r="AI157" s="106"/>
      <c r="AJ157" s="107"/>
      <c r="AK157" s="105"/>
      <c r="AL157" s="106"/>
      <c r="AM157" s="106"/>
      <c r="AN157" s="106"/>
      <c r="AO157" s="106"/>
      <c r="AP157" s="106"/>
      <c r="AQ157" s="107"/>
      <c r="AR157" s="105"/>
      <c r="AS157" s="106"/>
      <c r="AT157" s="106"/>
      <c r="AU157" s="106"/>
      <c r="AV157" s="106"/>
      <c r="AW157" s="106"/>
      <c r="AX157" s="107"/>
      <c r="AY157" s="105"/>
      <c r="AZ157" s="106"/>
      <c r="BA157" s="108"/>
      <c r="BB157" s="1035"/>
      <c r="BC157" s="1036"/>
      <c r="BD157" s="1037"/>
      <c r="BE157" s="1038"/>
      <c r="BF157" s="1059"/>
      <c r="BG157" s="1060"/>
      <c r="BH157" s="1060"/>
      <c r="BI157" s="1060"/>
      <c r="BJ157" s="1061"/>
    </row>
    <row r="158" spans="2:62" ht="20.25" customHeight="1">
      <c r="B158" s="1121"/>
      <c r="C158" s="1105"/>
      <c r="D158" s="1106"/>
      <c r="E158" s="207"/>
      <c r="F158" s="208">
        <f>C157</f>
        <v>0</v>
      </c>
      <c r="G158" s="207"/>
      <c r="H158" s="208">
        <f>I157</f>
        <v>0</v>
      </c>
      <c r="I158" s="1107"/>
      <c r="J158" s="1108"/>
      <c r="K158" s="1109"/>
      <c r="L158" s="1110"/>
      <c r="M158" s="1110"/>
      <c r="N158" s="1106"/>
      <c r="O158" s="1081"/>
      <c r="P158" s="1082"/>
      <c r="Q158" s="1082"/>
      <c r="R158" s="1082"/>
      <c r="S158" s="1083"/>
      <c r="T158" s="196" t="s">
        <v>253</v>
      </c>
      <c r="U158" s="120"/>
      <c r="V158" s="197"/>
      <c r="W158" s="173" t="str">
        <f>IF(W157="","",VLOOKUP(W157,'シフト記号表（従来型・ユニット型共通）'!$C$6:$L$47,10,FALSE))</f>
        <v/>
      </c>
      <c r="X158" s="174" t="str">
        <f>IF(X157="","",VLOOKUP(X157,'シフト記号表（従来型・ユニット型共通）'!$C$6:$L$47,10,FALSE))</f>
        <v/>
      </c>
      <c r="Y158" s="174" t="str">
        <f>IF(Y157="","",VLOOKUP(Y157,'シフト記号表（従来型・ユニット型共通）'!$C$6:$L$47,10,FALSE))</f>
        <v/>
      </c>
      <c r="Z158" s="174" t="str">
        <f>IF(Z157="","",VLOOKUP(Z157,'シフト記号表（従来型・ユニット型共通）'!$C$6:$L$47,10,FALSE))</f>
        <v/>
      </c>
      <c r="AA158" s="174" t="str">
        <f>IF(AA157="","",VLOOKUP(AA157,'シフト記号表（従来型・ユニット型共通）'!$C$6:$L$47,10,FALSE))</f>
        <v/>
      </c>
      <c r="AB158" s="174" t="str">
        <f>IF(AB157="","",VLOOKUP(AB157,'シフト記号表（従来型・ユニット型共通）'!$C$6:$L$47,10,FALSE))</f>
        <v/>
      </c>
      <c r="AC158" s="175" t="str">
        <f>IF(AC157="","",VLOOKUP(AC157,'シフト記号表（従来型・ユニット型共通）'!$C$6:$L$47,10,FALSE))</f>
        <v/>
      </c>
      <c r="AD158" s="173" t="str">
        <f>IF(AD157="","",VLOOKUP(AD157,'シフト記号表（従来型・ユニット型共通）'!$C$6:$L$47,10,FALSE))</f>
        <v/>
      </c>
      <c r="AE158" s="174" t="str">
        <f>IF(AE157="","",VLOOKUP(AE157,'シフト記号表（従来型・ユニット型共通）'!$C$6:$L$47,10,FALSE))</f>
        <v/>
      </c>
      <c r="AF158" s="174" t="str">
        <f>IF(AF157="","",VLOOKUP(AF157,'シフト記号表（従来型・ユニット型共通）'!$C$6:$L$47,10,FALSE))</f>
        <v/>
      </c>
      <c r="AG158" s="174" t="str">
        <f>IF(AG157="","",VLOOKUP(AG157,'シフト記号表（従来型・ユニット型共通）'!$C$6:$L$47,10,FALSE))</f>
        <v/>
      </c>
      <c r="AH158" s="174" t="str">
        <f>IF(AH157="","",VLOOKUP(AH157,'シフト記号表（従来型・ユニット型共通）'!$C$6:$L$47,10,FALSE))</f>
        <v/>
      </c>
      <c r="AI158" s="174" t="str">
        <f>IF(AI157="","",VLOOKUP(AI157,'シフト記号表（従来型・ユニット型共通）'!$C$6:$L$47,10,FALSE))</f>
        <v/>
      </c>
      <c r="AJ158" s="175" t="str">
        <f>IF(AJ157="","",VLOOKUP(AJ157,'シフト記号表（従来型・ユニット型共通）'!$C$6:$L$47,10,FALSE))</f>
        <v/>
      </c>
      <c r="AK158" s="173" t="str">
        <f>IF(AK157="","",VLOOKUP(AK157,'シフト記号表（従来型・ユニット型共通）'!$C$6:$L$47,10,FALSE))</f>
        <v/>
      </c>
      <c r="AL158" s="174" t="str">
        <f>IF(AL157="","",VLOOKUP(AL157,'シフト記号表（従来型・ユニット型共通）'!$C$6:$L$47,10,FALSE))</f>
        <v/>
      </c>
      <c r="AM158" s="174" t="str">
        <f>IF(AM157="","",VLOOKUP(AM157,'シフト記号表（従来型・ユニット型共通）'!$C$6:$L$47,10,FALSE))</f>
        <v/>
      </c>
      <c r="AN158" s="174" t="str">
        <f>IF(AN157="","",VLOOKUP(AN157,'シフト記号表（従来型・ユニット型共通）'!$C$6:$L$47,10,FALSE))</f>
        <v/>
      </c>
      <c r="AO158" s="174" t="str">
        <f>IF(AO157="","",VLOOKUP(AO157,'シフト記号表（従来型・ユニット型共通）'!$C$6:$L$47,10,FALSE))</f>
        <v/>
      </c>
      <c r="AP158" s="174" t="str">
        <f>IF(AP157="","",VLOOKUP(AP157,'シフト記号表（従来型・ユニット型共通）'!$C$6:$L$47,10,FALSE))</f>
        <v/>
      </c>
      <c r="AQ158" s="175" t="str">
        <f>IF(AQ157="","",VLOOKUP(AQ157,'シフト記号表（従来型・ユニット型共通）'!$C$6:$L$47,10,FALSE))</f>
        <v/>
      </c>
      <c r="AR158" s="173" t="str">
        <f>IF(AR157="","",VLOOKUP(AR157,'シフト記号表（従来型・ユニット型共通）'!$C$6:$L$47,10,FALSE))</f>
        <v/>
      </c>
      <c r="AS158" s="174" t="str">
        <f>IF(AS157="","",VLOOKUP(AS157,'シフト記号表（従来型・ユニット型共通）'!$C$6:$L$47,10,FALSE))</f>
        <v/>
      </c>
      <c r="AT158" s="174" t="str">
        <f>IF(AT157="","",VLOOKUP(AT157,'シフト記号表（従来型・ユニット型共通）'!$C$6:$L$47,10,FALSE))</f>
        <v/>
      </c>
      <c r="AU158" s="174" t="str">
        <f>IF(AU157="","",VLOOKUP(AU157,'シフト記号表（従来型・ユニット型共通）'!$C$6:$L$47,10,FALSE))</f>
        <v/>
      </c>
      <c r="AV158" s="174" t="str">
        <f>IF(AV157="","",VLOOKUP(AV157,'シフト記号表（従来型・ユニット型共通）'!$C$6:$L$47,10,FALSE))</f>
        <v/>
      </c>
      <c r="AW158" s="174" t="str">
        <f>IF(AW157="","",VLOOKUP(AW157,'シフト記号表（従来型・ユニット型共通）'!$C$6:$L$47,10,FALSE))</f>
        <v/>
      </c>
      <c r="AX158" s="175" t="str">
        <f>IF(AX157="","",VLOOKUP(AX157,'シフト記号表（従来型・ユニット型共通）'!$C$6:$L$47,10,FALSE))</f>
        <v/>
      </c>
      <c r="AY158" s="173" t="str">
        <f>IF(AY157="","",VLOOKUP(AY157,'シフト記号表（従来型・ユニット型共通）'!$C$6:$L$47,10,FALSE))</f>
        <v/>
      </c>
      <c r="AZ158" s="174" t="str">
        <f>IF(AZ157="","",VLOOKUP(AZ157,'シフト記号表（従来型・ユニット型共通）'!$C$6:$L$47,10,FALSE))</f>
        <v/>
      </c>
      <c r="BA158" s="174" t="str">
        <f>IF(BA157="","",VLOOKUP(BA157,'シフト記号表（従来型・ユニット型共通）'!$C$6:$L$47,10,FALSE))</f>
        <v/>
      </c>
      <c r="BB158" s="1114">
        <f>IF($BE$3="４週",SUM(W158:AX158),IF($BE$3="暦月",SUM(W158:BA158),""))</f>
        <v>0</v>
      </c>
      <c r="BC158" s="1115"/>
      <c r="BD158" s="1116">
        <f>IF($BE$3="４週",BB158/4,IF($BE$3="暦月",(BB158/($BE$8/7)),""))</f>
        <v>0</v>
      </c>
      <c r="BE158" s="1115"/>
      <c r="BF158" s="1111"/>
      <c r="BG158" s="1112"/>
      <c r="BH158" s="1112"/>
      <c r="BI158" s="1112"/>
      <c r="BJ158" s="1113"/>
    </row>
    <row r="159" spans="2:62" ht="20.25" customHeight="1">
      <c r="B159" s="1120">
        <f>B157+1</f>
        <v>72</v>
      </c>
      <c r="C159" s="957"/>
      <c r="D159" s="958"/>
      <c r="E159" s="163"/>
      <c r="F159" s="164"/>
      <c r="G159" s="163"/>
      <c r="H159" s="164"/>
      <c r="I159" s="1051"/>
      <c r="J159" s="1052"/>
      <c r="K159" s="1057"/>
      <c r="L159" s="1058"/>
      <c r="M159" s="1058"/>
      <c r="N159" s="958"/>
      <c r="O159" s="1081"/>
      <c r="P159" s="1082"/>
      <c r="Q159" s="1082"/>
      <c r="R159" s="1082"/>
      <c r="S159" s="1083"/>
      <c r="T159" s="195" t="s">
        <v>18</v>
      </c>
      <c r="U159" s="118"/>
      <c r="V159" s="119"/>
      <c r="W159" s="105"/>
      <c r="X159" s="106"/>
      <c r="Y159" s="106"/>
      <c r="Z159" s="106"/>
      <c r="AA159" s="106"/>
      <c r="AB159" s="106"/>
      <c r="AC159" s="107"/>
      <c r="AD159" s="105"/>
      <c r="AE159" s="106"/>
      <c r="AF159" s="106"/>
      <c r="AG159" s="106"/>
      <c r="AH159" s="106"/>
      <c r="AI159" s="106"/>
      <c r="AJ159" s="107"/>
      <c r="AK159" s="105"/>
      <c r="AL159" s="106"/>
      <c r="AM159" s="106"/>
      <c r="AN159" s="106"/>
      <c r="AO159" s="106"/>
      <c r="AP159" s="106"/>
      <c r="AQ159" s="107"/>
      <c r="AR159" s="105"/>
      <c r="AS159" s="106"/>
      <c r="AT159" s="106"/>
      <c r="AU159" s="106"/>
      <c r="AV159" s="106"/>
      <c r="AW159" s="106"/>
      <c r="AX159" s="107"/>
      <c r="AY159" s="105"/>
      <c r="AZ159" s="106"/>
      <c r="BA159" s="108"/>
      <c r="BB159" s="1035"/>
      <c r="BC159" s="1036"/>
      <c r="BD159" s="1037"/>
      <c r="BE159" s="1038"/>
      <c r="BF159" s="1059"/>
      <c r="BG159" s="1060"/>
      <c r="BH159" s="1060"/>
      <c r="BI159" s="1060"/>
      <c r="BJ159" s="1061"/>
    </row>
    <row r="160" spans="2:62" ht="20.25" customHeight="1">
      <c r="B160" s="1121"/>
      <c r="C160" s="1105"/>
      <c r="D160" s="1106"/>
      <c r="E160" s="207"/>
      <c r="F160" s="208">
        <f>C159</f>
        <v>0</v>
      </c>
      <c r="G160" s="207"/>
      <c r="H160" s="208">
        <f>I159</f>
        <v>0</v>
      </c>
      <c r="I160" s="1107"/>
      <c r="J160" s="1108"/>
      <c r="K160" s="1109"/>
      <c r="L160" s="1110"/>
      <c r="M160" s="1110"/>
      <c r="N160" s="1106"/>
      <c r="O160" s="1081"/>
      <c r="P160" s="1082"/>
      <c r="Q160" s="1082"/>
      <c r="R160" s="1082"/>
      <c r="S160" s="1083"/>
      <c r="T160" s="196" t="s">
        <v>253</v>
      </c>
      <c r="U160" s="120"/>
      <c r="V160" s="197"/>
      <c r="W160" s="173" t="str">
        <f>IF(W159="","",VLOOKUP(W159,'シフト記号表（従来型・ユニット型共通）'!$C$6:$L$47,10,FALSE))</f>
        <v/>
      </c>
      <c r="X160" s="174" t="str">
        <f>IF(X159="","",VLOOKUP(X159,'シフト記号表（従来型・ユニット型共通）'!$C$6:$L$47,10,FALSE))</f>
        <v/>
      </c>
      <c r="Y160" s="174" t="str">
        <f>IF(Y159="","",VLOOKUP(Y159,'シフト記号表（従来型・ユニット型共通）'!$C$6:$L$47,10,FALSE))</f>
        <v/>
      </c>
      <c r="Z160" s="174" t="str">
        <f>IF(Z159="","",VLOOKUP(Z159,'シフト記号表（従来型・ユニット型共通）'!$C$6:$L$47,10,FALSE))</f>
        <v/>
      </c>
      <c r="AA160" s="174" t="str">
        <f>IF(AA159="","",VLOOKUP(AA159,'シフト記号表（従来型・ユニット型共通）'!$C$6:$L$47,10,FALSE))</f>
        <v/>
      </c>
      <c r="AB160" s="174" t="str">
        <f>IF(AB159="","",VLOOKUP(AB159,'シフト記号表（従来型・ユニット型共通）'!$C$6:$L$47,10,FALSE))</f>
        <v/>
      </c>
      <c r="AC160" s="175" t="str">
        <f>IF(AC159="","",VLOOKUP(AC159,'シフト記号表（従来型・ユニット型共通）'!$C$6:$L$47,10,FALSE))</f>
        <v/>
      </c>
      <c r="AD160" s="173" t="str">
        <f>IF(AD159="","",VLOOKUP(AD159,'シフト記号表（従来型・ユニット型共通）'!$C$6:$L$47,10,FALSE))</f>
        <v/>
      </c>
      <c r="AE160" s="174" t="str">
        <f>IF(AE159="","",VLOOKUP(AE159,'シフト記号表（従来型・ユニット型共通）'!$C$6:$L$47,10,FALSE))</f>
        <v/>
      </c>
      <c r="AF160" s="174" t="str">
        <f>IF(AF159="","",VLOOKUP(AF159,'シフト記号表（従来型・ユニット型共通）'!$C$6:$L$47,10,FALSE))</f>
        <v/>
      </c>
      <c r="AG160" s="174" t="str">
        <f>IF(AG159="","",VLOOKUP(AG159,'シフト記号表（従来型・ユニット型共通）'!$C$6:$L$47,10,FALSE))</f>
        <v/>
      </c>
      <c r="AH160" s="174" t="str">
        <f>IF(AH159="","",VLOOKUP(AH159,'シフト記号表（従来型・ユニット型共通）'!$C$6:$L$47,10,FALSE))</f>
        <v/>
      </c>
      <c r="AI160" s="174" t="str">
        <f>IF(AI159="","",VLOOKUP(AI159,'シフト記号表（従来型・ユニット型共通）'!$C$6:$L$47,10,FALSE))</f>
        <v/>
      </c>
      <c r="AJ160" s="175" t="str">
        <f>IF(AJ159="","",VLOOKUP(AJ159,'シフト記号表（従来型・ユニット型共通）'!$C$6:$L$47,10,FALSE))</f>
        <v/>
      </c>
      <c r="AK160" s="173" t="str">
        <f>IF(AK159="","",VLOOKUP(AK159,'シフト記号表（従来型・ユニット型共通）'!$C$6:$L$47,10,FALSE))</f>
        <v/>
      </c>
      <c r="AL160" s="174" t="str">
        <f>IF(AL159="","",VLOOKUP(AL159,'シフト記号表（従来型・ユニット型共通）'!$C$6:$L$47,10,FALSE))</f>
        <v/>
      </c>
      <c r="AM160" s="174" t="str">
        <f>IF(AM159="","",VLOOKUP(AM159,'シフト記号表（従来型・ユニット型共通）'!$C$6:$L$47,10,FALSE))</f>
        <v/>
      </c>
      <c r="AN160" s="174" t="str">
        <f>IF(AN159="","",VLOOKUP(AN159,'シフト記号表（従来型・ユニット型共通）'!$C$6:$L$47,10,FALSE))</f>
        <v/>
      </c>
      <c r="AO160" s="174" t="str">
        <f>IF(AO159="","",VLOOKUP(AO159,'シフト記号表（従来型・ユニット型共通）'!$C$6:$L$47,10,FALSE))</f>
        <v/>
      </c>
      <c r="AP160" s="174" t="str">
        <f>IF(AP159="","",VLOOKUP(AP159,'シフト記号表（従来型・ユニット型共通）'!$C$6:$L$47,10,FALSE))</f>
        <v/>
      </c>
      <c r="AQ160" s="175" t="str">
        <f>IF(AQ159="","",VLOOKUP(AQ159,'シフト記号表（従来型・ユニット型共通）'!$C$6:$L$47,10,FALSE))</f>
        <v/>
      </c>
      <c r="AR160" s="173" t="str">
        <f>IF(AR159="","",VLOOKUP(AR159,'シフト記号表（従来型・ユニット型共通）'!$C$6:$L$47,10,FALSE))</f>
        <v/>
      </c>
      <c r="AS160" s="174" t="str">
        <f>IF(AS159="","",VLOOKUP(AS159,'シフト記号表（従来型・ユニット型共通）'!$C$6:$L$47,10,FALSE))</f>
        <v/>
      </c>
      <c r="AT160" s="174" t="str">
        <f>IF(AT159="","",VLOOKUP(AT159,'シフト記号表（従来型・ユニット型共通）'!$C$6:$L$47,10,FALSE))</f>
        <v/>
      </c>
      <c r="AU160" s="174" t="str">
        <f>IF(AU159="","",VLOOKUP(AU159,'シフト記号表（従来型・ユニット型共通）'!$C$6:$L$47,10,FALSE))</f>
        <v/>
      </c>
      <c r="AV160" s="174" t="str">
        <f>IF(AV159="","",VLOOKUP(AV159,'シフト記号表（従来型・ユニット型共通）'!$C$6:$L$47,10,FALSE))</f>
        <v/>
      </c>
      <c r="AW160" s="174" t="str">
        <f>IF(AW159="","",VLOOKUP(AW159,'シフト記号表（従来型・ユニット型共通）'!$C$6:$L$47,10,FALSE))</f>
        <v/>
      </c>
      <c r="AX160" s="175" t="str">
        <f>IF(AX159="","",VLOOKUP(AX159,'シフト記号表（従来型・ユニット型共通）'!$C$6:$L$47,10,FALSE))</f>
        <v/>
      </c>
      <c r="AY160" s="173" t="str">
        <f>IF(AY159="","",VLOOKUP(AY159,'シフト記号表（従来型・ユニット型共通）'!$C$6:$L$47,10,FALSE))</f>
        <v/>
      </c>
      <c r="AZ160" s="174" t="str">
        <f>IF(AZ159="","",VLOOKUP(AZ159,'シフト記号表（従来型・ユニット型共通）'!$C$6:$L$47,10,FALSE))</f>
        <v/>
      </c>
      <c r="BA160" s="174" t="str">
        <f>IF(BA159="","",VLOOKUP(BA159,'シフト記号表（従来型・ユニット型共通）'!$C$6:$L$47,10,FALSE))</f>
        <v/>
      </c>
      <c r="BB160" s="1114">
        <f>IF($BE$3="４週",SUM(W160:AX160),IF($BE$3="暦月",SUM(W160:BA160),""))</f>
        <v>0</v>
      </c>
      <c r="BC160" s="1115"/>
      <c r="BD160" s="1116">
        <f>IF($BE$3="４週",BB160/4,IF($BE$3="暦月",(BB160/($BE$8/7)),""))</f>
        <v>0</v>
      </c>
      <c r="BE160" s="1115"/>
      <c r="BF160" s="1111"/>
      <c r="BG160" s="1112"/>
      <c r="BH160" s="1112"/>
      <c r="BI160" s="1112"/>
      <c r="BJ160" s="1113"/>
    </row>
    <row r="161" spans="2:62" ht="20.25" customHeight="1">
      <c r="B161" s="1120">
        <f>B159+1</f>
        <v>73</v>
      </c>
      <c r="C161" s="957"/>
      <c r="D161" s="958"/>
      <c r="E161" s="163"/>
      <c r="F161" s="164"/>
      <c r="G161" s="163"/>
      <c r="H161" s="164"/>
      <c r="I161" s="1051"/>
      <c r="J161" s="1052"/>
      <c r="K161" s="1057"/>
      <c r="L161" s="1058"/>
      <c r="M161" s="1058"/>
      <c r="N161" s="958"/>
      <c r="O161" s="1081"/>
      <c r="P161" s="1082"/>
      <c r="Q161" s="1082"/>
      <c r="R161" s="1082"/>
      <c r="S161" s="1083"/>
      <c r="T161" s="195" t="s">
        <v>18</v>
      </c>
      <c r="U161" s="118"/>
      <c r="V161" s="119"/>
      <c r="W161" s="105"/>
      <c r="X161" s="106"/>
      <c r="Y161" s="106"/>
      <c r="Z161" s="106"/>
      <c r="AA161" s="106"/>
      <c r="AB161" s="106"/>
      <c r="AC161" s="107"/>
      <c r="AD161" s="105"/>
      <c r="AE161" s="106"/>
      <c r="AF161" s="106"/>
      <c r="AG161" s="106"/>
      <c r="AH161" s="106"/>
      <c r="AI161" s="106"/>
      <c r="AJ161" s="107"/>
      <c r="AK161" s="105"/>
      <c r="AL161" s="106"/>
      <c r="AM161" s="106"/>
      <c r="AN161" s="106"/>
      <c r="AO161" s="106"/>
      <c r="AP161" s="106"/>
      <c r="AQ161" s="107"/>
      <c r="AR161" s="105"/>
      <c r="AS161" s="106"/>
      <c r="AT161" s="106"/>
      <c r="AU161" s="106"/>
      <c r="AV161" s="106"/>
      <c r="AW161" s="106"/>
      <c r="AX161" s="107"/>
      <c r="AY161" s="105"/>
      <c r="AZ161" s="106"/>
      <c r="BA161" s="108"/>
      <c r="BB161" s="1035"/>
      <c r="BC161" s="1036"/>
      <c r="BD161" s="1037"/>
      <c r="BE161" s="1038"/>
      <c r="BF161" s="1059"/>
      <c r="BG161" s="1060"/>
      <c r="BH161" s="1060"/>
      <c r="BI161" s="1060"/>
      <c r="BJ161" s="1061"/>
    </row>
    <row r="162" spans="2:62" ht="20.25" customHeight="1">
      <c r="B162" s="1121"/>
      <c r="C162" s="1105"/>
      <c r="D162" s="1106"/>
      <c r="E162" s="207"/>
      <c r="F162" s="208">
        <f>C161</f>
        <v>0</v>
      </c>
      <c r="G162" s="207"/>
      <c r="H162" s="208">
        <f>I161</f>
        <v>0</v>
      </c>
      <c r="I162" s="1107"/>
      <c r="J162" s="1108"/>
      <c r="K162" s="1109"/>
      <c r="L162" s="1110"/>
      <c r="M162" s="1110"/>
      <c r="N162" s="1106"/>
      <c r="O162" s="1081"/>
      <c r="P162" s="1082"/>
      <c r="Q162" s="1082"/>
      <c r="R162" s="1082"/>
      <c r="S162" s="1083"/>
      <c r="T162" s="196" t="s">
        <v>253</v>
      </c>
      <c r="U162" s="120"/>
      <c r="V162" s="197"/>
      <c r="W162" s="173" t="str">
        <f>IF(W161="","",VLOOKUP(W161,'シフト記号表（従来型・ユニット型共通）'!$C$6:$L$47,10,FALSE))</f>
        <v/>
      </c>
      <c r="X162" s="174" t="str">
        <f>IF(X161="","",VLOOKUP(X161,'シフト記号表（従来型・ユニット型共通）'!$C$6:$L$47,10,FALSE))</f>
        <v/>
      </c>
      <c r="Y162" s="174" t="str">
        <f>IF(Y161="","",VLOOKUP(Y161,'シフト記号表（従来型・ユニット型共通）'!$C$6:$L$47,10,FALSE))</f>
        <v/>
      </c>
      <c r="Z162" s="174" t="str">
        <f>IF(Z161="","",VLOOKUP(Z161,'シフト記号表（従来型・ユニット型共通）'!$C$6:$L$47,10,FALSE))</f>
        <v/>
      </c>
      <c r="AA162" s="174" t="str">
        <f>IF(AA161="","",VLOOKUP(AA161,'シフト記号表（従来型・ユニット型共通）'!$C$6:$L$47,10,FALSE))</f>
        <v/>
      </c>
      <c r="AB162" s="174" t="str">
        <f>IF(AB161="","",VLOOKUP(AB161,'シフト記号表（従来型・ユニット型共通）'!$C$6:$L$47,10,FALSE))</f>
        <v/>
      </c>
      <c r="AC162" s="175" t="str">
        <f>IF(AC161="","",VLOOKUP(AC161,'シフト記号表（従来型・ユニット型共通）'!$C$6:$L$47,10,FALSE))</f>
        <v/>
      </c>
      <c r="AD162" s="173" t="str">
        <f>IF(AD161="","",VLOOKUP(AD161,'シフト記号表（従来型・ユニット型共通）'!$C$6:$L$47,10,FALSE))</f>
        <v/>
      </c>
      <c r="AE162" s="174" t="str">
        <f>IF(AE161="","",VLOOKUP(AE161,'シフト記号表（従来型・ユニット型共通）'!$C$6:$L$47,10,FALSE))</f>
        <v/>
      </c>
      <c r="AF162" s="174" t="str">
        <f>IF(AF161="","",VLOOKUP(AF161,'シフト記号表（従来型・ユニット型共通）'!$C$6:$L$47,10,FALSE))</f>
        <v/>
      </c>
      <c r="AG162" s="174" t="str">
        <f>IF(AG161="","",VLOOKUP(AG161,'シフト記号表（従来型・ユニット型共通）'!$C$6:$L$47,10,FALSE))</f>
        <v/>
      </c>
      <c r="AH162" s="174" t="str">
        <f>IF(AH161="","",VLOOKUP(AH161,'シフト記号表（従来型・ユニット型共通）'!$C$6:$L$47,10,FALSE))</f>
        <v/>
      </c>
      <c r="AI162" s="174" t="str">
        <f>IF(AI161="","",VLOOKUP(AI161,'シフト記号表（従来型・ユニット型共通）'!$C$6:$L$47,10,FALSE))</f>
        <v/>
      </c>
      <c r="AJ162" s="175" t="str">
        <f>IF(AJ161="","",VLOOKUP(AJ161,'シフト記号表（従来型・ユニット型共通）'!$C$6:$L$47,10,FALSE))</f>
        <v/>
      </c>
      <c r="AK162" s="173" t="str">
        <f>IF(AK161="","",VLOOKUP(AK161,'シフト記号表（従来型・ユニット型共通）'!$C$6:$L$47,10,FALSE))</f>
        <v/>
      </c>
      <c r="AL162" s="174" t="str">
        <f>IF(AL161="","",VLOOKUP(AL161,'シフト記号表（従来型・ユニット型共通）'!$C$6:$L$47,10,FALSE))</f>
        <v/>
      </c>
      <c r="AM162" s="174" t="str">
        <f>IF(AM161="","",VLOOKUP(AM161,'シフト記号表（従来型・ユニット型共通）'!$C$6:$L$47,10,FALSE))</f>
        <v/>
      </c>
      <c r="AN162" s="174" t="str">
        <f>IF(AN161="","",VLOOKUP(AN161,'シフト記号表（従来型・ユニット型共通）'!$C$6:$L$47,10,FALSE))</f>
        <v/>
      </c>
      <c r="AO162" s="174" t="str">
        <f>IF(AO161="","",VLOOKUP(AO161,'シフト記号表（従来型・ユニット型共通）'!$C$6:$L$47,10,FALSE))</f>
        <v/>
      </c>
      <c r="AP162" s="174" t="str">
        <f>IF(AP161="","",VLOOKUP(AP161,'シフト記号表（従来型・ユニット型共通）'!$C$6:$L$47,10,FALSE))</f>
        <v/>
      </c>
      <c r="AQ162" s="175" t="str">
        <f>IF(AQ161="","",VLOOKUP(AQ161,'シフト記号表（従来型・ユニット型共通）'!$C$6:$L$47,10,FALSE))</f>
        <v/>
      </c>
      <c r="AR162" s="173" t="str">
        <f>IF(AR161="","",VLOOKUP(AR161,'シフト記号表（従来型・ユニット型共通）'!$C$6:$L$47,10,FALSE))</f>
        <v/>
      </c>
      <c r="AS162" s="174" t="str">
        <f>IF(AS161="","",VLOOKUP(AS161,'シフト記号表（従来型・ユニット型共通）'!$C$6:$L$47,10,FALSE))</f>
        <v/>
      </c>
      <c r="AT162" s="174" t="str">
        <f>IF(AT161="","",VLOOKUP(AT161,'シフト記号表（従来型・ユニット型共通）'!$C$6:$L$47,10,FALSE))</f>
        <v/>
      </c>
      <c r="AU162" s="174" t="str">
        <f>IF(AU161="","",VLOOKUP(AU161,'シフト記号表（従来型・ユニット型共通）'!$C$6:$L$47,10,FALSE))</f>
        <v/>
      </c>
      <c r="AV162" s="174" t="str">
        <f>IF(AV161="","",VLOOKUP(AV161,'シフト記号表（従来型・ユニット型共通）'!$C$6:$L$47,10,FALSE))</f>
        <v/>
      </c>
      <c r="AW162" s="174" t="str">
        <f>IF(AW161="","",VLOOKUP(AW161,'シフト記号表（従来型・ユニット型共通）'!$C$6:$L$47,10,FALSE))</f>
        <v/>
      </c>
      <c r="AX162" s="175" t="str">
        <f>IF(AX161="","",VLOOKUP(AX161,'シフト記号表（従来型・ユニット型共通）'!$C$6:$L$47,10,FALSE))</f>
        <v/>
      </c>
      <c r="AY162" s="173" t="str">
        <f>IF(AY161="","",VLOOKUP(AY161,'シフト記号表（従来型・ユニット型共通）'!$C$6:$L$47,10,FALSE))</f>
        <v/>
      </c>
      <c r="AZ162" s="174" t="str">
        <f>IF(AZ161="","",VLOOKUP(AZ161,'シフト記号表（従来型・ユニット型共通）'!$C$6:$L$47,10,FALSE))</f>
        <v/>
      </c>
      <c r="BA162" s="174" t="str">
        <f>IF(BA161="","",VLOOKUP(BA161,'シフト記号表（従来型・ユニット型共通）'!$C$6:$L$47,10,FALSE))</f>
        <v/>
      </c>
      <c r="BB162" s="1114">
        <f>IF($BE$3="４週",SUM(W162:AX162),IF($BE$3="暦月",SUM(W162:BA162),""))</f>
        <v>0</v>
      </c>
      <c r="BC162" s="1115"/>
      <c r="BD162" s="1116">
        <f>IF($BE$3="４週",BB162/4,IF($BE$3="暦月",(BB162/($BE$8/7)),""))</f>
        <v>0</v>
      </c>
      <c r="BE162" s="1115"/>
      <c r="BF162" s="1111"/>
      <c r="BG162" s="1112"/>
      <c r="BH162" s="1112"/>
      <c r="BI162" s="1112"/>
      <c r="BJ162" s="1113"/>
    </row>
    <row r="163" spans="2:62" ht="20.25" customHeight="1">
      <c r="B163" s="1120">
        <f>B161+1</f>
        <v>74</v>
      </c>
      <c r="C163" s="957"/>
      <c r="D163" s="958"/>
      <c r="E163" s="163"/>
      <c r="F163" s="164"/>
      <c r="G163" s="163"/>
      <c r="H163" s="164"/>
      <c r="I163" s="1051"/>
      <c r="J163" s="1052"/>
      <c r="K163" s="1057"/>
      <c r="L163" s="1058"/>
      <c r="M163" s="1058"/>
      <c r="N163" s="958"/>
      <c r="O163" s="1081"/>
      <c r="P163" s="1082"/>
      <c r="Q163" s="1082"/>
      <c r="R163" s="1082"/>
      <c r="S163" s="1083"/>
      <c r="T163" s="195" t="s">
        <v>18</v>
      </c>
      <c r="U163" s="118"/>
      <c r="V163" s="119"/>
      <c r="W163" s="105"/>
      <c r="X163" s="106"/>
      <c r="Y163" s="106"/>
      <c r="Z163" s="106"/>
      <c r="AA163" s="106"/>
      <c r="AB163" s="106"/>
      <c r="AC163" s="107"/>
      <c r="AD163" s="105"/>
      <c r="AE163" s="106"/>
      <c r="AF163" s="106"/>
      <c r="AG163" s="106"/>
      <c r="AH163" s="106"/>
      <c r="AI163" s="106"/>
      <c r="AJ163" s="107"/>
      <c r="AK163" s="105"/>
      <c r="AL163" s="106"/>
      <c r="AM163" s="106"/>
      <c r="AN163" s="106"/>
      <c r="AO163" s="106"/>
      <c r="AP163" s="106"/>
      <c r="AQ163" s="107"/>
      <c r="AR163" s="105"/>
      <c r="AS163" s="106"/>
      <c r="AT163" s="106"/>
      <c r="AU163" s="106"/>
      <c r="AV163" s="106"/>
      <c r="AW163" s="106"/>
      <c r="AX163" s="107"/>
      <c r="AY163" s="105"/>
      <c r="AZ163" s="106"/>
      <c r="BA163" s="108"/>
      <c r="BB163" s="1035"/>
      <c r="BC163" s="1036"/>
      <c r="BD163" s="1037"/>
      <c r="BE163" s="1038"/>
      <c r="BF163" s="1059"/>
      <c r="BG163" s="1060"/>
      <c r="BH163" s="1060"/>
      <c r="BI163" s="1060"/>
      <c r="BJ163" s="1061"/>
    </row>
    <row r="164" spans="2:62" ht="20.25" customHeight="1">
      <c r="B164" s="1121"/>
      <c r="C164" s="1105"/>
      <c r="D164" s="1106"/>
      <c r="E164" s="207"/>
      <c r="F164" s="208">
        <f>C163</f>
        <v>0</v>
      </c>
      <c r="G164" s="207"/>
      <c r="H164" s="208">
        <f>I163</f>
        <v>0</v>
      </c>
      <c r="I164" s="1107"/>
      <c r="J164" s="1108"/>
      <c r="K164" s="1109"/>
      <c r="L164" s="1110"/>
      <c r="M164" s="1110"/>
      <c r="N164" s="1106"/>
      <c r="O164" s="1081"/>
      <c r="P164" s="1082"/>
      <c r="Q164" s="1082"/>
      <c r="R164" s="1082"/>
      <c r="S164" s="1083"/>
      <c r="T164" s="196" t="s">
        <v>253</v>
      </c>
      <c r="U164" s="120"/>
      <c r="V164" s="197"/>
      <c r="W164" s="173" t="str">
        <f>IF(W163="","",VLOOKUP(W163,'シフト記号表（従来型・ユニット型共通）'!$C$6:$L$47,10,FALSE))</f>
        <v/>
      </c>
      <c r="X164" s="174" t="str">
        <f>IF(X163="","",VLOOKUP(X163,'シフト記号表（従来型・ユニット型共通）'!$C$6:$L$47,10,FALSE))</f>
        <v/>
      </c>
      <c r="Y164" s="174" t="str">
        <f>IF(Y163="","",VLOOKUP(Y163,'シフト記号表（従来型・ユニット型共通）'!$C$6:$L$47,10,FALSE))</f>
        <v/>
      </c>
      <c r="Z164" s="174" t="str">
        <f>IF(Z163="","",VLOOKUP(Z163,'シフト記号表（従来型・ユニット型共通）'!$C$6:$L$47,10,FALSE))</f>
        <v/>
      </c>
      <c r="AA164" s="174" t="str">
        <f>IF(AA163="","",VLOOKUP(AA163,'シフト記号表（従来型・ユニット型共通）'!$C$6:$L$47,10,FALSE))</f>
        <v/>
      </c>
      <c r="AB164" s="174" t="str">
        <f>IF(AB163="","",VLOOKUP(AB163,'シフト記号表（従来型・ユニット型共通）'!$C$6:$L$47,10,FALSE))</f>
        <v/>
      </c>
      <c r="AC164" s="175" t="str">
        <f>IF(AC163="","",VLOOKUP(AC163,'シフト記号表（従来型・ユニット型共通）'!$C$6:$L$47,10,FALSE))</f>
        <v/>
      </c>
      <c r="AD164" s="173" t="str">
        <f>IF(AD163="","",VLOOKUP(AD163,'シフト記号表（従来型・ユニット型共通）'!$C$6:$L$47,10,FALSE))</f>
        <v/>
      </c>
      <c r="AE164" s="174" t="str">
        <f>IF(AE163="","",VLOOKUP(AE163,'シフト記号表（従来型・ユニット型共通）'!$C$6:$L$47,10,FALSE))</f>
        <v/>
      </c>
      <c r="AF164" s="174" t="str">
        <f>IF(AF163="","",VLOOKUP(AF163,'シフト記号表（従来型・ユニット型共通）'!$C$6:$L$47,10,FALSE))</f>
        <v/>
      </c>
      <c r="AG164" s="174" t="str">
        <f>IF(AG163="","",VLOOKUP(AG163,'シフト記号表（従来型・ユニット型共通）'!$C$6:$L$47,10,FALSE))</f>
        <v/>
      </c>
      <c r="AH164" s="174" t="str">
        <f>IF(AH163="","",VLOOKUP(AH163,'シフト記号表（従来型・ユニット型共通）'!$C$6:$L$47,10,FALSE))</f>
        <v/>
      </c>
      <c r="AI164" s="174" t="str">
        <f>IF(AI163="","",VLOOKUP(AI163,'シフト記号表（従来型・ユニット型共通）'!$C$6:$L$47,10,FALSE))</f>
        <v/>
      </c>
      <c r="AJ164" s="175" t="str">
        <f>IF(AJ163="","",VLOOKUP(AJ163,'シフト記号表（従来型・ユニット型共通）'!$C$6:$L$47,10,FALSE))</f>
        <v/>
      </c>
      <c r="AK164" s="173" t="str">
        <f>IF(AK163="","",VLOOKUP(AK163,'シフト記号表（従来型・ユニット型共通）'!$C$6:$L$47,10,FALSE))</f>
        <v/>
      </c>
      <c r="AL164" s="174" t="str">
        <f>IF(AL163="","",VLOOKUP(AL163,'シフト記号表（従来型・ユニット型共通）'!$C$6:$L$47,10,FALSE))</f>
        <v/>
      </c>
      <c r="AM164" s="174" t="str">
        <f>IF(AM163="","",VLOOKUP(AM163,'シフト記号表（従来型・ユニット型共通）'!$C$6:$L$47,10,FALSE))</f>
        <v/>
      </c>
      <c r="AN164" s="174" t="str">
        <f>IF(AN163="","",VLOOKUP(AN163,'シフト記号表（従来型・ユニット型共通）'!$C$6:$L$47,10,FALSE))</f>
        <v/>
      </c>
      <c r="AO164" s="174" t="str">
        <f>IF(AO163="","",VLOOKUP(AO163,'シフト記号表（従来型・ユニット型共通）'!$C$6:$L$47,10,FALSE))</f>
        <v/>
      </c>
      <c r="AP164" s="174" t="str">
        <f>IF(AP163="","",VLOOKUP(AP163,'シフト記号表（従来型・ユニット型共通）'!$C$6:$L$47,10,FALSE))</f>
        <v/>
      </c>
      <c r="AQ164" s="175" t="str">
        <f>IF(AQ163="","",VLOOKUP(AQ163,'シフト記号表（従来型・ユニット型共通）'!$C$6:$L$47,10,FALSE))</f>
        <v/>
      </c>
      <c r="AR164" s="173" t="str">
        <f>IF(AR163="","",VLOOKUP(AR163,'シフト記号表（従来型・ユニット型共通）'!$C$6:$L$47,10,FALSE))</f>
        <v/>
      </c>
      <c r="AS164" s="174" t="str">
        <f>IF(AS163="","",VLOOKUP(AS163,'シフト記号表（従来型・ユニット型共通）'!$C$6:$L$47,10,FALSE))</f>
        <v/>
      </c>
      <c r="AT164" s="174" t="str">
        <f>IF(AT163="","",VLOOKUP(AT163,'シフト記号表（従来型・ユニット型共通）'!$C$6:$L$47,10,FALSE))</f>
        <v/>
      </c>
      <c r="AU164" s="174" t="str">
        <f>IF(AU163="","",VLOOKUP(AU163,'シフト記号表（従来型・ユニット型共通）'!$C$6:$L$47,10,FALSE))</f>
        <v/>
      </c>
      <c r="AV164" s="174" t="str">
        <f>IF(AV163="","",VLOOKUP(AV163,'シフト記号表（従来型・ユニット型共通）'!$C$6:$L$47,10,FALSE))</f>
        <v/>
      </c>
      <c r="AW164" s="174" t="str">
        <f>IF(AW163="","",VLOOKUP(AW163,'シフト記号表（従来型・ユニット型共通）'!$C$6:$L$47,10,FALSE))</f>
        <v/>
      </c>
      <c r="AX164" s="175" t="str">
        <f>IF(AX163="","",VLOOKUP(AX163,'シフト記号表（従来型・ユニット型共通）'!$C$6:$L$47,10,FALSE))</f>
        <v/>
      </c>
      <c r="AY164" s="173" t="str">
        <f>IF(AY163="","",VLOOKUP(AY163,'シフト記号表（従来型・ユニット型共通）'!$C$6:$L$47,10,FALSE))</f>
        <v/>
      </c>
      <c r="AZ164" s="174" t="str">
        <f>IF(AZ163="","",VLOOKUP(AZ163,'シフト記号表（従来型・ユニット型共通）'!$C$6:$L$47,10,FALSE))</f>
        <v/>
      </c>
      <c r="BA164" s="174" t="str">
        <f>IF(BA163="","",VLOOKUP(BA163,'シフト記号表（従来型・ユニット型共通）'!$C$6:$L$47,10,FALSE))</f>
        <v/>
      </c>
      <c r="BB164" s="1114">
        <f>IF($BE$3="４週",SUM(W164:AX164),IF($BE$3="暦月",SUM(W164:BA164),""))</f>
        <v>0</v>
      </c>
      <c r="BC164" s="1115"/>
      <c r="BD164" s="1116">
        <f>IF($BE$3="４週",BB164/4,IF($BE$3="暦月",(BB164/($BE$8/7)),""))</f>
        <v>0</v>
      </c>
      <c r="BE164" s="1115"/>
      <c r="BF164" s="1111"/>
      <c r="BG164" s="1112"/>
      <c r="BH164" s="1112"/>
      <c r="BI164" s="1112"/>
      <c r="BJ164" s="1113"/>
    </row>
    <row r="165" spans="2:62" ht="20.25" customHeight="1">
      <c r="B165" s="1120">
        <f>B163+1</f>
        <v>75</v>
      </c>
      <c r="C165" s="957"/>
      <c r="D165" s="958"/>
      <c r="E165" s="163"/>
      <c r="F165" s="164"/>
      <c r="G165" s="163"/>
      <c r="H165" s="164"/>
      <c r="I165" s="1051"/>
      <c r="J165" s="1052"/>
      <c r="K165" s="1057"/>
      <c r="L165" s="1058"/>
      <c r="M165" s="1058"/>
      <c r="N165" s="958"/>
      <c r="O165" s="1081"/>
      <c r="P165" s="1082"/>
      <c r="Q165" s="1082"/>
      <c r="R165" s="1082"/>
      <c r="S165" s="1083"/>
      <c r="T165" s="195" t="s">
        <v>18</v>
      </c>
      <c r="U165" s="118"/>
      <c r="V165" s="119"/>
      <c r="W165" s="105"/>
      <c r="X165" s="106"/>
      <c r="Y165" s="106"/>
      <c r="Z165" s="106"/>
      <c r="AA165" s="106"/>
      <c r="AB165" s="106"/>
      <c r="AC165" s="107"/>
      <c r="AD165" s="105"/>
      <c r="AE165" s="106"/>
      <c r="AF165" s="106"/>
      <c r="AG165" s="106"/>
      <c r="AH165" s="106"/>
      <c r="AI165" s="106"/>
      <c r="AJ165" s="107"/>
      <c r="AK165" s="105"/>
      <c r="AL165" s="106"/>
      <c r="AM165" s="106"/>
      <c r="AN165" s="106"/>
      <c r="AO165" s="106"/>
      <c r="AP165" s="106"/>
      <c r="AQ165" s="107"/>
      <c r="AR165" s="105"/>
      <c r="AS165" s="106"/>
      <c r="AT165" s="106"/>
      <c r="AU165" s="106"/>
      <c r="AV165" s="106"/>
      <c r="AW165" s="106"/>
      <c r="AX165" s="107"/>
      <c r="AY165" s="105"/>
      <c r="AZ165" s="106"/>
      <c r="BA165" s="108"/>
      <c r="BB165" s="1035"/>
      <c r="BC165" s="1036"/>
      <c r="BD165" s="1037"/>
      <c r="BE165" s="1038"/>
      <c r="BF165" s="1059"/>
      <c r="BG165" s="1060"/>
      <c r="BH165" s="1060"/>
      <c r="BI165" s="1060"/>
      <c r="BJ165" s="1061"/>
    </row>
    <row r="166" spans="2:62" ht="20.25" customHeight="1">
      <c r="B166" s="1121"/>
      <c r="C166" s="1105"/>
      <c r="D166" s="1106"/>
      <c r="E166" s="207"/>
      <c r="F166" s="208">
        <f>C165</f>
        <v>0</v>
      </c>
      <c r="G166" s="207"/>
      <c r="H166" s="208">
        <f>I165</f>
        <v>0</v>
      </c>
      <c r="I166" s="1107"/>
      <c r="J166" s="1108"/>
      <c r="K166" s="1109"/>
      <c r="L166" s="1110"/>
      <c r="M166" s="1110"/>
      <c r="N166" s="1106"/>
      <c r="O166" s="1081"/>
      <c r="P166" s="1082"/>
      <c r="Q166" s="1082"/>
      <c r="R166" s="1082"/>
      <c r="S166" s="1083"/>
      <c r="T166" s="196" t="s">
        <v>253</v>
      </c>
      <c r="U166" s="120"/>
      <c r="V166" s="197"/>
      <c r="W166" s="173" t="str">
        <f>IF(W165="","",VLOOKUP(W165,'シフト記号表（従来型・ユニット型共通）'!$C$6:$L$47,10,FALSE))</f>
        <v/>
      </c>
      <c r="X166" s="174" t="str">
        <f>IF(X165="","",VLOOKUP(X165,'シフト記号表（従来型・ユニット型共通）'!$C$6:$L$47,10,FALSE))</f>
        <v/>
      </c>
      <c r="Y166" s="174" t="str">
        <f>IF(Y165="","",VLOOKUP(Y165,'シフト記号表（従来型・ユニット型共通）'!$C$6:$L$47,10,FALSE))</f>
        <v/>
      </c>
      <c r="Z166" s="174" t="str">
        <f>IF(Z165="","",VLOOKUP(Z165,'シフト記号表（従来型・ユニット型共通）'!$C$6:$L$47,10,FALSE))</f>
        <v/>
      </c>
      <c r="AA166" s="174" t="str">
        <f>IF(AA165="","",VLOOKUP(AA165,'シフト記号表（従来型・ユニット型共通）'!$C$6:$L$47,10,FALSE))</f>
        <v/>
      </c>
      <c r="AB166" s="174" t="str">
        <f>IF(AB165="","",VLOOKUP(AB165,'シフト記号表（従来型・ユニット型共通）'!$C$6:$L$47,10,FALSE))</f>
        <v/>
      </c>
      <c r="AC166" s="175" t="str">
        <f>IF(AC165="","",VLOOKUP(AC165,'シフト記号表（従来型・ユニット型共通）'!$C$6:$L$47,10,FALSE))</f>
        <v/>
      </c>
      <c r="AD166" s="173" t="str">
        <f>IF(AD165="","",VLOOKUP(AD165,'シフト記号表（従来型・ユニット型共通）'!$C$6:$L$47,10,FALSE))</f>
        <v/>
      </c>
      <c r="AE166" s="174" t="str">
        <f>IF(AE165="","",VLOOKUP(AE165,'シフト記号表（従来型・ユニット型共通）'!$C$6:$L$47,10,FALSE))</f>
        <v/>
      </c>
      <c r="AF166" s="174" t="str">
        <f>IF(AF165="","",VLOOKUP(AF165,'シフト記号表（従来型・ユニット型共通）'!$C$6:$L$47,10,FALSE))</f>
        <v/>
      </c>
      <c r="AG166" s="174" t="str">
        <f>IF(AG165="","",VLOOKUP(AG165,'シフト記号表（従来型・ユニット型共通）'!$C$6:$L$47,10,FALSE))</f>
        <v/>
      </c>
      <c r="AH166" s="174" t="str">
        <f>IF(AH165="","",VLOOKUP(AH165,'シフト記号表（従来型・ユニット型共通）'!$C$6:$L$47,10,FALSE))</f>
        <v/>
      </c>
      <c r="AI166" s="174" t="str">
        <f>IF(AI165="","",VLOOKUP(AI165,'シフト記号表（従来型・ユニット型共通）'!$C$6:$L$47,10,FALSE))</f>
        <v/>
      </c>
      <c r="AJ166" s="175" t="str">
        <f>IF(AJ165="","",VLOOKUP(AJ165,'シフト記号表（従来型・ユニット型共通）'!$C$6:$L$47,10,FALSE))</f>
        <v/>
      </c>
      <c r="AK166" s="173" t="str">
        <f>IF(AK165="","",VLOOKUP(AK165,'シフト記号表（従来型・ユニット型共通）'!$C$6:$L$47,10,FALSE))</f>
        <v/>
      </c>
      <c r="AL166" s="174" t="str">
        <f>IF(AL165="","",VLOOKUP(AL165,'シフト記号表（従来型・ユニット型共通）'!$C$6:$L$47,10,FALSE))</f>
        <v/>
      </c>
      <c r="AM166" s="174" t="str">
        <f>IF(AM165="","",VLOOKUP(AM165,'シフト記号表（従来型・ユニット型共通）'!$C$6:$L$47,10,FALSE))</f>
        <v/>
      </c>
      <c r="AN166" s="174" t="str">
        <f>IF(AN165="","",VLOOKUP(AN165,'シフト記号表（従来型・ユニット型共通）'!$C$6:$L$47,10,FALSE))</f>
        <v/>
      </c>
      <c r="AO166" s="174" t="str">
        <f>IF(AO165="","",VLOOKUP(AO165,'シフト記号表（従来型・ユニット型共通）'!$C$6:$L$47,10,FALSE))</f>
        <v/>
      </c>
      <c r="AP166" s="174" t="str">
        <f>IF(AP165="","",VLOOKUP(AP165,'シフト記号表（従来型・ユニット型共通）'!$C$6:$L$47,10,FALSE))</f>
        <v/>
      </c>
      <c r="AQ166" s="175" t="str">
        <f>IF(AQ165="","",VLOOKUP(AQ165,'シフト記号表（従来型・ユニット型共通）'!$C$6:$L$47,10,FALSE))</f>
        <v/>
      </c>
      <c r="AR166" s="173" t="str">
        <f>IF(AR165="","",VLOOKUP(AR165,'シフト記号表（従来型・ユニット型共通）'!$C$6:$L$47,10,FALSE))</f>
        <v/>
      </c>
      <c r="AS166" s="174" t="str">
        <f>IF(AS165="","",VLOOKUP(AS165,'シフト記号表（従来型・ユニット型共通）'!$C$6:$L$47,10,FALSE))</f>
        <v/>
      </c>
      <c r="AT166" s="174" t="str">
        <f>IF(AT165="","",VLOOKUP(AT165,'シフト記号表（従来型・ユニット型共通）'!$C$6:$L$47,10,FALSE))</f>
        <v/>
      </c>
      <c r="AU166" s="174" t="str">
        <f>IF(AU165="","",VLOOKUP(AU165,'シフト記号表（従来型・ユニット型共通）'!$C$6:$L$47,10,FALSE))</f>
        <v/>
      </c>
      <c r="AV166" s="174" t="str">
        <f>IF(AV165="","",VLOOKUP(AV165,'シフト記号表（従来型・ユニット型共通）'!$C$6:$L$47,10,FALSE))</f>
        <v/>
      </c>
      <c r="AW166" s="174" t="str">
        <f>IF(AW165="","",VLOOKUP(AW165,'シフト記号表（従来型・ユニット型共通）'!$C$6:$L$47,10,FALSE))</f>
        <v/>
      </c>
      <c r="AX166" s="175" t="str">
        <f>IF(AX165="","",VLOOKUP(AX165,'シフト記号表（従来型・ユニット型共通）'!$C$6:$L$47,10,FALSE))</f>
        <v/>
      </c>
      <c r="AY166" s="173" t="str">
        <f>IF(AY165="","",VLOOKUP(AY165,'シフト記号表（従来型・ユニット型共通）'!$C$6:$L$47,10,FALSE))</f>
        <v/>
      </c>
      <c r="AZ166" s="174" t="str">
        <f>IF(AZ165="","",VLOOKUP(AZ165,'シフト記号表（従来型・ユニット型共通）'!$C$6:$L$47,10,FALSE))</f>
        <v/>
      </c>
      <c r="BA166" s="174" t="str">
        <f>IF(BA165="","",VLOOKUP(BA165,'シフト記号表（従来型・ユニット型共通）'!$C$6:$L$47,10,FALSE))</f>
        <v/>
      </c>
      <c r="BB166" s="1114">
        <f>IF($BE$3="４週",SUM(W166:AX166),IF($BE$3="暦月",SUM(W166:BA166),""))</f>
        <v>0</v>
      </c>
      <c r="BC166" s="1115"/>
      <c r="BD166" s="1116">
        <f>IF($BE$3="４週",BB166/4,IF($BE$3="暦月",(BB166/($BE$8/7)),""))</f>
        <v>0</v>
      </c>
      <c r="BE166" s="1115"/>
      <c r="BF166" s="1111"/>
      <c r="BG166" s="1112"/>
      <c r="BH166" s="1112"/>
      <c r="BI166" s="1112"/>
      <c r="BJ166" s="1113"/>
    </row>
    <row r="167" spans="2:62" ht="20.25" customHeight="1">
      <c r="B167" s="1120">
        <f>B165+1</f>
        <v>76</v>
      </c>
      <c r="C167" s="957"/>
      <c r="D167" s="958"/>
      <c r="E167" s="163"/>
      <c r="F167" s="164"/>
      <c r="G167" s="163"/>
      <c r="H167" s="164"/>
      <c r="I167" s="1051"/>
      <c r="J167" s="1052"/>
      <c r="K167" s="1057"/>
      <c r="L167" s="1058"/>
      <c r="M167" s="1058"/>
      <c r="N167" s="958"/>
      <c r="O167" s="1081"/>
      <c r="P167" s="1082"/>
      <c r="Q167" s="1082"/>
      <c r="R167" s="1082"/>
      <c r="S167" s="1083"/>
      <c r="T167" s="195" t="s">
        <v>18</v>
      </c>
      <c r="U167" s="118"/>
      <c r="V167" s="119"/>
      <c r="W167" s="105"/>
      <c r="X167" s="106"/>
      <c r="Y167" s="106"/>
      <c r="Z167" s="106"/>
      <c r="AA167" s="106"/>
      <c r="AB167" s="106"/>
      <c r="AC167" s="107"/>
      <c r="AD167" s="105"/>
      <c r="AE167" s="106"/>
      <c r="AF167" s="106"/>
      <c r="AG167" s="106"/>
      <c r="AH167" s="106"/>
      <c r="AI167" s="106"/>
      <c r="AJ167" s="107"/>
      <c r="AK167" s="105"/>
      <c r="AL167" s="106"/>
      <c r="AM167" s="106"/>
      <c r="AN167" s="106"/>
      <c r="AO167" s="106"/>
      <c r="AP167" s="106"/>
      <c r="AQ167" s="107"/>
      <c r="AR167" s="105"/>
      <c r="AS167" s="106"/>
      <c r="AT167" s="106"/>
      <c r="AU167" s="106"/>
      <c r="AV167" s="106"/>
      <c r="AW167" s="106"/>
      <c r="AX167" s="107"/>
      <c r="AY167" s="105"/>
      <c r="AZ167" s="106"/>
      <c r="BA167" s="108"/>
      <c r="BB167" s="1035"/>
      <c r="BC167" s="1036"/>
      <c r="BD167" s="1037"/>
      <c r="BE167" s="1038"/>
      <c r="BF167" s="1059"/>
      <c r="BG167" s="1060"/>
      <c r="BH167" s="1060"/>
      <c r="BI167" s="1060"/>
      <c r="BJ167" s="1061"/>
    </row>
    <row r="168" spans="2:62" ht="20.25" customHeight="1">
      <c r="B168" s="1121"/>
      <c r="C168" s="1105"/>
      <c r="D168" s="1106"/>
      <c r="E168" s="207"/>
      <c r="F168" s="208">
        <f>C167</f>
        <v>0</v>
      </c>
      <c r="G168" s="207"/>
      <c r="H168" s="208">
        <f>I167</f>
        <v>0</v>
      </c>
      <c r="I168" s="1107"/>
      <c r="J168" s="1108"/>
      <c r="K168" s="1109"/>
      <c r="L168" s="1110"/>
      <c r="M168" s="1110"/>
      <c r="N168" s="1106"/>
      <c r="O168" s="1081"/>
      <c r="P168" s="1082"/>
      <c r="Q168" s="1082"/>
      <c r="R168" s="1082"/>
      <c r="S168" s="1083"/>
      <c r="T168" s="196" t="s">
        <v>253</v>
      </c>
      <c r="U168" s="120"/>
      <c r="V168" s="197"/>
      <c r="W168" s="173" t="str">
        <f>IF(W167="","",VLOOKUP(W167,'シフト記号表（従来型・ユニット型共通）'!$C$6:$L$47,10,FALSE))</f>
        <v/>
      </c>
      <c r="X168" s="174" t="str">
        <f>IF(X167="","",VLOOKUP(X167,'シフト記号表（従来型・ユニット型共通）'!$C$6:$L$47,10,FALSE))</f>
        <v/>
      </c>
      <c r="Y168" s="174" t="str">
        <f>IF(Y167="","",VLOOKUP(Y167,'シフト記号表（従来型・ユニット型共通）'!$C$6:$L$47,10,FALSE))</f>
        <v/>
      </c>
      <c r="Z168" s="174" t="str">
        <f>IF(Z167="","",VLOOKUP(Z167,'シフト記号表（従来型・ユニット型共通）'!$C$6:$L$47,10,FALSE))</f>
        <v/>
      </c>
      <c r="AA168" s="174" t="str">
        <f>IF(AA167="","",VLOOKUP(AA167,'シフト記号表（従来型・ユニット型共通）'!$C$6:$L$47,10,FALSE))</f>
        <v/>
      </c>
      <c r="AB168" s="174" t="str">
        <f>IF(AB167="","",VLOOKUP(AB167,'シフト記号表（従来型・ユニット型共通）'!$C$6:$L$47,10,FALSE))</f>
        <v/>
      </c>
      <c r="AC168" s="175" t="str">
        <f>IF(AC167="","",VLOOKUP(AC167,'シフト記号表（従来型・ユニット型共通）'!$C$6:$L$47,10,FALSE))</f>
        <v/>
      </c>
      <c r="AD168" s="173" t="str">
        <f>IF(AD167="","",VLOOKUP(AD167,'シフト記号表（従来型・ユニット型共通）'!$C$6:$L$47,10,FALSE))</f>
        <v/>
      </c>
      <c r="AE168" s="174" t="str">
        <f>IF(AE167="","",VLOOKUP(AE167,'シフト記号表（従来型・ユニット型共通）'!$C$6:$L$47,10,FALSE))</f>
        <v/>
      </c>
      <c r="AF168" s="174" t="str">
        <f>IF(AF167="","",VLOOKUP(AF167,'シフト記号表（従来型・ユニット型共通）'!$C$6:$L$47,10,FALSE))</f>
        <v/>
      </c>
      <c r="AG168" s="174" t="str">
        <f>IF(AG167="","",VLOOKUP(AG167,'シフト記号表（従来型・ユニット型共通）'!$C$6:$L$47,10,FALSE))</f>
        <v/>
      </c>
      <c r="AH168" s="174" t="str">
        <f>IF(AH167="","",VLOOKUP(AH167,'シフト記号表（従来型・ユニット型共通）'!$C$6:$L$47,10,FALSE))</f>
        <v/>
      </c>
      <c r="AI168" s="174" t="str">
        <f>IF(AI167="","",VLOOKUP(AI167,'シフト記号表（従来型・ユニット型共通）'!$C$6:$L$47,10,FALSE))</f>
        <v/>
      </c>
      <c r="AJ168" s="175" t="str">
        <f>IF(AJ167="","",VLOOKUP(AJ167,'シフト記号表（従来型・ユニット型共通）'!$C$6:$L$47,10,FALSE))</f>
        <v/>
      </c>
      <c r="AK168" s="173" t="str">
        <f>IF(AK167="","",VLOOKUP(AK167,'シフト記号表（従来型・ユニット型共通）'!$C$6:$L$47,10,FALSE))</f>
        <v/>
      </c>
      <c r="AL168" s="174" t="str">
        <f>IF(AL167="","",VLOOKUP(AL167,'シフト記号表（従来型・ユニット型共通）'!$C$6:$L$47,10,FALSE))</f>
        <v/>
      </c>
      <c r="AM168" s="174" t="str">
        <f>IF(AM167="","",VLOOKUP(AM167,'シフト記号表（従来型・ユニット型共通）'!$C$6:$L$47,10,FALSE))</f>
        <v/>
      </c>
      <c r="AN168" s="174" t="str">
        <f>IF(AN167="","",VLOOKUP(AN167,'シフト記号表（従来型・ユニット型共通）'!$C$6:$L$47,10,FALSE))</f>
        <v/>
      </c>
      <c r="AO168" s="174" t="str">
        <f>IF(AO167="","",VLOOKUP(AO167,'シフト記号表（従来型・ユニット型共通）'!$C$6:$L$47,10,FALSE))</f>
        <v/>
      </c>
      <c r="AP168" s="174" t="str">
        <f>IF(AP167="","",VLOOKUP(AP167,'シフト記号表（従来型・ユニット型共通）'!$C$6:$L$47,10,FALSE))</f>
        <v/>
      </c>
      <c r="AQ168" s="175" t="str">
        <f>IF(AQ167="","",VLOOKUP(AQ167,'シフト記号表（従来型・ユニット型共通）'!$C$6:$L$47,10,FALSE))</f>
        <v/>
      </c>
      <c r="AR168" s="173" t="str">
        <f>IF(AR167="","",VLOOKUP(AR167,'シフト記号表（従来型・ユニット型共通）'!$C$6:$L$47,10,FALSE))</f>
        <v/>
      </c>
      <c r="AS168" s="174" t="str">
        <f>IF(AS167="","",VLOOKUP(AS167,'シフト記号表（従来型・ユニット型共通）'!$C$6:$L$47,10,FALSE))</f>
        <v/>
      </c>
      <c r="AT168" s="174" t="str">
        <f>IF(AT167="","",VLOOKUP(AT167,'シフト記号表（従来型・ユニット型共通）'!$C$6:$L$47,10,FALSE))</f>
        <v/>
      </c>
      <c r="AU168" s="174" t="str">
        <f>IF(AU167="","",VLOOKUP(AU167,'シフト記号表（従来型・ユニット型共通）'!$C$6:$L$47,10,FALSE))</f>
        <v/>
      </c>
      <c r="AV168" s="174" t="str">
        <f>IF(AV167="","",VLOOKUP(AV167,'シフト記号表（従来型・ユニット型共通）'!$C$6:$L$47,10,FALSE))</f>
        <v/>
      </c>
      <c r="AW168" s="174" t="str">
        <f>IF(AW167="","",VLOOKUP(AW167,'シフト記号表（従来型・ユニット型共通）'!$C$6:$L$47,10,FALSE))</f>
        <v/>
      </c>
      <c r="AX168" s="175" t="str">
        <f>IF(AX167="","",VLOOKUP(AX167,'シフト記号表（従来型・ユニット型共通）'!$C$6:$L$47,10,FALSE))</f>
        <v/>
      </c>
      <c r="AY168" s="173" t="str">
        <f>IF(AY167="","",VLOOKUP(AY167,'シフト記号表（従来型・ユニット型共通）'!$C$6:$L$47,10,FALSE))</f>
        <v/>
      </c>
      <c r="AZ168" s="174" t="str">
        <f>IF(AZ167="","",VLOOKUP(AZ167,'シフト記号表（従来型・ユニット型共通）'!$C$6:$L$47,10,FALSE))</f>
        <v/>
      </c>
      <c r="BA168" s="174" t="str">
        <f>IF(BA167="","",VLOOKUP(BA167,'シフト記号表（従来型・ユニット型共通）'!$C$6:$L$47,10,FALSE))</f>
        <v/>
      </c>
      <c r="BB168" s="1114">
        <f>IF($BE$3="４週",SUM(W168:AX168),IF($BE$3="暦月",SUM(W168:BA168),""))</f>
        <v>0</v>
      </c>
      <c r="BC168" s="1115"/>
      <c r="BD168" s="1116">
        <f>IF($BE$3="４週",BB168/4,IF($BE$3="暦月",(BB168/($BE$8/7)),""))</f>
        <v>0</v>
      </c>
      <c r="BE168" s="1115"/>
      <c r="BF168" s="1111"/>
      <c r="BG168" s="1112"/>
      <c r="BH168" s="1112"/>
      <c r="BI168" s="1112"/>
      <c r="BJ168" s="1113"/>
    </row>
    <row r="169" spans="2:62" ht="20.25" customHeight="1">
      <c r="B169" s="1120">
        <f>B167+1</f>
        <v>77</v>
      </c>
      <c r="C169" s="957"/>
      <c r="D169" s="958"/>
      <c r="E169" s="163"/>
      <c r="F169" s="164"/>
      <c r="G169" s="163"/>
      <c r="H169" s="164"/>
      <c r="I169" s="1051"/>
      <c r="J169" s="1052"/>
      <c r="K169" s="1057"/>
      <c r="L169" s="1058"/>
      <c r="M169" s="1058"/>
      <c r="N169" s="958"/>
      <c r="O169" s="1081"/>
      <c r="P169" s="1082"/>
      <c r="Q169" s="1082"/>
      <c r="R169" s="1082"/>
      <c r="S169" s="1083"/>
      <c r="T169" s="195" t="s">
        <v>18</v>
      </c>
      <c r="U169" s="118"/>
      <c r="V169" s="119"/>
      <c r="W169" s="105"/>
      <c r="X169" s="106"/>
      <c r="Y169" s="106"/>
      <c r="Z169" s="106"/>
      <c r="AA169" s="106"/>
      <c r="AB169" s="106"/>
      <c r="AC169" s="107"/>
      <c r="AD169" s="105"/>
      <c r="AE169" s="106"/>
      <c r="AF169" s="106"/>
      <c r="AG169" s="106"/>
      <c r="AH169" s="106"/>
      <c r="AI169" s="106"/>
      <c r="AJ169" s="107"/>
      <c r="AK169" s="105"/>
      <c r="AL169" s="106"/>
      <c r="AM169" s="106"/>
      <c r="AN169" s="106"/>
      <c r="AO169" s="106"/>
      <c r="AP169" s="106"/>
      <c r="AQ169" s="107"/>
      <c r="AR169" s="105"/>
      <c r="AS169" s="106"/>
      <c r="AT169" s="106"/>
      <c r="AU169" s="106"/>
      <c r="AV169" s="106"/>
      <c r="AW169" s="106"/>
      <c r="AX169" s="107"/>
      <c r="AY169" s="105"/>
      <c r="AZ169" s="106"/>
      <c r="BA169" s="108"/>
      <c r="BB169" s="1035"/>
      <c r="BC169" s="1036"/>
      <c r="BD169" s="1037"/>
      <c r="BE169" s="1038"/>
      <c r="BF169" s="1059"/>
      <c r="BG169" s="1060"/>
      <c r="BH169" s="1060"/>
      <c r="BI169" s="1060"/>
      <c r="BJ169" s="1061"/>
    </row>
    <row r="170" spans="2:62" ht="20.25" customHeight="1">
      <c r="B170" s="1121"/>
      <c r="C170" s="1105"/>
      <c r="D170" s="1106"/>
      <c r="E170" s="207"/>
      <c r="F170" s="208">
        <f>C169</f>
        <v>0</v>
      </c>
      <c r="G170" s="207"/>
      <c r="H170" s="208">
        <f>I169</f>
        <v>0</v>
      </c>
      <c r="I170" s="1107"/>
      <c r="J170" s="1108"/>
      <c r="K170" s="1109"/>
      <c r="L170" s="1110"/>
      <c r="M170" s="1110"/>
      <c r="N170" s="1106"/>
      <c r="O170" s="1081"/>
      <c r="P170" s="1082"/>
      <c r="Q170" s="1082"/>
      <c r="R170" s="1082"/>
      <c r="S170" s="1083"/>
      <c r="T170" s="196" t="s">
        <v>253</v>
      </c>
      <c r="U170" s="120"/>
      <c r="V170" s="197"/>
      <c r="W170" s="173" t="str">
        <f>IF(W169="","",VLOOKUP(W169,'シフト記号表（従来型・ユニット型共通）'!$C$6:$L$47,10,FALSE))</f>
        <v/>
      </c>
      <c r="X170" s="174" t="str">
        <f>IF(X169="","",VLOOKUP(X169,'シフト記号表（従来型・ユニット型共通）'!$C$6:$L$47,10,FALSE))</f>
        <v/>
      </c>
      <c r="Y170" s="174" t="str">
        <f>IF(Y169="","",VLOOKUP(Y169,'シフト記号表（従来型・ユニット型共通）'!$C$6:$L$47,10,FALSE))</f>
        <v/>
      </c>
      <c r="Z170" s="174" t="str">
        <f>IF(Z169="","",VLOOKUP(Z169,'シフト記号表（従来型・ユニット型共通）'!$C$6:$L$47,10,FALSE))</f>
        <v/>
      </c>
      <c r="AA170" s="174" t="str">
        <f>IF(AA169="","",VLOOKUP(AA169,'シフト記号表（従来型・ユニット型共通）'!$C$6:$L$47,10,FALSE))</f>
        <v/>
      </c>
      <c r="AB170" s="174" t="str">
        <f>IF(AB169="","",VLOOKUP(AB169,'シフト記号表（従来型・ユニット型共通）'!$C$6:$L$47,10,FALSE))</f>
        <v/>
      </c>
      <c r="AC170" s="175" t="str">
        <f>IF(AC169="","",VLOOKUP(AC169,'シフト記号表（従来型・ユニット型共通）'!$C$6:$L$47,10,FALSE))</f>
        <v/>
      </c>
      <c r="AD170" s="173" t="str">
        <f>IF(AD169="","",VLOOKUP(AD169,'シフト記号表（従来型・ユニット型共通）'!$C$6:$L$47,10,FALSE))</f>
        <v/>
      </c>
      <c r="AE170" s="174" t="str">
        <f>IF(AE169="","",VLOOKUP(AE169,'シフト記号表（従来型・ユニット型共通）'!$C$6:$L$47,10,FALSE))</f>
        <v/>
      </c>
      <c r="AF170" s="174" t="str">
        <f>IF(AF169="","",VLOOKUP(AF169,'シフト記号表（従来型・ユニット型共通）'!$C$6:$L$47,10,FALSE))</f>
        <v/>
      </c>
      <c r="AG170" s="174" t="str">
        <f>IF(AG169="","",VLOOKUP(AG169,'シフト記号表（従来型・ユニット型共通）'!$C$6:$L$47,10,FALSE))</f>
        <v/>
      </c>
      <c r="AH170" s="174" t="str">
        <f>IF(AH169="","",VLOOKUP(AH169,'シフト記号表（従来型・ユニット型共通）'!$C$6:$L$47,10,FALSE))</f>
        <v/>
      </c>
      <c r="AI170" s="174" t="str">
        <f>IF(AI169="","",VLOOKUP(AI169,'シフト記号表（従来型・ユニット型共通）'!$C$6:$L$47,10,FALSE))</f>
        <v/>
      </c>
      <c r="AJ170" s="175" t="str">
        <f>IF(AJ169="","",VLOOKUP(AJ169,'シフト記号表（従来型・ユニット型共通）'!$C$6:$L$47,10,FALSE))</f>
        <v/>
      </c>
      <c r="AK170" s="173" t="str">
        <f>IF(AK169="","",VLOOKUP(AK169,'シフト記号表（従来型・ユニット型共通）'!$C$6:$L$47,10,FALSE))</f>
        <v/>
      </c>
      <c r="AL170" s="174" t="str">
        <f>IF(AL169="","",VLOOKUP(AL169,'シフト記号表（従来型・ユニット型共通）'!$C$6:$L$47,10,FALSE))</f>
        <v/>
      </c>
      <c r="AM170" s="174" t="str">
        <f>IF(AM169="","",VLOOKUP(AM169,'シフト記号表（従来型・ユニット型共通）'!$C$6:$L$47,10,FALSE))</f>
        <v/>
      </c>
      <c r="AN170" s="174" t="str">
        <f>IF(AN169="","",VLOOKUP(AN169,'シフト記号表（従来型・ユニット型共通）'!$C$6:$L$47,10,FALSE))</f>
        <v/>
      </c>
      <c r="AO170" s="174" t="str">
        <f>IF(AO169="","",VLOOKUP(AO169,'シフト記号表（従来型・ユニット型共通）'!$C$6:$L$47,10,FALSE))</f>
        <v/>
      </c>
      <c r="AP170" s="174" t="str">
        <f>IF(AP169="","",VLOOKUP(AP169,'シフト記号表（従来型・ユニット型共通）'!$C$6:$L$47,10,FALSE))</f>
        <v/>
      </c>
      <c r="AQ170" s="175" t="str">
        <f>IF(AQ169="","",VLOOKUP(AQ169,'シフト記号表（従来型・ユニット型共通）'!$C$6:$L$47,10,FALSE))</f>
        <v/>
      </c>
      <c r="AR170" s="173" t="str">
        <f>IF(AR169="","",VLOOKUP(AR169,'シフト記号表（従来型・ユニット型共通）'!$C$6:$L$47,10,FALSE))</f>
        <v/>
      </c>
      <c r="AS170" s="174" t="str">
        <f>IF(AS169="","",VLOOKUP(AS169,'シフト記号表（従来型・ユニット型共通）'!$C$6:$L$47,10,FALSE))</f>
        <v/>
      </c>
      <c r="AT170" s="174" t="str">
        <f>IF(AT169="","",VLOOKUP(AT169,'シフト記号表（従来型・ユニット型共通）'!$C$6:$L$47,10,FALSE))</f>
        <v/>
      </c>
      <c r="AU170" s="174" t="str">
        <f>IF(AU169="","",VLOOKUP(AU169,'シフト記号表（従来型・ユニット型共通）'!$C$6:$L$47,10,FALSE))</f>
        <v/>
      </c>
      <c r="AV170" s="174" t="str">
        <f>IF(AV169="","",VLOOKUP(AV169,'シフト記号表（従来型・ユニット型共通）'!$C$6:$L$47,10,FALSE))</f>
        <v/>
      </c>
      <c r="AW170" s="174" t="str">
        <f>IF(AW169="","",VLOOKUP(AW169,'シフト記号表（従来型・ユニット型共通）'!$C$6:$L$47,10,FALSE))</f>
        <v/>
      </c>
      <c r="AX170" s="175" t="str">
        <f>IF(AX169="","",VLOOKUP(AX169,'シフト記号表（従来型・ユニット型共通）'!$C$6:$L$47,10,FALSE))</f>
        <v/>
      </c>
      <c r="AY170" s="173" t="str">
        <f>IF(AY169="","",VLOOKUP(AY169,'シフト記号表（従来型・ユニット型共通）'!$C$6:$L$47,10,FALSE))</f>
        <v/>
      </c>
      <c r="AZ170" s="174" t="str">
        <f>IF(AZ169="","",VLOOKUP(AZ169,'シフト記号表（従来型・ユニット型共通）'!$C$6:$L$47,10,FALSE))</f>
        <v/>
      </c>
      <c r="BA170" s="174" t="str">
        <f>IF(BA169="","",VLOOKUP(BA169,'シフト記号表（従来型・ユニット型共通）'!$C$6:$L$47,10,FALSE))</f>
        <v/>
      </c>
      <c r="BB170" s="1114">
        <f>IF($BE$3="４週",SUM(W170:AX170),IF($BE$3="暦月",SUM(W170:BA170),""))</f>
        <v>0</v>
      </c>
      <c r="BC170" s="1115"/>
      <c r="BD170" s="1116">
        <f>IF($BE$3="４週",BB170/4,IF($BE$3="暦月",(BB170/($BE$8/7)),""))</f>
        <v>0</v>
      </c>
      <c r="BE170" s="1115"/>
      <c r="BF170" s="1111"/>
      <c r="BG170" s="1112"/>
      <c r="BH170" s="1112"/>
      <c r="BI170" s="1112"/>
      <c r="BJ170" s="1113"/>
    </row>
    <row r="171" spans="2:62" ht="20.25" customHeight="1">
      <c r="B171" s="1120">
        <f>B169+1</f>
        <v>78</v>
      </c>
      <c r="C171" s="957"/>
      <c r="D171" s="958"/>
      <c r="E171" s="163"/>
      <c r="F171" s="164"/>
      <c r="G171" s="163"/>
      <c r="H171" s="164"/>
      <c r="I171" s="1051"/>
      <c r="J171" s="1052"/>
      <c r="K171" s="1057"/>
      <c r="L171" s="1058"/>
      <c r="M171" s="1058"/>
      <c r="N171" s="958"/>
      <c r="O171" s="1081"/>
      <c r="P171" s="1082"/>
      <c r="Q171" s="1082"/>
      <c r="R171" s="1082"/>
      <c r="S171" s="1083"/>
      <c r="T171" s="195" t="s">
        <v>18</v>
      </c>
      <c r="U171" s="118"/>
      <c r="V171" s="119"/>
      <c r="W171" s="105"/>
      <c r="X171" s="106"/>
      <c r="Y171" s="106"/>
      <c r="Z171" s="106"/>
      <c r="AA171" s="106"/>
      <c r="AB171" s="106"/>
      <c r="AC171" s="107"/>
      <c r="AD171" s="105"/>
      <c r="AE171" s="106"/>
      <c r="AF171" s="106"/>
      <c r="AG171" s="106"/>
      <c r="AH171" s="106"/>
      <c r="AI171" s="106"/>
      <c r="AJ171" s="107"/>
      <c r="AK171" s="105"/>
      <c r="AL171" s="106"/>
      <c r="AM171" s="106"/>
      <c r="AN171" s="106"/>
      <c r="AO171" s="106"/>
      <c r="AP171" s="106"/>
      <c r="AQ171" s="107"/>
      <c r="AR171" s="105"/>
      <c r="AS171" s="106"/>
      <c r="AT171" s="106"/>
      <c r="AU171" s="106"/>
      <c r="AV171" s="106"/>
      <c r="AW171" s="106"/>
      <c r="AX171" s="107"/>
      <c r="AY171" s="105"/>
      <c r="AZ171" s="106"/>
      <c r="BA171" s="108"/>
      <c r="BB171" s="1035"/>
      <c r="BC171" s="1036"/>
      <c r="BD171" s="1037"/>
      <c r="BE171" s="1038"/>
      <c r="BF171" s="1059"/>
      <c r="BG171" s="1060"/>
      <c r="BH171" s="1060"/>
      <c r="BI171" s="1060"/>
      <c r="BJ171" s="1061"/>
    </row>
    <row r="172" spans="2:62" ht="20.25" customHeight="1">
      <c r="B172" s="1121"/>
      <c r="C172" s="1105"/>
      <c r="D172" s="1106"/>
      <c r="E172" s="207"/>
      <c r="F172" s="208">
        <f>C171</f>
        <v>0</v>
      </c>
      <c r="G172" s="207"/>
      <c r="H172" s="208">
        <f>I171</f>
        <v>0</v>
      </c>
      <c r="I172" s="1107"/>
      <c r="J172" s="1108"/>
      <c r="K172" s="1109"/>
      <c r="L172" s="1110"/>
      <c r="M172" s="1110"/>
      <c r="N172" s="1106"/>
      <c r="O172" s="1081"/>
      <c r="P172" s="1082"/>
      <c r="Q172" s="1082"/>
      <c r="R172" s="1082"/>
      <c r="S172" s="1083"/>
      <c r="T172" s="196" t="s">
        <v>253</v>
      </c>
      <c r="U172" s="120"/>
      <c r="V172" s="197"/>
      <c r="W172" s="173" t="str">
        <f>IF(W171="","",VLOOKUP(W171,'シフト記号表（従来型・ユニット型共通）'!$C$6:$L$47,10,FALSE))</f>
        <v/>
      </c>
      <c r="X172" s="174" t="str">
        <f>IF(X171="","",VLOOKUP(X171,'シフト記号表（従来型・ユニット型共通）'!$C$6:$L$47,10,FALSE))</f>
        <v/>
      </c>
      <c r="Y172" s="174" t="str">
        <f>IF(Y171="","",VLOOKUP(Y171,'シフト記号表（従来型・ユニット型共通）'!$C$6:$L$47,10,FALSE))</f>
        <v/>
      </c>
      <c r="Z172" s="174" t="str">
        <f>IF(Z171="","",VLOOKUP(Z171,'シフト記号表（従来型・ユニット型共通）'!$C$6:$L$47,10,FALSE))</f>
        <v/>
      </c>
      <c r="AA172" s="174" t="str">
        <f>IF(AA171="","",VLOOKUP(AA171,'シフト記号表（従来型・ユニット型共通）'!$C$6:$L$47,10,FALSE))</f>
        <v/>
      </c>
      <c r="AB172" s="174" t="str">
        <f>IF(AB171="","",VLOOKUP(AB171,'シフト記号表（従来型・ユニット型共通）'!$C$6:$L$47,10,FALSE))</f>
        <v/>
      </c>
      <c r="AC172" s="175" t="str">
        <f>IF(AC171="","",VLOOKUP(AC171,'シフト記号表（従来型・ユニット型共通）'!$C$6:$L$47,10,FALSE))</f>
        <v/>
      </c>
      <c r="AD172" s="173" t="str">
        <f>IF(AD171="","",VLOOKUP(AD171,'シフト記号表（従来型・ユニット型共通）'!$C$6:$L$47,10,FALSE))</f>
        <v/>
      </c>
      <c r="AE172" s="174" t="str">
        <f>IF(AE171="","",VLOOKUP(AE171,'シフト記号表（従来型・ユニット型共通）'!$C$6:$L$47,10,FALSE))</f>
        <v/>
      </c>
      <c r="AF172" s="174" t="str">
        <f>IF(AF171="","",VLOOKUP(AF171,'シフト記号表（従来型・ユニット型共通）'!$C$6:$L$47,10,FALSE))</f>
        <v/>
      </c>
      <c r="AG172" s="174" t="str">
        <f>IF(AG171="","",VLOOKUP(AG171,'シフト記号表（従来型・ユニット型共通）'!$C$6:$L$47,10,FALSE))</f>
        <v/>
      </c>
      <c r="AH172" s="174" t="str">
        <f>IF(AH171="","",VLOOKUP(AH171,'シフト記号表（従来型・ユニット型共通）'!$C$6:$L$47,10,FALSE))</f>
        <v/>
      </c>
      <c r="AI172" s="174" t="str">
        <f>IF(AI171="","",VLOOKUP(AI171,'シフト記号表（従来型・ユニット型共通）'!$C$6:$L$47,10,FALSE))</f>
        <v/>
      </c>
      <c r="AJ172" s="175" t="str">
        <f>IF(AJ171="","",VLOOKUP(AJ171,'シフト記号表（従来型・ユニット型共通）'!$C$6:$L$47,10,FALSE))</f>
        <v/>
      </c>
      <c r="AK172" s="173" t="str">
        <f>IF(AK171="","",VLOOKUP(AK171,'シフト記号表（従来型・ユニット型共通）'!$C$6:$L$47,10,FALSE))</f>
        <v/>
      </c>
      <c r="AL172" s="174" t="str">
        <f>IF(AL171="","",VLOOKUP(AL171,'シフト記号表（従来型・ユニット型共通）'!$C$6:$L$47,10,FALSE))</f>
        <v/>
      </c>
      <c r="AM172" s="174" t="str">
        <f>IF(AM171="","",VLOOKUP(AM171,'シフト記号表（従来型・ユニット型共通）'!$C$6:$L$47,10,FALSE))</f>
        <v/>
      </c>
      <c r="AN172" s="174" t="str">
        <f>IF(AN171="","",VLOOKUP(AN171,'シフト記号表（従来型・ユニット型共通）'!$C$6:$L$47,10,FALSE))</f>
        <v/>
      </c>
      <c r="AO172" s="174" t="str">
        <f>IF(AO171="","",VLOOKUP(AO171,'シフト記号表（従来型・ユニット型共通）'!$C$6:$L$47,10,FALSE))</f>
        <v/>
      </c>
      <c r="AP172" s="174" t="str">
        <f>IF(AP171="","",VLOOKUP(AP171,'シフト記号表（従来型・ユニット型共通）'!$C$6:$L$47,10,FALSE))</f>
        <v/>
      </c>
      <c r="AQ172" s="175" t="str">
        <f>IF(AQ171="","",VLOOKUP(AQ171,'シフト記号表（従来型・ユニット型共通）'!$C$6:$L$47,10,FALSE))</f>
        <v/>
      </c>
      <c r="AR172" s="173" t="str">
        <f>IF(AR171="","",VLOOKUP(AR171,'シフト記号表（従来型・ユニット型共通）'!$C$6:$L$47,10,FALSE))</f>
        <v/>
      </c>
      <c r="AS172" s="174" t="str">
        <f>IF(AS171="","",VLOOKUP(AS171,'シフト記号表（従来型・ユニット型共通）'!$C$6:$L$47,10,FALSE))</f>
        <v/>
      </c>
      <c r="AT172" s="174" t="str">
        <f>IF(AT171="","",VLOOKUP(AT171,'シフト記号表（従来型・ユニット型共通）'!$C$6:$L$47,10,FALSE))</f>
        <v/>
      </c>
      <c r="AU172" s="174" t="str">
        <f>IF(AU171="","",VLOOKUP(AU171,'シフト記号表（従来型・ユニット型共通）'!$C$6:$L$47,10,FALSE))</f>
        <v/>
      </c>
      <c r="AV172" s="174" t="str">
        <f>IF(AV171="","",VLOOKUP(AV171,'シフト記号表（従来型・ユニット型共通）'!$C$6:$L$47,10,FALSE))</f>
        <v/>
      </c>
      <c r="AW172" s="174" t="str">
        <f>IF(AW171="","",VLOOKUP(AW171,'シフト記号表（従来型・ユニット型共通）'!$C$6:$L$47,10,FALSE))</f>
        <v/>
      </c>
      <c r="AX172" s="175" t="str">
        <f>IF(AX171="","",VLOOKUP(AX171,'シフト記号表（従来型・ユニット型共通）'!$C$6:$L$47,10,FALSE))</f>
        <v/>
      </c>
      <c r="AY172" s="173" t="str">
        <f>IF(AY171="","",VLOOKUP(AY171,'シフト記号表（従来型・ユニット型共通）'!$C$6:$L$47,10,FALSE))</f>
        <v/>
      </c>
      <c r="AZ172" s="174" t="str">
        <f>IF(AZ171="","",VLOOKUP(AZ171,'シフト記号表（従来型・ユニット型共通）'!$C$6:$L$47,10,FALSE))</f>
        <v/>
      </c>
      <c r="BA172" s="174" t="str">
        <f>IF(BA171="","",VLOOKUP(BA171,'シフト記号表（従来型・ユニット型共通）'!$C$6:$L$47,10,FALSE))</f>
        <v/>
      </c>
      <c r="BB172" s="1114">
        <f>IF($BE$3="４週",SUM(W172:AX172),IF($BE$3="暦月",SUM(W172:BA172),""))</f>
        <v>0</v>
      </c>
      <c r="BC172" s="1115"/>
      <c r="BD172" s="1116">
        <f>IF($BE$3="４週",BB172/4,IF($BE$3="暦月",(BB172/($BE$8/7)),""))</f>
        <v>0</v>
      </c>
      <c r="BE172" s="1115"/>
      <c r="BF172" s="1111"/>
      <c r="BG172" s="1112"/>
      <c r="BH172" s="1112"/>
      <c r="BI172" s="1112"/>
      <c r="BJ172" s="1113"/>
    </row>
    <row r="173" spans="2:62" ht="20.25" customHeight="1">
      <c r="B173" s="1120">
        <f>B171+1</f>
        <v>79</v>
      </c>
      <c r="C173" s="957"/>
      <c r="D173" s="958"/>
      <c r="E173" s="163"/>
      <c r="F173" s="164"/>
      <c r="G173" s="163"/>
      <c r="H173" s="164"/>
      <c r="I173" s="1051"/>
      <c r="J173" s="1052"/>
      <c r="K173" s="1057"/>
      <c r="L173" s="1058"/>
      <c r="M173" s="1058"/>
      <c r="N173" s="958"/>
      <c r="O173" s="1081"/>
      <c r="P173" s="1082"/>
      <c r="Q173" s="1082"/>
      <c r="R173" s="1082"/>
      <c r="S173" s="1083"/>
      <c r="T173" s="195" t="s">
        <v>18</v>
      </c>
      <c r="U173" s="118"/>
      <c r="V173" s="119"/>
      <c r="W173" s="105"/>
      <c r="X173" s="106"/>
      <c r="Y173" s="106"/>
      <c r="Z173" s="106"/>
      <c r="AA173" s="106"/>
      <c r="AB173" s="106"/>
      <c r="AC173" s="107"/>
      <c r="AD173" s="105"/>
      <c r="AE173" s="106"/>
      <c r="AF173" s="106"/>
      <c r="AG173" s="106"/>
      <c r="AH173" s="106"/>
      <c r="AI173" s="106"/>
      <c r="AJ173" s="107"/>
      <c r="AK173" s="105"/>
      <c r="AL173" s="106"/>
      <c r="AM173" s="106"/>
      <c r="AN173" s="106"/>
      <c r="AO173" s="106"/>
      <c r="AP173" s="106"/>
      <c r="AQ173" s="107"/>
      <c r="AR173" s="105"/>
      <c r="AS173" s="106"/>
      <c r="AT173" s="106"/>
      <c r="AU173" s="106"/>
      <c r="AV173" s="106"/>
      <c r="AW173" s="106"/>
      <c r="AX173" s="107"/>
      <c r="AY173" s="105"/>
      <c r="AZ173" s="106"/>
      <c r="BA173" s="108"/>
      <c r="BB173" s="1035"/>
      <c r="BC173" s="1036"/>
      <c r="BD173" s="1037"/>
      <c r="BE173" s="1038"/>
      <c r="BF173" s="1059"/>
      <c r="BG173" s="1060"/>
      <c r="BH173" s="1060"/>
      <c r="BI173" s="1060"/>
      <c r="BJ173" s="1061"/>
    </row>
    <row r="174" spans="2:62" ht="20.25" customHeight="1">
      <c r="B174" s="1121"/>
      <c r="C174" s="1105"/>
      <c r="D174" s="1106"/>
      <c r="E174" s="207"/>
      <c r="F174" s="208">
        <f>C173</f>
        <v>0</v>
      </c>
      <c r="G174" s="207"/>
      <c r="H174" s="208">
        <f>I173</f>
        <v>0</v>
      </c>
      <c r="I174" s="1107"/>
      <c r="J174" s="1108"/>
      <c r="K174" s="1109"/>
      <c r="L174" s="1110"/>
      <c r="M174" s="1110"/>
      <c r="N174" s="1106"/>
      <c r="O174" s="1081"/>
      <c r="P174" s="1082"/>
      <c r="Q174" s="1082"/>
      <c r="R174" s="1082"/>
      <c r="S174" s="1083"/>
      <c r="T174" s="196" t="s">
        <v>253</v>
      </c>
      <c r="U174" s="120"/>
      <c r="V174" s="197"/>
      <c r="W174" s="173" t="str">
        <f>IF(W173="","",VLOOKUP(W173,'シフト記号表（従来型・ユニット型共通）'!$C$6:$L$47,10,FALSE))</f>
        <v/>
      </c>
      <c r="X174" s="174" t="str">
        <f>IF(X173="","",VLOOKUP(X173,'シフト記号表（従来型・ユニット型共通）'!$C$6:$L$47,10,FALSE))</f>
        <v/>
      </c>
      <c r="Y174" s="174" t="str">
        <f>IF(Y173="","",VLOOKUP(Y173,'シフト記号表（従来型・ユニット型共通）'!$C$6:$L$47,10,FALSE))</f>
        <v/>
      </c>
      <c r="Z174" s="174" t="str">
        <f>IF(Z173="","",VLOOKUP(Z173,'シフト記号表（従来型・ユニット型共通）'!$C$6:$L$47,10,FALSE))</f>
        <v/>
      </c>
      <c r="AA174" s="174" t="str">
        <f>IF(AA173="","",VLOOKUP(AA173,'シフト記号表（従来型・ユニット型共通）'!$C$6:$L$47,10,FALSE))</f>
        <v/>
      </c>
      <c r="AB174" s="174" t="str">
        <f>IF(AB173="","",VLOOKUP(AB173,'シフト記号表（従来型・ユニット型共通）'!$C$6:$L$47,10,FALSE))</f>
        <v/>
      </c>
      <c r="AC174" s="175" t="str">
        <f>IF(AC173="","",VLOOKUP(AC173,'シフト記号表（従来型・ユニット型共通）'!$C$6:$L$47,10,FALSE))</f>
        <v/>
      </c>
      <c r="AD174" s="173" t="str">
        <f>IF(AD173="","",VLOOKUP(AD173,'シフト記号表（従来型・ユニット型共通）'!$C$6:$L$47,10,FALSE))</f>
        <v/>
      </c>
      <c r="AE174" s="174" t="str">
        <f>IF(AE173="","",VLOOKUP(AE173,'シフト記号表（従来型・ユニット型共通）'!$C$6:$L$47,10,FALSE))</f>
        <v/>
      </c>
      <c r="AF174" s="174" t="str">
        <f>IF(AF173="","",VLOOKUP(AF173,'シフト記号表（従来型・ユニット型共通）'!$C$6:$L$47,10,FALSE))</f>
        <v/>
      </c>
      <c r="AG174" s="174" t="str">
        <f>IF(AG173="","",VLOOKUP(AG173,'シフト記号表（従来型・ユニット型共通）'!$C$6:$L$47,10,FALSE))</f>
        <v/>
      </c>
      <c r="AH174" s="174" t="str">
        <f>IF(AH173="","",VLOOKUP(AH173,'シフト記号表（従来型・ユニット型共通）'!$C$6:$L$47,10,FALSE))</f>
        <v/>
      </c>
      <c r="AI174" s="174" t="str">
        <f>IF(AI173="","",VLOOKUP(AI173,'シフト記号表（従来型・ユニット型共通）'!$C$6:$L$47,10,FALSE))</f>
        <v/>
      </c>
      <c r="AJ174" s="175" t="str">
        <f>IF(AJ173="","",VLOOKUP(AJ173,'シフト記号表（従来型・ユニット型共通）'!$C$6:$L$47,10,FALSE))</f>
        <v/>
      </c>
      <c r="AK174" s="173" t="str">
        <f>IF(AK173="","",VLOOKUP(AK173,'シフト記号表（従来型・ユニット型共通）'!$C$6:$L$47,10,FALSE))</f>
        <v/>
      </c>
      <c r="AL174" s="174" t="str">
        <f>IF(AL173="","",VLOOKUP(AL173,'シフト記号表（従来型・ユニット型共通）'!$C$6:$L$47,10,FALSE))</f>
        <v/>
      </c>
      <c r="AM174" s="174" t="str">
        <f>IF(AM173="","",VLOOKUP(AM173,'シフト記号表（従来型・ユニット型共通）'!$C$6:$L$47,10,FALSE))</f>
        <v/>
      </c>
      <c r="AN174" s="174" t="str">
        <f>IF(AN173="","",VLOOKUP(AN173,'シフト記号表（従来型・ユニット型共通）'!$C$6:$L$47,10,FALSE))</f>
        <v/>
      </c>
      <c r="AO174" s="174" t="str">
        <f>IF(AO173="","",VLOOKUP(AO173,'シフト記号表（従来型・ユニット型共通）'!$C$6:$L$47,10,FALSE))</f>
        <v/>
      </c>
      <c r="AP174" s="174" t="str">
        <f>IF(AP173="","",VLOOKUP(AP173,'シフト記号表（従来型・ユニット型共通）'!$C$6:$L$47,10,FALSE))</f>
        <v/>
      </c>
      <c r="AQ174" s="175" t="str">
        <f>IF(AQ173="","",VLOOKUP(AQ173,'シフト記号表（従来型・ユニット型共通）'!$C$6:$L$47,10,FALSE))</f>
        <v/>
      </c>
      <c r="AR174" s="173" t="str">
        <f>IF(AR173="","",VLOOKUP(AR173,'シフト記号表（従来型・ユニット型共通）'!$C$6:$L$47,10,FALSE))</f>
        <v/>
      </c>
      <c r="AS174" s="174" t="str">
        <f>IF(AS173="","",VLOOKUP(AS173,'シフト記号表（従来型・ユニット型共通）'!$C$6:$L$47,10,FALSE))</f>
        <v/>
      </c>
      <c r="AT174" s="174" t="str">
        <f>IF(AT173="","",VLOOKUP(AT173,'シフト記号表（従来型・ユニット型共通）'!$C$6:$L$47,10,FALSE))</f>
        <v/>
      </c>
      <c r="AU174" s="174" t="str">
        <f>IF(AU173="","",VLOOKUP(AU173,'シフト記号表（従来型・ユニット型共通）'!$C$6:$L$47,10,FALSE))</f>
        <v/>
      </c>
      <c r="AV174" s="174" t="str">
        <f>IF(AV173="","",VLOOKUP(AV173,'シフト記号表（従来型・ユニット型共通）'!$C$6:$L$47,10,FALSE))</f>
        <v/>
      </c>
      <c r="AW174" s="174" t="str">
        <f>IF(AW173="","",VLOOKUP(AW173,'シフト記号表（従来型・ユニット型共通）'!$C$6:$L$47,10,FALSE))</f>
        <v/>
      </c>
      <c r="AX174" s="175" t="str">
        <f>IF(AX173="","",VLOOKUP(AX173,'シフト記号表（従来型・ユニット型共通）'!$C$6:$L$47,10,FALSE))</f>
        <v/>
      </c>
      <c r="AY174" s="173" t="str">
        <f>IF(AY173="","",VLOOKUP(AY173,'シフト記号表（従来型・ユニット型共通）'!$C$6:$L$47,10,FALSE))</f>
        <v/>
      </c>
      <c r="AZ174" s="174" t="str">
        <f>IF(AZ173="","",VLOOKUP(AZ173,'シフト記号表（従来型・ユニット型共通）'!$C$6:$L$47,10,FALSE))</f>
        <v/>
      </c>
      <c r="BA174" s="174" t="str">
        <f>IF(BA173="","",VLOOKUP(BA173,'シフト記号表（従来型・ユニット型共通）'!$C$6:$L$47,10,FALSE))</f>
        <v/>
      </c>
      <c r="BB174" s="1114">
        <f>IF($BE$3="４週",SUM(W174:AX174),IF($BE$3="暦月",SUM(W174:BA174),""))</f>
        <v>0</v>
      </c>
      <c r="BC174" s="1115"/>
      <c r="BD174" s="1116">
        <f>IF($BE$3="４週",BB174/4,IF($BE$3="暦月",(BB174/($BE$8/7)),""))</f>
        <v>0</v>
      </c>
      <c r="BE174" s="1115"/>
      <c r="BF174" s="1111"/>
      <c r="BG174" s="1112"/>
      <c r="BH174" s="1112"/>
      <c r="BI174" s="1112"/>
      <c r="BJ174" s="1113"/>
    </row>
    <row r="175" spans="2:62" ht="20.25" customHeight="1">
      <c r="B175" s="1120">
        <f>B173+1</f>
        <v>80</v>
      </c>
      <c r="C175" s="957"/>
      <c r="D175" s="958"/>
      <c r="E175" s="163"/>
      <c r="F175" s="164"/>
      <c r="G175" s="163"/>
      <c r="H175" s="164"/>
      <c r="I175" s="1051"/>
      <c r="J175" s="1052"/>
      <c r="K175" s="1057"/>
      <c r="L175" s="1058"/>
      <c r="M175" s="1058"/>
      <c r="N175" s="958"/>
      <c r="O175" s="1081"/>
      <c r="P175" s="1082"/>
      <c r="Q175" s="1082"/>
      <c r="R175" s="1082"/>
      <c r="S175" s="1083"/>
      <c r="T175" s="195" t="s">
        <v>18</v>
      </c>
      <c r="U175" s="118"/>
      <c r="V175" s="119"/>
      <c r="W175" s="105"/>
      <c r="X175" s="106"/>
      <c r="Y175" s="106"/>
      <c r="Z175" s="106"/>
      <c r="AA175" s="106"/>
      <c r="AB175" s="106"/>
      <c r="AC175" s="107"/>
      <c r="AD175" s="105"/>
      <c r="AE175" s="106"/>
      <c r="AF175" s="106"/>
      <c r="AG175" s="106"/>
      <c r="AH175" s="106"/>
      <c r="AI175" s="106"/>
      <c r="AJ175" s="107"/>
      <c r="AK175" s="105"/>
      <c r="AL175" s="106"/>
      <c r="AM175" s="106"/>
      <c r="AN175" s="106"/>
      <c r="AO175" s="106"/>
      <c r="AP175" s="106"/>
      <c r="AQ175" s="107"/>
      <c r="AR175" s="105"/>
      <c r="AS175" s="106"/>
      <c r="AT175" s="106"/>
      <c r="AU175" s="106"/>
      <c r="AV175" s="106"/>
      <c r="AW175" s="106"/>
      <c r="AX175" s="107"/>
      <c r="AY175" s="105"/>
      <c r="AZ175" s="106"/>
      <c r="BA175" s="108"/>
      <c r="BB175" s="1035"/>
      <c r="BC175" s="1036"/>
      <c r="BD175" s="1037"/>
      <c r="BE175" s="1038"/>
      <c r="BF175" s="1059"/>
      <c r="BG175" s="1060"/>
      <c r="BH175" s="1060"/>
      <c r="BI175" s="1060"/>
      <c r="BJ175" s="1061"/>
    </row>
    <row r="176" spans="2:62" ht="20.25" customHeight="1">
      <c r="B176" s="1121"/>
      <c r="C176" s="1105"/>
      <c r="D176" s="1106"/>
      <c r="E176" s="207"/>
      <c r="F176" s="208">
        <f>C175</f>
        <v>0</v>
      </c>
      <c r="G176" s="207"/>
      <c r="H176" s="208">
        <f>I175</f>
        <v>0</v>
      </c>
      <c r="I176" s="1107"/>
      <c r="J176" s="1108"/>
      <c r="K176" s="1109"/>
      <c r="L176" s="1110"/>
      <c r="M176" s="1110"/>
      <c r="N176" s="1106"/>
      <c r="O176" s="1081"/>
      <c r="P176" s="1082"/>
      <c r="Q176" s="1082"/>
      <c r="R176" s="1082"/>
      <c r="S176" s="1083"/>
      <c r="T176" s="196" t="s">
        <v>253</v>
      </c>
      <c r="U176" s="120"/>
      <c r="V176" s="197"/>
      <c r="W176" s="173" t="str">
        <f>IF(W175="","",VLOOKUP(W175,'シフト記号表（従来型・ユニット型共通）'!$C$6:$L$47,10,FALSE))</f>
        <v/>
      </c>
      <c r="X176" s="174" t="str">
        <f>IF(X175="","",VLOOKUP(X175,'シフト記号表（従来型・ユニット型共通）'!$C$6:$L$47,10,FALSE))</f>
        <v/>
      </c>
      <c r="Y176" s="174" t="str">
        <f>IF(Y175="","",VLOOKUP(Y175,'シフト記号表（従来型・ユニット型共通）'!$C$6:$L$47,10,FALSE))</f>
        <v/>
      </c>
      <c r="Z176" s="174" t="str">
        <f>IF(Z175="","",VLOOKUP(Z175,'シフト記号表（従来型・ユニット型共通）'!$C$6:$L$47,10,FALSE))</f>
        <v/>
      </c>
      <c r="AA176" s="174" t="str">
        <f>IF(AA175="","",VLOOKUP(AA175,'シフト記号表（従来型・ユニット型共通）'!$C$6:$L$47,10,FALSE))</f>
        <v/>
      </c>
      <c r="AB176" s="174" t="str">
        <f>IF(AB175="","",VLOOKUP(AB175,'シフト記号表（従来型・ユニット型共通）'!$C$6:$L$47,10,FALSE))</f>
        <v/>
      </c>
      <c r="AC176" s="175" t="str">
        <f>IF(AC175="","",VLOOKUP(AC175,'シフト記号表（従来型・ユニット型共通）'!$C$6:$L$47,10,FALSE))</f>
        <v/>
      </c>
      <c r="AD176" s="173" t="str">
        <f>IF(AD175="","",VLOOKUP(AD175,'シフト記号表（従来型・ユニット型共通）'!$C$6:$L$47,10,FALSE))</f>
        <v/>
      </c>
      <c r="AE176" s="174" t="str">
        <f>IF(AE175="","",VLOOKUP(AE175,'シフト記号表（従来型・ユニット型共通）'!$C$6:$L$47,10,FALSE))</f>
        <v/>
      </c>
      <c r="AF176" s="174" t="str">
        <f>IF(AF175="","",VLOOKUP(AF175,'シフト記号表（従来型・ユニット型共通）'!$C$6:$L$47,10,FALSE))</f>
        <v/>
      </c>
      <c r="AG176" s="174" t="str">
        <f>IF(AG175="","",VLOOKUP(AG175,'シフト記号表（従来型・ユニット型共通）'!$C$6:$L$47,10,FALSE))</f>
        <v/>
      </c>
      <c r="AH176" s="174" t="str">
        <f>IF(AH175="","",VLOOKUP(AH175,'シフト記号表（従来型・ユニット型共通）'!$C$6:$L$47,10,FALSE))</f>
        <v/>
      </c>
      <c r="AI176" s="174" t="str">
        <f>IF(AI175="","",VLOOKUP(AI175,'シフト記号表（従来型・ユニット型共通）'!$C$6:$L$47,10,FALSE))</f>
        <v/>
      </c>
      <c r="AJ176" s="175" t="str">
        <f>IF(AJ175="","",VLOOKUP(AJ175,'シフト記号表（従来型・ユニット型共通）'!$C$6:$L$47,10,FALSE))</f>
        <v/>
      </c>
      <c r="AK176" s="173" t="str">
        <f>IF(AK175="","",VLOOKUP(AK175,'シフト記号表（従来型・ユニット型共通）'!$C$6:$L$47,10,FALSE))</f>
        <v/>
      </c>
      <c r="AL176" s="174" t="str">
        <f>IF(AL175="","",VLOOKUP(AL175,'シフト記号表（従来型・ユニット型共通）'!$C$6:$L$47,10,FALSE))</f>
        <v/>
      </c>
      <c r="AM176" s="174" t="str">
        <f>IF(AM175="","",VLOOKUP(AM175,'シフト記号表（従来型・ユニット型共通）'!$C$6:$L$47,10,FALSE))</f>
        <v/>
      </c>
      <c r="AN176" s="174" t="str">
        <f>IF(AN175="","",VLOOKUP(AN175,'シフト記号表（従来型・ユニット型共通）'!$C$6:$L$47,10,FALSE))</f>
        <v/>
      </c>
      <c r="AO176" s="174" t="str">
        <f>IF(AO175="","",VLOOKUP(AO175,'シフト記号表（従来型・ユニット型共通）'!$C$6:$L$47,10,FALSE))</f>
        <v/>
      </c>
      <c r="AP176" s="174" t="str">
        <f>IF(AP175="","",VLOOKUP(AP175,'シフト記号表（従来型・ユニット型共通）'!$C$6:$L$47,10,FALSE))</f>
        <v/>
      </c>
      <c r="AQ176" s="175" t="str">
        <f>IF(AQ175="","",VLOOKUP(AQ175,'シフト記号表（従来型・ユニット型共通）'!$C$6:$L$47,10,FALSE))</f>
        <v/>
      </c>
      <c r="AR176" s="173" t="str">
        <f>IF(AR175="","",VLOOKUP(AR175,'シフト記号表（従来型・ユニット型共通）'!$C$6:$L$47,10,FALSE))</f>
        <v/>
      </c>
      <c r="AS176" s="174" t="str">
        <f>IF(AS175="","",VLOOKUP(AS175,'シフト記号表（従来型・ユニット型共通）'!$C$6:$L$47,10,FALSE))</f>
        <v/>
      </c>
      <c r="AT176" s="174" t="str">
        <f>IF(AT175="","",VLOOKUP(AT175,'シフト記号表（従来型・ユニット型共通）'!$C$6:$L$47,10,FALSE))</f>
        <v/>
      </c>
      <c r="AU176" s="174" t="str">
        <f>IF(AU175="","",VLOOKUP(AU175,'シフト記号表（従来型・ユニット型共通）'!$C$6:$L$47,10,FALSE))</f>
        <v/>
      </c>
      <c r="AV176" s="174" t="str">
        <f>IF(AV175="","",VLOOKUP(AV175,'シフト記号表（従来型・ユニット型共通）'!$C$6:$L$47,10,FALSE))</f>
        <v/>
      </c>
      <c r="AW176" s="174" t="str">
        <f>IF(AW175="","",VLOOKUP(AW175,'シフト記号表（従来型・ユニット型共通）'!$C$6:$L$47,10,FALSE))</f>
        <v/>
      </c>
      <c r="AX176" s="175" t="str">
        <f>IF(AX175="","",VLOOKUP(AX175,'シフト記号表（従来型・ユニット型共通）'!$C$6:$L$47,10,FALSE))</f>
        <v/>
      </c>
      <c r="AY176" s="173" t="str">
        <f>IF(AY175="","",VLOOKUP(AY175,'シフト記号表（従来型・ユニット型共通）'!$C$6:$L$47,10,FALSE))</f>
        <v/>
      </c>
      <c r="AZ176" s="174" t="str">
        <f>IF(AZ175="","",VLOOKUP(AZ175,'シフト記号表（従来型・ユニット型共通）'!$C$6:$L$47,10,FALSE))</f>
        <v/>
      </c>
      <c r="BA176" s="174" t="str">
        <f>IF(BA175="","",VLOOKUP(BA175,'シフト記号表（従来型・ユニット型共通）'!$C$6:$L$47,10,FALSE))</f>
        <v/>
      </c>
      <c r="BB176" s="1114">
        <f>IF($BE$3="４週",SUM(W176:AX176),IF($BE$3="暦月",SUM(W176:BA176),""))</f>
        <v>0</v>
      </c>
      <c r="BC176" s="1115"/>
      <c r="BD176" s="1116">
        <f>IF($BE$3="４週",BB176/4,IF($BE$3="暦月",(BB176/($BE$8/7)),""))</f>
        <v>0</v>
      </c>
      <c r="BE176" s="1115"/>
      <c r="BF176" s="1111"/>
      <c r="BG176" s="1112"/>
      <c r="BH176" s="1112"/>
      <c r="BI176" s="1112"/>
      <c r="BJ176" s="1113"/>
    </row>
    <row r="177" spans="2:62" ht="20.25" customHeight="1">
      <c r="B177" s="1120">
        <f>B175+1</f>
        <v>81</v>
      </c>
      <c r="C177" s="957"/>
      <c r="D177" s="958"/>
      <c r="E177" s="163"/>
      <c r="F177" s="164"/>
      <c r="G177" s="163"/>
      <c r="H177" s="164"/>
      <c r="I177" s="1051"/>
      <c r="J177" s="1052"/>
      <c r="K177" s="1057"/>
      <c r="L177" s="1058"/>
      <c r="M177" s="1058"/>
      <c r="N177" s="958"/>
      <c r="O177" s="1081"/>
      <c r="P177" s="1082"/>
      <c r="Q177" s="1082"/>
      <c r="R177" s="1082"/>
      <c r="S177" s="1083"/>
      <c r="T177" s="195" t="s">
        <v>18</v>
      </c>
      <c r="U177" s="118"/>
      <c r="V177" s="119"/>
      <c r="W177" s="105"/>
      <c r="X177" s="106"/>
      <c r="Y177" s="106"/>
      <c r="Z177" s="106"/>
      <c r="AA177" s="106"/>
      <c r="AB177" s="106"/>
      <c r="AC177" s="107"/>
      <c r="AD177" s="105"/>
      <c r="AE177" s="106"/>
      <c r="AF177" s="106"/>
      <c r="AG177" s="106"/>
      <c r="AH177" s="106"/>
      <c r="AI177" s="106"/>
      <c r="AJ177" s="107"/>
      <c r="AK177" s="105"/>
      <c r="AL177" s="106"/>
      <c r="AM177" s="106"/>
      <c r="AN177" s="106"/>
      <c r="AO177" s="106"/>
      <c r="AP177" s="106"/>
      <c r="AQ177" s="107"/>
      <c r="AR177" s="105"/>
      <c r="AS177" s="106"/>
      <c r="AT177" s="106"/>
      <c r="AU177" s="106"/>
      <c r="AV177" s="106"/>
      <c r="AW177" s="106"/>
      <c r="AX177" s="107"/>
      <c r="AY177" s="105"/>
      <c r="AZ177" s="106"/>
      <c r="BA177" s="108"/>
      <c r="BB177" s="1035"/>
      <c r="BC177" s="1036"/>
      <c r="BD177" s="1037"/>
      <c r="BE177" s="1038"/>
      <c r="BF177" s="1059"/>
      <c r="BG177" s="1060"/>
      <c r="BH177" s="1060"/>
      <c r="BI177" s="1060"/>
      <c r="BJ177" s="1061"/>
    </row>
    <row r="178" spans="2:62" ht="20.25" customHeight="1">
      <c r="B178" s="1121"/>
      <c r="C178" s="1105"/>
      <c r="D178" s="1106"/>
      <c r="E178" s="207"/>
      <c r="F178" s="208">
        <f>C177</f>
        <v>0</v>
      </c>
      <c r="G178" s="207"/>
      <c r="H178" s="208">
        <f>I177</f>
        <v>0</v>
      </c>
      <c r="I178" s="1107"/>
      <c r="J178" s="1108"/>
      <c r="K178" s="1109"/>
      <c r="L178" s="1110"/>
      <c r="M178" s="1110"/>
      <c r="N178" s="1106"/>
      <c r="O178" s="1081"/>
      <c r="P178" s="1082"/>
      <c r="Q178" s="1082"/>
      <c r="R178" s="1082"/>
      <c r="S178" s="1083"/>
      <c r="T178" s="196" t="s">
        <v>253</v>
      </c>
      <c r="U178" s="120"/>
      <c r="V178" s="197"/>
      <c r="W178" s="173" t="str">
        <f>IF(W177="","",VLOOKUP(W177,'シフト記号表（従来型・ユニット型共通）'!$C$6:$L$47,10,FALSE))</f>
        <v/>
      </c>
      <c r="X178" s="174" t="str">
        <f>IF(X177="","",VLOOKUP(X177,'シフト記号表（従来型・ユニット型共通）'!$C$6:$L$47,10,FALSE))</f>
        <v/>
      </c>
      <c r="Y178" s="174" t="str">
        <f>IF(Y177="","",VLOOKUP(Y177,'シフト記号表（従来型・ユニット型共通）'!$C$6:$L$47,10,FALSE))</f>
        <v/>
      </c>
      <c r="Z178" s="174" t="str">
        <f>IF(Z177="","",VLOOKUP(Z177,'シフト記号表（従来型・ユニット型共通）'!$C$6:$L$47,10,FALSE))</f>
        <v/>
      </c>
      <c r="AA178" s="174" t="str">
        <f>IF(AA177="","",VLOOKUP(AA177,'シフト記号表（従来型・ユニット型共通）'!$C$6:$L$47,10,FALSE))</f>
        <v/>
      </c>
      <c r="AB178" s="174" t="str">
        <f>IF(AB177="","",VLOOKUP(AB177,'シフト記号表（従来型・ユニット型共通）'!$C$6:$L$47,10,FALSE))</f>
        <v/>
      </c>
      <c r="AC178" s="175" t="str">
        <f>IF(AC177="","",VLOOKUP(AC177,'シフト記号表（従来型・ユニット型共通）'!$C$6:$L$47,10,FALSE))</f>
        <v/>
      </c>
      <c r="AD178" s="173" t="str">
        <f>IF(AD177="","",VLOOKUP(AD177,'シフト記号表（従来型・ユニット型共通）'!$C$6:$L$47,10,FALSE))</f>
        <v/>
      </c>
      <c r="AE178" s="174" t="str">
        <f>IF(AE177="","",VLOOKUP(AE177,'シフト記号表（従来型・ユニット型共通）'!$C$6:$L$47,10,FALSE))</f>
        <v/>
      </c>
      <c r="AF178" s="174" t="str">
        <f>IF(AF177="","",VLOOKUP(AF177,'シフト記号表（従来型・ユニット型共通）'!$C$6:$L$47,10,FALSE))</f>
        <v/>
      </c>
      <c r="AG178" s="174" t="str">
        <f>IF(AG177="","",VLOOKUP(AG177,'シフト記号表（従来型・ユニット型共通）'!$C$6:$L$47,10,FALSE))</f>
        <v/>
      </c>
      <c r="AH178" s="174" t="str">
        <f>IF(AH177="","",VLOOKUP(AH177,'シフト記号表（従来型・ユニット型共通）'!$C$6:$L$47,10,FALSE))</f>
        <v/>
      </c>
      <c r="AI178" s="174" t="str">
        <f>IF(AI177="","",VLOOKUP(AI177,'シフト記号表（従来型・ユニット型共通）'!$C$6:$L$47,10,FALSE))</f>
        <v/>
      </c>
      <c r="AJ178" s="175" t="str">
        <f>IF(AJ177="","",VLOOKUP(AJ177,'シフト記号表（従来型・ユニット型共通）'!$C$6:$L$47,10,FALSE))</f>
        <v/>
      </c>
      <c r="AK178" s="173" t="str">
        <f>IF(AK177="","",VLOOKUP(AK177,'シフト記号表（従来型・ユニット型共通）'!$C$6:$L$47,10,FALSE))</f>
        <v/>
      </c>
      <c r="AL178" s="174" t="str">
        <f>IF(AL177="","",VLOOKUP(AL177,'シフト記号表（従来型・ユニット型共通）'!$C$6:$L$47,10,FALSE))</f>
        <v/>
      </c>
      <c r="AM178" s="174" t="str">
        <f>IF(AM177="","",VLOOKUP(AM177,'シフト記号表（従来型・ユニット型共通）'!$C$6:$L$47,10,FALSE))</f>
        <v/>
      </c>
      <c r="AN178" s="174" t="str">
        <f>IF(AN177="","",VLOOKUP(AN177,'シフト記号表（従来型・ユニット型共通）'!$C$6:$L$47,10,FALSE))</f>
        <v/>
      </c>
      <c r="AO178" s="174" t="str">
        <f>IF(AO177="","",VLOOKUP(AO177,'シフト記号表（従来型・ユニット型共通）'!$C$6:$L$47,10,FALSE))</f>
        <v/>
      </c>
      <c r="AP178" s="174" t="str">
        <f>IF(AP177="","",VLOOKUP(AP177,'シフト記号表（従来型・ユニット型共通）'!$C$6:$L$47,10,FALSE))</f>
        <v/>
      </c>
      <c r="AQ178" s="175" t="str">
        <f>IF(AQ177="","",VLOOKUP(AQ177,'シフト記号表（従来型・ユニット型共通）'!$C$6:$L$47,10,FALSE))</f>
        <v/>
      </c>
      <c r="AR178" s="173" t="str">
        <f>IF(AR177="","",VLOOKUP(AR177,'シフト記号表（従来型・ユニット型共通）'!$C$6:$L$47,10,FALSE))</f>
        <v/>
      </c>
      <c r="AS178" s="174" t="str">
        <f>IF(AS177="","",VLOOKUP(AS177,'シフト記号表（従来型・ユニット型共通）'!$C$6:$L$47,10,FALSE))</f>
        <v/>
      </c>
      <c r="AT178" s="174" t="str">
        <f>IF(AT177="","",VLOOKUP(AT177,'シフト記号表（従来型・ユニット型共通）'!$C$6:$L$47,10,FALSE))</f>
        <v/>
      </c>
      <c r="AU178" s="174" t="str">
        <f>IF(AU177="","",VLOOKUP(AU177,'シフト記号表（従来型・ユニット型共通）'!$C$6:$L$47,10,FALSE))</f>
        <v/>
      </c>
      <c r="AV178" s="174" t="str">
        <f>IF(AV177="","",VLOOKUP(AV177,'シフト記号表（従来型・ユニット型共通）'!$C$6:$L$47,10,FALSE))</f>
        <v/>
      </c>
      <c r="AW178" s="174" t="str">
        <f>IF(AW177="","",VLOOKUP(AW177,'シフト記号表（従来型・ユニット型共通）'!$C$6:$L$47,10,FALSE))</f>
        <v/>
      </c>
      <c r="AX178" s="175" t="str">
        <f>IF(AX177="","",VLOOKUP(AX177,'シフト記号表（従来型・ユニット型共通）'!$C$6:$L$47,10,FALSE))</f>
        <v/>
      </c>
      <c r="AY178" s="173" t="str">
        <f>IF(AY177="","",VLOOKUP(AY177,'シフト記号表（従来型・ユニット型共通）'!$C$6:$L$47,10,FALSE))</f>
        <v/>
      </c>
      <c r="AZ178" s="174" t="str">
        <f>IF(AZ177="","",VLOOKUP(AZ177,'シフト記号表（従来型・ユニット型共通）'!$C$6:$L$47,10,FALSE))</f>
        <v/>
      </c>
      <c r="BA178" s="174" t="str">
        <f>IF(BA177="","",VLOOKUP(BA177,'シフト記号表（従来型・ユニット型共通）'!$C$6:$L$47,10,FALSE))</f>
        <v/>
      </c>
      <c r="BB178" s="1114">
        <f>IF($BE$3="４週",SUM(W178:AX178),IF($BE$3="暦月",SUM(W178:BA178),""))</f>
        <v>0</v>
      </c>
      <c r="BC178" s="1115"/>
      <c r="BD178" s="1116">
        <f>IF($BE$3="４週",BB178/4,IF($BE$3="暦月",(BB178/($BE$8/7)),""))</f>
        <v>0</v>
      </c>
      <c r="BE178" s="1115"/>
      <c r="BF178" s="1111"/>
      <c r="BG178" s="1112"/>
      <c r="BH178" s="1112"/>
      <c r="BI178" s="1112"/>
      <c r="BJ178" s="1113"/>
    </row>
    <row r="179" spans="2:62" ht="20.25" customHeight="1">
      <c r="B179" s="1120">
        <f>B177+1</f>
        <v>82</v>
      </c>
      <c r="C179" s="957"/>
      <c r="D179" s="958"/>
      <c r="E179" s="163"/>
      <c r="F179" s="164"/>
      <c r="G179" s="163"/>
      <c r="H179" s="164"/>
      <c r="I179" s="1051"/>
      <c r="J179" s="1052"/>
      <c r="K179" s="1057"/>
      <c r="L179" s="1058"/>
      <c r="M179" s="1058"/>
      <c r="N179" s="958"/>
      <c r="O179" s="1081"/>
      <c r="P179" s="1082"/>
      <c r="Q179" s="1082"/>
      <c r="R179" s="1082"/>
      <c r="S179" s="1083"/>
      <c r="T179" s="195" t="s">
        <v>18</v>
      </c>
      <c r="U179" s="118"/>
      <c r="V179" s="119"/>
      <c r="W179" s="105"/>
      <c r="X179" s="106"/>
      <c r="Y179" s="106"/>
      <c r="Z179" s="106"/>
      <c r="AA179" s="106"/>
      <c r="AB179" s="106"/>
      <c r="AC179" s="107"/>
      <c r="AD179" s="105"/>
      <c r="AE179" s="106"/>
      <c r="AF179" s="106"/>
      <c r="AG179" s="106"/>
      <c r="AH179" s="106"/>
      <c r="AI179" s="106"/>
      <c r="AJ179" s="107"/>
      <c r="AK179" s="105"/>
      <c r="AL179" s="106"/>
      <c r="AM179" s="106"/>
      <c r="AN179" s="106"/>
      <c r="AO179" s="106"/>
      <c r="AP179" s="106"/>
      <c r="AQ179" s="107"/>
      <c r="AR179" s="105"/>
      <c r="AS179" s="106"/>
      <c r="AT179" s="106"/>
      <c r="AU179" s="106"/>
      <c r="AV179" s="106"/>
      <c r="AW179" s="106"/>
      <c r="AX179" s="107"/>
      <c r="AY179" s="105"/>
      <c r="AZ179" s="106"/>
      <c r="BA179" s="108"/>
      <c r="BB179" s="1035"/>
      <c r="BC179" s="1036"/>
      <c r="BD179" s="1037"/>
      <c r="BE179" s="1038"/>
      <c r="BF179" s="1059"/>
      <c r="BG179" s="1060"/>
      <c r="BH179" s="1060"/>
      <c r="BI179" s="1060"/>
      <c r="BJ179" s="1061"/>
    </row>
    <row r="180" spans="2:62" ht="20.25" customHeight="1">
      <c r="B180" s="1121"/>
      <c r="C180" s="1105"/>
      <c r="D180" s="1106"/>
      <c r="E180" s="207"/>
      <c r="F180" s="208">
        <f>C179</f>
        <v>0</v>
      </c>
      <c r="G180" s="207"/>
      <c r="H180" s="208">
        <f>I179</f>
        <v>0</v>
      </c>
      <c r="I180" s="1107"/>
      <c r="J180" s="1108"/>
      <c r="K180" s="1109"/>
      <c r="L180" s="1110"/>
      <c r="M180" s="1110"/>
      <c r="N180" s="1106"/>
      <c r="O180" s="1081"/>
      <c r="P180" s="1082"/>
      <c r="Q180" s="1082"/>
      <c r="R180" s="1082"/>
      <c r="S180" s="1083"/>
      <c r="T180" s="196" t="s">
        <v>253</v>
      </c>
      <c r="U180" s="120"/>
      <c r="V180" s="197"/>
      <c r="W180" s="173" t="str">
        <f>IF(W179="","",VLOOKUP(W179,'シフト記号表（従来型・ユニット型共通）'!$C$6:$L$47,10,FALSE))</f>
        <v/>
      </c>
      <c r="X180" s="174" t="str">
        <f>IF(X179="","",VLOOKUP(X179,'シフト記号表（従来型・ユニット型共通）'!$C$6:$L$47,10,FALSE))</f>
        <v/>
      </c>
      <c r="Y180" s="174" t="str">
        <f>IF(Y179="","",VLOOKUP(Y179,'シフト記号表（従来型・ユニット型共通）'!$C$6:$L$47,10,FALSE))</f>
        <v/>
      </c>
      <c r="Z180" s="174" t="str">
        <f>IF(Z179="","",VLOOKUP(Z179,'シフト記号表（従来型・ユニット型共通）'!$C$6:$L$47,10,FALSE))</f>
        <v/>
      </c>
      <c r="AA180" s="174" t="str">
        <f>IF(AA179="","",VLOOKUP(AA179,'シフト記号表（従来型・ユニット型共通）'!$C$6:$L$47,10,FALSE))</f>
        <v/>
      </c>
      <c r="AB180" s="174" t="str">
        <f>IF(AB179="","",VLOOKUP(AB179,'シフト記号表（従来型・ユニット型共通）'!$C$6:$L$47,10,FALSE))</f>
        <v/>
      </c>
      <c r="AC180" s="175" t="str">
        <f>IF(AC179="","",VLOOKUP(AC179,'シフト記号表（従来型・ユニット型共通）'!$C$6:$L$47,10,FALSE))</f>
        <v/>
      </c>
      <c r="AD180" s="173" t="str">
        <f>IF(AD179="","",VLOOKUP(AD179,'シフト記号表（従来型・ユニット型共通）'!$C$6:$L$47,10,FALSE))</f>
        <v/>
      </c>
      <c r="AE180" s="174" t="str">
        <f>IF(AE179="","",VLOOKUP(AE179,'シフト記号表（従来型・ユニット型共通）'!$C$6:$L$47,10,FALSE))</f>
        <v/>
      </c>
      <c r="AF180" s="174" t="str">
        <f>IF(AF179="","",VLOOKUP(AF179,'シフト記号表（従来型・ユニット型共通）'!$C$6:$L$47,10,FALSE))</f>
        <v/>
      </c>
      <c r="AG180" s="174" t="str">
        <f>IF(AG179="","",VLOOKUP(AG179,'シフト記号表（従来型・ユニット型共通）'!$C$6:$L$47,10,FALSE))</f>
        <v/>
      </c>
      <c r="AH180" s="174" t="str">
        <f>IF(AH179="","",VLOOKUP(AH179,'シフト記号表（従来型・ユニット型共通）'!$C$6:$L$47,10,FALSE))</f>
        <v/>
      </c>
      <c r="AI180" s="174" t="str">
        <f>IF(AI179="","",VLOOKUP(AI179,'シフト記号表（従来型・ユニット型共通）'!$C$6:$L$47,10,FALSE))</f>
        <v/>
      </c>
      <c r="AJ180" s="175" t="str">
        <f>IF(AJ179="","",VLOOKUP(AJ179,'シフト記号表（従来型・ユニット型共通）'!$C$6:$L$47,10,FALSE))</f>
        <v/>
      </c>
      <c r="AK180" s="173" t="str">
        <f>IF(AK179="","",VLOOKUP(AK179,'シフト記号表（従来型・ユニット型共通）'!$C$6:$L$47,10,FALSE))</f>
        <v/>
      </c>
      <c r="AL180" s="174" t="str">
        <f>IF(AL179="","",VLOOKUP(AL179,'シフト記号表（従来型・ユニット型共通）'!$C$6:$L$47,10,FALSE))</f>
        <v/>
      </c>
      <c r="AM180" s="174" t="str">
        <f>IF(AM179="","",VLOOKUP(AM179,'シフト記号表（従来型・ユニット型共通）'!$C$6:$L$47,10,FALSE))</f>
        <v/>
      </c>
      <c r="AN180" s="174" t="str">
        <f>IF(AN179="","",VLOOKUP(AN179,'シフト記号表（従来型・ユニット型共通）'!$C$6:$L$47,10,FALSE))</f>
        <v/>
      </c>
      <c r="AO180" s="174" t="str">
        <f>IF(AO179="","",VLOOKUP(AO179,'シフト記号表（従来型・ユニット型共通）'!$C$6:$L$47,10,FALSE))</f>
        <v/>
      </c>
      <c r="AP180" s="174" t="str">
        <f>IF(AP179="","",VLOOKUP(AP179,'シフト記号表（従来型・ユニット型共通）'!$C$6:$L$47,10,FALSE))</f>
        <v/>
      </c>
      <c r="AQ180" s="175" t="str">
        <f>IF(AQ179="","",VLOOKUP(AQ179,'シフト記号表（従来型・ユニット型共通）'!$C$6:$L$47,10,FALSE))</f>
        <v/>
      </c>
      <c r="AR180" s="173" t="str">
        <f>IF(AR179="","",VLOOKUP(AR179,'シフト記号表（従来型・ユニット型共通）'!$C$6:$L$47,10,FALSE))</f>
        <v/>
      </c>
      <c r="AS180" s="174" t="str">
        <f>IF(AS179="","",VLOOKUP(AS179,'シフト記号表（従来型・ユニット型共通）'!$C$6:$L$47,10,FALSE))</f>
        <v/>
      </c>
      <c r="AT180" s="174" t="str">
        <f>IF(AT179="","",VLOOKUP(AT179,'シフト記号表（従来型・ユニット型共通）'!$C$6:$L$47,10,FALSE))</f>
        <v/>
      </c>
      <c r="AU180" s="174" t="str">
        <f>IF(AU179="","",VLOOKUP(AU179,'シフト記号表（従来型・ユニット型共通）'!$C$6:$L$47,10,FALSE))</f>
        <v/>
      </c>
      <c r="AV180" s="174" t="str">
        <f>IF(AV179="","",VLOOKUP(AV179,'シフト記号表（従来型・ユニット型共通）'!$C$6:$L$47,10,FALSE))</f>
        <v/>
      </c>
      <c r="AW180" s="174" t="str">
        <f>IF(AW179="","",VLOOKUP(AW179,'シフト記号表（従来型・ユニット型共通）'!$C$6:$L$47,10,FALSE))</f>
        <v/>
      </c>
      <c r="AX180" s="175" t="str">
        <f>IF(AX179="","",VLOOKUP(AX179,'シフト記号表（従来型・ユニット型共通）'!$C$6:$L$47,10,FALSE))</f>
        <v/>
      </c>
      <c r="AY180" s="173" t="str">
        <f>IF(AY179="","",VLOOKUP(AY179,'シフト記号表（従来型・ユニット型共通）'!$C$6:$L$47,10,FALSE))</f>
        <v/>
      </c>
      <c r="AZ180" s="174" t="str">
        <f>IF(AZ179="","",VLOOKUP(AZ179,'シフト記号表（従来型・ユニット型共通）'!$C$6:$L$47,10,FALSE))</f>
        <v/>
      </c>
      <c r="BA180" s="174" t="str">
        <f>IF(BA179="","",VLOOKUP(BA179,'シフト記号表（従来型・ユニット型共通）'!$C$6:$L$47,10,FALSE))</f>
        <v/>
      </c>
      <c r="BB180" s="1114">
        <f>IF($BE$3="４週",SUM(W180:AX180),IF($BE$3="暦月",SUM(W180:BA180),""))</f>
        <v>0</v>
      </c>
      <c r="BC180" s="1115"/>
      <c r="BD180" s="1116">
        <f>IF($BE$3="４週",BB180/4,IF($BE$3="暦月",(BB180/($BE$8/7)),""))</f>
        <v>0</v>
      </c>
      <c r="BE180" s="1115"/>
      <c r="BF180" s="1111"/>
      <c r="BG180" s="1112"/>
      <c r="BH180" s="1112"/>
      <c r="BI180" s="1112"/>
      <c r="BJ180" s="1113"/>
    </row>
    <row r="181" spans="2:62" ht="20.25" customHeight="1">
      <c r="B181" s="1120">
        <f>B179+1</f>
        <v>83</v>
      </c>
      <c r="C181" s="957"/>
      <c r="D181" s="958"/>
      <c r="E181" s="163"/>
      <c r="F181" s="164"/>
      <c r="G181" s="163"/>
      <c r="H181" s="164"/>
      <c r="I181" s="1051"/>
      <c r="J181" s="1052"/>
      <c r="K181" s="1057"/>
      <c r="L181" s="1058"/>
      <c r="M181" s="1058"/>
      <c r="N181" s="958"/>
      <c r="O181" s="1081"/>
      <c r="P181" s="1082"/>
      <c r="Q181" s="1082"/>
      <c r="R181" s="1082"/>
      <c r="S181" s="1083"/>
      <c r="T181" s="195" t="s">
        <v>18</v>
      </c>
      <c r="U181" s="118"/>
      <c r="V181" s="119"/>
      <c r="W181" s="105"/>
      <c r="X181" s="106"/>
      <c r="Y181" s="106"/>
      <c r="Z181" s="106"/>
      <c r="AA181" s="106"/>
      <c r="AB181" s="106"/>
      <c r="AC181" s="107"/>
      <c r="AD181" s="105"/>
      <c r="AE181" s="106"/>
      <c r="AF181" s="106"/>
      <c r="AG181" s="106"/>
      <c r="AH181" s="106"/>
      <c r="AI181" s="106"/>
      <c r="AJ181" s="107"/>
      <c r="AK181" s="105"/>
      <c r="AL181" s="106"/>
      <c r="AM181" s="106"/>
      <c r="AN181" s="106"/>
      <c r="AO181" s="106"/>
      <c r="AP181" s="106"/>
      <c r="AQ181" s="107"/>
      <c r="AR181" s="105"/>
      <c r="AS181" s="106"/>
      <c r="AT181" s="106"/>
      <c r="AU181" s="106"/>
      <c r="AV181" s="106"/>
      <c r="AW181" s="106"/>
      <c r="AX181" s="107"/>
      <c r="AY181" s="105"/>
      <c r="AZ181" s="106"/>
      <c r="BA181" s="108"/>
      <c r="BB181" s="1035"/>
      <c r="BC181" s="1036"/>
      <c r="BD181" s="1037"/>
      <c r="BE181" s="1038"/>
      <c r="BF181" s="1059"/>
      <c r="BG181" s="1060"/>
      <c r="BH181" s="1060"/>
      <c r="BI181" s="1060"/>
      <c r="BJ181" s="1061"/>
    </row>
    <row r="182" spans="2:62" ht="20.25" customHeight="1">
      <c r="B182" s="1121"/>
      <c r="C182" s="1105"/>
      <c r="D182" s="1106"/>
      <c r="E182" s="207"/>
      <c r="F182" s="208">
        <f>C181</f>
        <v>0</v>
      </c>
      <c r="G182" s="207"/>
      <c r="H182" s="208">
        <f>I181</f>
        <v>0</v>
      </c>
      <c r="I182" s="1107"/>
      <c r="J182" s="1108"/>
      <c r="K182" s="1109"/>
      <c r="L182" s="1110"/>
      <c r="M182" s="1110"/>
      <c r="N182" s="1106"/>
      <c r="O182" s="1081"/>
      <c r="P182" s="1082"/>
      <c r="Q182" s="1082"/>
      <c r="R182" s="1082"/>
      <c r="S182" s="1083"/>
      <c r="T182" s="196" t="s">
        <v>253</v>
      </c>
      <c r="U182" s="120"/>
      <c r="V182" s="197"/>
      <c r="W182" s="173" t="str">
        <f>IF(W181="","",VLOOKUP(W181,'シフト記号表（従来型・ユニット型共通）'!$C$6:$L$47,10,FALSE))</f>
        <v/>
      </c>
      <c r="X182" s="174" t="str">
        <f>IF(X181="","",VLOOKUP(X181,'シフト記号表（従来型・ユニット型共通）'!$C$6:$L$47,10,FALSE))</f>
        <v/>
      </c>
      <c r="Y182" s="174" t="str">
        <f>IF(Y181="","",VLOOKUP(Y181,'シフト記号表（従来型・ユニット型共通）'!$C$6:$L$47,10,FALSE))</f>
        <v/>
      </c>
      <c r="Z182" s="174" t="str">
        <f>IF(Z181="","",VLOOKUP(Z181,'シフト記号表（従来型・ユニット型共通）'!$C$6:$L$47,10,FALSE))</f>
        <v/>
      </c>
      <c r="AA182" s="174" t="str">
        <f>IF(AA181="","",VLOOKUP(AA181,'シフト記号表（従来型・ユニット型共通）'!$C$6:$L$47,10,FALSE))</f>
        <v/>
      </c>
      <c r="AB182" s="174" t="str">
        <f>IF(AB181="","",VLOOKUP(AB181,'シフト記号表（従来型・ユニット型共通）'!$C$6:$L$47,10,FALSE))</f>
        <v/>
      </c>
      <c r="AC182" s="175" t="str">
        <f>IF(AC181="","",VLOOKUP(AC181,'シフト記号表（従来型・ユニット型共通）'!$C$6:$L$47,10,FALSE))</f>
        <v/>
      </c>
      <c r="AD182" s="173" t="str">
        <f>IF(AD181="","",VLOOKUP(AD181,'シフト記号表（従来型・ユニット型共通）'!$C$6:$L$47,10,FALSE))</f>
        <v/>
      </c>
      <c r="AE182" s="174" t="str">
        <f>IF(AE181="","",VLOOKUP(AE181,'シフト記号表（従来型・ユニット型共通）'!$C$6:$L$47,10,FALSE))</f>
        <v/>
      </c>
      <c r="AF182" s="174" t="str">
        <f>IF(AF181="","",VLOOKUP(AF181,'シフト記号表（従来型・ユニット型共通）'!$C$6:$L$47,10,FALSE))</f>
        <v/>
      </c>
      <c r="AG182" s="174" t="str">
        <f>IF(AG181="","",VLOOKUP(AG181,'シフト記号表（従来型・ユニット型共通）'!$C$6:$L$47,10,FALSE))</f>
        <v/>
      </c>
      <c r="AH182" s="174" t="str">
        <f>IF(AH181="","",VLOOKUP(AH181,'シフト記号表（従来型・ユニット型共通）'!$C$6:$L$47,10,FALSE))</f>
        <v/>
      </c>
      <c r="AI182" s="174" t="str">
        <f>IF(AI181="","",VLOOKUP(AI181,'シフト記号表（従来型・ユニット型共通）'!$C$6:$L$47,10,FALSE))</f>
        <v/>
      </c>
      <c r="AJ182" s="175" t="str">
        <f>IF(AJ181="","",VLOOKUP(AJ181,'シフト記号表（従来型・ユニット型共通）'!$C$6:$L$47,10,FALSE))</f>
        <v/>
      </c>
      <c r="AK182" s="173" t="str">
        <f>IF(AK181="","",VLOOKUP(AK181,'シフト記号表（従来型・ユニット型共通）'!$C$6:$L$47,10,FALSE))</f>
        <v/>
      </c>
      <c r="AL182" s="174" t="str">
        <f>IF(AL181="","",VLOOKUP(AL181,'シフト記号表（従来型・ユニット型共通）'!$C$6:$L$47,10,FALSE))</f>
        <v/>
      </c>
      <c r="AM182" s="174" t="str">
        <f>IF(AM181="","",VLOOKUP(AM181,'シフト記号表（従来型・ユニット型共通）'!$C$6:$L$47,10,FALSE))</f>
        <v/>
      </c>
      <c r="AN182" s="174" t="str">
        <f>IF(AN181="","",VLOOKUP(AN181,'シフト記号表（従来型・ユニット型共通）'!$C$6:$L$47,10,FALSE))</f>
        <v/>
      </c>
      <c r="AO182" s="174" t="str">
        <f>IF(AO181="","",VLOOKUP(AO181,'シフト記号表（従来型・ユニット型共通）'!$C$6:$L$47,10,FALSE))</f>
        <v/>
      </c>
      <c r="AP182" s="174" t="str">
        <f>IF(AP181="","",VLOOKUP(AP181,'シフト記号表（従来型・ユニット型共通）'!$C$6:$L$47,10,FALSE))</f>
        <v/>
      </c>
      <c r="AQ182" s="175" t="str">
        <f>IF(AQ181="","",VLOOKUP(AQ181,'シフト記号表（従来型・ユニット型共通）'!$C$6:$L$47,10,FALSE))</f>
        <v/>
      </c>
      <c r="AR182" s="173" t="str">
        <f>IF(AR181="","",VLOOKUP(AR181,'シフト記号表（従来型・ユニット型共通）'!$C$6:$L$47,10,FALSE))</f>
        <v/>
      </c>
      <c r="AS182" s="174" t="str">
        <f>IF(AS181="","",VLOOKUP(AS181,'シフト記号表（従来型・ユニット型共通）'!$C$6:$L$47,10,FALSE))</f>
        <v/>
      </c>
      <c r="AT182" s="174" t="str">
        <f>IF(AT181="","",VLOOKUP(AT181,'シフト記号表（従来型・ユニット型共通）'!$C$6:$L$47,10,FALSE))</f>
        <v/>
      </c>
      <c r="AU182" s="174" t="str">
        <f>IF(AU181="","",VLOOKUP(AU181,'シフト記号表（従来型・ユニット型共通）'!$C$6:$L$47,10,FALSE))</f>
        <v/>
      </c>
      <c r="AV182" s="174" t="str">
        <f>IF(AV181="","",VLOOKUP(AV181,'シフト記号表（従来型・ユニット型共通）'!$C$6:$L$47,10,FALSE))</f>
        <v/>
      </c>
      <c r="AW182" s="174" t="str">
        <f>IF(AW181="","",VLOOKUP(AW181,'シフト記号表（従来型・ユニット型共通）'!$C$6:$L$47,10,FALSE))</f>
        <v/>
      </c>
      <c r="AX182" s="175" t="str">
        <f>IF(AX181="","",VLOOKUP(AX181,'シフト記号表（従来型・ユニット型共通）'!$C$6:$L$47,10,FALSE))</f>
        <v/>
      </c>
      <c r="AY182" s="173" t="str">
        <f>IF(AY181="","",VLOOKUP(AY181,'シフト記号表（従来型・ユニット型共通）'!$C$6:$L$47,10,FALSE))</f>
        <v/>
      </c>
      <c r="AZ182" s="174" t="str">
        <f>IF(AZ181="","",VLOOKUP(AZ181,'シフト記号表（従来型・ユニット型共通）'!$C$6:$L$47,10,FALSE))</f>
        <v/>
      </c>
      <c r="BA182" s="174" t="str">
        <f>IF(BA181="","",VLOOKUP(BA181,'シフト記号表（従来型・ユニット型共通）'!$C$6:$L$47,10,FALSE))</f>
        <v/>
      </c>
      <c r="BB182" s="1114">
        <f>IF($BE$3="４週",SUM(W182:AX182),IF($BE$3="暦月",SUM(W182:BA182),""))</f>
        <v>0</v>
      </c>
      <c r="BC182" s="1115"/>
      <c r="BD182" s="1116">
        <f>IF($BE$3="４週",BB182/4,IF($BE$3="暦月",(BB182/($BE$8/7)),""))</f>
        <v>0</v>
      </c>
      <c r="BE182" s="1115"/>
      <c r="BF182" s="1111"/>
      <c r="BG182" s="1112"/>
      <c r="BH182" s="1112"/>
      <c r="BI182" s="1112"/>
      <c r="BJ182" s="1113"/>
    </row>
    <row r="183" spans="2:62" ht="20.25" customHeight="1">
      <c r="B183" s="1120">
        <f>B181+1</f>
        <v>84</v>
      </c>
      <c r="C183" s="957"/>
      <c r="D183" s="958"/>
      <c r="E183" s="163"/>
      <c r="F183" s="164"/>
      <c r="G183" s="163"/>
      <c r="H183" s="164"/>
      <c r="I183" s="1051"/>
      <c r="J183" s="1052"/>
      <c r="K183" s="1057"/>
      <c r="L183" s="1058"/>
      <c r="M183" s="1058"/>
      <c r="N183" s="958"/>
      <c r="O183" s="1081"/>
      <c r="P183" s="1082"/>
      <c r="Q183" s="1082"/>
      <c r="R183" s="1082"/>
      <c r="S183" s="1083"/>
      <c r="T183" s="195" t="s">
        <v>18</v>
      </c>
      <c r="U183" s="118"/>
      <c r="V183" s="119"/>
      <c r="W183" s="105"/>
      <c r="X183" s="106"/>
      <c r="Y183" s="106"/>
      <c r="Z183" s="106"/>
      <c r="AA183" s="106"/>
      <c r="AB183" s="106"/>
      <c r="AC183" s="107"/>
      <c r="AD183" s="105"/>
      <c r="AE183" s="106"/>
      <c r="AF183" s="106"/>
      <c r="AG183" s="106"/>
      <c r="AH183" s="106"/>
      <c r="AI183" s="106"/>
      <c r="AJ183" s="107"/>
      <c r="AK183" s="105"/>
      <c r="AL183" s="106"/>
      <c r="AM183" s="106"/>
      <c r="AN183" s="106"/>
      <c r="AO183" s="106"/>
      <c r="AP183" s="106"/>
      <c r="AQ183" s="107"/>
      <c r="AR183" s="105"/>
      <c r="AS183" s="106"/>
      <c r="AT183" s="106"/>
      <c r="AU183" s="106"/>
      <c r="AV183" s="106"/>
      <c r="AW183" s="106"/>
      <c r="AX183" s="107"/>
      <c r="AY183" s="105"/>
      <c r="AZ183" s="106"/>
      <c r="BA183" s="108"/>
      <c r="BB183" s="1035"/>
      <c r="BC183" s="1036"/>
      <c r="BD183" s="1037"/>
      <c r="BE183" s="1038"/>
      <c r="BF183" s="1059"/>
      <c r="BG183" s="1060"/>
      <c r="BH183" s="1060"/>
      <c r="BI183" s="1060"/>
      <c r="BJ183" s="1061"/>
    </row>
    <row r="184" spans="2:62" ht="20.25" customHeight="1">
      <c r="B184" s="1121"/>
      <c r="C184" s="1105"/>
      <c r="D184" s="1106"/>
      <c r="E184" s="207"/>
      <c r="F184" s="208">
        <f>C183</f>
        <v>0</v>
      </c>
      <c r="G184" s="207"/>
      <c r="H184" s="208">
        <f>I183</f>
        <v>0</v>
      </c>
      <c r="I184" s="1107"/>
      <c r="J184" s="1108"/>
      <c r="K184" s="1109"/>
      <c r="L184" s="1110"/>
      <c r="M184" s="1110"/>
      <c r="N184" s="1106"/>
      <c r="O184" s="1081"/>
      <c r="P184" s="1082"/>
      <c r="Q184" s="1082"/>
      <c r="R184" s="1082"/>
      <c r="S184" s="1083"/>
      <c r="T184" s="196" t="s">
        <v>253</v>
      </c>
      <c r="U184" s="120"/>
      <c r="V184" s="197"/>
      <c r="W184" s="173" t="str">
        <f>IF(W183="","",VLOOKUP(W183,'シフト記号表（従来型・ユニット型共通）'!$C$6:$L$47,10,FALSE))</f>
        <v/>
      </c>
      <c r="X184" s="174" t="str">
        <f>IF(X183="","",VLOOKUP(X183,'シフト記号表（従来型・ユニット型共通）'!$C$6:$L$47,10,FALSE))</f>
        <v/>
      </c>
      <c r="Y184" s="174" t="str">
        <f>IF(Y183="","",VLOOKUP(Y183,'シフト記号表（従来型・ユニット型共通）'!$C$6:$L$47,10,FALSE))</f>
        <v/>
      </c>
      <c r="Z184" s="174" t="str">
        <f>IF(Z183="","",VLOOKUP(Z183,'シフト記号表（従来型・ユニット型共通）'!$C$6:$L$47,10,FALSE))</f>
        <v/>
      </c>
      <c r="AA184" s="174" t="str">
        <f>IF(AA183="","",VLOOKUP(AA183,'シフト記号表（従来型・ユニット型共通）'!$C$6:$L$47,10,FALSE))</f>
        <v/>
      </c>
      <c r="AB184" s="174" t="str">
        <f>IF(AB183="","",VLOOKUP(AB183,'シフト記号表（従来型・ユニット型共通）'!$C$6:$L$47,10,FALSE))</f>
        <v/>
      </c>
      <c r="AC184" s="175" t="str">
        <f>IF(AC183="","",VLOOKUP(AC183,'シフト記号表（従来型・ユニット型共通）'!$C$6:$L$47,10,FALSE))</f>
        <v/>
      </c>
      <c r="AD184" s="173" t="str">
        <f>IF(AD183="","",VLOOKUP(AD183,'シフト記号表（従来型・ユニット型共通）'!$C$6:$L$47,10,FALSE))</f>
        <v/>
      </c>
      <c r="AE184" s="174" t="str">
        <f>IF(AE183="","",VLOOKUP(AE183,'シフト記号表（従来型・ユニット型共通）'!$C$6:$L$47,10,FALSE))</f>
        <v/>
      </c>
      <c r="AF184" s="174" t="str">
        <f>IF(AF183="","",VLOOKUP(AF183,'シフト記号表（従来型・ユニット型共通）'!$C$6:$L$47,10,FALSE))</f>
        <v/>
      </c>
      <c r="AG184" s="174" t="str">
        <f>IF(AG183="","",VLOOKUP(AG183,'シフト記号表（従来型・ユニット型共通）'!$C$6:$L$47,10,FALSE))</f>
        <v/>
      </c>
      <c r="AH184" s="174" t="str">
        <f>IF(AH183="","",VLOOKUP(AH183,'シフト記号表（従来型・ユニット型共通）'!$C$6:$L$47,10,FALSE))</f>
        <v/>
      </c>
      <c r="AI184" s="174" t="str">
        <f>IF(AI183="","",VLOOKUP(AI183,'シフト記号表（従来型・ユニット型共通）'!$C$6:$L$47,10,FALSE))</f>
        <v/>
      </c>
      <c r="AJ184" s="175" t="str">
        <f>IF(AJ183="","",VLOOKUP(AJ183,'シフト記号表（従来型・ユニット型共通）'!$C$6:$L$47,10,FALSE))</f>
        <v/>
      </c>
      <c r="AK184" s="173" t="str">
        <f>IF(AK183="","",VLOOKUP(AK183,'シフト記号表（従来型・ユニット型共通）'!$C$6:$L$47,10,FALSE))</f>
        <v/>
      </c>
      <c r="AL184" s="174" t="str">
        <f>IF(AL183="","",VLOOKUP(AL183,'シフト記号表（従来型・ユニット型共通）'!$C$6:$L$47,10,FALSE))</f>
        <v/>
      </c>
      <c r="AM184" s="174" t="str">
        <f>IF(AM183="","",VLOOKUP(AM183,'シフト記号表（従来型・ユニット型共通）'!$C$6:$L$47,10,FALSE))</f>
        <v/>
      </c>
      <c r="AN184" s="174" t="str">
        <f>IF(AN183="","",VLOOKUP(AN183,'シフト記号表（従来型・ユニット型共通）'!$C$6:$L$47,10,FALSE))</f>
        <v/>
      </c>
      <c r="AO184" s="174" t="str">
        <f>IF(AO183="","",VLOOKUP(AO183,'シフト記号表（従来型・ユニット型共通）'!$C$6:$L$47,10,FALSE))</f>
        <v/>
      </c>
      <c r="AP184" s="174" t="str">
        <f>IF(AP183="","",VLOOKUP(AP183,'シフト記号表（従来型・ユニット型共通）'!$C$6:$L$47,10,FALSE))</f>
        <v/>
      </c>
      <c r="AQ184" s="175" t="str">
        <f>IF(AQ183="","",VLOOKUP(AQ183,'シフト記号表（従来型・ユニット型共通）'!$C$6:$L$47,10,FALSE))</f>
        <v/>
      </c>
      <c r="AR184" s="173" t="str">
        <f>IF(AR183="","",VLOOKUP(AR183,'シフト記号表（従来型・ユニット型共通）'!$C$6:$L$47,10,FALSE))</f>
        <v/>
      </c>
      <c r="AS184" s="174" t="str">
        <f>IF(AS183="","",VLOOKUP(AS183,'シフト記号表（従来型・ユニット型共通）'!$C$6:$L$47,10,FALSE))</f>
        <v/>
      </c>
      <c r="AT184" s="174" t="str">
        <f>IF(AT183="","",VLOOKUP(AT183,'シフト記号表（従来型・ユニット型共通）'!$C$6:$L$47,10,FALSE))</f>
        <v/>
      </c>
      <c r="AU184" s="174" t="str">
        <f>IF(AU183="","",VLOOKUP(AU183,'シフト記号表（従来型・ユニット型共通）'!$C$6:$L$47,10,FALSE))</f>
        <v/>
      </c>
      <c r="AV184" s="174" t="str">
        <f>IF(AV183="","",VLOOKUP(AV183,'シフト記号表（従来型・ユニット型共通）'!$C$6:$L$47,10,FALSE))</f>
        <v/>
      </c>
      <c r="AW184" s="174" t="str">
        <f>IF(AW183="","",VLOOKUP(AW183,'シフト記号表（従来型・ユニット型共通）'!$C$6:$L$47,10,FALSE))</f>
        <v/>
      </c>
      <c r="AX184" s="175" t="str">
        <f>IF(AX183="","",VLOOKUP(AX183,'シフト記号表（従来型・ユニット型共通）'!$C$6:$L$47,10,FALSE))</f>
        <v/>
      </c>
      <c r="AY184" s="173" t="str">
        <f>IF(AY183="","",VLOOKUP(AY183,'シフト記号表（従来型・ユニット型共通）'!$C$6:$L$47,10,FALSE))</f>
        <v/>
      </c>
      <c r="AZ184" s="174" t="str">
        <f>IF(AZ183="","",VLOOKUP(AZ183,'シフト記号表（従来型・ユニット型共通）'!$C$6:$L$47,10,FALSE))</f>
        <v/>
      </c>
      <c r="BA184" s="174" t="str">
        <f>IF(BA183="","",VLOOKUP(BA183,'シフト記号表（従来型・ユニット型共通）'!$C$6:$L$47,10,FALSE))</f>
        <v/>
      </c>
      <c r="BB184" s="1114">
        <f>IF($BE$3="４週",SUM(W184:AX184),IF($BE$3="暦月",SUM(W184:BA184),""))</f>
        <v>0</v>
      </c>
      <c r="BC184" s="1115"/>
      <c r="BD184" s="1116">
        <f>IF($BE$3="４週",BB184/4,IF($BE$3="暦月",(BB184/($BE$8/7)),""))</f>
        <v>0</v>
      </c>
      <c r="BE184" s="1115"/>
      <c r="BF184" s="1111"/>
      <c r="BG184" s="1112"/>
      <c r="BH184" s="1112"/>
      <c r="BI184" s="1112"/>
      <c r="BJ184" s="1113"/>
    </row>
    <row r="185" spans="2:62" ht="20.25" customHeight="1">
      <c r="B185" s="1120">
        <f>B183+1</f>
        <v>85</v>
      </c>
      <c r="C185" s="957"/>
      <c r="D185" s="958"/>
      <c r="E185" s="163"/>
      <c r="F185" s="164"/>
      <c r="G185" s="163"/>
      <c r="H185" s="164"/>
      <c r="I185" s="1051"/>
      <c r="J185" s="1052"/>
      <c r="K185" s="1057"/>
      <c r="L185" s="1058"/>
      <c r="M185" s="1058"/>
      <c r="N185" s="958"/>
      <c r="O185" s="1081"/>
      <c r="P185" s="1082"/>
      <c r="Q185" s="1082"/>
      <c r="R185" s="1082"/>
      <c r="S185" s="1083"/>
      <c r="T185" s="195" t="s">
        <v>18</v>
      </c>
      <c r="U185" s="118"/>
      <c r="V185" s="119"/>
      <c r="W185" s="105"/>
      <c r="X185" s="106"/>
      <c r="Y185" s="106"/>
      <c r="Z185" s="106"/>
      <c r="AA185" s="106"/>
      <c r="AB185" s="106"/>
      <c r="AC185" s="107"/>
      <c r="AD185" s="105"/>
      <c r="AE185" s="106"/>
      <c r="AF185" s="106"/>
      <c r="AG185" s="106"/>
      <c r="AH185" s="106"/>
      <c r="AI185" s="106"/>
      <c r="AJ185" s="107"/>
      <c r="AK185" s="105"/>
      <c r="AL185" s="106"/>
      <c r="AM185" s="106"/>
      <c r="AN185" s="106"/>
      <c r="AO185" s="106"/>
      <c r="AP185" s="106"/>
      <c r="AQ185" s="107"/>
      <c r="AR185" s="105"/>
      <c r="AS185" s="106"/>
      <c r="AT185" s="106"/>
      <c r="AU185" s="106"/>
      <c r="AV185" s="106"/>
      <c r="AW185" s="106"/>
      <c r="AX185" s="107"/>
      <c r="AY185" s="105"/>
      <c r="AZ185" s="106"/>
      <c r="BA185" s="108"/>
      <c r="BB185" s="1035"/>
      <c r="BC185" s="1036"/>
      <c r="BD185" s="1037"/>
      <c r="BE185" s="1038"/>
      <c r="BF185" s="1059"/>
      <c r="BG185" s="1060"/>
      <c r="BH185" s="1060"/>
      <c r="BI185" s="1060"/>
      <c r="BJ185" s="1061"/>
    </row>
    <row r="186" spans="2:62" ht="20.25" customHeight="1">
      <c r="B186" s="1121"/>
      <c r="C186" s="1105"/>
      <c r="D186" s="1106"/>
      <c r="E186" s="207"/>
      <c r="F186" s="208">
        <f>C185</f>
        <v>0</v>
      </c>
      <c r="G186" s="207"/>
      <c r="H186" s="208">
        <f>I185</f>
        <v>0</v>
      </c>
      <c r="I186" s="1107"/>
      <c r="J186" s="1108"/>
      <c r="K186" s="1109"/>
      <c r="L186" s="1110"/>
      <c r="M186" s="1110"/>
      <c r="N186" s="1106"/>
      <c r="O186" s="1081"/>
      <c r="P186" s="1082"/>
      <c r="Q186" s="1082"/>
      <c r="R186" s="1082"/>
      <c r="S186" s="1083"/>
      <c r="T186" s="196" t="s">
        <v>253</v>
      </c>
      <c r="U186" s="120"/>
      <c r="V186" s="197"/>
      <c r="W186" s="173" t="str">
        <f>IF(W185="","",VLOOKUP(W185,'シフト記号表（従来型・ユニット型共通）'!$C$6:$L$47,10,FALSE))</f>
        <v/>
      </c>
      <c r="X186" s="174" t="str">
        <f>IF(X185="","",VLOOKUP(X185,'シフト記号表（従来型・ユニット型共通）'!$C$6:$L$47,10,FALSE))</f>
        <v/>
      </c>
      <c r="Y186" s="174" t="str">
        <f>IF(Y185="","",VLOOKUP(Y185,'シフト記号表（従来型・ユニット型共通）'!$C$6:$L$47,10,FALSE))</f>
        <v/>
      </c>
      <c r="Z186" s="174" t="str">
        <f>IF(Z185="","",VLOOKUP(Z185,'シフト記号表（従来型・ユニット型共通）'!$C$6:$L$47,10,FALSE))</f>
        <v/>
      </c>
      <c r="AA186" s="174" t="str">
        <f>IF(AA185="","",VLOOKUP(AA185,'シフト記号表（従来型・ユニット型共通）'!$C$6:$L$47,10,FALSE))</f>
        <v/>
      </c>
      <c r="AB186" s="174" t="str">
        <f>IF(AB185="","",VLOOKUP(AB185,'シフト記号表（従来型・ユニット型共通）'!$C$6:$L$47,10,FALSE))</f>
        <v/>
      </c>
      <c r="AC186" s="175" t="str">
        <f>IF(AC185="","",VLOOKUP(AC185,'シフト記号表（従来型・ユニット型共通）'!$C$6:$L$47,10,FALSE))</f>
        <v/>
      </c>
      <c r="AD186" s="173" t="str">
        <f>IF(AD185="","",VLOOKUP(AD185,'シフト記号表（従来型・ユニット型共通）'!$C$6:$L$47,10,FALSE))</f>
        <v/>
      </c>
      <c r="AE186" s="174" t="str">
        <f>IF(AE185="","",VLOOKUP(AE185,'シフト記号表（従来型・ユニット型共通）'!$C$6:$L$47,10,FALSE))</f>
        <v/>
      </c>
      <c r="AF186" s="174" t="str">
        <f>IF(AF185="","",VLOOKUP(AF185,'シフト記号表（従来型・ユニット型共通）'!$C$6:$L$47,10,FALSE))</f>
        <v/>
      </c>
      <c r="AG186" s="174" t="str">
        <f>IF(AG185="","",VLOOKUP(AG185,'シフト記号表（従来型・ユニット型共通）'!$C$6:$L$47,10,FALSE))</f>
        <v/>
      </c>
      <c r="AH186" s="174" t="str">
        <f>IF(AH185="","",VLOOKUP(AH185,'シフト記号表（従来型・ユニット型共通）'!$C$6:$L$47,10,FALSE))</f>
        <v/>
      </c>
      <c r="AI186" s="174" t="str">
        <f>IF(AI185="","",VLOOKUP(AI185,'シフト記号表（従来型・ユニット型共通）'!$C$6:$L$47,10,FALSE))</f>
        <v/>
      </c>
      <c r="AJ186" s="175" t="str">
        <f>IF(AJ185="","",VLOOKUP(AJ185,'シフト記号表（従来型・ユニット型共通）'!$C$6:$L$47,10,FALSE))</f>
        <v/>
      </c>
      <c r="AK186" s="173" t="str">
        <f>IF(AK185="","",VLOOKUP(AK185,'シフト記号表（従来型・ユニット型共通）'!$C$6:$L$47,10,FALSE))</f>
        <v/>
      </c>
      <c r="AL186" s="174" t="str">
        <f>IF(AL185="","",VLOOKUP(AL185,'シフト記号表（従来型・ユニット型共通）'!$C$6:$L$47,10,FALSE))</f>
        <v/>
      </c>
      <c r="AM186" s="174" t="str">
        <f>IF(AM185="","",VLOOKUP(AM185,'シフト記号表（従来型・ユニット型共通）'!$C$6:$L$47,10,FALSE))</f>
        <v/>
      </c>
      <c r="AN186" s="174" t="str">
        <f>IF(AN185="","",VLOOKUP(AN185,'シフト記号表（従来型・ユニット型共通）'!$C$6:$L$47,10,FALSE))</f>
        <v/>
      </c>
      <c r="AO186" s="174" t="str">
        <f>IF(AO185="","",VLOOKUP(AO185,'シフト記号表（従来型・ユニット型共通）'!$C$6:$L$47,10,FALSE))</f>
        <v/>
      </c>
      <c r="AP186" s="174" t="str">
        <f>IF(AP185="","",VLOOKUP(AP185,'シフト記号表（従来型・ユニット型共通）'!$C$6:$L$47,10,FALSE))</f>
        <v/>
      </c>
      <c r="AQ186" s="175" t="str">
        <f>IF(AQ185="","",VLOOKUP(AQ185,'シフト記号表（従来型・ユニット型共通）'!$C$6:$L$47,10,FALSE))</f>
        <v/>
      </c>
      <c r="AR186" s="173" t="str">
        <f>IF(AR185="","",VLOOKUP(AR185,'シフト記号表（従来型・ユニット型共通）'!$C$6:$L$47,10,FALSE))</f>
        <v/>
      </c>
      <c r="AS186" s="174" t="str">
        <f>IF(AS185="","",VLOOKUP(AS185,'シフト記号表（従来型・ユニット型共通）'!$C$6:$L$47,10,FALSE))</f>
        <v/>
      </c>
      <c r="AT186" s="174" t="str">
        <f>IF(AT185="","",VLOOKUP(AT185,'シフト記号表（従来型・ユニット型共通）'!$C$6:$L$47,10,FALSE))</f>
        <v/>
      </c>
      <c r="AU186" s="174" t="str">
        <f>IF(AU185="","",VLOOKUP(AU185,'シフト記号表（従来型・ユニット型共通）'!$C$6:$L$47,10,FALSE))</f>
        <v/>
      </c>
      <c r="AV186" s="174" t="str">
        <f>IF(AV185="","",VLOOKUP(AV185,'シフト記号表（従来型・ユニット型共通）'!$C$6:$L$47,10,FALSE))</f>
        <v/>
      </c>
      <c r="AW186" s="174" t="str">
        <f>IF(AW185="","",VLOOKUP(AW185,'シフト記号表（従来型・ユニット型共通）'!$C$6:$L$47,10,FALSE))</f>
        <v/>
      </c>
      <c r="AX186" s="175" t="str">
        <f>IF(AX185="","",VLOOKUP(AX185,'シフト記号表（従来型・ユニット型共通）'!$C$6:$L$47,10,FALSE))</f>
        <v/>
      </c>
      <c r="AY186" s="173" t="str">
        <f>IF(AY185="","",VLOOKUP(AY185,'シフト記号表（従来型・ユニット型共通）'!$C$6:$L$47,10,FALSE))</f>
        <v/>
      </c>
      <c r="AZ186" s="174" t="str">
        <f>IF(AZ185="","",VLOOKUP(AZ185,'シフト記号表（従来型・ユニット型共通）'!$C$6:$L$47,10,FALSE))</f>
        <v/>
      </c>
      <c r="BA186" s="174" t="str">
        <f>IF(BA185="","",VLOOKUP(BA185,'シフト記号表（従来型・ユニット型共通）'!$C$6:$L$47,10,FALSE))</f>
        <v/>
      </c>
      <c r="BB186" s="1114">
        <f>IF($BE$3="４週",SUM(W186:AX186),IF($BE$3="暦月",SUM(W186:BA186),""))</f>
        <v>0</v>
      </c>
      <c r="BC186" s="1115"/>
      <c r="BD186" s="1116">
        <f>IF($BE$3="４週",BB186/4,IF($BE$3="暦月",(BB186/($BE$8/7)),""))</f>
        <v>0</v>
      </c>
      <c r="BE186" s="1115"/>
      <c r="BF186" s="1111"/>
      <c r="BG186" s="1112"/>
      <c r="BH186" s="1112"/>
      <c r="BI186" s="1112"/>
      <c r="BJ186" s="1113"/>
    </row>
    <row r="187" spans="2:62" ht="20.25" customHeight="1">
      <c r="B187" s="1120">
        <f>B185+1</f>
        <v>86</v>
      </c>
      <c r="C187" s="957"/>
      <c r="D187" s="958"/>
      <c r="E187" s="163"/>
      <c r="F187" s="164"/>
      <c r="G187" s="163"/>
      <c r="H187" s="164"/>
      <c r="I187" s="1051"/>
      <c r="J187" s="1052"/>
      <c r="K187" s="1057"/>
      <c r="L187" s="1058"/>
      <c r="M187" s="1058"/>
      <c r="N187" s="958"/>
      <c r="O187" s="1081"/>
      <c r="P187" s="1082"/>
      <c r="Q187" s="1082"/>
      <c r="R187" s="1082"/>
      <c r="S187" s="1083"/>
      <c r="T187" s="195" t="s">
        <v>18</v>
      </c>
      <c r="U187" s="118"/>
      <c r="V187" s="119"/>
      <c r="W187" s="105"/>
      <c r="X187" s="106"/>
      <c r="Y187" s="106"/>
      <c r="Z187" s="106"/>
      <c r="AA187" s="106"/>
      <c r="AB187" s="106"/>
      <c r="AC187" s="107"/>
      <c r="AD187" s="105"/>
      <c r="AE187" s="106"/>
      <c r="AF187" s="106"/>
      <c r="AG187" s="106"/>
      <c r="AH187" s="106"/>
      <c r="AI187" s="106"/>
      <c r="AJ187" s="107"/>
      <c r="AK187" s="105"/>
      <c r="AL187" s="106"/>
      <c r="AM187" s="106"/>
      <c r="AN187" s="106"/>
      <c r="AO187" s="106"/>
      <c r="AP187" s="106"/>
      <c r="AQ187" s="107"/>
      <c r="AR187" s="105"/>
      <c r="AS187" s="106"/>
      <c r="AT187" s="106"/>
      <c r="AU187" s="106"/>
      <c r="AV187" s="106"/>
      <c r="AW187" s="106"/>
      <c r="AX187" s="107"/>
      <c r="AY187" s="105"/>
      <c r="AZ187" s="106"/>
      <c r="BA187" s="108"/>
      <c r="BB187" s="1035"/>
      <c r="BC187" s="1036"/>
      <c r="BD187" s="1037"/>
      <c r="BE187" s="1038"/>
      <c r="BF187" s="1059"/>
      <c r="BG187" s="1060"/>
      <c r="BH187" s="1060"/>
      <c r="BI187" s="1060"/>
      <c r="BJ187" s="1061"/>
    </row>
    <row r="188" spans="2:62" ht="20.25" customHeight="1">
      <c r="B188" s="1121"/>
      <c r="C188" s="1105"/>
      <c r="D188" s="1106"/>
      <c r="E188" s="207"/>
      <c r="F188" s="208">
        <f>C187</f>
        <v>0</v>
      </c>
      <c r="G188" s="207"/>
      <c r="H188" s="208">
        <f>I187</f>
        <v>0</v>
      </c>
      <c r="I188" s="1107"/>
      <c r="J188" s="1108"/>
      <c r="K188" s="1109"/>
      <c r="L188" s="1110"/>
      <c r="M188" s="1110"/>
      <c r="N188" s="1106"/>
      <c r="O188" s="1081"/>
      <c r="P188" s="1082"/>
      <c r="Q188" s="1082"/>
      <c r="R188" s="1082"/>
      <c r="S188" s="1083"/>
      <c r="T188" s="196" t="s">
        <v>253</v>
      </c>
      <c r="U188" s="120"/>
      <c r="V188" s="197"/>
      <c r="W188" s="173" t="str">
        <f>IF(W187="","",VLOOKUP(W187,'シフト記号表（従来型・ユニット型共通）'!$C$6:$L$47,10,FALSE))</f>
        <v/>
      </c>
      <c r="X188" s="174" t="str">
        <f>IF(X187="","",VLOOKUP(X187,'シフト記号表（従来型・ユニット型共通）'!$C$6:$L$47,10,FALSE))</f>
        <v/>
      </c>
      <c r="Y188" s="174" t="str">
        <f>IF(Y187="","",VLOOKUP(Y187,'シフト記号表（従来型・ユニット型共通）'!$C$6:$L$47,10,FALSE))</f>
        <v/>
      </c>
      <c r="Z188" s="174" t="str">
        <f>IF(Z187="","",VLOOKUP(Z187,'シフト記号表（従来型・ユニット型共通）'!$C$6:$L$47,10,FALSE))</f>
        <v/>
      </c>
      <c r="AA188" s="174" t="str">
        <f>IF(AA187="","",VLOOKUP(AA187,'シフト記号表（従来型・ユニット型共通）'!$C$6:$L$47,10,FALSE))</f>
        <v/>
      </c>
      <c r="AB188" s="174" t="str">
        <f>IF(AB187="","",VLOOKUP(AB187,'シフト記号表（従来型・ユニット型共通）'!$C$6:$L$47,10,FALSE))</f>
        <v/>
      </c>
      <c r="AC188" s="175" t="str">
        <f>IF(AC187="","",VLOOKUP(AC187,'シフト記号表（従来型・ユニット型共通）'!$C$6:$L$47,10,FALSE))</f>
        <v/>
      </c>
      <c r="AD188" s="173" t="str">
        <f>IF(AD187="","",VLOOKUP(AD187,'シフト記号表（従来型・ユニット型共通）'!$C$6:$L$47,10,FALSE))</f>
        <v/>
      </c>
      <c r="AE188" s="174" t="str">
        <f>IF(AE187="","",VLOOKUP(AE187,'シフト記号表（従来型・ユニット型共通）'!$C$6:$L$47,10,FALSE))</f>
        <v/>
      </c>
      <c r="AF188" s="174" t="str">
        <f>IF(AF187="","",VLOOKUP(AF187,'シフト記号表（従来型・ユニット型共通）'!$C$6:$L$47,10,FALSE))</f>
        <v/>
      </c>
      <c r="AG188" s="174" t="str">
        <f>IF(AG187="","",VLOOKUP(AG187,'シフト記号表（従来型・ユニット型共通）'!$C$6:$L$47,10,FALSE))</f>
        <v/>
      </c>
      <c r="AH188" s="174" t="str">
        <f>IF(AH187="","",VLOOKUP(AH187,'シフト記号表（従来型・ユニット型共通）'!$C$6:$L$47,10,FALSE))</f>
        <v/>
      </c>
      <c r="AI188" s="174" t="str">
        <f>IF(AI187="","",VLOOKUP(AI187,'シフト記号表（従来型・ユニット型共通）'!$C$6:$L$47,10,FALSE))</f>
        <v/>
      </c>
      <c r="AJ188" s="175" t="str">
        <f>IF(AJ187="","",VLOOKUP(AJ187,'シフト記号表（従来型・ユニット型共通）'!$C$6:$L$47,10,FALSE))</f>
        <v/>
      </c>
      <c r="AK188" s="173" t="str">
        <f>IF(AK187="","",VLOOKUP(AK187,'シフト記号表（従来型・ユニット型共通）'!$C$6:$L$47,10,FALSE))</f>
        <v/>
      </c>
      <c r="AL188" s="174" t="str">
        <f>IF(AL187="","",VLOOKUP(AL187,'シフト記号表（従来型・ユニット型共通）'!$C$6:$L$47,10,FALSE))</f>
        <v/>
      </c>
      <c r="AM188" s="174" t="str">
        <f>IF(AM187="","",VLOOKUP(AM187,'シフト記号表（従来型・ユニット型共通）'!$C$6:$L$47,10,FALSE))</f>
        <v/>
      </c>
      <c r="AN188" s="174" t="str">
        <f>IF(AN187="","",VLOOKUP(AN187,'シフト記号表（従来型・ユニット型共通）'!$C$6:$L$47,10,FALSE))</f>
        <v/>
      </c>
      <c r="AO188" s="174" t="str">
        <f>IF(AO187="","",VLOOKUP(AO187,'シフト記号表（従来型・ユニット型共通）'!$C$6:$L$47,10,FALSE))</f>
        <v/>
      </c>
      <c r="AP188" s="174" t="str">
        <f>IF(AP187="","",VLOOKUP(AP187,'シフト記号表（従来型・ユニット型共通）'!$C$6:$L$47,10,FALSE))</f>
        <v/>
      </c>
      <c r="AQ188" s="175" t="str">
        <f>IF(AQ187="","",VLOOKUP(AQ187,'シフト記号表（従来型・ユニット型共通）'!$C$6:$L$47,10,FALSE))</f>
        <v/>
      </c>
      <c r="AR188" s="173" t="str">
        <f>IF(AR187="","",VLOOKUP(AR187,'シフト記号表（従来型・ユニット型共通）'!$C$6:$L$47,10,FALSE))</f>
        <v/>
      </c>
      <c r="AS188" s="174" t="str">
        <f>IF(AS187="","",VLOOKUP(AS187,'シフト記号表（従来型・ユニット型共通）'!$C$6:$L$47,10,FALSE))</f>
        <v/>
      </c>
      <c r="AT188" s="174" t="str">
        <f>IF(AT187="","",VLOOKUP(AT187,'シフト記号表（従来型・ユニット型共通）'!$C$6:$L$47,10,FALSE))</f>
        <v/>
      </c>
      <c r="AU188" s="174" t="str">
        <f>IF(AU187="","",VLOOKUP(AU187,'シフト記号表（従来型・ユニット型共通）'!$C$6:$L$47,10,FALSE))</f>
        <v/>
      </c>
      <c r="AV188" s="174" t="str">
        <f>IF(AV187="","",VLOOKUP(AV187,'シフト記号表（従来型・ユニット型共通）'!$C$6:$L$47,10,FALSE))</f>
        <v/>
      </c>
      <c r="AW188" s="174" t="str">
        <f>IF(AW187="","",VLOOKUP(AW187,'シフト記号表（従来型・ユニット型共通）'!$C$6:$L$47,10,FALSE))</f>
        <v/>
      </c>
      <c r="AX188" s="175" t="str">
        <f>IF(AX187="","",VLOOKUP(AX187,'シフト記号表（従来型・ユニット型共通）'!$C$6:$L$47,10,FALSE))</f>
        <v/>
      </c>
      <c r="AY188" s="173" t="str">
        <f>IF(AY187="","",VLOOKUP(AY187,'シフト記号表（従来型・ユニット型共通）'!$C$6:$L$47,10,FALSE))</f>
        <v/>
      </c>
      <c r="AZ188" s="174" t="str">
        <f>IF(AZ187="","",VLOOKUP(AZ187,'シフト記号表（従来型・ユニット型共通）'!$C$6:$L$47,10,FALSE))</f>
        <v/>
      </c>
      <c r="BA188" s="174" t="str">
        <f>IF(BA187="","",VLOOKUP(BA187,'シフト記号表（従来型・ユニット型共通）'!$C$6:$L$47,10,FALSE))</f>
        <v/>
      </c>
      <c r="BB188" s="1114">
        <f>IF($BE$3="４週",SUM(W188:AX188),IF($BE$3="暦月",SUM(W188:BA188),""))</f>
        <v>0</v>
      </c>
      <c r="BC188" s="1115"/>
      <c r="BD188" s="1116">
        <f>IF($BE$3="４週",BB188/4,IF($BE$3="暦月",(BB188/($BE$8/7)),""))</f>
        <v>0</v>
      </c>
      <c r="BE188" s="1115"/>
      <c r="BF188" s="1111"/>
      <c r="BG188" s="1112"/>
      <c r="BH188" s="1112"/>
      <c r="BI188" s="1112"/>
      <c r="BJ188" s="1113"/>
    </row>
    <row r="189" spans="2:62" ht="20.25" customHeight="1">
      <c r="B189" s="1120">
        <f>B187+1</f>
        <v>87</v>
      </c>
      <c r="C189" s="957"/>
      <c r="D189" s="958"/>
      <c r="E189" s="163"/>
      <c r="F189" s="164"/>
      <c r="G189" s="163"/>
      <c r="H189" s="164"/>
      <c r="I189" s="1051"/>
      <c r="J189" s="1052"/>
      <c r="K189" s="1057"/>
      <c r="L189" s="1058"/>
      <c r="M189" s="1058"/>
      <c r="N189" s="958"/>
      <c r="O189" s="1081"/>
      <c r="P189" s="1082"/>
      <c r="Q189" s="1082"/>
      <c r="R189" s="1082"/>
      <c r="S189" s="1083"/>
      <c r="T189" s="195" t="s">
        <v>18</v>
      </c>
      <c r="U189" s="118"/>
      <c r="V189" s="119"/>
      <c r="W189" s="105"/>
      <c r="X189" s="106"/>
      <c r="Y189" s="106"/>
      <c r="Z189" s="106"/>
      <c r="AA189" s="106"/>
      <c r="AB189" s="106"/>
      <c r="AC189" s="107"/>
      <c r="AD189" s="105"/>
      <c r="AE189" s="106"/>
      <c r="AF189" s="106"/>
      <c r="AG189" s="106"/>
      <c r="AH189" s="106"/>
      <c r="AI189" s="106"/>
      <c r="AJ189" s="107"/>
      <c r="AK189" s="105"/>
      <c r="AL189" s="106"/>
      <c r="AM189" s="106"/>
      <c r="AN189" s="106"/>
      <c r="AO189" s="106"/>
      <c r="AP189" s="106"/>
      <c r="AQ189" s="107"/>
      <c r="AR189" s="105"/>
      <c r="AS189" s="106"/>
      <c r="AT189" s="106"/>
      <c r="AU189" s="106"/>
      <c r="AV189" s="106"/>
      <c r="AW189" s="106"/>
      <c r="AX189" s="107"/>
      <c r="AY189" s="105"/>
      <c r="AZ189" s="106"/>
      <c r="BA189" s="108"/>
      <c r="BB189" s="1035"/>
      <c r="BC189" s="1036"/>
      <c r="BD189" s="1037"/>
      <c r="BE189" s="1038"/>
      <c r="BF189" s="1059"/>
      <c r="BG189" s="1060"/>
      <c r="BH189" s="1060"/>
      <c r="BI189" s="1060"/>
      <c r="BJ189" s="1061"/>
    </row>
    <row r="190" spans="2:62" ht="20.25" customHeight="1">
      <c r="B190" s="1121"/>
      <c r="C190" s="1105"/>
      <c r="D190" s="1106"/>
      <c r="E190" s="207"/>
      <c r="F190" s="208">
        <f>C189</f>
        <v>0</v>
      </c>
      <c r="G190" s="207"/>
      <c r="H190" s="208">
        <f>I189</f>
        <v>0</v>
      </c>
      <c r="I190" s="1107"/>
      <c r="J190" s="1108"/>
      <c r="K190" s="1109"/>
      <c r="L190" s="1110"/>
      <c r="M190" s="1110"/>
      <c r="N190" s="1106"/>
      <c r="O190" s="1081"/>
      <c r="P190" s="1082"/>
      <c r="Q190" s="1082"/>
      <c r="R190" s="1082"/>
      <c r="S190" s="1083"/>
      <c r="T190" s="196" t="s">
        <v>253</v>
      </c>
      <c r="U190" s="120"/>
      <c r="V190" s="197"/>
      <c r="W190" s="173" t="str">
        <f>IF(W189="","",VLOOKUP(W189,'シフト記号表（従来型・ユニット型共通）'!$C$6:$L$47,10,FALSE))</f>
        <v/>
      </c>
      <c r="X190" s="174" t="str">
        <f>IF(X189="","",VLOOKUP(X189,'シフト記号表（従来型・ユニット型共通）'!$C$6:$L$47,10,FALSE))</f>
        <v/>
      </c>
      <c r="Y190" s="174" t="str">
        <f>IF(Y189="","",VLOOKUP(Y189,'シフト記号表（従来型・ユニット型共通）'!$C$6:$L$47,10,FALSE))</f>
        <v/>
      </c>
      <c r="Z190" s="174" t="str">
        <f>IF(Z189="","",VLOOKUP(Z189,'シフト記号表（従来型・ユニット型共通）'!$C$6:$L$47,10,FALSE))</f>
        <v/>
      </c>
      <c r="AA190" s="174" t="str">
        <f>IF(AA189="","",VLOOKUP(AA189,'シフト記号表（従来型・ユニット型共通）'!$C$6:$L$47,10,FALSE))</f>
        <v/>
      </c>
      <c r="AB190" s="174" t="str">
        <f>IF(AB189="","",VLOOKUP(AB189,'シフト記号表（従来型・ユニット型共通）'!$C$6:$L$47,10,FALSE))</f>
        <v/>
      </c>
      <c r="AC190" s="175" t="str">
        <f>IF(AC189="","",VLOOKUP(AC189,'シフト記号表（従来型・ユニット型共通）'!$C$6:$L$47,10,FALSE))</f>
        <v/>
      </c>
      <c r="AD190" s="173" t="str">
        <f>IF(AD189="","",VLOOKUP(AD189,'シフト記号表（従来型・ユニット型共通）'!$C$6:$L$47,10,FALSE))</f>
        <v/>
      </c>
      <c r="AE190" s="174" t="str">
        <f>IF(AE189="","",VLOOKUP(AE189,'シフト記号表（従来型・ユニット型共通）'!$C$6:$L$47,10,FALSE))</f>
        <v/>
      </c>
      <c r="AF190" s="174" t="str">
        <f>IF(AF189="","",VLOOKUP(AF189,'シフト記号表（従来型・ユニット型共通）'!$C$6:$L$47,10,FALSE))</f>
        <v/>
      </c>
      <c r="AG190" s="174" t="str">
        <f>IF(AG189="","",VLOOKUP(AG189,'シフト記号表（従来型・ユニット型共通）'!$C$6:$L$47,10,FALSE))</f>
        <v/>
      </c>
      <c r="AH190" s="174" t="str">
        <f>IF(AH189="","",VLOOKUP(AH189,'シフト記号表（従来型・ユニット型共通）'!$C$6:$L$47,10,FALSE))</f>
        <v/>
      </c>
      <c r="AI190" s="174" t="str">
        <f>IF(AI189="","",VLOOKUP(AI189,'シフト記号表（従来型・ユニット型共通）'!$C$6:$L$47,10,FALSE))</f>
        <v/>
      </c>
      <c r="AJ190" s="175" t="str">
        <f>IF(AJ189="","",VLOOKUP(AJ189,'シフト記号表（従来型・ユニット型共通）'!$C$6:$L$47,10,FALSE))</f>
        <v/>
      </c>
      <c r="AK190" s="173" t="str">
        <f>IF(AK189="","",VLOOKUP(AK189,'シフト記号表（従来型・ユニット型共通）'!$C$6:$L$47,10,FALSE))</f>
        <v/>
      </c>
      <c r="AL190" s="174" t="str">
        <f>IF(AL189="","",VLOOKUP(AL189,'シフト記号表（従来型・ユニット型共通）'!$C$6:$L$47,10,FALSE))</f>
        <v/>
      </c>
      <c r="AM190" s="174" t="str">
        <f>IF(AM189="","",VLOOKUP(AM189,'シフト記号表（従来型・ユニット型共通）'!$C$6:$L$47,10,FALSE))</f>
        <v/>
      </c>
      <c r="AN190" s="174" t="str">
        <f>IF(AN189="","",VLOOKUP(AN189,'シフト記号表（従来型・ユニット型共通）'!$C$6:$L$47,10,FALSE))</f>
        <v/>
      </c>
      <c r="AO190" s="174" t="str">
        <f>IF(AO189="","",VLOOKUP(AO189,'シフト記号表（従来型・ユニット型共通）'!$C$6:$L$47,10,FALSE))</f>
        <v/>
      </c>
      <c r="AP190" s="174" t="str">
        <f>IF(AP189="","",VLOOKUP(AP189,'シフト記号表（従来型・ユニット型共通）'!$C$6:$L$47,10,FALSE))</f>
        <v/>
      </c>
      <c r="AQ190" s="175" t="str">
        <f>IF(AQ189="","",VLOOKUP(AQ189,'シフト記号表（従来型・ユニット型共通）'!$C$6:$L$47,10,FALSE))</f>
        <v/>
      </c>
      <c r="AR190" s="173" t="str">
        <f>IF(AR189="","",VLOOKUP(AR189,'シフト記号表（従来型・ユニット型共通）'!$C$6:$L$47,10,FALSE))</f>
        <v/>
      </c>
      <c r="AS190" s="174" t="str">
        <f>IF(AS189="","",VLOOKUP(AS189,'シフト記号表（従来型・ユニット型共通）'!$C$6:$L$47,10,FALSE))</f>
        <v/>
      </c>
      <c r="AT190" s="174" t="str">
        <f>IF(AT189="","",VLOOKUP(AT189,'シフト記号表（従来型・ユニット型共通）'!$C$6:$L$47,10,FALSE))</f>
        <v/>
      </c>
      <c r="AU190" s="174" t="str">
        <f>IF(AU189="","",VLOOKUP(AU189,'シフト記号表（従来型・ユニット型共通）'!$C$6:$L$47,10,FALSE))</f>
        <v/>
      </c>
      <c r="AV190" s="174" t="str">
        <f>IF(AV189="","",VLOOKUP(AV189,'シフト記号表（従来型・ユニット型共通）'!$C$6:$L$47,10,FALSE))</f>
        <v/>
      </c>
      <c r="AW190" s="174" t="str">
        <f>IF(AW189="","",VLOOKUP(AW189,'シフト記号表（従来型・ユニット型共通）'!$C$6:$L$47,10,FALSE))</f>
        <v/>
      </c>
      <c r="AX190" s="175" t="str">
        <f>IF(AX189="","",VLOOKUP(AX189,'シフト記号表（従来型・ユニット型共通）'!$C$6:$L$47,10,FALSE))</f>
        <v/>
      </c>
      <c r="AY190" s="173" t="str">
        <f>IF(AY189="","",VLOOKUP(AY189,'シフト記号表（従来型・ユニット型共通）'!$C$6:$L$47,10,FALSE))</f>
        <v/>
      </c>
      <c r="AZ190" s="174" t="str">
        <f>IF(AZ189="","",VLOOKUP(AZ189,'シフト記号表（従来型・ユニット型共通）'!$C$6:$L$47,10,FALSE))</f>
        <v/>
      </c>
      <c r="BA190" s="174" t="str">
        <f>IF(BA189="","",VLOOKUP(BA189,'シフト記号表（従来型・ユニット型共通）'!$C$6:$L$47,10,FALSE))</f>
        <v/>
      </c>
      <c r="BB190" s="1114">
        <f>IF($BE$3="４週",SUM(W190:AX190),IF($BE$3="暦月",SUM(W190:BA190),""))</f>
        <v>0</v>
      </c>
      <c r="BC190" s="1115"/>
      <c r="BD190" s="1116">
        <f>IF($BE$3="４週",BB190/4,IF($BE$3="暦月",(BB190/($BE$8/7)),""))</f>
        <v>0</v>
      </c>
      <c r="BE190" s="1115"/>
      <c r="BF190" s="1111"/>
      <c r="BG190" s="1112"/>
      <c r="BH190" s="1112"/>
      <c r="BI190" s="1112"/>
      <c r="BJ190" s="1113"/>
    </row>
    <row r="191" spans="2:62" ht="20.25" customHeight="1">
      <c r="B191" s="1120">
        <f>B189+1</f>
        <v>88</v>
      </c>
      <c r="C191" s="957"/>
      <c r="D191" s="958"/>
      <c r="E191" s="163"/>
      <c r="F191" s="164"/>
      <c r="G191" s="163"/>
      <c r="H191" s="164"/>
      <c r="I191" s="1051"/>
      <c r="J191" s="1052"/>
      <c r="K191" s="1057"/>
      <c r="L191" s="1058"/>
      <c r="M191" s="1058"/>
      <c r="N191" s="958"/>
      <c r="O191" s="1081"/>
      <c r="P191" s="1082"/>
      <c r="Q191" s="1082"/>
      <c r="R191" s="1082"/>
      <c r="S191" s="1083"/>
      <c r="T191" s="195" t="s">
        <v>18</v>
      </c>
      <c r="U191" s="118"/>
      <c r="V191" s="119"/>
      <c r="W191" s="105"/>
      <c r="X191" s="106"/>
      <c r="Y191" s="106"/>
      <c r="Z191" s="106"/>
      <c r="AA191" s="106"/>
      <c r="AB191" s="106"/>
      <c r="AC191" s="107"/>
      <c r="AD191" s="105"/>
      <c r="AE191" s="106"/>
      <c r="AF191" s="106"/>
      <c r="AG191" s="106"/>
      <c r="AH191" s="106"/>
      <c r="AI191" s="106"/>
      <c r="AJ191" s="107"/>
      <c r="AK191" s="105"/>
      <c r="AL191" s="106"/>
      <c r="AM191" s="106"/>
      <c r="AN191" s="106"/>
      <c r="AO191" s="106"/>
      <c r="AP191" s="106"/>
      <c r="AQ191" s="107"/>
      <c r="AR191" s="105"/>
      <c r="AS191" s="106"/>
      <c r="AT191" s="106"/>
      <c r="AU191" s="106"/>
      <c r="AV191" s="106"/>
      <c r="AW191" s="106"/>
      <c r="AX191" s="107"/>
      <c r="AY191" s="105"/>
      <c r="AZ191" s="106"/>
      <c r="BA191" s="108"/>
      <c r="BB191" s="1035"/>
      <c r="BC191" s="1036"/>
      <c r="BD191" s="1037"/>
      <c r="BE191" s="1038"/>
      <c r="BF191" s="1059"/>
      <c r="BG191" s="1060"/>
      <c r="BH191" s="1060"/>
      <c r="BI191" s="1060"/>
      <c r="BJ191" s="1061"/>
    </row>
    <row r="192" spans="2:62" ht="20.25" customHeight="1">
      <c r="B192" s="1121"/>
      <c r="C192" s="1105"/>
      <c r="D192" s="1106"/>
      <c r="E192" s="207"/>
      <c r="F192" s="208">
        <f>C191</f>
        <v>0</v>
      </c>
      <c r="G192" s="207"/>
      <c r="H192" s="208">
        <f>I191</f>
        <v>0</v>
      </c>
      <c r="I192" s="1107"/>
      <c r="J192" s="1108"/>
      <c r="K192" s="1109"/>
      <c r="L192" s="1110"/>
      <c r="M192" s="1110"/>
      <c r="N192" s="1106"/>
      <c r="O192" s="1081"/>
      <c r="P192" s="1082"/>
      <c r="Q192" s="1082"/>
      <c r="R192" s="1082"/>
      <c r="S192" s="1083"/>
      <c r="T192" s="196" t="s">
        <v>253</v>
      </c>
      <c r="U192" s="120"/>
      <c r="V192" s="197"/>
      <c r="W192" s="173" t="str">
        <f>IF(W191="","",VLOOKUP(W191,'シフト記号表（従来型・ユニット型共通）'!$C$6:$L$47,10,FALSE))</f>
        <v/>
      </c>
      <c r="X192" s="174" t="str">
        <f>IF(X191="","",VLOOKUP(X191,'シフト記号表（従来型・ユニット型共通）'!$C$6:$L$47,10,FALSE))</f>
        <v/>
      </c>
      <c r="Y192" s="174" t="str">
        <f>IF(Y191="","",VLOOKUP(Y191,'シフト記号表（従来型・ユニット型共通）'!$C$6:$L$47,10,FALSE))</f>
        <v/>
      </c>
      <c r="Z192" s="174" t="str">
        <f>IF(Z191="","",VLOOKUP(Z191,'シフト記号表（従来型・ユニット型共通）'!$C$6:$L$47,10,FALSE))</f>
        <v/>
      </c>
      <c r="AA192" s="174" t="str">
        <f>IF(AA191="","",VLOOKUP(AA191,'シフト記号表（従来型・ユニット型共通）'!$C$6:$L$47,10,FALSE))</f>
        <v/>
      </c>
      <c r="AB192" s="174" t="str">
        <f>IF(AB191="","",VLOOKUP(AB191,'シフト記号表（従来型・ユニット型共通）'!$C$6:$L$47,10,FALSE))</f>
        <v/>
      </c>
      <c r="AC192" s="175" t="str">
        <f>IF(AC191="","",VLOOKUP(AC191,'シフト記号表（従来型・ユニット型共通）'!$C$6:$L$47,10,FALSE))</f>
        <v/>
      </c>
      <c r="AD192" s="173" t="str">
        <f>IF(AD191="","",VLOOKUP(AD191,'シフト記号表（従来型・ユニット型共通）'!$C$6:$L$47,10,FALSE))</f>
        <v/>
      </c>
      <c r="AE192" s="174" t="str">
        <f>IF(AE191="","",VLOOKUP(AE191,'シフト記号表（従来型・ユニット型共通）'!$C$6:$L$47,10,FALSE))</f>
        <v/>
      </c>
      <c r="AF192" s="174" t="str">
        <f>IF(AF191="","",VLOOKUP(AF191,'シフト記号表（従来型・ユニット型共通）'!$C$6:$L$47,10,FALSE))</f>
        <v/>
      </c>
      <c r="AG192" s="174" t="str">
        <f>IF(AG191="","",VLOOKUP(AG191,'シフト記号表（従来型・ユニット型共通）'!$C$6:$L$47,10,FALSE))</f>
        <v/>
      </c>
      <c r="AH192" s="174" t="str">
        <f>IF(AH191="","",VLOOKUP(AH191,'シフト記号表（従来型・ユニット型共通）'!$C$6:$L$47,10,FALSE))</f>
        <v/>
      </c>
      <c r="AI192" s="174" t="str">
        <f>IF(AI191="","",VLOOKUP(AI191,'シフト記号表（従来型・ユニット型共通）'!$C$6:$L$47,10,FALSE))</f>
        <v/>
      </c>
      <c r="AJ192" s="175" t="str">
        <f>IF(AJ191="","",VLOOKUP(AJ191,'シフト記号表（従来型・ユニット型共通）'!$C$6:$L$47,10,FALSE))</f>
        <v/>
      </c>
      <c r="AK192" s="173" t="str">
        <f>IF(AK191="","",VLOOKUP(AK191,'シフト記号表（従来型・ユニット型共通）'!$C$6:$L$47,10,FALSE))</f>
        <v/>
      </c>
      <c r="AL192" s="174" t="str">
        <f>IF(AL191="","",VLOOKUP(AL191,'シフト記号表（従来型・ユニット型共通）'!$C$6:$L$47,10,FALSE))</f>
        <v/>
      </c>
      <c r="AM192" s="174" t="str">
        <f>IF(AM191="","",VLOOKUP(AM191,'シフト記号表（従来型・ユニット型共通）'!$C$6:$L$47,10,FALSE))</f>
        <v/>
      </c>
      <c r="AN192" s="174" t="str">
        <f>IF(AN191="","",VLOOKUP(AN191,'シフト記号表（従来型・ユニット型共通）'!$C$6:$L$47,10,FALSE))</f>
        <v/>
      </c>
      <c r="AO192" s="174" t="str">
        <f>IF(AO191="","",VLOOKUP(AO191,'シフト記号表（従来型・ユニット型共通）'!$C$6:$L$47,10,FALSE))</f>
        <v/>
      </c>
      <c r="AP192" s="174" t="str">
        <f>IF(AP191="","",VLOOKUP(AP191,'シフト記号表（従来型・ユニット型共通）'!$C$6:$L$47,10,FALSE))</f>
        <v/>
      </c>
      <c r="AQ192" s="175" t="str">
        <f>IF(AQ191="","",VLOOKUP(AQ191,'シフト記号表（従来型・ユニット型共通）'!$C$6:$L$47,10,FALSE))</f>
        <v/>
      </c>
      <c r="AR192" s="173" t="str">
        <f>IF(AR191="","",VLOOKUP(AR191,'シフト記号表（従来型・ユニット型共通）'!$C$6:$L$47,10,FALSE))</f>
        <v/>
      </c>
      <c r="AS192" s="174" t="str">
        <f>IF(AS191="","",VLOOKUP(AS191,'シフト記号表（従来型・ユニット型共通）'!$C$6:$L$47,10,FALSE))</f>
        <v/>
      </c>
      <c r="AT192" s="174" t="str">
        <f>IF(AT191="","",VLOOKUP(AT191,'シフト記号表（従来型・ユニット型共通）'!$C$6:$L$47,10,FALSE))</f>
        <v/>
      </c>
      <c r="AU192" s="174" t="str">
        <f>IF(AU191="","",VLOOKUP(AU191,'シフト記号表（従来型・ユニット型共通）'!$C$6:$L$47,10,FALSE))</f>
        <v/>
      </c>
      <c r="AV192" s="174" t="str">
        <f>IF(AV191="","",VLOOKUP(AV191,'シフト記号表（従来型・ユニット型共通）'!$C$6:$L$47,10,FALSE))</f>
        <v/>
      </c>
      <c r="AW192" s="174" t="str">
        <f>IF(AW191="","",VLOOKUP(AW191,'シフト記号表（従来型・ユニット型共通）'!$C$6:$L$47,10,FALSE))</f>
        <v/>
      </c>
      <c r="AX192" s="175" t="str">
        <f>IF(AX191="","",VLOOKUP(AX191,'シフト記号表（従来型・ユニット型共通）'!$C$6:$L$47,10,FALSE))</f>
        <v/>
      </c>
      <c r="AY192" s="173" t="str">
        <f>IF(AY191="","",VLOOKUP(AY191,'シフト記号表（従来型・ユニット型共通）'!$C$6:$L$47,10,FALSE))</f>
        <v/>
      </c>
      <c r="AZ192" s="174" t="str">
        <f>IF(AZ191="","",VLOOKUP(AZ191,'シフト記号表（従来型・ユニット型共通）'!$C$6:$L$47,10,FALSE))</f>
        <v/>
      </c>
      <c r="BA192" s="174" t="str">
        <f>IF(BA191="","",VLOOKUP(BA191,'シフト記号表（従来型・ユニット型共通）'!$C$6:$L$47,10,FALSE))</f>
        <v/>
      </c>
      <c r="BB192" s="1114">
        <f>IF($BE$3="４週",SUM(W192:AX192),IF($BE$3="暦月",SUM(W192:BA192),""))</f>
        <v>0</v>
      </c>
      <c r="BC192" s="1115"/>
      <c r="BD192" s="1116">
        <f>IF($BE$3="４週",BB192/4,IF($BE$3="暦月",(BB192/($BE$8/7)),""))</f>
        <v>0</v>
      </c>
      <c r="BE192" s="1115"/>
      <c r="BF192" s="1111"/>
      <c r="BG192" s="1112"/>
      <c r="BH192" s="1112"/>
      <c r="BI192" s="1112"/>
      <c r="BJ192" s="1113"/>
    </row>
    <row r="193" spans="2:62" ht="20.25" customHeight="1">
      <c r="B193" s="1120">
        <f>B191+1</f>
        <v>89</v>
      </c>
      <c r="C193" s="957"/>
      <c r="D193" s="958"/>
      <c r="E193" s="163"/>
      <c r="F193" s="164"/>
      <c r="G193" s="163"/>
      <c r="H193" s="164"/>
      <c r="I193" s="1051"/>
      <c r="J193" s="1052"/>
      <c r="K193" s="1057"/>
      <c r="L193" s="1058"/>
      <c r="M193" s="1058"/>
      <c r="N193" s="958"/>
      <c r="O193" s="1081"/>
      <c r="P193" s="1082"/>
      <c r="Q193" s="1082"/>
      <c r="R193" s="1082"/>
      <c r="S193" s="1083"/>
      <c r="T193" s="195" t="s">
        <v>18</v>
      </c>
      <c r="U193" s="118"/>
      <c r="V193" s="119"/>
      <c r="W193" s="105"/>
      <c r="X193" s="106"/>
      <c r="Y193" s="106"/>
      <c r="Z193" s="106"/>
      <c r="AA193" s="106"/>
      <c r="AB193" s="106"/>
      <c r="AC193" s="107"/>
      <c r="AD193" s="105"/>
      <c r="AE193" s="106"/>
      <c r="AF193" s="106"/>
      <c r="AG193" s="106"/>
      <c r="AH193" s="106"/>
      <c r="AI193" s="106"/>
      <c r="AJ193" s="107"/>
      <c r="AK193" s="105"/>
      <c r="AL193" s="106"/>
      <c r="AM193" s="106"/>
      <c r="AN193" s="106"/>
      <c r="AO193" s="106"/>
      <c r="AP193" s="106"/>
      <c r="AQ193" s="107"/>
      <c r="AR193" s="105"/>
      <c r="AS193" s="106"/>
      <c r="AT193" s="106"/>
      <c r="AU193" s="106"/>
      <c r="AV193" s="106"/>
      <c r="AW193" s="106"/>
      <c r="AX193" s="107"/>
      <c r="AY193" s="105"/>
      <c r="AZ193" s="106"/>
      <c r="BA193" s="108"/>
      <c r="BB193" s="1035"/>
      <c r="BC193" s="1036"/>
      <c r="BD193" s="1037"/>
      <c r="BE193" s="1038"/>
      <c r="BF193" s="1059"/>
      <c r="BG193" s="1060"/>
      <c r="BH193" s="1060"/>
      <c r="BI193" s="1060"/>
      <c r="BJ193" s="1061"/>
    </row>
    <row r="194" spans="2:62" ht="20.25" customHeight="1">
      <c r="B194" s="1121"/>
      <c r="C194" s="1105"/>
      <c r="D194" s="1106"/>
      <c r="E194" s="207"/>
      <c r="F194" s="208">
        <f>C193</f>
        <v>0</v>
      </c>
      <c r="G194" s="207"/>
      <c r="H194" s="208">
        <f>I193</f>
        <v>0</v>
      </c>
      <c r="I194" s="1107"/>
      <c r="J194" s="1108"/>
      <c r="K194" s="1109"/>
      <c r="L194" s="1110"/>
      <c r="M194" s="1110"/>
      <c r="N194" s="1106"/>
      <c r="O194" s="1081"/>
      <c r="P194" s="1082"/>
      <c r="Q194" s="1082"/>
      <c r="R194" s="1082"/>
      <c r="S194" s="1083"/>
      <c r="T194" s="196" t="s">
        <v>253</v>
      </c>
      <c r="U194" s="120"/>
      <c r="V194" s="197"/>
      <c r="W194" s="173" t="str">
        <f>IF(W193="","",VLOOKUP(W193,'シフト記号表（従来型・ユニット型共通）'!$C$6:$L$47,10,FALSE))</f>
        <v/>
      </c>
      <c r="X194" s="174" t="str">
        <f>IF(X193="","",VLOOKUP(X193,'シフト記号表（従来型・ユニット型共通）'!$C$6:$L$47,10,FALSE))</f>
        <v/>
      </c>
      <c r="Y194" s="174" t="str">
        <f>IF(Y193="","",VLOOKUP(Y193,'シフト記号表（従来型・ユニット型共通）'!$C$6:$L$47,10,FALSE))</f>
        <v/>
      </c>
      <c r="Z194" s="174" t="str">
        <f>IF(Z193="","",VLOOKUP(Z193,'シフト記号表（従来型・ユニット型共通）'!$C$6:$L$47,10,FALSE))</f>
        <v/>
      </c>
      <c r="AA194" s="174" t="str">
        <f>IF(AA193="","",VLOOKUP(AA193,'シフト記号表（従来型・ユニット型共通）'!$C$6:$L$47,10,FALSE))</f>
        <v/>
      </c>
      <c r="AB194" s="174" t="str">
        <f>IF(AB193="","",VLOOKUP(AB193,'シフト記号表（従来型・ユニット型共通）'!$C$6:$L$47,10,FALSE))</f>
        <v/>
      </c>
      <c r="AC194" s="175" t="str">
        <f>IF(AC193="","",VLOOKUP(AC193,'シフト記号表（従来型・ユニット型共通）'!$C$6:$L$47,10,FALSE))</f>
        <v/>
      </c>
      <c r="AD194" s="173" t="str">
        <f>IF(AD193="","",VLOOKUP(AD193,'シフト記号表（従来型・ユニット型共通）'!$C$6:$L$47,10,FALSE))</f>
        <v/>
      </c>
      <c r="AE194" s="174" t="str">
        <f>IF(AE193="","",VLOOKUP(AE193,'シフト記号表（従来型・ユニット型共通）'!$C$6:$L$47,10,FALSE))</f>
        <v/>
      </c>
      <c r="AF194" s="174" t="str">
        <f>IF(AF193="","",VLOOKUP(AF193,'シフト記号表（従来型・ユニット型共通）'!$C$6:$L$47,10,FALSE))</f>
        <v/>
      </c>
      <c r="AG194" s="174" t="str">
        <f>IF(AG193="","",VLOOKUP(AG193,'シフト記号表（従来型・ユニット型共通）'!$C$6:$L$47,10,FALSE))</f>
        <v/>
      </c>
      <c r="AH194" s="174" t="str">
        <f>IF(AH193="","",VLOOKUP(AH193,'シフト記号表（従来型・ユニット型共通）'!$C$6:$L$47,10,FALSE))</f>
        <v/>
      </c>
      <c r="AI194" s="174" t="str">
        <f>IF(AI193="","",VLOOKUP(AI193,'シフト記号表（従来型・ユニット型共通）'!$C$6:$L$47,10,FALSE))</f>
        <v/>
      </c>
      <c r="AJ194" s="175" t="str">
        <f>IF(AJ193="","",VLOOKUP(AJ193,'シフト記号表（従来型・ユニット型共通）'!$C$6:$L$47,10,FALSE))</f>
        <v/>
      </c>
      <c r="AK194" s="173" t="str">
        <f>IF(AK193="","",VLOOKUP(AK193,'シフト記号表（従来型・ユニット型共通）'!$C$6:$L$47,10,FALSE))</f>
        <v/>
      </c>
      <c r="AL194" s="174" t="str">
        <f>IF(AL193="","",VLOOKUP(AL193,'シフト記号表（従来型・ユニット型共通）'!$C$6:$L$47,10,FALSE))</f>
        <v/>
      </c>
      <c r="AM194" s="174" t="str">
        <f>IF(AM193="","",VLOOKUP(AM193,'シフト記号表（従来型・ユニット型共通）'!$C$6:$L$47,10,FALSE))</f>
        <v/>
      </c>
      <c r="AN194" s="174" t="str">
        <f>IF(AN193="","",VLOOKUP(AN193,'シフト記号表（従来型・ユニット型共通）'!$C$6:$L$47,10,FALSE))</f>
        <v/>
      </c>
      <c r="AO194" s="174" t="str">
        <f>IF(AO193="","",VLOOKUP(AO193,'シフト記号表（従来型・ユニット型共通）'!$C$6:$L$47,10,FALSE))</f>
        <v/>
      </c>
      <c r="AP194" s="174" t="str">
        <f>IF(AP193="","",VLOOKUP(AP193,'シフト記号表（従来型・ユニット型共通）'!$C$6:$L$47,10,FALSE))</f>
        <v/>
      </c>
      <c r="AQ194" s="175" t="str">
        <f>IF(AQ193="","",VLOOKUP(AQ193,'シフト記号表（従来型・ユニット型共通）'!$C$6:$L$47,10,FALSE))</f>
        <v/>
      </c>
      <c r="AR194" s="173" t="str">
        <f>IF(AR193="","",VLOOKUP(AR193,'シフト記号表（従来型・ユニット型共通）'!$C$6:$L$47,10,FALSE))</f>
        <v/>
      </c>
      <c r="AS194" s="174" t="str">
        <f>IF(AS193="","",VLOOKUP(AS193,'シフト記号表（従来型・ユニット型共通）'!$C$6:$L$47,10,FALSE))</f>
        <v/>
      </c>
      <c r="AT194" s="174" t="str">
        <f>IF(AT193="","",VLOOKUP(AT193,'シフト記号表（従来型・ユニット型共通）'!$C$6:$L$47,10,FALSE))</f>
        <v/>
      </c>
      <c r="AU194" s="174" t="str">
        <f>IF(AU193="","",VLOOKUP(AU193,'シフト記号表（従来型・ユニット型共通）'!$C$6:$L$47,10,FALSE))</f>
        <v/>
      </c>
      <c r="AV194" s="174" t="str">
        <f>IF(AV193="","",VLOOKUP(AV193,'シフト記号表（従来型・ユニット型共通）'!$C$6:$L$47,10,FALSE))</f>
        <v/>
      </c>
      <c r="AW194" s="174" t="str">
        <f>IF(AW193="","",VLOOKUP(AW193,'シフト記号表（従来型・ユニット型共通）'!$C$6:$L$47,10,FALSE))</f>
        <v/>
      </c>
      <c r="AX194" s="175" t="str">
        <f>IF(AX193="","",VLOOKUP(AX193,'シフト記号表（従来型・ユニット型共通）'!$C$6:$L$47,10,FALSE))</f>
        <v/>
      </c>
      <c r="AY194" s="173" t="str">
        <f>IF(AY193="","",VLOOKUP(AY193,'シフト記号表（従来型・ユニット型共通）'!$C$6:$L$47,10,FALSE))</f>
        <v/>
      </c>
      <c r="AZ194" s="174" t="str">
        <f>IF(AZ193="","",VLOOKUP(AZ193,'シフト記号表（従来型・ユニット型共通）'!$C$6:$L$47,10,FALSE))</f>
        <v/>
      </c>
      <c r="BA194" s="174" t="str">
        <f>IF(BA193="","",VLOOKUP(BA193,'シフト記号表（従来型・ユニット型共通）'!$C$6:$L$47,10,FALSE))</f>
        <v/>
      </c>
      <c r="BB194" s="1114">
        <f>IF($BE$3="４週",SUM(W194:AX194),IF($BE$3="暦月",SUM(W194:BA194),""))</f>
        <v>0</v>
      </c>
      <c r="BC194" s="1115"/>
      <c r="BD194" s="1116">
        <f>IF($BE$3="４週",BB194/4,IF($BE$3="暦月",(BB194/($BE$8/7)),""))</f>
        <v>0</v>
      </c>
      <c r="BE194" s="1115"/>
      <c r="BF194" s="1111"/>
      <c r="BG194" s="1112"/>
      <c r="BH194" s="1112"/>
      <c r="BI194" s="1112"/>
      <c r="BJ194" s="1113"/>
    </row>
    <row r="195" spans="2:62" ht="20.25" customHeight="1">
      <c r="B195" s="1120">
        <f>B193+1</f>
        <v>90</v>
      </c>
      <c r="C195" s="957"/>
      <c r="D195" s="958"/>
      <c r="E195" s="163"/>
      <c r="F195" s="164"/>
      <c r="G195" s="163"/>
      <c r="H195" s="164"/>
      <c r="I195" s="1051"/>
      <c r="J195" s="1052"/>
      <c r="K195" s="1057"/>
      <c r="L195" s="1058"/>
      <c r="M195" s="1058"/>
      <c r="N195" s="958"/>
      <c r="O195" s="1081"/>
      <c r="P195" s="1082"/>
      <c r="Q195" s="1082"/>
      <c r="R195" s="1082"/>
      <c r="S195" s="1083"/>
      <c r="T195" s="195" t="s">
        <v>18</v>
      </c>
      <c r="U195" s="118"/>
      <c r="V195" s="119"/>
      <c r="W195" s="105"/>
      <c r="X195" s="106"/>
      <c r="Y195" s="106"/>
      <c r="Z195" s="106"/>
      <c r="AA195" s="106"/>
      <c r="AB195" s="106"/>
      <c r="AC195" s="107"/>
      <c r="AD195" s="105"/>
      <c r="AE195" s="106"/>
      <c r="AF195" s="106"/>
      <c r="AG195" s="106"/>
      <c r="AH195" s="106"/>
      <c r="AI195" s="106"/>
      <c r="AJ195" s="107"/>
      <c r="AK195" s="105"/>
      <c r="AL195" s="106"/>
      <c r="AM195" s="106"/>
      <c r="AN195" s="106"/>
      <c r="AO195" s="106"/>
      <c r="AP195" s="106"/>
      <c r="AQ195" s="107"/>
      <c r="AR195" s="105"/>
      <c r="AS195" s="106"/>
      <c r="AT195" s="106"/>
      <c r="AU195" s="106"/>
      <c r="AV195" s="106"/>
      <c r="AW195" s="106"/>
      <c r="AX195" s="107"/>
      <c r="AY195" s="105"/>
      <c r="AZ195" s="106"/>
      <c r="BA195" s="108"/>
      <c r="BB195" s="1035"/>
      <c r="BC195" s="1036"/>
      <c r="BD195" s="1037"/>
      <c r="BE195" s="1038"/>
      <c r="BF195" s="1059"/>
      <c r="BG195" s="1060"/>
      <c r="BH195" s="1060"/>
      <c r="BI195" s="1060"/>
      <c r="BJ195" s="1061"/>
    </row>
    <row r="196" spans="2:62" ht="20.25" customHeight="1">
      <c r="B196" s="1121"/>
      <c r="C196" s="1105"/>
      <c r="D196" s="1106"/>
      <c r="E196" s="207"/>
      <c r="F196" s="208">
        <f>C195</f>
        <v>0</v>
      </c>
      <c r="G196" s="207"/>
      <c r="H196" s="208">
        <f>I195</f>
        <v>0</v>
      </c>
      <c r="I196" s="1107"/>
      <c r="J196" s="1108"/>
      <c r="K196" s="1109"/>
      <c r="L196" s="1110"/>
      <c r="M196" s="1110"/>
      <c r="N196" s="1106"/>
      <c r="O196" s="1081"/>
      <c r="P196" s="1082"/>
      <c r="Q196" s="1082"/>
      <c r="R196" s="1082"/>
      <c r="S196" s="1083"/>
      <c r="T196" s="196" t="s">
        <v>253</v>
      </c>
      <c r="U196" s="120"/>
      <c r="V196" s="197"/>
      <c r="W196" s="173" t="str">
        <f>IF(W195="","",VLOOKUP(W195,'シフト記号表（従来型・ユニット型共通）'!$C$6:$L$47,10,FALSE))</f>
        <v/>
      </c>
      <c r="X196" s="174" t="str">
        <f>IF(X195="","",VLOOKUP(X195,'シフト記号表（従来型・ユニット型共通）'!$C$6:$L$47,10,FALSE))</f>
        <v/>
      </c>
      <c r="Y196" s="174" t="str">
        <f>IF(Y195="","",VLOOKUP(Y195,'シフト記号表（従来型・ユニット型共通）'!$C$6:$L$47,10,FALSE))</f>
        <v/>
      </c>
      <c r="Z196" s="174" t="str">
        <f>IF(Z195="","",VLOOKUP(Z195,'シフト記号表（従来型・ユニット型共通）'!$C$6:$L$47,10,FALSE))</f>
        <v/>
      </c>
      <c r="AA196" s="174" t="str">
        <f>IF(AA195="","",VLOOKUP(AA195,'シフト記号表（従来型・ユニット型共通）'!$C$6:$L$47,10,FALSE))</f>
        <v/>
      </c>
      <c r="AB196" s="174" t="str">
        <f>IF(AB195="","",VLOOKUP(AB195,'シフト記号表（従来型・ユニット型共通）'!$C$6:$L$47,10,FALSE))</f>
        <v/>
      </c>
      <c r="AC196" s="175" t="str">
        <f>IF(AC195="","",VLOOKUP(AC195,'シフト記号表（従来型・ユニット型共通）'!$C$6:$L$47,10,FALSE))</f>
        <v/>
      </c>
      <c r="AD196" s="173" t="str">
        <f>IF(AD195="","",VLOOKUP(AD195,'シフト記号表（従来型・ユニット型共通）'!$C$6:$L$47,10,FALSE))</f>
        <v/>
      </c>
      <c r="AE196" s="174" t="str">
        <f>IF(AE195="","",VLOOKUP(AE195,'シフト記号表（従来型・ユニット型共通）'!$C$6:$L$47,10,FALSE))</f>
        <v/>
      </c>
      <c r="AF196" s="174" t="str">
        <f>IF(AF195="","",VLOOKUP(AF195,'シフト記号表（従来型・ユニット型共通）'!$C$6:$L$47,10,FALSE))</f>
        <v/>
      </c>
      <c r="AG196" s="174" t="str">
        <f>IF(AG195="","",VLOOKUP(AG195,'シフト記号表（従来型・ユニット型共通）'!$C$6:$L$47,10,FALSE))</f>
        <v/>
      </c>
      <c r="AH196" s="174" t="str">
        <f>IF(AH195="","",VLOOKUP(AH195,'シフト記号表（従来型・ユニット型共通）'!$C$6:$L$47,10,FALSE))</f>
        <v/>
      </c>
      <c r="AI196" s="174" t="str">
        <f>IF(AI195="","",VLOOKUP(AI195,'シフト記号表（従来型・ユニット型共通）'!$C$6:$L$47,10,FALSE))</f>
        <v/>
      </c>
      <c r="AJ196" s="175" t="str">
        <f>IF(AJ195="","",VLOOKUP(AJ195,'シフト記号表（従来型・ユニット型共通）'!$C$6:$L$47,10,FALSE))</f>
        <v/>
      </c>
      <c r="AK196" s="173" t="str">
        <f>IF(AK195="","",VLOOKUP(AK195,'シフト記号表（従来型・ユニット型共通）'!$C$6:$L$47,10,FALSE))</f>
        <v/>
      </c>
      <c r="AL196" s="174" t="str">
        <f>IF(AL195="","",VLOOKUP(AL195,'シフト記号表（従来型・ユニット型共通）'!$C$6:$L$47,10,FALSE))</f>
        <v/>
      </c>
      <c r="AM196" s="174" t="str">
        <f>IF(AM195="","",VLOOKUP(AM195,'シフト記号表（従来型・ユニット型共通）'!$C$6:$L$47,10,FALSE))</f>
        <v/>
      </c>
      <c r="AN196" s="174" t="str">
        <f>IF(AN195="","",VLOOKUP(AN195,'シフト記号表（従来型・ユニット型共通）'!$C$6:$L$47,10,FALSE))</f>
        <v/>
      </c>
      <c r="AO196" s="174" t="str">
        <f>IF(AO195="","",VLOOKUP(AO195,'シフト記号表（従来型・ユニット型共通）'!$C$6:$L$47,10,FALSE))</f>
        <v/>
      </c>
      <c r="AP196" s="174" t="str">
        <f>IF(AP195="","",VLOOKUP(AP195,'シフト記号表（従来型・ユニット型共通）'!$C$6:$L$47,10,FALSE))</f>
        <v/>
      </c>
      <c r="AQ196" s="175" t="str">
        <f>IF(AQ195="","",VLOOKUP(AQ195,'シフト記号表（従来型・ユニット型共通）'!$C$6:$L$47,10,FALSE))</f>
        <v/>
      </c>
      <c r="AR196" s="173" t="str">
        <f>IF(AR195="","",VLOOKUP(AR195,'シフト記号表（従来型・ユニット型共通）'!$C$6:$L$47,10,FALSE))</f>
        <v/>
      </c>
      <c r="AS196" s="174" t="str">
        <f>IF(AS195="","",VLOOKUP(AS195,'シフト記号表（従来型・ユニット型共通）'!$C$6:$L$47,10,FALSE))</f>
        <v/>
      </c>
      <c r="AT196" s="174" t="str">
        <f>IF(AT195="","",VLOOKUP(AT195,'シフト記号表（従来型・ユニット型共通）'!$C$6:$L$47,10,FALSE))</f>
        <v/>
      </c>
      <c r="AU196" s="174" t="str">
        <f>IF(AU195="","",VLOOKUP(AU195,'シフト記号表（従来型・ユニット型共通）'!$C$6:$L$47,10,FALSE))</f>
        <v/>
      </c>
      <c r="AV196" s="174" t="str">
        <f>IF(AV195="","",VLOOKUP(AV195,'シフト記号表（従来型・ユニット型共通）'!$C$6:$L$47,10,FALSE))</f>
        <v/>
      </c>
      <c r="AW196" s="174" t="str">
        <f>IF(AW195="","",VLOOKUP(AW195,'シフト記号表（従来型・ユニット型共通）'!$C$6:$L$47,10,FALSE))</f>
        <v/>
      </c>
      <c r="AX196" s="175" t="str">
        <f>IF(AX195="","",VLOOKUP(AX195,'シフト記号表（従来型・ユニット型共通）'!$C$6:$L$47,10,FALSE))</f>
        <v/>
      </c>
      <c r="AY196" s="173" t="str">
        <f>IF(AY195="","",VLOOKUP(AY195,'シフト記号表（従来型・ユニット型共通）'!$C$6:$L$47,10,FALSE))</f>
        <v/>
      </c>
      <c r="AZ196" s="174" t="str">
        <f>IF(AZ195="","",VLOOKUP(AZ195,'シフト記号表（従来型・ユニット型共通）'!$C$6:$L$47,10,FALSE))</f>
        <v/>
      </c>
      <c r="BA196" s="174" t="str">
        <f>IF(BA195="","",VLOOKUP(BA195,'シフト記号表（従来型・ユニット型共通）'!$C$6:$L$47,10,FALSE))</f>
        <v/>
      </c>
      <c r="BB196" s="1114">
        <f>IF($BE$3="４週",SUM(W196:AX196),IF($BE$3="暦月",SUM(W196:BA196),""))</f>
        <v>0</v>
      </c>
      <c r="BC196" s="1115"/>
      <c r="BD196" s="1116">
        <f>IF($BE$3="４週",BB196/4,IF($BE$3="暦月",(BB196/($BE$8/7)),""))</f>
        <v>0</v>
      </c>
      <c r="BE196" s="1115"/>
      <c r="BF196" s="1111"/>
      <c r="BG196" s="1112"/>
      <c r="BH196" s="1112"/>
      <c r="BI196" s="1112"/>
      <c r="BJ196" s="1113"/>
    </row>
    <row r="197" spans="2:62" ht="20.25" customHeight="1">
      <c r="B197" s="1120">
        <f>B195+1</f>
        <v>91</v>
      </c>
      <c r="C197" s="957"/>
      <c r="D197" s="958"/>
      <c r="E197" s="163"/>
      <c r="F197" s="164"/>
      <c r="G197" s="163"/>
      <c r="H197" s="164"/>
      <c r="I197" s="1051"/>
      <c r="J197" s="1052"/>
      <c r="K197" s="1057"/>
      <c r="L197" s="1058"/>
      <c r="M197" s="1058"/>
      <c r="N197" s="958"/>
      <c r="O197" s="1081"/>
      <c r="P197" s="1082"/>
      <c r="Q197" s="1082"/>
      <c r="R197" s="1082"/>
      <c r="S197" s="1083"/>
      <c r="T197" s="195" t="s">
        <v>18</v>
      </c>
      <c r="U197" s="118"/>
      <c r="V197" s="119"/>
      <c r="W197" s="105"/>
      <c r="X197" s="106"/>
      <c r="Y197" s="106"/>
      <c r="Z197" s="106"/>
      <c r="AA197" s="106"/>
      <c r="AB197" s="106"/>
      <c r="AC197" s="107"/>
      <c r="AD197" s="105"/>
      <c r="AE197" s="106"/>
      <c r="AF197" s="106"/>
      <c r="AG197" s="106"/>
      <c r="AH197" s="106"/>
      <c r="AI197" s="106"/>
      <c r="AJ197" s="107"/>
      <c r="AK197" s="105"/>
      <c r="AL197" s="106"/>
      <c r="AM197" s="106"/>
      <c r="AN197" s="106"/>
      <c r="AO197" s="106"/>
      <c r="AP197" s="106"/>
      <c r="AQ197" s="107"/>
      <c r="AR197" s="105"/>
      <c r="AS197" s="106"/>
      <c r="AT197" s="106"/>
      <c r="AU197" s="106"/>
      <c r="AV197" s="106"/>
      <c r="AW197" s="106"/>
      <c r="AX197" s="107"/>
      <c r="AY197" s="105"/>
      <c r="AZ197" s="106"/>
      <c r="BA197" s="108"/>
      <c r="BB197" s="1035"/>
      <c r="BC197" s="1036"/>
      <c r="BD197" s="1037"/>
      <c r="BE197" s="1038"/>
      <c r="BF197" s="1059"/>
      <c r="BG197" s="1060"/>
      <c r="BH197" s="1060"/>
      <c r="BI197" s="1060"/>
      <c r="BJ197" s="1061"/>
    </row>
    <row r="198" spans="2:62" ht="20.25" customHeight="1">
      <c r="B198" s="1121"/>
      <c r="C198" s="1105"/>
      <c r="D198" s="1106"/>
      <c r="E198" s="207"/>
      <c r="F198" s="208">
        <f>C197</f>
        <v>0</v>
      </c>
      <c r="G198" s="207"/>
      <c r="H198" s="208">
        <f>I197</f>
        <v>0</v>
      </c>
      <c r="I198" s="1107"/>
      <c r="J198" s="1108"/>
      <c r="K198" s="1109"/>
      <c r="L198" s="1110"/>
      <c r="M198" s="1110"/>
      <c r="N198" s="1106"/>
      <c r="O198" s="1081"/>
      <c r="P198" s="1082"/>
      <c r="Q198" s="1082"/>
      <c r="R198" s="1082"/>
      <c r="S198" s="1083"/>
      <c r="T198" s="196" t="s">
        <v>253</v>
      </c>
      <c r="U198" s="120"/>
      <c r="V198" s="197"/>
      <c r="W198" s="173" t="str">
        <f>IF(W197="","",VLOOKUP(W197,'シフト記号表（従来型・ユニット型共通）'!$C$6:$L$47,10,FALSE))</f>
        <v/>
      </c>
      <c r="X198" s="174" t="str">
        <f>IF(X197="","",VLOOKUP(X197,'シフト記号表（従来型・ユニット型共通）'!$C$6:$L$47,10,FALSE))</f>
        <v/>
      </c>
      <c r="Y198" s="174" t="str">
        <f>IF(Y197="","",VLOOKUP(Y197,'シフト記号表（従来型・ユニット型共通）'!$C$6:$L$47,10,FALSE))</f>
        <v/>
      </c>
      <c r="Z198" s="174" t="str">
        <f>IF(Z197="","",VLOOKUP(Z197,'シフト記号表（従来型・ユニット型共通）'!$C$6:$L$47,10,FALSE))</f>
        <v/>
      </c>
      <c r="AA198" s="174" t="str">
        <f>IF(AA197="","",VLOOKUP(AA197,'シフト記号表（従来型・ユニット型共通）'!$C$6:$L$47,10,FALSE))</f>
        <v/>
      </c>
      <c r="AB198" s="174" t="str">
        <f>IF(AB197="","",VLOOKUP(AB197,'シフト記号表（従来型・ユニット型共通）'!$C$6:$L$47,10,FALSE))</f>
        <v/>
      </c>
      <c r="AC198" s="175" t="str">
        <f>IF(AC197="","",VLOOKUP(AC197,'シフト記号表（従来型・ユニット型共通）'!$C$6:$L$47,10,FALSE))</f>
        <v/>
      </c>
      <c r="AD198" s="173" t="str">
        <f>IF(AD197="","",VLOOKUP(AD197,'シフト記号表（従来型・ユニット型共通）'!$C$6:$L$47,10,FALSE))</f>
        <v/>
      </c>
      <c r="AE198" s="174" t="str">
        <f>IF(AE197="","",VLOOKUP(AE197,'シフト記号表（従来型・ユニット型共通）'!$C$6:$L$47,10,FALSE))</f>
        <v/>
      </c>
      <c r="AF198" s="174" t="str">
        <f>IF(AF197="","",VLOOKUP(AF197,'シフト記号表（従来型・ユニット型共通）'!$C$6:$L$47,10,FALSE))</f>
        <v/>
      </c>
      <c r="AG198" s="174" t="str">
        <f>IF(AG197="","",VLOOKUP(AG197,'シフト記号表（従来型・ユニット型共通）'!$C$6:$L$47,10,FALSE))</f>
        <v/>
      </c>
      <c r="AH198" s="174" t="str">
        <f>IF(AH197="","",VLOOKUP(AH197,'シフト記号表（従来型・ユニット型共通）'!$C$6:$L$47,10,FALSE))</f>
        <v/>
      </c>
      <c r="AI198" s="174" t="str">
        <f>IF(AI197="","",VLOOKUP(AI197,'シフト記号表（従来型・ユニット型共通）'!$C$6:$L$47,10,FALSE))</f>
        <v/>
      </c>
      <c r="AJ198" s="175" t="str">
        <f>IF(AJ197="","",VLOOKUP(AJ197,'シフト記号表（従来型・ユニット型共通）'!$C$6:$L$47,10,FALSE))</f>
        <v/>
      </c>
      <c r="AK198" s="173" t="str">
        <f>IF(AK197="","",VLOOKUP(AK197,'シフト記号表（従来型・ユニット型共通）'!$C$6:$L$47,10,FALSE))</f>
        <v/>
      </c>
      <c r="AL198" s="174" t="str">
        <f>IF(AL197="","",VLOOKUP(AL197,'シフト記号表（従来型・ユニット型共通）'!$C$6:$L$47,10,FALSE))</f>
        <v/>
      </c>
      <c r="AM198" s="174" t="str">
        <f>IF(AM197="","",VLOOKUP(AM197,'シフト記号表（従来型・ユニット型共通）'!$C$6:$L$47,10,FALSE))</f>
        <v/>
      </c>
      <c r="AN198" s="174" t="str">
        <f>IF(AN197="","",VLOOKUP(AN197,'シフト記号表（従来型・ユニット型共通）'!$C$6:$L$47,10,FALSE))</f>
        <v/>
      </c>
      <c r="AO198" s="174" t="str">
        <f>IF(AO197="","",VLOOKUP(AO197,'シフト記号表（従来型・ユニット型共通）'!$C$6:$L$47,10,FALSE))</f>
        <v/>
      </c>
      <c r="AP198" s="174" t="str">
        <f>IF(AP197="","",VLOOKUP(AP197,'シフト記号表（従来型・ユニット型共通）'!$C$6:$L$47,10,FALSE))</f>
        <v/>
      </c>
      <c r="AQ198" s="175" t="str">
        <f>IF(AQ197="","",VLOOKUP(AQ197,'シフト記号表（従来型・ユニット型共通）'!$C$6:$L$47,10,FALSE))</f>
        <v/>
      </c>
      <c r="AR198" s="173" t="str">
        <f>IF(AR197="","",VLOOKUP(AR197,'シフト記号表（従来型・ユニット型共通）'!$C$6:$L$47,10,FALSE))</f>
        <v/>
      </c>
      <c r="AS198" s="174" t="str">
        <f>IF(AS197="","",VLOOKUP(AS197,'シフト記号表（従来型・ユニット型共通）'!$C$6:$L$47,10,FALSE))</f>
        <v/>
      </c>
      <c r="AT198" s="174" t="str">
        <f>IF(AT197="","",VLOOKUP(AT197,'シフト記号表（従来型・ユニット型共通）'!$C$6:$L$47,10,FALSE))</f>
        <v/>
      </c>
      <c r="AU198" s="174" t="str">
        <f>IF(AU197="","",VLOOKUP(AU197,'シフト記号表（従来型・ユニット型共通）'!$C$6:$L$47,10,FALSE))</f>
        <v/>
      </c>
      <c r="AV198" s="174" t="str">
        <f>IF(AV197="","",VLOOKUP(AV197,'シフト記号表（従来型・ユニット型共通）'!$C$6:$L$47,10,FALSE))</f>
        <v/>
      </c>
      <c r="AW198" s="174" t="str">
        <f>IF(AW197="","",VLOOKUP(AW197,'シフト記号表（従来型・ユニット型共通）'!$C$6:$L$47,10,FALSE))</f>
        <v/>
      </c>
      <c r="AX198" s="175" t="str">
        <f>IF(AX197="","",VLOOKUP(AX197,'シフト記号表（従来型・ユニット型共通）'!$C$6:$L$47,10,FALSE))</f>
        <v/>
      </c>
      <c r="AY198" s="173" t="str">
        <f>IF(AY197="","",VLOOKUP(AY197,'シフト記号表（従来型・ユニット型共通）'!$C$6:$L$47,10,FALSE))</f>
        <v/>
      </c>
      <c r="AZ198" s="174" t="str">
        <f>IF(AZ197="","",VLOOKUP(AZ197,'シフト記号表（従来型・ユニット型共通）'!$C$6:$L$47,10,FALSE))</f>
        <v/>
      </c>
      <c r="BA198" s="174" t="str">
        <f>IF(BA197="","",VLOOKUP(BA197,'シフト記号表（従来型・ユニット型共通）'!$C$6:$L$47,10,FALSE))</f>
        <v/>
      </c>
      <c r="BB198" s="1114">
        <f>IF($BE$3="４週",SUM(W198:AX198),IF($BE$3="暦月",SUM(W198:BA198),""))</f>
        <v>0</v>
      </c>
      <c r="BC198" s="1115"/>
      <c r="BD198" s="1116">
        <f>IF($BE$3="４週",BB198/4,IF($BE$3="暦月",(BB198/($BE$8/7)),""))</f>
        <v>0</v>
      </c>
      <c r="BE198" s="1115"/>
      <c r="BF198" s="1111"/>
      <c r="BG198" s="1112"/>
      <c r="BH198" s="1112"/>
      <c r="BI198" s="1112"/>
      <c r="BJ198" s="1113"/>
    </row>
    <row r="199" spans="2:62" ht="20.25" customHeight="1">
      <c r="B199" s="1120">
        <f>B197+1</f>
        <v>92</v>
      </c>
      <c r="C199" s="957"/>
      <c r="D199" s="958"/>
      <c r="E199" s="163"/>
      <c r="F199" s="164"/>
      <c r="G199" s="163"/>
      <c r="H199" s="164"/>
      <c r="I199" s="1051"/>
      <c r="J199" s="1052"/>
      <c r="K199" s="1057"/>
      <c r="L199" s="1058"/>
      <c r="M199" s="1058"/>
      <c r="N199" s="958"/>
      <c r="O199" s="1081"/>
      <c r="P199" s="1082"/>
      <c r="Q199" s="1082"/>
      <c r="R199" s="1082"/>
      <c r="S199" s="1083"/>
      <c r="T199" s="195" t="s">
        <v>18</v>
      </c>
      <c r="U199" s="118"/>
      <c r="V199" s="119"/>
      <c r="W199" s="105"/>
      <c r="X199" s="106"/>
      <c r="Y199" s="106"/>
      <c r="Z199" s="106"/>
      <c r="AA199" s="106"/>
      <c r="AB199" s="106"/>
      <c r="AC199" s="107"/>
      <c r="AD199" s="105"/>
      <c r="AE199" s="106"/>
      <c r="AF199" s="106"/>
      <c r="AG199" s="106"/>
      <c r="AH199" s="106"/>
      <c r="AI199" s="106"/>
      <c r="AJ199" s="107"/>
      <c r="AK199" s="105"/>
      <c r="AL199" s="106"/>
      <c r="AM199" s="106"/>
      <c r="AN199" s="106"/>
      <c r="AO199" s="106"/>
      <c r="AP199" s="106"/>
      <c r="AQ199" s="107"/>
      <c r="AR199" s="105"/>
      <c r="AS199" s="106"/>
      <c r="AT199" s="106"/>
      <c r="AU199" s="106"/>
      <c r="AV199" s="106"/>
      <c r="AW199" s="106"/>
      <c r="AX199" s="107"/>
      <c r="AY199" s="105"/>
      <c r="AZ199" s="106"/>
      <c r="BA199" s="108"/>
      <c r="BB199" s="1035"/>
      <c r="BC199" s="1036"/>
      <c r="BD199" s="1037"/>
      <c r="BE199" s="1038"/>
      <c r="BF199" s="1059"/>
      <c r="BG199" s="1060"/>
      <c r="BH199" s="1060"/>
      <c r="BI199" s="1060"/>
      <c r="BJ199" s="1061"/>
    </row>
    <row r="200" spans="2:62" ht="20.25" customHeight="1">
      <c r="B200" s="1121"/>
      <c r="C200" s="1105"/>
      <c r="D200" s="1106"/>
      <c r="E200" s="207"/>
      <c r="F200" s="208">
        <f>C199</f>
        <v>0</v>
      </c>
      <c r="G200" s="207"/>
      <c r="H200" s="208">
        <f>I199</f>
        <v>0</v>
      </c>
      <c r="I200" s="1107"/>
      <c r="J200" s="1108"/>
      <c r="K200" s="1109"/>
      <c r="L200" s="1110"/>
      <c r="M200" s="1110"/>
      <c r="N200" s="1106"/>
      <c r="O200" s="1081"/>
      <c r="P200" s="1082"/>
      <c r="Q200" s="1082"/>
      <c r="R200" s="1082"/>
      <c r="S200" s="1083"/>
      <c r="T200" s="196" t="s">
        <v>253</v>
      </c>
      <c r="U200" s="120"/>
      <c r="V200" s="197"/>
      <c r="W200" s="173" t="str">
        <f>IF(W199="","",VLOOKUP(W199,'シフト記号表（従来型・ユニット型共通）'!$C$6:$L$47,10,FALSE))</f>
        <v/>
      </c>
      <c r="X200" s="174" t="str">
        <f>IF(X199="","",VLOOKUP(X199,'シフト記号表（従来型・ユニット型共通）'!$C$6:$L$47,10,FALSE))</f>
        <v/>
      </c>
      <c r="Y200" s="174" t="str">
        <f>IF(Y199="","",VLOOKUP(Y199,'シフト記号表（従来型・ユニット型共通）'!$C$6:$L$47,10,FALSE))</f>
        <v/>
      </c>
      <c r="Z200" s="174" t="str">
        <f>IF(Z199="","",VLOOKUP(Z199,'シフト記号表（従来型・ユニット型共通）'!$C$6:$L$47,10,FALSE))</f>
        <v/>
      </c>
      <c r="AA200" s="174" t="str">
        <f>IF(AA199="","",VLOOKUP(AA199,'シフト記号表（従来型・ユニット型共通）'!$C$6:$L$47,10,FALSE))</f>
        <v/>
      </c>
      <c r="AB200" s="174" t="str">
        <f>IF(AB199="","",VLOOKUP(AB199,'シフト記号表（従来型・ユニット型共通）'!$C$6:$L$47,10,FALSE))</f>
        <v/>
      </c>
      <c r="AC200" s="175" t="str">
        <f>IF(AC199="","",VLOOKUP(AC199,'シフト記号表（従来型・ユニット型共通）'!$C$6:$L$47,10,FALSE))</f>
        <v/>
      </c>
      <c r="AD200" s="173" t="str">
        <f>IF(AD199="","",VLOOKUP(AD199,'シフト記号表（従来型・ユニット型共通）'!$C$6:$L$47,10,FALSE))</f>
        <v/>
      </c>
      <c r="AE200" s="174" t="str">
        <f>IF(AE199="","",VLOOKUP(AE199,'シフト記号表（従来型・ユニット型共通）'!$C$6:$L$47,10,FALSE))</f>
        <v/>
      </c>
      <c r="AF200" s="174" t="str">
        <f>IF(AF199="","",VLOOKUP(AF199,'シフト記号表（従来型・ユニット型共通）'!$C$6:$L$47,10,FALSE))</f>
        <v/>
      </c>
      <c r="AG200" s="174" t="str">
        <f>IF(AG199="","",VLOOKUP(AG199,'シフト記号表（従来型・ユニット型共通）'!$C$6:$L$47,10,FALSE))</f>
        <v/>
      </c>
      <c r="AH200" s="174" t="str">
        <f>IF(AH199="","",VLOOKUP(AH199,'シフト記号表（従来型・ユニット型共通）'!$C$6:$L$47,10,FALSE))</f>
        <v/>
      </c>
      <c r="AI200" s="174" t="str">
        <f>IF(AI199="","",VLOOKUP(AI199,'シフト記号表（従来型・ユニット型共通）'!$C$6:$L$47,10,FALSE))</f>
        <v/>
      </c>
      <c r="AJ200" s="175" t="str">
        <f>IF(AJ199="","",VLOOKUP(AJ199,'シフト記号表（従来型・ユニット型共通）'!$C$6:$L$47,10,FALSE))</f>
        <v/>
      </c>
      <c r="AK200" s="173" t="str">
        <f>IF(AK199="","",VLOOKUP(AK199,'シフト記号表（従来型・ユニット型共通）'!$C$6:$L$47,10,FALSE))</f>
        <v/>
      </c>
      <c r="AL200" s="174" t="str">
        <f>IF(AL199="","",VLOOKUP(AL199,'シフト記号表（従来型・ユニット型共通）'!$C$6:$L$47,10,FALSE))</f>
        <v/>
      </c>
      <c r="AM200" s="174" t="str">
        <f>IF(AM199="","",VLOOKUP(AM199,'シフト記号表（従来型・ユニット型共通）'!$C$6:$L$47,10,FALSE))</f>
        <v/>
      </c>
      <c r="AN200" s="174" t="str">
        <f>IF(AN199="","",VLOOKUP(AN199,'シフト記号表（従来型・ユニット型共通）'!$C$6:$L$47,10,FALSE))</f>
        <v/>
      </c>
      <c r="AO200" s="174" t="str">
        <f>IF(AO199="","",VLOOKUP(AO199,'シフト記号表（従来型・ユニット型共通）'!$C$6:$L$47,10,FALSE))</f>
        <v/>
      </c>
      <c r="AP200" s="174" t="str">
        <f>IF(AP199="","",VLOOKUP(AP199,'シフト記号表（従来型・ユニット型共通）'!$C$6:$L$47,10,FALSE))</f>
        <v/>
      </c>
      <c r="AQ200" s="175" t="str">
        <f>IF(AQ199="","",VLOOKUP(AQ199,'シフト記号表（従来型・ユニット型共通）'!$C$6:$L$47,10,FALSE))</f>
        <v/>
      </c>
      <c r="AR200" s="173" t="str">
        <f>IF(AR199="","",VLOOKUP(AR199,'シフト記号表（従来型・ユニット型共通）'!$C$6:$L$47,10,FALSE))</f>
        <v/>
      </c>
      <c r="AS200" s="174" t="str">
        <f>IF(AS199="","",VLOOKUP(AS199,'シフト記号表（従来型・ユニット型共通）'!$C$6:$L$47,10,FALSE))</f>
        <v/>
      </c>
      <c r="AT200" s="174" t="str">
        <f>IF(AT199="","",VLOOKUP(AT199,'シフト記号表（従来型・ユニット型共通）'!$C$6:$L$47,10,FALSE))</f>
        <v/>
      </c>
      <c r="AU200" s="174" t="str">
        <f>IF(AU199="","",VLOOKUP(AU199,'シフト記号表（従来型・ユニット型共通）'!$C$6:$L$47,10,FALSE))</f>
        <v/>
      </c>
      <c r="AV200" s="174" t="str">
        <f>IF(AV199="","",VLOOKUP(AV199,'シフト記号表（従来型・ユニット型共通）'!$C$6:$L$47,10,FALSE))</f>
        <v/>
      </c>
      <c r="AW200" s="174" t="str">
        <f>IF(AW199="","",VLOOKUP(AW199,'シフト記号表（従来型・ユニット型共通）'!$C$6:$L$47,10,FALSE))</f>
        <v/>
      </c>
      <c r="AX200" s="175" t="str">
        <f>IF(AX199="","",VLOOKUP(AX199,'シフト記号表（従来型・ユニット型共通）'!$C$6:$L$47,10,FALSE))</f>
        <v/>
      </c>
      <c r="AY200" s="173" t="str">
        <f>IF(AY199="","",VLOOKUP(AY199,'シフト記号表（従来型・ユニット型共通）'!$C$6:$L$47,10,FALSE))</f>
        <v/>
      </c>
      <c r="AZ200" s="174" t="str">
        <f>IF(AZ199="","",VLOOKUP(AZ199,'シフト記号表（従来型・ユニット型共通）'!$C$6:$L$47,10,FALSE))</f>
        <v/>
      </c>
      <c r="BA200" s="174" t="str">
        <f>IF(BA199="","",VLOOKUP(BA199,'シフト記号表（従来型・ユニット型共通）'!$C$6:$L$47,10,FALSE))</f>
        <v/>
      </c>
      <c r="BB200" s="1114">
        <f>IF($BE$3="４週",SUM(W200:AX200),IF($BE$3="暦月",SUM(W200:BA200),""))</f>
        <v>0</v>
      </c>
      <c r="BC200" s="1115"/>
      <c r="BD200" s="1116">
        <f>IF($BE$3="４週",BB200/4,IF($BE$3="暦月",(BB200/($BE$8/7)),""))</f>
        <v>0</v>
      </c>
      <c r="BE200" s="1115"/>
      <c r="BF200" s="1111"/>
      <c r="BG200" s="1112"/>
      <c r="BH200" s="1112"/>
      <c r="BI200" s="1112"/>
      <c r="BJ200" s="1113"/>
    </row>
    <row r="201" spans="2:62" ht="20.25" customHeight="1">
      <c r="B201" s="1120">
        <f>B199+1</f>
        <v>93</v>
      </c>
      <c r="C201" s="957"/>
      <c r="D201" s="958"/>
      <c r="E201" s="163"/>
      <c r="F201" s="164"/>
      <c r="G201" s="163"/>
      <c r="H201" s="164"/>
      <c r="I201" s="1051"/>
      <c r="J201" s="1052"/>
      <c r="K201" s="1057"/>
      <c r="L201" s="1058"/>
      <c r="M201" s="1058"/>
      <c r="N201" s="958"/>
      <c r="O201" s="1081"/>
      <c r="P201" s="1082"/>
      <c r="Q201" s="1082"/>
      <c r="R201" s="1082"/>
      <c r="S201" s="1083"/>
      <c r="T201" s="195" t="s">
        <v>18</v>
      </c>
      <c r="U201" s="118"/>
      <c r="V201" s="119"/>
      <c r="W201" s="105"/>
      <c r="X201" s="106"/>
      <c r="Y201" s="106"/>
      <c r="Z201" s="106"/>
      <c r="AA201" s="106"/>
      <c r="AB201" s="106"/>
      <c r="AC201" s="107"/>
      <c r="AD201" s="105"/>
      <c r="AE201" s="106"/>
      <c r="AF201" s="106"/>
      <c r="AG201" s="106"/>
      <c r="AH201" s="106"/>
      <c r="AI201" s="106"/>
      <c r="AJ201" s="107"/>
      <c r="AK201" s="105"/>
      <c r="AL201" s="106"/>
      <c r="AM201" s="106"/>
      <c r="AN201" s="106"/>
      <c r="AO201" s="106"/>
      <c r="AP201" s="106"/>
      <c r="AQ201" s="107"/>
      <c r="AR201" s="105"/>
      <c r="AS201" s="106"/>
      <c r="AT201" s="106"/>
      <c r="AU201" s="106"/>
      <c r="AV201" s="106"/>
      <c r="AW201" s="106"/>
      <c r="AX201" s="107"/>
      <c r="AY201" s="105"/>
      <c r="AZ201" s="106"/>
      <c r="BA201" s="108"/>
      <c r="BB201" s="1035"/>
      <c r="BC201" s="1036"/>
      <c r="BD201" s="1037"/>
      <c r="BE201" s="1038"/>
      <c r="BF201" s="1059"/>
      <c r="BG201" s="1060"/>
      <c r="BH201" s="1060"/>
      <c r="BI201" s="1060"/>
      <c r="BJ201" s="1061"/>
    </row>
    <row r="202" spans="2:62" ht="20.25" customHeight="1">
      <c r="B202" s="1121"/>
      <c r="C202" s="1105"/>
      <c r="D202" s="1106"/>
      <c r="E202" s="207"/>
      <c r="F202" s="208">
        <f>C201</f>
        <v>0</v>
      </c>
      <c r="G202" s="207"/>
      <c r="H202" s="208">
        <f>I201</f>
        <v>0</v>
      </c>
      <c r="I202" s="1107"/>
      <c r="J202" s="1108"/>
      <c r="K202" s="1109"/>
      <c r="L202" s="1110"/>
      <c r="M202" s="1110"/>
      <c r="N202" s="1106"/>
      <c r="O202" s="1081"/>
      <c r="P202" s="1082"/>
      <c r="Q202" s="1082"/>
      <c r="R202" s="1082"/>
      <c r="S202" s="1083"/>
      <c r="T202" s="196" t="s">
        <v>253</v>
      </c>
      <c r="U202" s="120"/>
      <c r="V202" s="197"/>
      <c r="W202" s="173" t="str">
        <f>IF(W201="","",VLOOKUP(W201,'シフト記号表（従来型・ユニット型共通）'!$C$6:$L$47,10,FALSE))</f>
        <v/>
      </c>
      <c r="X202" s="174" t="str">
        <f>IF(X201="","",VLOOKUP(X201,'シフト記号表（従来型・ユニット型共通）'!$C$6:$L$47,10,FALSE))</f>
        <v/>
      </c>
      <c r="Y202" s="174" t="str">
        <f>IF(Y201="","",VLOOKUP(Y201,'シフト記号表（従来型・ユニット型共通）'!$C$6:$L$47,10,FALSE))</f>
        <v/>
      </c>
      <c r="Z202" s="174" t="str">
        <f>IF(Z201="","",VLOOKUP(Z201,'シフト記号表（従来型・ユニット型共通）'!$C$6:$L$47,10,FALSE))</f>
        <v/>
      </c>
      <c r="AA202" s="174" t="str">
        <f>IF(AA201="","",VLOOKUP(AA201,'シフト記号表（従来型・ユニット型共通）'!$C$6:$L$47,10,FALSE))</f>
        <v/>
      </c>
      <c r="AB202" s="174" t="str">
        <f>IF(AB201="","",VLOOKUP(AB201,'シフト記号表（従来型・ユニット型共通）'!$C$6:$L$47,10,FALSE))</f>
        <v/>
      </c>
      <c r="AC202" s="175" t="str">
        <f>IF(AC201="","",VLOOKUP(AC201,'シフト記号表（従来型・ユニット型共通）'!$C$6:$L$47,10,FALSE))</f>
        <v/>
      </c>
      <c r="AD202" s="173" t="str">
        <f>IF(AD201="","",VLOOKUP(AD201,'シフト記号表（従来型・ユニット型共通）'!$C$6:$L$47,10,FALSE))</f>
        <v/>
      </c>
      <c r="AE202" s="174" t="str">
        <f>IF(AE201="","",VLOOKUP(AE201,'シフト記号表（従来型・ユニット型共通）'!$C$6:$L$47,10,FALSE))</f>
        <v/>
      </c>
      <c r="AF202" s="174" t="str">
        <f>IF(AF201="","",VLOOKUP(AF201,'シフト記号表（従来型・ユニット型共通）'!$C$6:$L$47,10,FALSE))</f>
        <v/>
      </c>
      <c r="AG202" s="174" t="str">
        <f>IF(AG201="","",VLOOKUP(AG201,'シフト記号表（従来型・ユニット型共通）'!$C$6:$L$47,10,FALSE))</f>
        <v/>
      </c>
      <c r="AH202" s="174" t="str">
        <f>IF(AH201="","",VLOOKUP(AH201,'シフト記号表（従来型・ユニット型共通）'!$C$6:$L$47,10,FALSE))</f>
        <v/>
      </c>
      <c r="AI202" s="174" t="str">
        <f>IF(AI201="","",VLOOKUP(AI201,'シフト記号表（従来型・ユニット型共通）'!$C$6:$L$47,10,FALSE))</f>
        <v/>
      </c>
      <c r="AJ202" s="175" t="str">
        <f>IF(AJ201="","",VLOOKUP(AJ201,'シフト記号表（従来型・ユニット型共通）'!$C$6:$L$47,10,FALSE))</f>
        <v/>
      </c>
      <c r="AK202" s="173" t="str">
        <f>IF(AK201="","",VLOOKUP(AK201,'シフト記号表（従来型・ユニット型共通）'!$C$6:$L$47,10,FALSE))</f>
        <v/>
      </c>
      <c r="AL202" s="174" t="str">
        <f>IF(AL201="","",VLOOKUP(AL201,'シフト記号表（従来型・ユニット型共通）'!$C$6:$L$47,10,FALSE))</f>
        <v/>
      </c>
      <c r="AM202" s="174" t="str">
        <f>IF(AM201="","",VLOOKUP(AM201,'シフト記号表（従来型・ユニット型共通）'!$C$6:$L$47,10,FALSE))</f>
        <v/>
      </c>
      <c r="AN202" s="174" t="str">
        <f>IF(AN201="","",VLOOKUP(AN201,'シフト記号表（従来型・ユニット型共通）'!$C$6:$L$47,10,FALSE))</f>
        <v/>
      </c>
      <c r="AO202" s="174" t="str">
        <f>IF(AO201="","",VLOOKUP(AO201,'シフト記号表（従来型・ユニット型共通）'!$C$6:$L$47,10,FALSE))</f>
        <v/>
      </c>
      <c r="AP202" s="174" t="str">
        <f>IF(AP201="","",VLOOKUP(AP201,'シフト記号表（従来型・ユニット型共通）'!$C$6:$L$47,10,FALSE))</f>
        <v/>
      </c>
      <c r="AQ202" s="175" t="str">
        <f>IF(AQ201="","",VLOOKUP(AQ201,'シフト記号表（従来型・ユニット型共通）'!$C$6:$L$47,10,FALSE))</f>
        <v/>
      </c>
      <c r="AR202" s="173" t="str">
        <f>IF(AR201="","",VLOOKUP(AR201,'シフト記号表（従来型・ユニット型共通）'!$C$6:$L$47,10,FALSE))</f>
        <v/>
      </c>
      <c r="AS202" s="174" t="str">
        <f>IF(AS201="","",VLOOKUP(AS201,'シフト記号表（従来型・ユニット型共通）'!$C$6:$L$47,10,FALSE))</f>
        <v/>
      </c>
      <c r="AT202" s="174" t="str">
        <f>IF(AT201="","",VLOOKUP(AT201,'シフト記号表（従来型・ユニット型共通）'!$C$6:$L$47,10,FALSE))</f>
        <v/>
      </c>
      <c r="AU202" s="174" t="str">
        <f>IF(AU201="","",VLOOKUP(AU201,'シフト記号表（従来型・ユニット型共通）'!$C$6:$L$47,10,FALSE))</f>
        <v/>
      </c>
      <c r="AV202" s="174" t="str">
        <f>IF(AV201="","",VLOOKUP(AV201,'シフト記号表（従来型・ユニット型共通）'!$C$6:$L$47,10,FALSE))</f>
        <v/>
      </c>
      <c r="AW202" s="174" t="str">
        <f>IF(AW201="","",VLOOKUP(AW201,'シフト記号表（従来型・ユニット型共通）'!$C$6:$L$47,10,FALSE))</f>
        <v/>
      </c>
      <c r="AX202" s="175" t="str">
        <f>IF(AX201="","",VLOOKUP(AX201,'シフト記号表（従来型・ユニット型共通）'!$C$6:$L$47,10,FALSE))</f>
        <v/>
      </c>
      <c r="AY202" s="173" t="str">
        <f>IF(AY201="","",VLOOKUP(AY201,'シフト記号表（従来型・ユニット型共通）'!$C$6:$L$47,10,FALSE))</f>
        <v/>
      </c>
      <c r="AZ202" s="174" t="str">
        <f>IF(AZ201="","",VLOOKUP(AZ201,'シフト記号表（従来型・ユニット型共通）'!$C$6:$L$47,10,FALSE))</f>
        <v/>
      </c>
      <c r="BA202" s="174" t="str">
        <f>IF(BA201="","",VLOOKUP(BA201,'シフト記号表（従来型・ユニット型共通）'!$C$6:$L$47,10,FALSE))</f>
        <v/>
      </c>
      <c r="BB202" s="1114">
        <f>IF($BE$3="４週",SUM(W202:AX202),IF($BE$3="暦月",SUM(W202:BA202),""))</f>
        <v>0</v>
      </c>
      <c r="BC202" s="1115"/>
      <c r="BD202" s="1116">
        <f>IF($BE$3="４週",BB202/4,IF($BE$3="暦月",(BB202/($BE$8/7)),""))</f>
        <v>0</v>
      </c>
      <c r="BE202" s="1115"/>
      <c r="BF202" s="1111"/>
      <c r="BG202" s="1112"/>
      <c r="BH202" s="1112"/>
      <c r="BI202" s="1112"/>
      <c r="BJ202" s="1113"/>
    </row>
    <row r="203" spans="2:62" ht="20.25" customHeight="1">
      <c r="B203" s="1120">
        <f>B201+1</f>
        <v>94</v>
      </c>
      <c r="C203" s="957"/>
      <c r="D203" s="958"/>
      <c r="E203" s="163"/>
      <c r="F203" s="164"/>
      <c r="G203" s="163"/>
      <c r="H203" s="164"/>
      <c r="I203" s="1051"/>
      <c r="J203" s="1052"/>
      <c r="K203" s="1057"/>
      <c r="L203" s="1058"/>
      <c r="M203" s="1058"/>
      <c r="N203" s="958"/>
      <c r="O203" s="1081"/>
      <c r="P203" s="1082"/>
      <c r="Q203" s="1082"/>
      <c r="R203" s="1082"/>
      <c r="S203" s="1083"/>
      <c r="T203" s="195" t="s">
        <v>18</v>
      </c>
      <c r="U203" s="118"/>
      <c r="V203" s="119"/>
      <c r="W203" s="105"/>
      <c r="X203" s="106"/>
      <c r="Y203" s="106"/>
      <c r="Z203" s="106"/>
      <c r="AA203" s="106"/>
      <c r="AB203" s="106"/>
      <c r="AC203" s="107"/>
      <c r="AD203" s="105"/>
      <c r="AE203" s="106"/>
      <c r="AF203" s="106"/>
      <c r="AG203" s="106"/>
      <c r="AH203" s="106"/>
      <c r="AI203" s="106"/>
      <c r="AJ203" s="107"/>
      <c r="AK203" s="105"/>
      <c r="AL203" s="106"/>
      <c r="AM203" s="106"/>
      <c r="AN203" s="106"/>
      <c r="AO203" s="106"/>
      <c r="AP203" s="106"/>
      <c r="AQ203" s="107"/>
      <c r="AR203" s="105"/>
      <c r="AS203" s="106"/>
      <c r="AT203" s="106"/>
      <c r="AU203" s="106"/>
      <c r="AV203" s="106"/>
      <c r="AW203" s="106"/>
      <c r="AX203" s="107"/>
      <c r="AY203" s="105"/>
      <c r="AZ203" s="106"/>
      <c r="BA203" s="108"/>
      <c r="BB203" s="1035"/>
      <c r="BC203" s="1036"/>
      <c r="BD203" s="1037"/>
      <c r="BE203" s="1038"/>
      <c r="BF203" s="1059"/>
      <c r="BG203" s="1060"/>
      <c r="BH203" s="1060"/>
      <c r="BI203" s="1060"/>
      <c r="BJ203" s="1061"/>
    </row>
    <row r="204" spans="2:62" ht="20.25" customHeight="1">
      <c r="B204" s="1121"/>
      <c r="C204" s="1105"/>
      <c r="D204" s="1106"/>
      <c r="E204" s="207"/>
      <c r="F204" s="208">
        <f>C203</f>
        <v>0</v>
      </c>
      <c r="G204" s="207"/>
      <c r="H204" s="208">
        <f>I203</f>
        <v>0</v>
      </c>
      <c r="I204" s="1107"/>
      <c r="J204" s="1108"/>
      <c r="K204" s="1109"/>
      <c r="L204" s="1110"/>
      <c r="M204" s="1110"/>
      <c r="N204" s="1106"/>
      <c r="O204" s="1081"/>
      <c r="P204" s="1082"/>
      <c r="Q204" s="1082"/>
      <c r="R204" s="1082"/>
      <c r="S204" s="1083"/>
      <c r="T204" s="196" t="s">
        <v>253</v>
      </c>
      <c r="U204" s="120"/>
      <c r="V204" s="197"/>
      <c r="W204" s="173" t="str">
        <f>IF(W203="","",VLOOKUP(W203,'シフト記号表（従来型・ユニット型共通）'!$C$6:$L$47,10,FALSE))</f>
        <v/>
      </c>
      <c r="X204" s="174" t="str">
        <f>IF(X203="","",VLOOKUP(X203,'シフト記号表（従来型・ユニット型共通）'!$C$6:$L$47,10,FALSE))</f>
        <v/>
      </c>
      <c r="Y204" s="174" t="str">
        <f>IF(Y203="","",VLOOKUP(Y203,'シフト記号表（従来型・ユニット型共通）'!$C$6:$L$47,10,FALSE))</f>
        <v/>
      </c>
      <c r="Z204" s="174" t="str">
        <f>IF(Z203="","",VLOOKUP(Z203,'シフト記号表（従来型・ユニット型共通）'!$C$6:$L$47,10,FALSE))</f>
        <v/>
      </c>
      <c r="AA204" s="174" t="str">
        <f>IF(AA203="","",VLOOKUP(AA203,'シフト記号表（従来型・ユニット型共通）'!$C$6:$L$47,10,FALSE))</f>
        <v/>
      </c>
      <c r="AB204" s="174" t="str">
        <f>IF(AB203="","",VLOOKUP(AB203,'シフト記号表（従来型・ユニット型共通）'!$C$6:$L$47,10,FALSE))</f>
        <v/>
      </c>
      <c r="AC204" s="175" t="str">
        <f>IF(AC203="","",VLOOKUP(AC203,'シフト記号表（従来型・ユニット型共通）'!$C$6:$L$47,10,FALSE))</f>
        <v/>
      </c>
      <c r="AD204" s="173" t="str">
        <f>IF(AD203="","",VLOOKUP(AD203,'シフト記号表（従来型・ユニット型共通）'!$C$6:$L$47,10,FALSE))</f>
        <v/>
      </c>
      <c r="AE204" s="174" t="str">
        <f>IF(AE203="","",VLOOKUP(AE203,'シフト記号表（従来型・ユニット型共通）'!$C$6:$L$47,10,FALSE))</f>
        <v/>
      </c>
      <c r="AF204" s="174" t="str">
        <f>IF(AF203="","",VLOOKUP(AF203,'シフト記号表（従来型・ユニット型共通）'!$C$6:$L$47,10,FALSE))</f>
        <v/>
      </c>
      <c r="AG204" s="174" t="str">
        <f>IF(AG203="","",VLOOKUP(AG203,'シフト記号表（従来型・ユニット型共通）'!$C$6:$L$47,10,FALSE))</f>
        <v/>
      </c>
      <c r="AH204" s="174" t="str">
        <f>IF(AH203="","",VLOOKUP(AH203,'シフト記号表（従来型・ユニット型共通）'!$C$6:$L$47,10,FALSE))</f>
        <v/>
      </c>
      <c r="AI204" s="174" t="str">
        <f>IF(AI203="","",VLOOKUP(AI203,'シフト記号表（従来型・ユニット型共通）'!$C$6:$L$47,10,FALSE))</f>
        <v/>
      </c>
      <c r="AJ204" s="175" t="str">
        <f>IF(AJ203="","",VLOOKUP(AJ203,'シフト記号表（従来型・ユニット型共通）'!$C$6:$L$47,10,FALSE))</f>
        <v/>
      </c>
      <c r="AK204" s="173" t="str">
        <f>IF(AK203="","",VLOOKUP(AK203,'シフト記号表（従来型・ユニット型共通）'!$C$6:$L$47,10,FALSE))</f>
        <v/>
      </c>
      <c r="AL204" s="174" t="str">
        <f>IF(AL203="","",VLOOKUP(AL203,'シフト記号表（従来型・ユニット型共通）'!$C$6:$L$47,10,FALSE))</f>
        <v/>
      </c>
      <c r="AM204" s="174" t="str">
        <f>IF(AM203="","",VLOOKUP(AM203,'シフト記号表（従来型・ユニット型共通）'!$C$6:$L$47,10,FALSE))</f>
        <v/>
      </c>
      <c r="AN204" s="174" t="str">
        <f>IF(AN203="","",VLOOKUP(AN203,'シフト記号表（従来型・ユニット型共通）'!$C$6:$L$47,10,FALSE))</f>
        <v/>
      </c>
      <c r="AO204" s="174" t="str">
        <f>IF(AO203="","",VLOOKUP(AO203,'シフト記号表（従来型・ユニット型共通）'!$C$6:$L$47,10,FALSE))</f>
        <v/>
      </c>
      <c r="AP204" s="174" t="str">
        <f>IF(AP203="","",VLOOKUP(AP203,'シフト記号表（従来型・ユニット型共通）'!$C$6:$L$47,10,FALSE))</f>
        <v/>
      </c>
      <c r="AQ204" s="175" t="str">
        <f>IF(AQ203="","",VLOOKUP(AQ203,'シフト記号表（従来型・ユニット型共通）'!$C$6:$L$47,10,FALSE))</f>
        <v/>
      </c>
      <c r="AR204" s="173" t="str">
        <f>IF(AR203="","",VLOOKUP(AR203,'シフト記号表（従来型・ユニット型共通）'!$C$6:$L$47,10,FALSE))</f>
        <v/>
      </c>
      <c r="AS204" s="174" t="str">
        <f>IF(AS203="","",VLOOKUP(AS203,'シフト記号表（従来型・ユニット型共通）'!$C$6:$L$47,10,FALSE))</f>
        <v/>
      </c>
      <c r="AT204" s="174" t="str">
        <f>IF(AT203="","",VLOOKUP(AT203,'シフト記号表（従来型・ユニット型共通）'!$C$6:$L$47,10,FALSE))</f>
        <v/>
      </c>
      <c r="AU204" s="174" t="str">
        <f>IF(AU203="","",VLOOKUP(AU203,'シフト記号表（従来型・ユニット型共通）'!$C$6:$L$47,10,FALSE))</f>
        <v/>
      </c>
      <c r="AV204" s="174" t="str">
        <f>IF(AV203="","",VLOOKUP(AV203,'シフト記号表（従来型・ユニット型共通）'!$C$6:$L$47,10,FALSE))</f>
        <v/>
      </c>
      <c r="AW204" s="174" t="str">
        <f>IF(AW203="","",VLOOKUP(AW203,'シフト記号表（従来型・ユニット型共通）'!$C$6:$L$47,10,FALSE))</f>
        <v/>
      </c>
      <c r="AX204" s="175" t="str">
        <f>IF(AX203="","",VLOOKUP(AX203,'シフト記号表（従来型・ユニット型共通）'!$C$6:$L$47,10,FALSE))</f>
        <v/>
      </c>
      <c r="AY204" s="173" t="str">
        <f>IF(AY203="","",VLOOKUP(AY203,'シフト記号表（従来型・ユニット型共通）'!$C$6:$L$47,10,FALSE))</f>
        <v/>
      </c>
      <c r="AZ204" s="174" t="str">
        <f>IF(AZ203="","",VLOOKUP(AZ203,'シフト記号表（従来型・ユニット型共通）'!$C$6:$L$47,10,FALSE))</f>
        <v/>
      </c>
      <c r="BA204" s="174" t="str">
        <f>IF(BA203="","",VLOOKUP(BA203,'シフト記号表（従来型・ユニット型共通）'!$C$6:$L$47,10,FALSE))</f>
        <v/>
      </c>
      <c r="BB204" s="1114">
        <f>IF($BE$3="４週",SUM(W204:AX204),IF($BE$3="暦月",SUM(W204:BA204),""))</f>
        <v>0</v>
      </c>
      <c r="BC204" s="1115"/>
      <c r="BD204" s="1116">
        <f>IF($BE$3="４週",BB204/4,IF($BE$3="暦月",(BB204/($BE$8/7)),""))</f>
        <v>0</v>
      </c>
      <c r="BE204" s="1115"/>
      <c r="BF204" s="1111"/>
      <c r="BG204" s="1112"/>
      <c r="BH204" s="1112"/>
      <c r="BI204" s="1112"/>
      <c r="BJ204" s="1113"/>
    </row>
    <row r="205" spans="2:62" ht="20.25" customHeight="1">
      <c r="B205" s="1120">
        <f>B203+1</f>
        <v>95</v>
      </c>
      <c r="C205" s="957"/>
      <c r="D205" s="958"/>
      <c r="E205" s="163"/>
      <c r="F205" s="164"/>
      <c r="G205" s="163"/>
      <c r="H205" s="164"/>
      <c r="I205" s="1051"/>
      <c r="J205" s="1052"/>
      <c r="K205" s="1057"/>
      <c r="L205" s="1058"/>
      <c r="M205" s="1058"/>
      <c r="N205" s="958"/>
      <c r="O205" s="1081"/>
      <c r="P205" s="1082"/>
      <c r="Q205" s="1082"/>
      <c r="R205" s="1082"/>
      <c r="S205" s="1083"/>
      <c r="T205" s="195" t="s">
        <v>18</v>
      </c>
      <c r="U205" s="118"/>
      <c r="V205" s="119"/>
      <c r="W205" s="105"/>
      <c r="X205" s="106"/>
      <c r="Y205" s="106"/>
      <c r="Z205" s="106"/>
      <c r="AA205" s="106"/>
      <c r="AB205" s="106"/>
      <c r="AC205" s="107"/>
      <c r="AD205" s="105"/>
      <c r="AE205" s="106"/>
      <c r="AF205" s="106"/>
      <c r="AG205" s="106"/>
      <c r="AH205" s="106"/>
      <c r="AI205" s="106"/>
      <c r="AJ205" s="107"/>
      <c r="AK205" s="105"/>
      <c r="AL205" s="106"/>
      <c r="AM205" s="106"/>
      <c r="AN205" s="106"/>
      <c r="AO205" s="106"/>
      <c r="AP205" s="106"/>
      <c r="AQ205" s="107"/>
      <c r="AR205" s="105"/>
      <c r="AS205" s="106"/>
      <c r="AT205" s="106"/>
      <c r="AU205" s="106"/>
      <c r="AV205" s="106"/>
      <c r="AW205" s="106"/>
      <c r="AX205" s="107"/>
      <c r="AY205" s="105"/>
      <c r="AZ205" s="106"/>
      <c r="BA205" s="108"/>
      <c r="BB205" s="1035"/>
      <c r="BC205" s="1036"/>
      <c r="BD205" s="1037"/>
      <c r="BE205" s="1038"/>
      <c r="BF205" s="1059"/>
      <c r="BG205" s="1060"/>
      <c r="BH205" s="1060"/>
      <c r="BI205" s="1060"/>
      <c r="BJ205" s="1061"/>
    </row>
    <row r="206" spans="2:62" ht="20.25" customHeight="1">
      <c r="B206" s="1121"/>
      <c r="C206" s="1105"/>
      <c r="D206" s="1106"/>
      <c r="E206" s="207"/>
      <c r="F206" s="208">
        <f>C205</f>
        <v>0</v>
      </c>
      <c r="G206" s="207"/>
      <c r="H206" s="208">
        <f>I205</f>
        <v>0</v>
      </c>
      <c r="I206" s="1107"/>
      <c r="J206" s="1108"/>
      <c r="K206" s="1109"/>
      <c r="L206" s="1110"/>
      <c r="M206" s="1110"/>
      <c r="N206" s="1106"/>
      <c r="O206" s="1081"/>
      <c r="P206" s="1082"/>
      <c r="Q206" s="1082"/>
      <c r="R206" s="1082"/>
      <c r="S206" s="1083"/>
      <c r="T206" s="196" t="s">
        <v>253</v>
      </c>
      <c r="U206" s="120"/>
      <c r="V206" s="197"/>
      <c r="W206" s="173" t="str">
        <f>IF(W205="","",VLOOKUP(W205,'シフト記号表（従来型・ユニット型共通）'!$C$6:$L$47,10,FALSE))</f>
        <v/>
      </c>
      <c r="X206" s="174" t="str">
        <f>IF(X205="","",VLOOKUP(X205,'シフト記号表（従来型・ユニット型共通）'!$C$6:$L$47,10,FALSE))</f>
        <v/>
      </c>
      <c r="Y206" s="174" t="str">
        <f>IF(Y205="","",VLOOKUP(Y205,'シフト記号表（従来型・ユニット型共通）'!$C$6:$L$47,10,FALSE))</f>
        <v/>
      </c>
      <c r="Z206" s="174" t="str">
        <f>IF(Z205="","",VLOOKUP(Z205,'シフト記号表（従来型・ユニット型共通）'!$C$6:$L$47,10,FALSE))</f>
        <v/>
      </c>
      <c r="AA206" s="174" t="str">
        <f>IF(AA205="","",VLOOKUP(AA205,'シフト記号表（従来型・ユニット型共通）'!$C$6:$L$47,10,FALSE))</f>
        <v/>
      </c>
      <c r="AB206" s="174" t="str">
        <f>IF(AB205="","",VLOOKUP(AB205,'シフト記号表（従来型・ユニット型共通）'!$C$6:$L$47,10,FALSE))</f>
        <v/>
      </c>
      <c r="AC206" s="175" t="str">
        <f>IF(AC205="","",VLOOKUP(AC205,'シフト記号表（従来型・ユニット型共通）'!$C$6:$L$47,10,FALSE))</f>
        <v/>
      </c>
      <c r="AD206" s="173" t="str">
        <f>IF(AD205="","",VLOOKUP(AD205,'シフト記号表（従来型・ユニット型共通）'!$C$6:$L$47,10,FALSE))</f>
        <v/>
      </c>
      <c r="AE206" s="174" t="str">
        <f>IF(AE205="","",VLOOKUP(AE205,'シフト記号表（従来型・ユニット型共通）'!$C$6:$L$47,10,FALSE))</f>
        <v/>
      </c>
      <c r="AF206" s="174" t="str">
        <f>IF(AF205="","",VLOOKUP(AF205,'シフト記号表（従来型・ユニット型共通）'!$C$6:$L$47,10,FALSE))</f>
        <v/>
      </c>
      <c r="AG206" s="174" t="str">
        <f>IF(AG205="","",VLOOKUP(AG205,'シフト記号表（従来型・ユニット型共通）'!$C$6:$L$47,10,FALSE))</f>
        <v/>
      </c>
      <c r="AH206" s="174" t="str">
        <f>IF(AH205="","",VLOOKUP(AH205,'シフト記号表（従来型・ユニット型共通）'!$C$6:$L$47,10,FALSE))</f>
        <v/>
      </c>
      <c r="AI206" s="174" t="str">
        <f>IF(AI205="","",VLOOKUP(AI205,'シフト記号表（従来型・ユニット型共通）'!$C$6:$L$47,10,FALSE))</f>
        <v/>
      </c>
      <c r="AJ206" s="175" t="str">
        <f>IF(AJ205="","",VLOOKUP(AJ205,'シフト記号表（従来型・ユニット型共通）'!$C$6:$L$47,10,FALSE))</f>
        <v/>
      </c>
      <c r="AK206" s="173" t="str">
        <f>IF(AK205="","",VLOOKUP(AK205,'シフト記号表（従来型・ユニット型共通）'!$C$6:$L$47,10,FALSE))</f>
        <v/>
      </c>
      <c r="AL206" s="174" t="str">
        <f>IF(AL205="","",VLOOKUP(AL205,'シフト記号表（従来型・ユニット型共通）'!$C$6:$L$47,10,FALSE))</f>
        <v/>
      </c>
      <c r="AM206" s="174" t="str">
        <f>IF(AM205="","",VLOOKUP(AM205,'シフト記号表（従来型・ユニット型共通）'!$C$6:$L$47,10,FALSE))</f>
        <v/>
      </c>
      <c r="AN206" s="174" t="str">
        <f>IF(AN205="","",VLOOKUP(AN205,'シフト記号表（従来型・ユニット型共通）'!$C$6:$L$47,10,FALSE))</f>
        <v/>
      </c>
      <c r="AO206" s="174" t="str">
        <f>IF(AO205="","",VLOOKUP(AO205,'シフト記号表（従来型・ユニット型共通）'!$C$6:$L$47,10,FALSE))</f>
        <v/>
      </c>
      <c r="AP206" s="174" t="str">
        <f>IF(AP205="","",VLOOKUP(AP205,'シフト記号表（従来型・ユニット型共通）'!$C$6:$L$47,10,FALSE))</f>
        <v/>
      </c>
      <c r="AQ206" s="175" t="str">
        <f>IF(AQ205="","",VLOOKUP(AQ205,'シフト記号表（従来型・ユニット型共通）'!$C$6:$L$47,10,FALSE))</f>
        <v/>
      </c>
      <c r="AR206" s="173" t="str">
        <f>IF(AR205="","",VLOOKUP(AR205,'シフト記号表（従来型・ユニット型共通）'!$C$6:$L$47,10,FALSE))</f>
        <v/>
      </c>
      <c r="AS206" s="174" t="str">
        <f>IF(AS205="","",VLOOKUP(AS205,'シフト記号表（従来型・ユニット型共通）'!$C$6:$L$47,10,FALSE))</f>
        <v/>
      </c>
      <c r="AT206" s="174" t="str">
        <f>IF(AT205="","",VLOOKUP(AT205,'シフト記号表（従来型・ユニット型共通）'!$C$6:$L$47,10,FALSE))</f>
        <v/>
      </c>
      <c r="AU206" s="174" t="str">
        <f>IF(AU205="","",VLOOKUP(AU205,'シフト記号表（従来型・ユニット型共通）'!$C$6:$L$47,10,FALSE))</f>
        <v/>
      </c>
      <c r="AV206" s="174" t="str">
        <f>IF(AV205="","",VLOOKUP(AV205,'シフト記号表（従来型・ユニット型共通）'!$C$6:$L$47,10,FALSE))</f>
        <v/>
      </c>
      <c r="AW206" s="174" t="str">
        <f>IF(AW205="","",VLOOKUP(AW205,'シフト記号表（従来型・ユニット型共通）'!$C$6:$L$47,10,FALSE))</f>
        <v/>
      </c>
      <c r="AX206" s="175" t="str">
        <f>IF(AX205="","",VLOOKUP(AX205,'シフト記号表（従来型・ユニット型共通）'!$C$6:$L$47,10,FALSE))</f>
        <v/>
      </c>
      <c r="AY206" s="173" t="str">
        <f>IF(AY205="","",VLOOKUP(AY205,'シフト記号表（従来型・ユニット型共通）'!$C$6:$L$47,10,FALSE))</f>
        <v/>
      </c>
      <c r="AZ206" s="174" t="str">
        <f>IF(AZ205="","",VLOOKUP(AZ205,'シフト記号表（従来型・ユニット型共通）'!$C$6:$L$47,10,FALSE))</f>
        <v/>
      </c>
      <c r="BA206" s="174" t="str">
        <f>IF(BA205="","",VLOOKUP(BA205,'シフト記号表（従来型・ユニット型共通）'!$C$6:$L$47,10,FALSE))</f>
        <v/>
      </c>
      <c r="BB206" s="1114">
        <f>IF($BE$3="４週",SUM(W206:AX206),IF($BE$3="暦月",SUM(W206:BA206),""))</f>
        <v>0</v>
      </c>
      <c r="BC206" s="1115"/>
      <c r="BD206" s="1116">
        <f>IF($BE$3="４週",BB206/4,IF($BE$3="暦月",(BB206/($BE$8/7)),""))</f>
        <v>0</v>
      </c>
      <c r="BE206" s="1115"/>
      <c r="BF206" s="1111"/>
      <c r="BG206" s="1112"/>
      <c r="BH206" s="1112"/>
      <c r="BI206" s="1112"/>
      <c r="BJ206" s="1113"/>
    </row>
    <row r="207" spans="2:62" ht="20.25" customHeight="1">
      <c r="B207" s="1120">
        <f>B205+1</f>
        <v>96</v>
      </c>
      <c r="C207" s="957"/>
      <c r="D207" s="958"/>
      <c r="E207" s="163"/>
      <c r="F207" s="164"/>
      <c r="G207" s="163"/>
      <c r="H207" s="164"/>
      <c r="I207" s="1051"/>
      <c r="J207" s="1052"/>
      <c r="K207" s="1057"/>
      <c r="L207" s="1058"/>
      <c r="M207" s="1058"/>
      <c r="N207" s="958"/>
      <c r="O207" s="1081"/>
      <c r="P207" s="1082"/>
      <c r="Q207" s="1082"/>
      <c r="R207" s="1082"/>
      <c r="S207" s="1083"/>
      <c r="T207" s="195" t="s">
        <v>18</v>
      </c>
      <c r="U207" s="118"/>
      <c r="V207" s="119"/>
      <c r="W207" s="105"/>
      <c r="X207" s="106"/>
      <c r="Y207" s="106"/>
      <c r="Z207" s="106"/>
      <c r="AA207" s="106"/>
      <c r="AB207" s="106"/>
      <c r="AC207" s="107"/>
      <c r="AD207" s="105"/>
      <c r="AE207" s="106"/>
      <c r="AF207" s="106"/>
      <c r="AG207" s="106"/>
      <c r="AH207" s="106"/>
      <c r="AI207" s="106"/>
      <c r="AJ207" s="107"/>
      <c r="AK207" s="105"/>
      <c r="AL207" s="106"/>
      <c r="AM207" s="106"/>
      <c r="AN207" s="106"/>
      <c r="AO207" s="106"/>
      <c r="AP207" s="106"/>
      <c r="AQ207" s="107"/>
      <c r="AR207" s="105"/>
      <c r="AS207" s="106"/>
      <c r="AT207" s="106"/>
      <c r="AU207" s="106"/>
      <c r="AV207" s="106"/>
      <c r="AW207" s="106"/>
      <c r="AX207" s="107"/>
      <c r="AY207" s="105"/>
      <c r="AZ207" s="106"/>
      <c r="BA207" s="108"/>
      <c r="BB207" s="1035"/>
      <c r="BC207" s="1036"/>
      <c r="BD207" s="1037"/>
      <c r="BE207" s="1038"/>
      <c r="BF207" s="1059"/>
      <c r="BG207" s="1060"/>
      <c r="BH207" s="1060"/>
      <c r="BI207" s="1060"/>
      <c r="BJ207" s="1061"/>
    </row>
    <row r="208" spans="2:62" ht="20.25" customHeight="1">
      <c r="B208" s="1121"/>
      <c r="C208" s="1105"/>
      <c r="D208" s="1106"/>
      <c r="E208" s="207"/>
      <c r="F208" s="208">
        <f>C207</f>
        <v>0</v>
      </c>
      <c r="G208" s="207"/>
      <c r="H208" s="208">
        <f>I207</f>
        <v>0</v>
      </c>
      <c r="I208" s="1107"/>
      <c r="J208" s="1108"/>
      <c r="K208" s="1109"/>
      <c r="L208" s="1110"/>
      <c r="M208" s="1110"/>
      <c r="N208" s="1106"/>
      <c r="O208" s="1081"/>
      <c r="P208" s="1082"/>
      <c r="Q208" s="1082"/>
      <c r="R208" s="1082"/>
      <c r="S208" s="1083"/>
      <c r="T208" s="196" t="s">
        <v>253</v>
      </c>
      <c r="U208" s="120"/>
      <c r="V208" s="197"/>
      <c r="W208" s="173" t="str">
        <f>IF(W207="","",VLOOKUP(W207,'シフト記号表（従来型・ユニット型共通）'!$C$6:$L$47,10,FALSE))</f>
        <v/>
      </c>
      <c r="X208" s="174" t="str">
        <f>IF(X207="","",VLOOKUP(X207,'シフト記号表（従来型・ユニット型共通）'!$C$6:$L$47,10,FALSE))</f>
        <v/>
      </c>
      <c r="Y208" s="174" t="str">
        <f>IF(Y207="","",VLOOKUP(Y207,'シフト記号表（従来型・ユニット型共通）'!$C$6:$L$47,10,FALSE))</f>
        <v/>
      </c>
      <c r="Z208" s="174" t="str">
        <f>IF(Z207="","",VLOOKUP(Z207,'シフト記号表（従来型・ユニット型共通）'!$C$6:$L$47,10,FALSE))</f>
        <v/>
      </c>
      <c r="AA208" s="174" t="str">
        <f>IF(AA207="","",VLOOKUP(AA207,'シフト記号表（従来型・ユニット型共通）'!$C$6:$L$47,10,FALSE))</f>
        <v/>
      </c>
      <c r="AB208" s="174" t="str">
        <f>IF(AB207="","",VLOOKUP(AB207,'シフト記号表（従来型・ユニット型共通）'!$C$6:$L$47,10,FALSE))</f>
        <v/>
      </c>
      <c r="AC208" s="175" t="str">
        <f>IF(AC207="","",VLOOKUP(AC207,'シフト記号表（従来型・ユニット型共通）'!$C$6:$L$47,10,FALSE))</f>
        <v/>
      </c>
      <c r="AD208" s="173" t="str">
        <f>IF(AD207="","",VLOOKUP(AD207,'シフト記号表（従来型・ユニット型共通）'!$C$6:$L$47,10,FALSE))</f>
        <v/>
      </c>
      <c r="AE208" s="174" t="str">
        <f>IF(AE207="","",VLOOKUP(AE207,'シフト記号表（従来型・ユニット型共通）'!$C$6:$L$47,10,FALSE))</f>
        <v/>
      </c>
      <c r="AF208" s="174" t="str">
        <f>IF(AF207="","",VLOOKUP(AF207,'シフト記号表（従来型・ユニット型共通）'!$C$6:$L$47,10,FALSE))</f>
        <v/>
      </c>
      <c r="AG208" s="174" t="str">
        <f>IF(AG207="","",VLOOKUP(AG207,'シフト記号表（従来型・ユニット型共通）'!$C$6:$L$47,10,FALSE))</f>
        <v/>
      </c>
      <c r="AH208" s="174" t="str">
        <f>IF(AH207="","",VLOOKUP(AH207,'シフト記号表（従来型・ユニット型共通）'!$C$6:$L$47,10,FALSE))</f>
        <v/>
      </c>
      <c r="AI208" s="174" t="str">
        <f>IF(AI207="","",VLOOKUP(AI207,'シフト記号表（従来型・ユニット型共通）'!$C$6:$L$47,10,FALSE))</f>
        <v/>
      </c>
      <c r="AJ208" s="175" t="str">
        <f>IF(AJ207="","",VLOOKUP(AJ207,'シフト記号表（従来型・ユニット型共通）'!$C$6:$L$47,10,FALSE))</f>
        <v/>
      </c>
      <c r="AK208" s="173" t="str">
        <f>IF(AK207="","",VLOOKUP(AK207,'シフト記号表（従来型・ユニット型共通）'!$C$6:$L$47,10,FALSE))</f>
        <v/>
      </c>
      <c r="AL208" s="174" t="str">
        <f>IF(AL207="","",VLOOKUP(AL207,'シフト記号表（従来型・ユニット型共通）'!$C$6:$L$47,10,FALSE))</f>
        <v/>
      </c>
      <c r="AM208" s="174" t="str">
        <f>IF(AM207="","",VLOOKUP(AM207,'シフト記号表（従来型・ユニット型共通）'!$C$6:$L$47,10,FALSE))</f>
        <v/>
      </c>
      <c r="AN208" s="174" t="str">
        <f>IF(AN207="","",VLOOKUP(AN207,'シフト記号表（従来型・ユニット型共通）'!$C$6:$L$47,10,FALSE))</f>
        <v/>
      </c>
      <c r="AO208" s="174" t="str">
        <f>IF(AO207="","",VLOOKUP(AO207,'シフト記号表（従来型・ユニット型共通）'!$C$6:$L$47,10,FALSE))</f>
        <v/>
      </c>
      <c r="AP208" s="174" t="str">
        <f>IF(AP207="","",VLOOKUP(AP207,'シフト記号表（従来型・ユニット型共通）'!$C$6:$L$47,10,FALSE))</f>
        <v/>
      </c>
      <c r="AQ208" s="175" t="str">
        <f>IF(AQ207="","",VLOOKUP(AQ207,'シフト記号表（従来型・ユニット型共通）'!$C$6:$L$47,10,FALSE))</f>
        <v/>
      </c>
      <c r="AR208" s="173" t="str">
        <f>IF(AR207="","",VLOOKUP(AR207,'シフト記号表（従来型・ユニット型共通）'!$C$6:$L$47,10,FALSE))</f>
        <v/>
      </c>
      <c r="AS208" s="174" t="str">
        <f>IF(AS207="","",VLOOKUP(AS207,'シフト記号表（従来型・ユニット型共通）'!$C$6:$L$47,10,FALSE))</f>
        <v/>
      </c>
      <c r="AT208" s="174" t="str">
        <f>IF(AT207="","",VLOOKUP(AT207,'シフト記号表（従来型・ユニット型共通）'!$C$6:$L$47,10,FALSE))</f>
        <v/>
      </c>
      <c r="AU208" s="174" t="str">
        <f>IF(AU207="","",VLOOKUP(AU207,'シフト記号表（従来型・ユニット型共通）'!$C$6:$L$47,10,FALSE))</f>
        <v/>
      </c>
      <c r="AV208" s="174" t="str">
        <f>IF(AV207="","",VLOOKUP(AV207,'シフト記号表（従来型・ユニット型共通）'!$C$6:$L$47,10,FALSE))</f>
        <v/>
      </c>
      <c r="AW208" s="174" t="str">
        <f>IF(AW207="","",VLOOKUP(AW207,'シフト記号表（従来型・ユニット型共通）'!$C$6:$L$47,10,FALSE))</f>
        <v/>
      </c>
      <c r="AX208" s="175" t="str">
        <f>IF(AX207="","",VLOOKUP(AX207,'シフト記号表（従来型・ユニット型共通）'!$C$6:$L$47,10,FALSE))</f>
        <v/>
      </c>
      <c r="AY208" s="173" t="str">
        <f>IF(AY207="","",VLOOKUP(AY207,'シフト記号表（従来型・ユニット型共通）'!$C$6:$L$47,10,FALSE))</f>
        <v/>
      </c>
      <c r="AZ208" s="174" t="str">
        <f>IF(AZ207="","",VLOOKUP(AZ207,'シフト記号表（従来型・ユニット型共通）'!$C$6:$L$47,10,FALSE))</f>
        <v/>
      </c>
      <c r="BA208" s="174" t="str">
        <f>IF(BA207="","",VLOOKUP(BA207,'シフト記号表（従来型・ユニット型共通）'!$C$6:$L$47,10,FALSE))</f>
        <v/>
      </c>
      <c r="BB208" s="1114">
        <f>IF($BE$3="４週",SUM(W208:AX208),IF($BE$3="暦月",SUM(W208:BA208),""))</f>
        <v>0</v>
      </c>
      <c r="BC208" s="1115"/>
      <c r="BD208" s="1116">
        <f>IF($BE$3="４週",BB208/4,IF($BE$3="暦月",(BB208/($BE$8/7)),""))</f>
        <v>0</v>
      </c>
      <c r="BE208" s="1115"/>
      <c r="BF208" s="1111"/>
      <c r="BG208" s="1112"/>
      <c r="BH208" s="1112"/>
      <c r="BI208" s="1112"/>
      <c r="BJ208" s="1113"/>
    </row>
    <row r="209" spans="2:62" ht="20.25" customHeight="1">
      <c r="B209" s="1120">
        <f>B207+1</f>
        <v>97</v>
      </c>
      <c r="C209" s="957"/>
      <c r="D209" s="958"/>
      <c r="E209" s="163"/>
      <c r="F209" s="164"/>
      <c r="G209" s="163"/>
      <c r="H209" s="164"/>
      <c r="I209" s="1051"/>
      <c r="J209" s="1052"/>
      <c r="K209" s="1057"/>
      <c r="L209" s="1058"/>
      <c r="M209" s="1058"/>
      <c r="N209" s="958"/>
      <c r="O209" s="1081"/>
      <c r="P209" s="1082"/>
      <c r="Q209" s="1082"/>
      <c r="R209" s="1082"/>
      <c r="S209" s="1083"/>
      <c r="T209" s="195" t="s">
        <v>18</v>
      </c>
      <c r="U209" s="118"/>
      <c r="V209" s="119"/>
      <c r="W209" s="105"/>
      <c r="X209" s="106"/>
      <c r="Y209" s="106"/>
      <c r="Z209" s="106"/>
      <c r="AA209" s="106"/>
      <c r="AB209" s="106"/>
      <c r="AC209" s="107"/>
      <c r="AD209" s="105"/>
      <c r="AE209" s="106"/>
      <c r="AF209" s="106"/>
      <c r="AG209" s="106"/>
      <c r="AH209" s="106"/>
      <c r="AI209" s="106"/>
      <c r="AJ209" s="107"/>
      <c r="AK209" s="105"/>
      <c r="AL209" s="106"/>
      <c r="AM209" s="106"/>
      <c r="AN209" s="106"/>
      <c r="AO209" s="106"/>
      <c r="AP209" s="106"/>
      <c r="AQ209" s="107"/>
      <c r="AR209" s="105"/>
      <c r="AS209" s="106"/>
      <c r="AT209" s="106"/>
      <c r="AU209" s="106"/>
      <c r="AV209" s="106"/>
      <c r="AW209" s="106"/>
      <c r="AX209" s="107"/>
      <c r="AY209" s="105"/>
      <c r="AZ209" s="106"/>
      <c r="BA209" s="108"/>
      <c r="BB209" s="1035"/>
      <c r="BC209" s="1036"/>
      <c r="BD209" s="1037"/>
      <c r="BE209" s="1038"/>
      <c r="BF209" s="1059"/>
      <c r="BG209" s="1060"/>
      <c r="BH209" s="1060"/>
      <c r="BI209" s="1060"/>
      <c r="BJ209" s="1061"/>
    </row>
    <row r="210" spans="2:62" ht="20.25" customHeight="1">
      <c r="B210" s="1121"/>
      <c r="C210" s="1105"/>
      <c r="D210" s="1106"/>
      <c r="E210" s="207"/>
      <c r="F210" s="208">
        <f>C209</f>
        <v>0</v>
      </c>
      <c r="G210" s="207"/>
      <c r="H210" s="208">
        <f>I209</f>
        <v>0</v>
      </c>
      <c r="I210" s="1107"/>
      <c r="J210" s="1108"/>
      <c r="K210" s="1109"/>
      <c r="L210" s="1110"/>
      <c r="M210" s="1110"/>
      <c r="N210" s="1106"/>
      <c r="O210" s="1081"/>
      <c r="P210" s="1082"/>
      <c r="Q210" s="1082"/>
      <c r="R210" s="1082"/>
      <c r="S210" s="1083"/>
      <c r="T210" s="196" t="s">
        <v>253</v>
      </c>
      <c r="U210" s="120"/>
      <c r="V210" s="197"/>
      <c r="W210" s="173" t="str">
        <f>IF(W209="","",VLOOKUP(W209,'シフト記号表（従来型・ユニット型共通）'!$C$6:$L$47,10,FALSE))</f>
        <v/>
      </c>
      <c r="X210" s="174" t="str">
        <f>IF(X209="","",VLOOKUP(X209,'シフト記号表（従来型・ユニット型共通）'!$C$6:$L$47,10,FALSE))</f>
        <v/>
      </c>
      <c r="Y210" s="174" t="str">
        <f>IF(Y209="","",VLOOKUP(Y209,'シフト記号表（従来型・ユニット型共通）'!$C$6:$L$47,10,FALSE))</f>
        <v/>
      </c>
      <c r="Z210" s="174" t="str">
        <f>IF(Z209="","",VLOOKUP(Z209,'シフト記号表（従来型・ユニット型共通）'!$C$6:$L$47,10,FALSE))</f>
        <v/>
      </c>
      <c r="AA210" s="174" t="str">
        <f>IF(AA209="","",VLOOKUP(AA209,'シフト記号表（従来型・ユニット型共通）'!$C$6:$L$47,10,FALSE))</f>
        <v/>
      </c>
      <c r="AB210" s="174" t="str">
        <f>IF(AB209="","",VLOOKUP(AB209,'シフト記号表（従来型・ユニット型共通）'!$C$6:$L$47,10,FALSE))</f>
        <v/>
      </c>
      <c r="AC210" s="175" t="str">
        <f>IF(AC209="","",VLOOKUP(AC209,'シフト記号表（従来型・ユニット型共通）'!$C$6:$L$47,10,FALSE))</f>
        <v/>
      </c>
      <c r="AD210" s="173" t="str">
        <f>IF(AD209="","",VLOOKUP(AD209,'シフト記号表（従来型・ユニット型共通）'!$C$6:$L$47,10,FALSE))</f>
        <v/>
      </c>
      <c r="AE210" s="174" t="str">
        <f>IF(AE209="","",VLOOKUP(AE209,'シフト記号表（従来型・ユニット型共通）'!$C$6:$L$47,10,FALSE))</f>
        <v/>
      </c>
      <c r="AF210" s="174" t="str">
        <f>IF(AF209="","",VLOOKUP(AF209,'シフト記号表（従来型・ユニット型共通）'!$C$6:$L$47,10,FALSE))</f>
        <v/>
      </c>
      <c r="AG210" s="174" t="str">
        <f>IF(AG209="","",VLOOKUP(AG209,'シフト記号表（従来型・ユニット型共通）'!$C$6:$L$47,10,FALSE))</f>
        <v/>
      </c>
      <c r="AH210" s="174" t="str">
        <f>IF(AH209="","",VLOOKUP(AH209,'シフト記号表（従来型・ユニット型共通）'!$C$6:$L$47,10,FALSE))</f>
        <v/>
      </c>
      <c r="AI210" s="174" t="str">
        <f>IF(AI209="","",VLOOKUP(AI209,'シフト記号表（従来型・ユニット型共通）'!$C$6:$L$47,10,FALSE))</f>
        <v/>
      </c>
      <c r="AJ210" s="175" t="str">
        <f>IF(AJ209="","",VLOOKUP(AJ209,'シフト記号表（従来型・ユニット型共通）'!$C$6:$L$47,10,FALSE))</f>
        <v/>
      </c>
      <c r="AK210" s="173" t="str">
        <f>IF(AK209="","",VLOOKUP(AK209,'シフト記号表（従来型・ユニット型共通）'!$C$6:$L$47,10,FALSE))</f>
        <v/>
      </c>
      <c r="AL210" s="174" t="str">
        <f>IF(AL209="","",VLOOKUP(AL209,'シフト記号表（従来型・ユニット型共通）'!$C$6:$L$47,10,FALSE))</f>
        <v/>
      </c>
      <c r="AM210" s="174" t="str">
        <f>IF(AM209="","",VLOOKUP(AM209,'シフト記号表（従来型・ユニット型共通）'!$C$6:$L$47,10,FALSE))</f>
        <v/>
      </c>
      <c r="AN210" s="174" t="str">
        <f>IF(AN209="","",VLOOKUP(AN209,'シフト記号表（従来型・ユニット型共通）'!$C$6:$L$47,10,FALSE))</f>
        <v/>
      </c>
      <c r="AO210" s="174" t="str">
        <f>IF(AO209="","",VLOOKUP(AO209,'シフト記号表（従来型・ユニット型共通）'!$C$6:$L$47,10,FALSE))</f>
        <v/>
      </c>
      <c r="AP210" s="174" t="str">
        <f>IF(AP209="","",VLOOKUP(AP209,'シフト記号表（従来型・ユニット型共通）'!$C$6:$L$47,10,FALSE))</f>
        <v/>
      </c>
      <c r="AQ210" s="175" t="str">
        <f>IF(AQ209="","",VLOOKUP(AQ209,'シフト記号表（従来型・ユニット型共通）'!$C$6:$L$47,10,FALSE))</f>
        <v/>
      </c>
      <c r="AR210" s="173" t="str">
        <f>IF(AR209="","",VLOOKUP(AR209,'シフト記号表（従来型・ユニット型共通）'!$C$6:$L$47,10,FALSE))</f>
        <v/>
      </c>
      <c r="AS210" s="174" t="str">
        <f>IF(AS209="","",VLOOKUP(AS209,'シフト記号表（従来型・ユニット型共通）'!$C$6:$L$47,10,FALSE))</f>
        <v/>
      </c>
      <c r="AT210" s="174" t="str">
        <f>IF(AT209="","",VLOOKUP(AT209,'シフト記号表（従来型・ユニット型共通）'!$C$6:$L$47,10,FALSE))</f>
        <v/>
      </c>
      <c r="AU210" s="174" t="str">
        <f>IF(AU209="","",VLOOKUP(AU209,'シフト記号表（従来型・ユニット型共通）'!$C$6:$L$47,10,FALSE))</f>
        <v/>
      </c>
      <c r="AV210" s="174" t="str">
        <f>IF(AV209="","",VLOOKUP(AV209,'シフト記号表（従来型・ユニット型共通）'!$C$6:$L$47,10,FALSE))</f>
        <v/>
      </c>
      <c r="AW210" s="174" t="str">
        <f>IF(AW209="","",VLOOKUP(AW209,'シフト記号表（従来型・ユニット型共通）'!$C$6:$L$47,10,FALSE))</f>
        <v/>
      </c>
      <c r="AX210" s="175" t="str">
        <f>IF(AX209="","",VLOOKUP(AX209,'シフト記号表（従来型・ユニット型共通）'!$C$6:$L$47,10,FALSE))</f>
        <v/>
      </c>
      <c r="AY210" s="173" t="str">
        <f>IF(AY209="","",VLOOKUP(AY209,'シフト記号表（従来型・ユニット型共通）'!$C$6:$L$47,10,FALSE))</f>
        <v/>
      </c>
      <c r="AZ210" s="174" t="str">
        <f>IF(AZ209="","",VLOOKUP(AZ209,'シフト記号表（従来型・ユニット型共通）'!$C$6:$L$47,10,FALSE))</f>
        <v/>
      </c>
      <c r="BA210" s="174" t="str">
        <f>IF(BA209="","",VLOOKUP(BA209,'シフト記号表（従来型・ユニット型共通）'!$C$6:$L$47,10,FALSE))</f>
        <v/>
      </c>
      <c r="BB210" s="1114">
        <f>IF($BE$3="４週",SUM(W210:AX210),IF($BE$3="暦月",SUM(W210:BA210),""))</f>
        <v>0</v>
      </c>
      <c r="BC210" s="1115"/>
      <c r="BD210" s="1116">
        <f>IF($BE$3="４週",BB210/4,IF($BE$3="暦月",(BB210/($BE$8/7)),""))</f>
        <v>0</v>
      </c>
      <c r="BE210" s="1115"/>
      <c r="BF210" s="1111"/>
      <c r="BG210" s="1112"/>
      <c r="BH210" s="1112"/>
      <c r="BI210" s="1112"/>
      <c r="BJ210" s="1113"/>
    </row>
    <row r="211" spans="2:62" ht="20.25" customHeight="1">
      <c r="B211" s="1120">
        <f>B209+1</f>
        <v>98</v>
      </c>
      <c r="C211" s="957"/>
      <c r="D211" s="958"/>
      <c r="E211" s="163"/>
      <c r="F211" s="164"/>
      <c r="G211" s="163"/>
      <c r="H211" s="164"/>
      <c r="I211" s="1051"/>
      <c r="J211" s="1052"/>
      <c r="K211" s="1057"/>
      <c r="L211" s="1058"/>
      <c r="M211" s="1058"/>
      <c r="N211" s="958"/>
      <c r="O211" s="1081"/>
      <c r="P211" s="1082"/>
      <c r="Q211" s="1082"/>
      <c r="R211" s="1082"/>
      <c r="S211" s="1083"/>
      <c r="T211" s="195" t="s">
        <v>18</v>
      </c>
      <c r="U211" s="118"/>
      <c r="V211" s="119"/>
      <c r="W211" s="105"/>
      <c r="X211" s="106"/>
      <c r="Y211" s="106"/>
      <c r="Z211" s="106"/>
      <c r="AA211" s="106"/>
      <c r="AB211" s="106"/>
      <c r="AC211" s="107"/>
      <c r="AD211" s="105"/>
      <c r="AE211" s="106"/>
      <c r="AF211" s="106"/>
      <c r="AG211" s="106"/>
      <c r="AH211" s="106"/>
      <c r="AI211" s="106"/>
      <c r="AJ211" s="107"/>
      <c r="AK211" s="105"/>
      <c r="AL211" s="106"/>
      <c r="AM211" s="106"/>
      <c r="AN211" s="106"/>
      <c r="AO211" s="106"/>
      <c r="AP211" s="106"/>
      <c r="AQ211" s="107"/>
      <c r="AR211" s="105"/>
      <c r="AS211" s="106"/>
      <c r="AT211" s="106"/>
      <c r="AU211" s="106"/>
      <c r="AV211" s="106"/>
      <c r="AW211" s="106"/>
      <c r="AX211" s="107"/>
      <c r="AY211" s="105"/>
      <c r="AZ211" s="106"/>
      <c r="BA211" s="108"/>
      <c r="BB211" s="1035"/>
      <c r="BC211" s="1036"/>
      <c r="BD211" s="1037"/>
      <c r="BE211" s="1038"/>
      <c r="BF211" s="1059"/>
      <c r="BG211" s="1060"/>
      <c r="BH211" s="1060"/>
      <c r="BI211" s="1060"/>
      <c r="BJ211" s="1061"/>
    </row>
    <row r="212" spans="2:62" ht="20.25" customHeight="1">
      <c r="B212" s="1121"/>
      <c r="C212" s="1105"/>
      <c r="D212" s="1106"/>
      <c r="E212" s="207"/>
      <c r="F212" s="208">
        <f>C211</f>
        <v>0</v>
      </c>
      <c r="G212" s="207"/>
      <c r="H212" s="208">
        <f>I211</f>
        <v>0</v>
      </c>
      <c r="I212" s="1107"/>
      <c r="J212" s="1108"/>
      <c r="K212" s="1109"/>
      <c r="L212" s="1110"/>
      <c r="M212" s="1110"/>
      <c r="N212" s="1106"/>
      <c r="O212" s="1081"/>
      <c r="P212" s="1082"/>
      <c r="Q212" s="1082"/>
      <c r="R212" s="1082"/>
      <c r="S212" s="1083"/>
      <c r="T212" s="196" t="s">
        <v>253</v>
      </c>
      <c r="U212" s="120"/>
      <c r="V212" s="197"/>
      <c r="W212" s="173" t="str">
        <f>IF(W211="","",VLOOKUP(W211,'シフト記号表（従来型・ユニット型共通）'!$C$6:$L$47,10,FALSE))</f>
        <v/>
      </c>
      <c r="X212" s="174" t="str">
        <f>IF(X211="","",VLOOKUP(X211,'シフト記号表（従来型・ユニット型共通）'!$C$6:$L$47,10,FALSE))</f>
        <v/>
      </c>
      <c r="Y212" s="174" t="str">
        <f>IF(Y211="","",VLOOKUP(Y211,'シフト記号表（従来型・ユニット型共通）'!$C$6:$L$47,10,FALSE))</f>
        <v/>
      </c>
      <c r="Z212" s="174" t="str">
        <f>IF(Z211="","",VLOOKUP(Z211,'シフト記号表（従来型・ユニット型共通）'!$C$6:$L$47,10,FALSE))</f>
        <v/>
      </c>
      <c r="AA212" s="174" t="str">
        <f>IF(AA211="","",VLOOKUP(AA211,'シフト記号表（従来型・ユニット型共通）'!$C$6:$L$47,10,FALSE))</f>
        <v/>
      </c>
      <c r="AB212" s="174" t="str">
        <f>IF(AB211="","",VLOOKUP(AB211,'シフト記号表（従来型・ユニット型共通）'!$C$6:$L$47,10,FALSE))</f>
        <v/>
      </c>
      <c r="AC212" s="175" t="str">
        <f>IF(AC211="","",VLOOKUP(AC211,'シフト記号表（従来型・ユニット型共通）'!$C$6:$L$47,10,FALSE))</f>
        <v/>
      </c>
      <c r="AD212" s="173" t="str">
        <f>IF(AD211="","",VLOOKUP(AD211,'シフト記号表（従来型・ユニット型共通）'!$C$6:$L$47,10,FALSE))</f>
        <v/>
      </c>
      <c r="AE212" s="174" t="str">
        <f>IF(AE211="","",VLOOKUP(AE211,'シフト記号表（従来型・ユニット型共通）'!$C$6:$L$47,10,FALSE))</f>
        <v/>
      </c>
      <c r="AF212" s="174" t="str">
        <f>IF(AF211="","",VLOOKUP(AF211,'シフト記号表（従来型・ユニット型共通）'!$C$6:$L$47,10,FALSE))</f>
        <v/>
      </c>
      <c r="AG212" s="174" t="str">
        <f>IF(AG211="","",VLOOKUP(AG211,'シフト記号表（従来型・ユニット型共通）'!$C$6:$L$47,10,FALSE))</f>
        <v/>
      </c>
      <c r="AH212" s="174" t="str">
        <f>IF(AH211="","",VLOOKUP(AH211,'シフト記号表（従来型・ユニット型共通）'!$C$6:$L$47,10,FALSE))</f>
        <v/>
      </c>
      <c r="AI212" s="174" t="str">
        <f>IF(AI211="","",VLOOKUP(AI211,'シフト記号表（従来型・ユニット型共通）'!$C$6:$L$47,10,FALSE))</f>
        <v/>
      </c>
      <c r="AJ212" s="175" t="str">
        <f>IF(AJ211="","",VLOOKUP(AJ211,'シフト記号表（従来型・ユニット型共通）'!$C$6:$L$47,10,FALSE))</f>
        <v/>
      </c>
      <c r="AK212" s="173" t="str">
        <f>IF(AK211="","",VLOOKUP(AK211,'シフト記号表（従来型・ユニット型共通）'!$C$6:$L$47,10,FALSE))</f>
        <v/>
      </c>
      <c r="AL212" s="174" t="str">
        <f>IF(AL211="","",VLOOKUP(AL211,'シフト記号表（従来型・ユニット型共通）'!$C$6:$L$47,10,FALSE))</f>
        <v/>
      </c>
      <c r="AM212" s="174" t="str">
        <f>IF(AM211="","",VLOOKUP(AM211,'シフト記号表（従来型・ユニット型共通）'!$C$6:$L$47,10,FALSE))</f>
        <v/>
      </c>
      <c r="AN212" s="174" t="str">
        <f>IF(AN211="","",VLOOKUP(AN211,'シフト記号表（従来型・ユニット型共通）'!$C$6:$L$47,10,FALSE))</f>
        <v/>
      </c>
      <c r="AO212" s="174" t="str">
        <f>IF(AO211="","",VLOOKUP(AO211,'シフト記号表（従来型・ユニット型共通）'!$C$6:$L$47,10,FALSE))</f>
        <v/>
      </c>
      <c r="AP212" s="174" t="str">
        <f>IF(AP211="","",VLOOKUP(AP211,'シフト記号表（従来型・ユニット型共通）'!$C$6:$L$47,10,FALSE))</f>
        <v/>
      </c>
      <c r="AQ212" s="175" t="str">
        <f>IF(AQ211="","",VLOOKUP(AQ211,'シフト記号表（従来型・ユニット型共通）'!$C$6:$L$47,10,FALSE))</f>
        <v/>
      </c>
      <c r="AR212" s="173" t="str">
        <f>IF(AR211="","",VLOOKUP(AR211,'シフト記号表（従来型・ユニット型共通）'!$C$6:$L$47,10,FALSE))</f>
        <v/>
      </c>
      <c r="AS212" s="174" t="str">
        <f>IF(AS211="","",VLOOKUP(AS211,'シフト記号表（従来型・ユニット型共通）'!$C$6:$L$47,10,FALSE))</f>
        <v/>
      </c>
      <c r="AT212" s="174" t="str">
        <f>IF(AT211="","",VLOOKUP(AT211,'シフト記号表（従来型・ユニット型共通）'!$C$6:$L$47,10,FALSE))</f>
        <v/>
      </c>
      <c r="AU212" s="174" t="str">
        <f>IF(AU211="","",VLOOKUP(AU211,'シフト記号表（従来型・ユニット型共通）'!$C$6:$L$47,10,FALSE))</f>
        <v/>
      </c>
      <c r="AV212" s="174" t="str">
        <f>IF(AV211="","",VLOOKUP(AV211,'シフト記号表（従来型・ユニット型共通）'!$C$6:$L$47,10,FALSE))</f>
        <v/>
      </c>
      <c r="AW212" s="174" t="str">
        <f>IF(AW211="","",VLOOKUP(AW211,'シフト記号表（従来型・ユニット型共通）'!$C$6:$L$47,10,FALSE))</f>
        <v/>
      </c>
      <c r="AX212" s="175" t="str">
        <f>IF(AX211="","",VLOOKUP(AX211,'シフト記号表（従来型・ユニット型共通）'!$C$6:$L$47,10,FALSE))</f>
        <v/>
      </c>
      <c r="AY212" s="173" t="str">
        <f>IF(AY211="","",VLOOKUP(AY211,'シフト記号表（従来型・ユニット型共通）'!$C$6:$L$47,10,FALSE))</f>
        <v/>
      </c>
      <c r="AZ212" s="174" t="str">
        <f>IF(AZ211="","",VLOOKUP(AZ211,'シフト記号表（従来型・ユニット型共通）'!$C$6:$L$47,10,FALSE))</f>
        <v/>
      </c>
      <c r="BA212" s="174" t="str">
        <f>IF(BA211="","",VLOOKUP(BA211,'シフト記号表（従来型・ユニット型共通）'!$C$6:$L$47,10,FALSE))</f>
        <v/>
      </c>
      <c r="BB212" s="1114">
        <f>IF($BE$3="４週",SUM(W212:AX212),IF($BE$3="暦月",SUM(W212:BA212),""))</f>
        <v>0</v>
      </c>
      <c r="BC212" s="1115"/>
      <c r="BD212" s="1116">
        <f>IF($BE$3="４週",BB212/4,IF($BE$3="暦月",(BB212/($BE$8/7)),""))</f>
        <v>0</v>
      </c>
      <c r="BE212" s="1115"/>
      <c r="BF212" s="1111"/>
      <c r="BG212" s="1112"/>
      <c r="BH212" s="1112"/>
      <c r="BI212" s="1112"/>
      <c r="BJ212" s="1113"/>
    </row>
    <row r="213" spans="2:62" ht="20.25" customHeight="1">
      <c r="B213" s="1120">
        <f>B211+1</f>
        <v>99</v>
      </c>
      <c r="C213" s="957"/>
      <c r="D213" s="958"/>
      <c r="E213" s="163"/>
      <c r="F213" s="164"/>
      <c r="G213" s="163"/>
      <c r="H213" s="164"/>
      <c r="I213" s="1051"/>
      <c r="J213" s="1052"/>
      <c r="K213" s="1057"/>
      <c r="L213" s="1058"/>
      <c r="M213" s="1058"/>
      <c r="N213" s="958"/>
      <c r="O213" s="1081"/>
      <c r="P213" s="1082"/>
      <c r="Q213" s="1082"/>
      <c r="R213" s="1082"/>
      <c r="S213" s="1083"/>
      <c r="T213" s="195" t="s">
        <v>18</v>
      </c>
      <c r="U213" s="118"/>
      <c r="V213" s="119"/>
      <c r="W213" s="105"/>
      <c r="X213" s="106"/>
      <c r="Y213" s="106"/>
      <c r="Z213" s="106"/>
      <c r="AA213" s="106"/>
      <c r="AB213" s="106"/>
      <c r="AC213" s="107"/>
      <c r="AD213" s="105"/>
      <c r="AE213" s="106"/>
      <c r="AF213" s="106"/>
      <c r="AG213" s="106"/>
      <c r="AH213" s="106"/>
      <c r="AI213" s="106"/>
      <c r="AJ213" s="107"/>
      <c r="AK213" s="105"/>
      <c r="AL213" s="106"/>
      <c r="AM213" s="106"/>
      <c r="AN213" s="106"/>
      <c r="AO213" s="106"/>
      <c r="AP213" s="106"/>
      <c r="AQ213" s="107"/>
      <c r="AR213" s="105"/>
      <c r="AS213" s="106"/>
      <c r="AT213" s="106"/>
      <c r="AU213" s="106"/>
      <c r="AV213" s="106"/>
      <c r="AW213" s="106"/>
      <c r="AX213" s="107"/>
      <c r="AY213" s="105"/>
      <c r="AZ213" s="106"/>
      <c r="BA213" s="108"/>
      <c r="BB213" s="1035"/>
      <c r="BC213" s="1036"/>
      <c r="BD213" s="1037"/>
      <c r="BE213" s="1038"/>
      <c r="BF213" s="1059"/>
      <c r="BG213" s="1060"/>
      <c r="BH213" s="1060"/>
      <c r="BI213" s="1060"/>
      <c r="BJ213" s="1061"/>
    </row>
    <row r="214" spans="2:62" ht="20.25" customHeight="1">
      <c r="B214" s="1121"/>
      <c r="C214" s="1105"/>
      <c r="D214" s="1106"/>
      <c r="E214" s="207"/>
      <c r="F214" s="208">
        <f>C213</f>
        <v>0</v>
      </c>
      <c r="G214" s="207"/>
      <c r="H214" s="208">
        <f>I213</f>
        <v>0</v>
      </c>
      <c r="I214" s="1107"/>
      <c r="J214" s="1108"/>
      <c r="K214" s="1109"/>
      <c r="L214" s="1110"/>
      <c r="M214" s="1110"/>
      <c r="N214" s="1106"/>
      <c r="O214" s="1081"/>
      <c r="P214" s="1082"/>
      <c r="Q214" s="1082"/>
      <c r="R214" s="1082"/>
      <c r="S214" s="1083"/>
      <c r="T214" s="196" t="s">
        <v>253</v>
      </c>
      <c r="U214" s="120"/>
      <c r="V214" s="197"/>
      <c r="W214" s="173" t="str">
        <f>IF(W213="","",VLOOKUP(W213,'シフト記号表（従来型・ユニット型共通）'!$C$6:$L$47,10,FALSE))</f>
        <v/>
      </c>
      <c r="X214" s="174" t="str">
        <f>IF(X213="","",VLOOKUP(X213,'シフト記号表（従来型・ユニット型共通）'!$C$6:$L$47,10,FALSE))</f>
        <v/>
      </c>
      <c r="Y214" s="174" t="str">
        <f>IF(Y213="","",VLOOKUP(Y213,'シフト記号表（従来型・ユニット型共通）'!$C$6:$L$47,10,FALSE))</f>
        <v/>
      </c>
      <c r="Z214" s="174" t="str">
        <f>IF(Z213="","",VLOOKUP(Z213,'シフト記号表（従来型・ユニット型共通）'!$C$6:$L$47,10,FALSE))</f>
        <v/>
      </c>
      <c r="AA214" s="174" t="str">
        <f>IF(AA213="","",VLOOKUP(AA213,'シフト記号表（従来型・ユニット型共通）'!$C$6:$L$47,10,FALSE))</f>
        <v/>
      </c>
      <c r="AB214" s="174" t="str">
        <f>IF(AB213="","",VLOOKUP(AB213,'シフト記号表（従来型・ユニット型共通）'!$C$6:$L$47,10,FALSE))</f>
        <v/>
      </c>
      <c r="AC214" s="175" t="str">
        <f>IF(AC213="","",VLOOKUP(AC213,'シフト記号表（従来型・ユニット型共通）'!$C$6:$L$47,10,FALSE))</f>
        <v/>
      </c>
      <c r="AD214" s="173" t="str">
        <f>IF(AD213="","",VLOOKUP(AD213,'シフト記号表（従来型・ユニット型共通）'!$C$6:$L$47,10,FALSE))</f>
        <v/>
      </c>
      <c r="AE214" s="174" t="str">
        <f>IF(AE213="","",VLOOKUP(AE213,'シフト記号表（従来型・ユニット型共通）'!$C$6:$L$47,10,FALSE))</f>
        <v/>
      </c>
      <c r="AF214" s="174" t="str">
        <f>IF(AF213="","",VLOOKUP(AF213,'シフト記号表（従来型・ユニット型共通）'!$C$6:$L$47,10,FALSE))</f>
        <v/>
      </c>
      <c r="AG214" s="174" t="str">
        <f>IF(AG213="","",VLOOKUP(AG213,'シフト記号表（従来型・ユニット型共通）'!$C$6:$L$47,10,FALSE))</f>
        <v/>
      </c>
      <c r="AH214" s="174" t="str">
        <f>IF(AH213="","",VLOOKUP(AH213,'シフト記号表（従来型・ユニット型共通）'!$C$6:$L$47,10,FALSE))</f>
        <v/>
      </c>
      <c r="AI214" s="174" t="str">
        <f>IF(AI213="","",VLOOKUP(AI213,'シフト記号表（従来型・ユニット型共通）'!$C$6:$L$47,10,FALSE))</f>
        <v/>
      </c>
      <c r="AJ214" s="175" t="str">
        <f>IF(AJ213="","",VLOOKUP(AJ213,'シフト記号表（従来型・ユニット型共通）'!$C$6:$L$47,10,FALSE))</f>
        <v/>
      </c>
      <c r="AK214" s="173" t="str">
        <f>IF(AK213="","",VLOOKUP(AK213,'シフト記号表（従来型・ユニット型共通）'!$C$6:$L$47,10,FALSE))</f>
        <v/>
      </c>
      <c r="AL214" s="174" t="str">
        <f>IF(AL213="","",VLOOKUP(AL213,'シフト記号表（従来型・ユニット型共通）'!$C$6:$L$47,10,FALSE))</f>
        <v/>
      </c>
      <c r="AM214" s="174" t="str">
        <f>IF(AM213="","",VLOOKUP(AM213,'シフト記号表（従来型・ユニット型共通）'!$C$6:$L$47,10,FALSE))</f>
        <v/>
      </c>
      <c r="AN214" s="174" t="str">
        <f>IF(AN213="","",VLOOKUP(AN213,'シフト記号表（従来型・ユニット型共通）'!$C$6:$L$47,10,FALSE))</f>
        <v/>
      </c>
      <c r="AO214" s="174" t="str">
        <f>IF(AO213="","",VLOOKUP(AO213,'シフト記号表（従来型・ユニット型共通）'!$C$6:$L$47,10,FALSE))</f>
        <v/>
      </c>
      <c r="AP214" s="174" t="str">
        <f>IF(AP213="","",VLOOKUP(AP213,'シフト記号表（従来型・ユニット型共通）'!$C$6:$L$47,10,FALSE))</f>
        <v/>
      </c>
      <c r="AQ214" s="175" t="str">
        <f>IF(AQ213="","",VLOOKUP(AQ213,'シフト記号表（従来型・ユニット型共通）'!$C$6:$L$47,10,FALSE))</f>
        <v/>
      </c>
      <c r="AR214" s="173" t="str">
        <f>IF(AR213="","",VLOOKUP(AR213,'シフト記号表（従来型・ユニット型共通）'!$C$6:$L$47,10,FALSE))</f>
        <v/>
      </c>
      <c r="AS214" s="174" t="str">
        <f>IF(AS213="","",VLOOKUP(AS213,'シフト記号表（従来型・ユニット型共通）'!$C$6:$L$47,10,FALSE))</f>
        <v/>
      </c>
      <c r="AT214" s="174" t="str">
        <f>IF(AT213="","",VLOOKUP(AT213,'シフト記号表（従来型・ユニット型共通）'!$C$6:$L$47,10,FALSE))</f>
        <v/>
      </c>
      <c r="AU214" s="174" t="str">
        <f>IF(AU213="","",VLOOKUP(AU213,'シフト記号表（従来型・ユニット型共通）'!$C$6:$L$47,10,FALSE))</f>
        <v/>
      </c>
      <c r="AV214" s="174" t="str">
        <f>IF(AV213="","",VLOOKUP(AV213,'シフト記号表（従来型・ユニット型共通）'!$C$6:$L$47,10,FALSE))</f>
        <v/>
      </c>
      <c r="AW214" s="174" t="str">
        <f>IF(AW213="","",VLOOKUP(AW213,'シフト記号表（従来型・ユニット型共通）'!$C$6:$L$47,10,FALSE))</f>
        <v/>
      </c>
      <c r="AX214" s="175" t="str">
        <f>IF(AX213="","",VLOOKUP(AX213,'シフト記号表（従来型・ユニット型共通）'!$C$6:$L$47,10,FALSE))</f>
        <v/>
      </c>
      <c r="AY214" s="173" t="str">
        <f>IF(AY213="","",VLOOKUP(AY213,'シフト記号表（従来型・ユニット型共通）'!$C$6:$L$47,10,FALSE))</f>
        <v/>
      </c>
      <c r="AZ214" s="174" t="str">
        <f>IF(AZ213="","",VLOOKUP(AZ213,'シフト記号表（従来型・ユニット型共通）'!$C$6:$L$47,10,FALSE))</f>
        <v/>
      </c>
      <c r="BA214" s="174" t="str">
        <f>IF(BA213="","",VLOOKUP(BA213,'シフト記号表（従来型・ユニット型共通）'!$C$6:$L$47,10,FALSE))</f>
        <v/>
      </c>
      <c r="BB214" s="1114">
        <f>IF($BE$3="４週",SUM(W214:AX214),IF($BE$3="暦月",SUM(W214:BA214),""))</f>
        <v>0</v>
      </c>
      <c r="BC214" s="1115"/>
      <c r="BD214" s="1116">
        <f>IF($BE$3="４週",BB214/4,IF($BE$3="暦月",(BB214/($BE$8/7)),""))</f>
        <v>0</v>
      </c>
      <c r="BE214" s="1115"/>
      <c r="BF214" s="1111"/>
      <c r="BG214" s="1112"/>
      <c r="BH214" s="1112"/>
      <c r="BI214" s="1112"/>
      <c r="BJ214" s="1113"/>
    </row>
    <row r="215" spans="2:62" ht="20.25" customHeight="1">
      <c r="B215" s="1120">
        <f>B213+1</f>
        <v>100</v>
      </c>
      <c r="C215" s="957"/>
      <c r="D215" s="958"/>
      <c r="E215" s="165"/>
      <c r="F215" s="166"/>
      <c r="G215" s="165"/>
      <c r="H215" s="166"/>
      <c r="I215" s="1051"/>
      <c r="J215" s="1052"/>
      <c r="K215" s="1057"/>
      <c r="L215" s="1058"/>
      <c r="M215" s="1058"/>
      <c r="N215" s="958"/>
      <c r="O215" s="1081"/>
      <c r="P215" s="1082"/>
      <c r="Q215" s="1082"/>
      <c r="R215" s="1082"/>
      <c r="S215" s="1083"/>
      <c r="T215" s="115" t="s">
        <v>18</v>
      </c>
      <c r="U215" s="116"/>
      <c r="V215" s="117"/>
      <c r="W215" s="105"/>
      <c r="X215" s="106"/>
      <c r="Y215" s="106"/>
      <c r="Z215" s="106"/>
      <c r="AA215" s="106"/>
      <c r="AB215" s="106"/>
      <c r="AC215" s="107"/>
      <c r="AD215" s="105"/>
      <c r="AE215" s="106"/>
      <c r="AF215" s="106"/>
      <c r="AG215" s="106"/>
      <c r="AH215" s="106"/>
      <c r="AI215" s="106"/>
      <c r="AJ215" s="107"/>
      <c r="AK215" s="105"/>
      <c r="AL215" s="106"/>
      <c r="AM215" s="106"/>
      <c r="AN215" s="106"/>
      <c r="AO215" s="106"/>
      <c r="AP215" s="106"/>
      <c r="AQ215" s="107"/>
      <c r="AR215" s="105"/>
      <c r="AS215" s="106"/>
      <c r="AT215" s="106"/>
      <c r="AU215" s="106"/>
      <c r="AV215" s="106"/>
      <c r="AW215" s="106"/>
      <c r="AX215" s="107"/>
      <c r="AY215" s="105"/>
      <c r="AZ215" s="106"/>
      <c r="BA215" s="108"/>
      <c r="BB215" s="1035"/>
      <c r="BC215" s="1036"/>
      <c r="BD215" s="1037"/>
      <c r="BE215" s="1038"/>
      <c r="BF215" s="1059"/>
      <c r="BG215" s="1060"/>
      <c r="BH215" s="1060"/>
      <c r="BI215" s="1060"/>
      <c r="BJ215" s="1061"/>
    </row>
    <row r="216" spans="2:62" ht="20.25" customHeight="1" thickBot="1">
      <c r="B216" s="1122"/>
      <c r="C216" s="1075"/>
      <c r="D216" s="1076"/>
      <c r="E216" s="190"/>
      <c r="F216" s="191">
        <f>C215</f>
        <v>0</v>
      </c>
      <c r="G216" s="190"/>
      <c r="H216" s="191">
        <f>I215</f>
        <v>0</v>
      </c>
      <c r="I216" s="1077"/>
      <c r="J216" s="1078"/>
      <c r="K216" s="1079"/>
      <c r="L216" s="1080"/>
      <c r="M216" s="1080"/>
      <c r="N216" s="1076"/>
      <c r="O216" s="1084"/>
      <c r="P216" s="1085"/>
      <c r="Q216" s="1085"/>
      <c r="R216" s="1085"/>
      <c r="S216" s="1086"/>
      <c r="T216" s="192" t="s">
        <v>253</v>
      </c>
      <c r="U216" s="193"/>
      <c r="V216" s="194"/>
      <c r="W216" s="176" t="str">
        <f>IF(W215="","",VLOOKUP(W215,'シフト記号表（従来型・ユニット型共通）'!$C$6:$L$47,10,FALSE))</f>
        <v/>
      </c>
      <c r="X216" s="177" t="str">
        <f>IF(X215="","",VLOOKUP(X215,'シフト記号表（従来型・ユニット型共通）'!$C$6:$L$47,10,FALSE))</f>
        <v/>
      </c>
      <c r="Y216" s="177" t="str">
        <f>IF(Y215="","",VLOOKUP(Y215,'シフト記号表（従来型・ユニット型共通）'!$C$6:$L$47,10,FALSE))</f>
        <v/>
      </c>
      <c r="Z216" s="177" t="str">
        <f>IF(Z215="","",VLOOKUP(Z215,'シフト記号表（従来型・ユニット型共通）'!$C$6:$L$47,10,FALSE))</f>
        <v/>
      </c>
      <c r="AA216" s="177" t="str">
        <f>IF(AA215="","",VLOOKUP(AA215,'シフト記号表（従来型・ユニット型共通）'!$C$6:$L$47,10,FALSE))</f>
        <v/>
      </c>
      <c r="AB216" s="177" t="str">
        <f>IF(AB215="","",VLOOKUP(AB215,'シフト記号表（従来型・ユニット型共通）'!$C$6:$L$47,10,FALSE))</f>
        <v/>
      </c>
      <c r="AC216" s="178" t="str">
        <f>IF(AC215="","",VLOOKUP(AC215,'シフト記号表（従来型・ユニット型共通）'!$C$6:$L$47,10,FALSE))</f>
        <v/>
      </c>
      <c r="AD216" s="176" t="str">
        <f>IF(AD215="","",VLOOKUP(AD215,'シフト記号表（従来型・ユニット型共通）'!$C$6:$L$47,10,FALSE))</f>
        <v/>
      </c>
      <c r="AE216" s="177" t="str">
        <f>IF(AE215="","",VLOOKUP(AE215,'シフト記号表（従来型・ユニット型共通）'!$C$6:$L$47,10,FALSE))</f>
        <v/>
      </c>
      <c r="AF216" s="177" t="str">
        <f>IF(AF215="","",VLOOKUP(AF215,'シフト記号表（従来型・ユニット型共通）'!$C$6:$L$47,10,FALSE))</f>
        <v/>
      </c>
      <c r="AG216" s="177" t="str">
        <f>IF(AG215="","",VLOOKUP(AG215,'シフト記号表（従来型・ユニット型共通）'!$C$6:$L$47,10,FALSE))</f>
        <v/>
      </c>
      <c r="AH216" s="177" t="str">
        <f>IF(AH215="","",VLOOKUP(AH215,'シフト記号表（従来型・ユニット型共通）'!$C$6:$L$47,10,FALSE))</f>
        <v/>
      </c>
      <c r="AI216" s="177" t="str">
        <f>IF(AI215="","",VLOOKUP(AI215,'シフト記号表（従来型・ユニット型共通）'!$C$6:$L$47,10,FALSE))</f>
        <v/>
      </c>
      <c r="AJ216" s="178" t="str">
        <f>IF(AJ215="","",VLOOKUP(AJ215,'シフト記号表（従来型・ユニット型共通）'!$C$6:$L$47,10,FALSE))</f>
        <v/>
      </c>
      <c r="AK216" s="176" t="str">
        <f>IF(AK215="","",VLOOKUP(AK215,'シフト記号表（従来型・ユニット型共通）'!$C$6:$L$47,10,FALSE))</f>
        <v/>
      </c>
      <c r="AL216" s="177" t="str">
        <f>IF(AL215="","",VLOOKUP(AL215,'シフト記号表（従来型・ユニット型共通）'!$C$6:$L$47,10,FALSE))</f>
        <v/>
      </c>
      <c r="AM216" s="177" t="str">
        <f>IF(AM215="","",VLOOKUP(AM215,'シフト記号表（従来型・ユニット型共通）'!$C$6:$L$47,10,FALSE))</f>
        <v/>
      </c>
      <c r="AN216" s="177" t="str">
        <f>IF(AN215="","",VLOOKUP(AN215,'シフト記号表（従来型・ユニット型共通）'!$C$6:$L$47,10,FALSE))</f>
        <v/>
      </c>
      <c r="AO216" s="177" t="str">
        <f>IF(AO215="","",VLOOKUP(AO215,'シフト記号表（従来型・ユニット型共通）'!$C$6:$L$47,10,FALSE))</f>
        <v/>
      </c>
      <c r="AP216" s="177" t="str">
        <f>IF(AP215="","",VLOOKUP(AP215,'シフト記号表（従来型・ユニット型共通）'!$C$6:$L$47,10,FALSE))</f>
        <v/>
      </c>
      <c r="AQ216" s="178" t="str">
        <f>IF(AQ215="","",VLOOKUP(AQ215,'シフト記号表（従来型・ユニット型共通）'!$C$6:$L$47,10,FALSE))</f>
        <v/>
      </c>
      <c r="AR216" s="176" t="str">
        <f>IF(AR215="","",VLOOKUP(AR215,'シフト記号表（従来型・ユニット型共通）'!$C$6:$L$47,10,FALSE))</f>
        <v/>
      </c>
      <c r="AS216" s="177" t="str">
        <f>IF(AS215="","",VLOOKUP(AS215,'シフト記号表（従来型・ユニット型共通）'!$C$6:$L$47,10,FALSE))</f>
        <v/>
      </c>
      <c r="AT216" s="177" t="str">
        <f>IF(AT215="","",VLOOKUP(AT215,'シフト記号表（従来型・ユニット型共通）'!$C$6:$L$47,10,FALSE))</f>
        <v/>
      </c>
      <c r="AU216" s="177" t="str">
        <f>IF(AU215="","",VLOOKUP(AU215,'シフト記号表（従来型・ユニット型共通）'!$C$6:$L$47,10,FALSE))</f>
        <v/>
      </c>
      <c r="AV216" s="177" t="str">
        <f>IF(AV215="","",VLOOKUP(AV215,'シフト記号表（従来型・ユニット型共通）'!$C$6:$L$47,10,FALSE))</f>
        <v/>
      </c>
      <c r="AW216" s="177" t="str">
        <f>IF(AW215="","",VLOOKUP(AW215,'シフト記号表（従来型・ユニット型共通）'!$C$6:$L$47,10,FALSE))</f>
        <v/>
      </c>
      <c r="AX216" s="178" t="str">
        <f>IF(AX215="","",VLOOKUP(AX215,'シフト記号表（従来型・ユニット型共通）'!$C$6:$L$47,10,FALSE))</f>
        <v/>
      </c>
      <c r="AY216" s="176" t="str">
        <f>IF(AY215="","",VLOOKUP(AY215,'シフト記号表（従来型・ユニット型共通）'!$C$6:$L$47,10,FALSE))</f>
        <v/>
      </c>
      <c r="AZ216" s="177" t="str">
        <f>IF(AZ215="","",VLOOKUP(AZ215,'シフト記号表（従来型・ユニット型共通）'!$C$6:$L$47,10,FALSE))</f>
        <v/>
      </c>
      <c r="BA216" s="177" t="str">
        <f>IF(BA215="","",VLOOKUP(BA215,'シフト記号表（従来型・ユニット型共通）'!$C$6:$L$47,10,FALSE))</f>
        <v/>
      </c>
      <c r="BB216" s="1069">
        <f>IF($BE$3="４週",SUM(W216:AX216),IF($BE$3="暦月",SUM(W216:BA216),""))</f>
        <v>0</v>
      </c>
      <c r="BC216" s="1070"/>
      <c r="BD216" s="1071">
        <f>IF($BE$3="４週",BB216/4,IF($BE$3="暦月",(BB216/($BE$8/7)),""))</f>
        <v>0</v>
      </c>
      <c r="BE216" s="1070"/>
      <c r="BF216" s="1066"/>
      <c r="BG216" s="1067"/>
      <c r="BH216" s="1067"/>
      <c r="BI216" s="1067"/>
      <c r="BJ216" s="1068"/>
    </row>
    <row r="217" spans="2:62" ht="20.25" customHeight="1">
      <c r="B217" s="49"/>
      <c r="C217" s="69"/>
      <c r="D217" s="69"/>
      <c r="E217" s="69"/>
      <c r="F217" s="69"/>
      <c r="G217" s="69"/>
      <c r="H217" s="69"/>
      <c r="I217" s="219"/>
      <c r="J217" s="219"/>
      <c r="K217" s="69"/>
      <c r="L217" s="69"/>
      <c r="M217" s="69"/>
      <c r="N217" s="69"/>
      <c r="O217" s="220"/>
      <c r="P217" s="220"/>
      <c r="Q217" s="220"/>
      <c r="R217" s="72"/>
      <c r="S217" s="72"/>
      <c r="T217" s="72"/>
      <c r="U217" s="73"/>
      <c r="V217" s="74"/>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6"/>
      <c r="BE217" s="76"/>
      <c r="BF217" s="220"/>
      <c r="BG217" s="220"/>
      <c r="BH217" s="220"/>
      <c r="BI217" s="220"/>
      <c r="BJ217" s="220"/>
    </row>
    <row r="218" spans="2:62" ht="20.25" customHeight="1">
      <c r="B218" s="49"/>
      <c r="C218" s="69"/>
      <c r="D218" s="69"/>
      <c r="E218" s="69"/>
      <c r="F218" s="69"/>
      <c r="G218" s="69"/>
      <c r="H218" s="69"/>
      <c r="I218" s="124"/>
      <c r="J218" s="125" t="s">
        <v>290</v>
      </c>
      <c r="K218" s="125"/>
      <c r="L218" s="125"/>
      <c r="M218" s="125"/>
      <c r="N218" s="125"/>
      <c r="O218" s="125"/>
      <c r="P218" s="125"/>
      <c r="Q218" s="125"/>
      <c r="R218" s="125"/>
      <c r="S218" s="125"/>
      <c r="T218" s="126"/>
      <c r="U218" s="125"/>
      <c r="V218" s="125"/>
      <c r="W218" s="125"/>
      <c r="X218" s="125"/>
      <c r="Y218" s="125"/>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8"/>
      <c r="BE218" s="76"/>
      <c r="BF218" s="220"/>
      <c r="BG218" s="220"/>
      <c r="BH218" s="220"/>
      <c r="BI218" s="220"/>
      <c r="BJ218" s="220"/>
    </row>
    <row r="219" spans="2:62" ht="20.25" customHeight="1">
      <c r="B219" s="49"/>
      <c r="C219" s="69"/>
      <c r="D219" s="69"/>
      <c r="E219" s="69"/>
      <c r="F219" s="69"/>
      <c r="G219" s="69"/>
      <c r="H219" s="69"/>
      <c r="I219" s="124"/>
      <c r="J219" s="125"/>
      <c r="K219" s="125" t="s">
        <v>140</v>
      </c>
      <c r="L219" s="125"/>
      <c r="M219" s="125"/>
      <c r="N219" s="125"/>
      <c r="O219" s="125"/>
      <c r="P219" s="125"/>
      <c r="Q219" s="125"/>
      <c r="R219" s="125"/>
      <c r="S219" s="125"/>
      <c r="T219" s="126"/>
      <c r="U219" s="125"/>
      <c r="V219" s="125"/>
      <c r="W219" s="125"/>
      <c r="X219" s="125"/>
      <c r="Y219" s="125"/>
      <c r="Z219" s="127"/>
      <c r="AA219" s="125" t="s">
        <v>151</v>
      </c>
      <c r="AB219" s="125"/>
      <c r="AC219" s="125"/>
      <c r="AD219" s="125"/>
      <c r="AE219" s="125"/>
      <c r="AF219" s="125"/>
      <c r="AG219" s="125"/>
      <c r="AH219" s="125"/>
      <c r="AI219" s="125"/>
      <c r="AJ219" s="126"/>
      <c r="AK219" s="125"/>
      <c r="AL219" s="125"/>
      <c r="AM219" s="125"/>
      <c r="AN219" s="125"/>
      <c r="AO219" s="127"/>
      <c r="AP219" s="127"/>
      <c r="AQ219" s="125" t="s">
        <v>152</v>
      </c>
      <c r="AR219" s="127"/>
      <c r="AS219" s="127"/>
      <c r="AT219" s="127"/>
      <c r="AU219" s="127"/>
      <c r="AV219" s="127"/>
      <c r="AW219" s="127"/>
      <c r="AX219" s="127"/>
      <c r="AY219" s="127"/>
      <c r="AZ219" s="127"/>
      <c r="BA219" s="127"/>
      <c r="BB219" s="127"/>
      <c r="BC219" s="127"/>
      <c r="BD219" s="128"/>
      <c r="BE219" s="76"/>
      <c r="BF219" s="1119"/>
      <c r="BG219" s="1119"/>
      <c r="BH219" s="1119"/>
      <c r="BI219" s="1119"/>
      <c r="BJ219" s="220"/>
    </row>
    <row r="220" spans="2:62" ht="20.25" customHeight="1">
      <c r="B220" s="49"/>
      <c r="C220" s="69"/>
      <c r="D220" s="69"/>
      <c r="E220" s="69"/>
      <c r="F220" s="69"/>
      <c r="G220" s="69"/>
      <c r="H220" s="69"/>
      <c r="I220" s="124"/>
      <c r="J220" s="125"/>
      <c r="K220" s="1073" t="s">
        <v>132</v>
      </c>
      <c r="L220" s="1073"/>
      <c r="M220" s="1073" t="s">
        <v>133</v>
      </c>
      <c r="N220" s="1073"/>
      <c r="O220" s="1073"/>
      <c r="P220" s="1073"/>
      <c r="Q220" s="125"/>
      <c r="R220" s="1072" t="s">
        <v>134</v>
      </c>
      <c r="S220" s="1072"/>
      <c r="T220" s="1072"/>
      <c r="U220" s="1072"/>
      <c r="V220" s="129"/>
      <c r="W220" s="130" t="s">
        <v>135</v>
      </c>
      <c r="X220" s="130"/>
      <c r="Y220" s="2"/>
      <c r="Z220" s="127"/>
      <c r="AA220" s="1073" t="s">
        <v>132</v>
      </c>
      <c r="AB220" s="1073"/>
      <c r="AC220" s="1073" t="s">
        <v>133</v>
      </c>
      <c r="AD220" s="1073"/>
      <c r="AE220" s="1073"/>
      <c r="AF220" s="1073"/>
      <c r="AG220" s="125"/>
      <c r="AH220" s="1072" t="s">
        <v>134</v>
      </c>
      <c r="AI220" s="1072"/>
      <c r="AJ220" s="1072"/>
      <c r="AK220" s="1072"/>
      <c r="AL220" s="129"/>
      <c r="AM220" s="130" t="s">
        <v>135</v>
      </c>
      <c r="AN220" s="130"/>
      <c r="AO220" s="127"/>
      <c r="AP220" s="127"/>
      <c r="AQ220" s="127"/>
      <c r="AR220" s="127"/>
      <c r="AS220" s="127"/>
      <c r="AT220" s="127"/>
      <c r="AU220" s="127"/>
      <c r="AV220" s="127"/>
      <c r="AW220" s="127"/>
      <c r="AX220" s="127"/>
      <c r="AY220" s="127"/>
      <c r="AZ220" s="127"/>
      <c r="BA220" s="127"/>
      <c r="BB220" s="127"/>
      <c r="BC220" s="127"/>
      <c r="BD220" s="128"/>
      <c r="BE220" s="76"/>
      <c r="BF220" s="1118"/>
      <c r="BG220" s="1118"/>
      <c r="BH220" s="1118"/>
      <c r="BI220" s="1118"/>
      <c r="BJ220" s="220"/>
    </row>
    <row r="221" spans="2:62" ht="20.25" customHeight="1">
      <c r="B221" s="49"/>
      <c r="C221" s="69"/>
      <c r="D221" s="69"/>
      <c r="E221" s="69"/>
      <c r="F221" s="69"/>
      <c r="G221" s="69"/>
      <c r="H221" s="69"/>
      <c r="I221" s="124"/>
      <c r="J221" s="125"/>
      <c r="K221" s="1074"/>
      <c r="L221" s="1074"/>
      <c r="M221" s="1074" t="s">
        <v>136</v>
      </c>
      <c r="N221" s="1074"/>
      <c r="O221" s="1074" t="s">
        <v>137</v>
      </c>
      <c r="P221" s="1074"/>
      <c r="Q221" s="125"/>
      <c r="R221" s="1074" t="s">
        <v>136</v>
      </c>
      <c r="S221" s="1074"/>
      <c r="T221" s="1074" t="s">
        <v>137</v>
      </c>
      <c r="U221" s="1074"/>
      <c r="V221" s="129"/>
      <c r="W221" s="130" t="s">
        <v>138</v>
      </c>
      <c r="X221" s="130"/>
      <c r="Y221" s="2"/>
      <c r="Z221" s="127"/>
      <c r="AA221" s="1074"/>
      <c r="AB221" s="1074"/>
      <c r="AC221" s="1074" t="s">
        <v>136</v>
      </c>
      <c r="AD221" s="1074"/>
      <c r="AE221" s="1074" t="s">
        <v>137</v>
      </c>
      <c r="AF221" s="1074"/>
      <c r="AG221" s="125"/>
      <c r="AH221" s="1074" t="s">
        <v>136</v>
      </c>
      <c r="AI221" s="1074"/>
      <c r="AJ221" s="1074" t="s">
        <v>137</v>
      </c>
      <c r="AK221" s="1074"/>
      <c r="AL221" s="129"/>
      <c r="AM221" s="130" t="s">
        <v>138</v>
      </c>
      <c r="AN221" s="130"/>
      <c r="AO221" s="127"/>
      <c r="AP221" s="127"/>
      <c r="AQ221" s="131" t="s">
        <v>103</v>
      </c>
      <c r="AR221" s="131"/>
      <c r="AS221" s="131"/>
      <c r="AT221" s="131"/>
      <c r="AU221" s="129"/>
      <c r="AV221" s="130" t="s">
        <v>104</v>
      </c>
      <c r="AW221" s="131"/>
      <c r="AX221" s="131"/>
      <c r="AY221" s="131"/>
      <c r="AZ221" s="129"/>
      <c r="BA221" s="1074" t="s">
        <v>139</v>
      </c>
      <c r="BB221" s="1074"/>
      <c r="BC221" s="1074"/>
      <c r="BD221" s="1074"/>
      <c r="BE221" s="76"/>
      <c r="BF221" s="1117"/>
      <c r="BG221" s="1117"/>
      <c r="BH221" s="1117"/>
      <c r="BI221" s="1117"/>
      <c r="BJ221" s="220"/>
    </row>
    <row r="222" spans="2:62" ht="20.25" customHeight="1">
      <c r="B222" s="49"/>
      <c r="C222" s="69"/>
      <c r="D222" s="69"/>
      <c r="E222" s="69"/>
      <c r="F222" s="69"/>
      <c r="G222" s="69"/>
      <c r="H222" s="69"/>
      <c r="I222" s="124"/>
      <c r="J222" s="125"/>
      <c r="K222" s="1091" t="s">
        <v>6</v>
      </c>
      <c r="L222" s="1091"/>
      <c r="M222" s="1094">
        <f>SUMIFS($BB$17:$BB$216,$F$17:$F$216,"看護職員",$H$17:$H$216,"A")</f>
        <v>0</v>
      </c>
      <c r="N222" s="1094"/>
      <c r="O222" s="1095">
        <f>SUMIFS($BD$17:$BD$216,$F$17:$F$216,"看護職員",$H$17:$H$216,"A")</f>
        <v>0</v>
      </c>
      <c r="P222" s="1095"/>
      <c r="Q222" s="139"/>
      <c r="R222" s="1087">
        <v>0</v>
      </c>
      <c r="S222" s="1087"/>
      <c r="T222" s="1087">
        <v>0</v>
      </c>
      <c r="U222" s="1087"/>
      <c r="V222" s="140"/>
      <c r="W222" s="1088">
        <v>0</v>
      </c>
      <c r="X222" s="1089"/>
      <c r="Y222" s="2"/>
      <c r="Z222" s="127"/>
      <c r="AA222" s="1091" t="s">
        <v>6</v>
      </c>
      <c r="AB222" s="1091"/>
      <c r="AC222" s="1094">
        <f>SUMIFS($BB$17:$BB$216,$F$17:$F$216,"介護職員",$H$17:$H$216,"A")</f>
        <v>0</v>
      </c>
      <c r="AD222" s="1094"/>
      <c r="AE222" s="1095">
        <f>SUMIFS($BD$17:$BD$216,$F$17:$F$216,"介護職員",$H$17:$H$216,"A")</f>
        <v>0</v>
      </c>
      <c r="AF222" s="1095"/>
      <c r="AG222" s="139"/>
      <c r="AH222" s="1087">
        <v>0</v>
      </c>
      <c r="AI222" s="1087"/>
      <c r="AJ222" s="1087">
        <v>0</v>
      </c>
      <c r="AK222" s="1087"/>
      <c r="AL222" s="140"/>
      <c r="AM222" s="1088">
        <v>0</v>
      </c>
      <c r="AN222" s="1089"/>
      <c r="AO222" s="127"/>
      <c r="AP222" s="127"/>
      <c r="AQ222" s="1090">
        <f>U236</f>
        <v>0</v>
      </c>
      <c r="AR222" s="1091"/>
      <c r="AS222" s="1091"/>
      <c r="AT222" s="1091"/>
      <c r="AU222" s="217" t="s">
        <v>153</v>
      </c>
      <c r="AV222" s="1090">
        <f>AK236</f>
        <v>0</v>
      </c>
      <c r="AW222" s="1092"/>
      <c r="AX222" s="1092"/>
      <c r="AY222" s="1092"/>
      <c r="AZ222" s="217" t="s">
        <v>147</v>
      </c>
      <c r="BA222" s="1093">
        <f>ROUNDDOWN(AQ222+AV222,1)</f>
        <v>0</v>
      </c>
      <c r="BB222" s="1093"/>
      <c r="BC222" s="1093"/>
      <c r="BD222" s="1093"/>
      <c r="BE222" s="76"/>
      <c r="BF222" s="79"/>
      <c r="BG222" s="79"/>
      <c r="BH222" s="79"/>
      <c r="BI222" s="79"/>
      <c r="BJ222" s="220"/>
    </row>
    <row r="223" spans="2:62" ht="20.25" customHeight="1">
      <c r="B223" s="49"/>
      <c r="C223" s="69"/>
      <c r="D223" s="69"/>
      <c r="E223" s="69"/>
      <c r="F223" s="69"/>
      <c r="G223" s="69"/>
      <c r="H223" s="69"/>
      <c r="I223" s="124"/>
      <c r="J223" s="125"/>
      <c r="K223" s="1091" t="s">
        <v>7</v>
      </c>
      <c r="L223" s="1091"/>
      <c r="M223" s="1094">
        <f>SUMIFS($BB$17:$BB$216,$F$17:$F$216,"看護職員",$H$17:$H$216,"B")</f>
        <v>0</v>
      </c>
      <c r="N223" s="1094"/>
      <c r="O223" s="1095">
        <f>SUMIFS($BD$17:$BD$216,$F$17:$F$216,"看護職員",$H$17:$H$216,"B")</f>
        <v>0</v>
      </c>
      <c r="P223" s="1095"/>
      <c r="Q223" s="139"/>
      <c r="R223" s="1087">
        <v>0</v>
      </c>
      <c r="S223" s="1087"/>
      <c r="T223" s="1087">
        <v>0</v>
      </c>
      <c r="U223" s="1087"/>
      <c r="V223" s="140"/>
      <c r="W223" s="1088">
        <v>0</v>
      </c>
      <c r="X223" s="1089"/>
      <c r="Y223" s="2"/>
      <c r="Z223" s="127"/>
      <c r="AA223" s="1091" t="s">
        <v>7</v>
      </c>
      <c r="AB223" s="1091"/>
      <c r="AC223" s="1094">
        <f>SUMIFS($BB$17:$BB$216,$F$17:$F$216,"介護職員",$H$17:$H$216,"B")</f>
        <v>0</v>
      </c>
      <c r="AD223" s="1094"/>
      <c r="AE223" s="1095">
        <f>SUMIFS($BD$17:$BD$216,$F$17:$F$216,"介護職員",$H$17:$H$216,"B")</f>
        <v>0</v>
      </c>
      <c r="AF223" s="1095"/>
      <c r="AG223" s="139"/>
      <c r="AH223" s="1087">
        <v>0</v>
      </c>
      <c r="AI223" s="1087"/>
      <c r="AJ223" s="1087">
        <v>0</v>
      </c>
      <c r="AK223" s="1087"/>
      <c r="AL223" s="140"/>
      <c r="AM223" s="1088">
        <v>0</v>
      </c>
      <c r="AN223" s="1089"/>
      <c r="AO223" s="127"/>
      <c r="AP223" s="127"/>
      <c r="AQ223" s="127"/>
      <c r="AR223" s="127"/>
      <c r="AS223" s="127"/>
      <c r="AT223" s="127"/>
      <c r="AU223" s="127"/>
      <c r="AV223" s="127"/>
      <c r="AW223" s="127"/>
      <c r="AX223" s="127"/>
      <c r="AY223" s="127"/>
      <c r="AZ223" s="127"/>
      <c r="BA223" s="127"/>
      <c r="BB223" s="127"/>
      <c r="BC223" s="127"/>
      <c r="BD223" s="128"/>
      <c r="BE223" s="76"/>
      <c r="BF223" s="220"/>
      <c r="BG223" s="220"/>
      <c r="BH223" s="220"/>
      <c r="BI223" s="220"/>
      <c r="BJ223" s="220"/>
    </row>
    <row r="224" spans="2:62" ht="20.25" customHeight="1">
      <c r="B224" s="49"/>
      <c r="C224" s="69"/>
      <c r="D224" s="69"/>
      <c r="E224" s="69"/>
      <c r="F224" s="69"/>
      <c r="G224" s="69"/>
      <c r="H224" s="69"/>
      <c r="I224" s="124"/>
      <c r="J224" s="125"/>
      <c r="K224" s="1091" t="s">
        <v>8</v>
      </c>
      <c r="L224" s="1091"/>
      <c r="M224" s="1094">
        <f>SUMIFS($BB$17:$BB$216,$F$17:$F$216,"看護職員",$H$17:$H$216,"C")</f>
        <v>0</v>
      </c>
      <c r="N224" s="1094"/>
      <c r="O224" s="1095">
        <f>SUMIFS($BD$17:$BD$216,$F$17:$F$216,"看護職員",$H$17:$H$216,"C")</f>
        <v>0</v>
      </c>
      <c r="P224" s="1095"/>
      <c r="Q224" s="139"/>
      <c r="R224" s="1087">
        <v>0</v>
      </c>
      <c r="S224" s="1087"/>
      <c r="T224" s="1096">
        <v>0</v>
      </c>
      <c r="U224" s="1096"/>
      <c r="V224" s="140"/>
      <c r="W224" s="1097" t="s">
        <v>36</v>
      </c>
      <c r="X224" s="1098"/>
      <c r="Y224" s="2"/>
      <c r="Z224" s="127"/>
      <c r="AA224" s="1091" t="s">
        <v>8</v>
      </c>
      <c r="AB224" s="1091"/>
      <c r="AC224" s="1094">
        <f>SUMIFS($BB$17:$BB$216,$F$17:$F$216,"介護職員",$H$17:$H$216,"C")</f>
        <v>0</v>
      </c>
      <c r="AD224" s="1094"/>
      <c r="AE224" s="1095">
        <f>SUMIFS($BD$17:$BD$216,$F$17:$F$216,"介護職員",$H$17:$H$216,"C")</f>
        <v>0</v>
      </c>
      <c r="AF224" s="1095"/>
      <c r="AG224" s="139"/>
      <c r="AH224" s="1087">
        <v>0</v>
      </c>
      <c r="AI224" s="1087"/>
      <c r="AJ224" s="1096">
        <v>0</v>
      </c>
      <c r="AK224" s="1096"/>
      <c r="AL224" s="140"/>
      <c r="AM224" s="1097" t="s">
        <v>36</v>
      </c>
      <c r="AN224" s="1098"/>
      <c r="AO224" s="127"/>
      <c r="AP224" s="127"/>
      <c r="AQ224" s="127"/>
      <c r="AR224" s="127"/>
      <c r="AS224" s="127"/>
      <c r="AT224" s="127"/>
      <c r="AU224" s="127"/>
      <c r="AV224" s="127"/>
      <c r="AW224" s="127"/>
      <c r="AX224" s="127"/>
      <c r="AY224" s="127"/>
      <c r="AZ224" s="127"/>
      <c r="BA224" s="127"/>
      <c r="BB224" s="127"/>
      <c r="BC224" s="127"/>
      <c r="BD224" s="128"/>
      <c r="BE224" s="76"/>
      <c r="BF224" s="220"/>
      <c r="BG224" s="220"/>
      <c r="BH224" s="220"/>
      <c r="BI224" s="220"/>
      <c r="BJ224" s="220"/>
    </row>
    <row r="225" spans="2:62" ht="20.25" customHeight="1">
      <c r="B225" s="49"/>
      <c r="C225" s="69"/>
      <c r="D225" s="69"/>
      <c r="E225" s="69"/>
      <c r="F225" s="69"/>
      <c r="G225" s="69"/>
      <c r="H225" s="69"/>
      <c r="I225" s="124"/>
      <c r="J225" s="125"/>
      <c r="K225" s="1091" t="s">
        <v>9</v>
      </c>
      <c r="L225" s="1091"/>
      <c r="M225" s="1094">
        <f>SUMIFS($BB$17:$BB$216,$F$17:$F$216,"看護職員",$H$17:$H$216,"D")</f>
        <v>0</v>
      </c>
      <c r="N225" s="1094"/>
      <c r="O225" s="1095">
        <f>SUMIFS($BD$17:$BD$216,$F$17:$F$216,"看護職員",$H$17:$H$216,"D")</f>
        <v>0</v>
      </c>
      <c r="P225" s="1095"/>
      <c r="Q225" s="139"/>
      <c r="R225" s="1087">
        <v>0</v>
      </c>
      <c r="S225" s="1087"/>
      <c r="T225" s="1096">
        <v>0</v>
      </c>
      <c r="U225" s="1096"/>
      <c r="V225" s="140"/>
      <c r="W225" s="1097" t="s">
        <v>36</v>
      </c>
      <c r="X225" s="1098"/>
      <c r="Y225" s="2"/>
      <c r="Z225" s="127"/>
      <c r="AA225" s="1091" t="s">
        <v>9</v>
      </c>
      <c r="AB225" s="1091"/>
      <c r="AC225" s="1094">
        <f>SUMIFS($BB$17:$BB$216,$F$17:$F$216,"介護職員",$H$17:$H$216,"D")</f>
        <v>0</v>
      </c>
      <c r="AD225" s="1094"/>
      <c r="AE225" s="1095">
        <f>SUMIFS($BD$17:$BD$216,$F$17:$F$216,"介護職員",$H$17:$H$216,"D")</f>
        <v>0</v>
      </c>
      <c r="AF225" s="1095"/>
      <c r="AG225" s="139"/>
      <c r="AH225" s="1087">
        <v>0</v>
      </c>
      <c r="AI225" s="1087"/>
      <c r="AJ225" s="1096">
        <v>0</v>
      </c>
      <c r="AK225" s="1096"/>
      <c r="AL225" s="140"/>
      <c r="AM225" s="1097" t="s">
        <v>36</v>
      </c>
      <c r="AN225" s="1098"/>
      <c r="AO225" s="127"/>
      <c r="AP225" s="127"/>
      <c r="AQ225" s="125" t="s">
        <v>156</v>
      </c>
      <c r="AR225" s="125"/>
      <c r="AS225" s="125"/>
      <c r="AT225" s="125"/>
      <c r="AU225" s="125"/>
      <c r="AV225" s="125"/>
      <c r="AW225" s="127"/>
      <c r="AX225" s="127"/>
      <c r="AY225" s="127"/>
      <c r="AZ225" s="127"/>
      <c r="BA225" s="127"/>
      <c r="BB225" s="127"/>
      <c r="BC225" s="127"/>
      <c r="BD225" s="128"/>
      <c r="BE225" s="76"/>
      <c r="BF225" s="220"/>
      <c r="BG225" s="220"/>
      <c r="BH225" s="220"/>
      <c r="BI225" s="220"/>
      <c r="BJ225" s="220"/>
    </row>
    <row r="226" spans="2:62" ht="20.25" customHeight="1">
      <c r="B226" s="49"/>
      <c r="C226" s="69"/>
      <c r="D226" s="69"/>
      <c r="E226" s="69"/>
      <c r="F226" s="69"/>
      <c r="G226" s="69"/>
      <c r="H226" s="69"/>
      <c r="I226" s="124"/>
      <c r="J226" s="125"/>
      <c r="K226" s="1091" t="s">
        <v>139</v>
      </c>
      <c r="L226" s="1091"/>
      <c r="M226" s="1094">
        <f>SUM(M222:N225)</f>
        <v>0</v>
      </c>
      <c r="N226" s="1094"/>
      <c r="O226" s="1095">
        <f>SUM(O222:P225)</f>
        <v>0</v>
      </c>
      <c r="P226" s="1095"/>
      <c r="Q226" s="139"/>
      <c r="R226" s="1094">
        <f>SUM(R222:S225)</f>
        <v>0</v>
      </c>
      <c r="S226" s="1094"/>
      <c r="T226" s="1095">
        <f>SUM(T222:U225)</f>
        <v>0</v>
      </c>
      <c r="U226" s="1095"/>
      <c r="V226" s="140"/>
      <c r="W226" s="1099">
        <f>SUM(W222:X223)</f>
        <v>0</v>
      </c>
      <c r="X226" s="1100"/>
      <c r="Y226" s="2"/>
      <c r="Z226" s="127"/>
      <c r="AA226" s="1091" t="s">
        <v>139</v>
      </c>
      <c r="AB226" s="1091"/>
      <c r="AC226" s="1094">
        <f>SUM(AC222:AD225)</f>
        <v>0</v>
      </c>
      <c r="AD226" s="1094"/>
      <c r="AE226" s="1095">
        <f>SUM(AE222:AF225)</f>
        <v>0</v>
      </c>
      <c r="AF226" s="1095"/>
      <c r="AG226" s="139"/>
      <c r="AH226" s="1094">
        <f>SUM(AH222:AI225)</f>
        <v>0</v>
      </c>
      <c r="AI226" s="1094"/>
      <c r="AJ226" s="1095">
        <f>SUM(AJ222:AK225)</f>
        <v>0</v>
      </c>
      <c r="AK226" s="1095"/>
      <c r="AL226" s="140"/>
      <c r="AM226" s="1099">
        <f>SUM(AM222:AN223)</f>
        <v>0</v>
      </c>
      <c r="AN226" s="1100"/>
      <c r="AO226" s="127"/>
      <c r="AP226" s="127"/>
      <c r="AQ226" s="1091" t="s">
        <v>4</v>
      </c>
      <c r="AR226" s="1091"/>
      <c r="AS226" s="1091" t="s">
        <v>5</v>
      </c>
      <c r="AT226" s="1091"/>
      <c r="AU226" s="1091"/>
      <c r="AV226" s="1091"/>
      <c r="AW226" s="127"/>
      <c r="AX226" s="127"/>
      <c r="AY226" s="127"/>
      <c r="AZ226" s="127"/>
      <c r="BA226" s="127"/>
      <c r="BB226" s="127"/>
      <c r="BC226" s="127"/>
      <c r="BD226" s="128"/>
      <c r="BE226" s="76"/>
      <c r="BF226" s="220"/>
      <c r="BG226" s="220"/>
      <c r="BH226" s="220"/>
      <c r="BI226" s="220"/>
      <c r="BJ226" s="220"/>
    </row>
    <row r="227" spans="2:62" ht="20.25" customHeight="1">
      <c r="B227" s="49"/>
      <c r="C227" s="69"/>
      <c r="D227" s="69"/>
      <c r="E227" s="69"/>
      <c r="F227" s="69"/>
      <c r="G227" s="69"/>
      <c r="H227" s="69"/>
      <c r="I227" s="124"/>
      <c r="J227" s="124"/>
      <c r="K227" s="133"/>
      <c r="L227" s="133"/>
      <c r="M227" s="133"/>
      <c r="N227" s="133"/>
      <c r="O227" s="134"/>
      <c r="P227" s="134"/>
      <c r="Q227" s="134"/>
      <c r="R227" s="135"/>
      <c r="S227" s="135"/>
      <c r="T227" s="135"/>
      <c r="U227" s="135"/>
      <c r="V227" s="136"/>
      <c r="W227" s="127"/>
      <c r="X227" s="127"/>
      <c r="Y227" s="127"/>
      <c r="Z227" s="127"/>
      <c r="AA227" s="133"/>
      <c r="AB227" s="133"/>
      <c r="AC227" s="133"/>
      <c r="AD227" s="133"/>
      <c r="AE227" s="134"/>
      <c r="AF227" s="134"/>
      <c r="AG227" s="134"/>
      <c r="AH227" s="135"/>
      <c r="AI227" s="135"/>
      <c r="AJ227" s="135"/>
      <c r="AK227" s="135"/>
      <c r="AL227" s="136"/>
      <c r="AM227" s="127"/>
      <c r="AN227" s="127"/>
      <c r="AO227" s="127"/>
      <c r="AP227" s="127"/>
      <c r="AQ227" s="1091" t="s">
        <v>6</v>
      </c>
      <c r="AR227" s="1091"/>
      <c r="AS227" s="1091" t="s">
        <v>94</v>
      </c>
      <c r="AT227" s="1091"/>
      <c r="AU227" s="1091"/>
      <c r="AV227" s="1091"/>
      <c r="AW227" s="127"/>
      <c r="AX227" s="127"/>
      <c r="AY227" s="127"/>
      <c r="AZ227" s="127"/>
      <c r="BA227" s="127"/>
      <c r="BB227" s="127"/>
      <c r="BC227" s="127"/>
      <c r="BD227" s="128"/>
      <c r="BE227" s="76"/>
      <c r="BF227" s="220"/>
      <c r="BG227" s="220"/>
      <c r="BH227" s="220"/>
      <c r="BI227" s="220"/>
      <c r="BJ227" s="220"/>
    </row>
    <row r="228" spans="2:62" ht="20.25" customHeight="1">
      <c r="B228" s="49"/>
      <c r="C228" s="69"/>
      <c r="D228" s="69"/>
      <c r="E228" s="69"/>
      <c r="F228" s="69"/>
      <c r="G228" s="69"/>
      <c r="H228" s="69"/>
      <c r="I228" s="124"/>
      <c r="J228" s="124"/>
      <c r="K228" s="126" t="s">
        <v>142</v>
      </c>
      <c r="L228" s="125"/>
      <c r="M228" s="125"/>
      <c r="N228" s="125"/>
      <c r="O228" s="125"/>
      <c r="P228" s="125"/>
      <c r="Q228" s="160" t="s">
        <v>241</v>
      </c>
      <c r="R228" s="949" t="s">
        <v>242</v>
      </c>
      <c r="S228" s="950"/>
      <c r="T228" s="137"/>
      <c r="U228" s="137"/>
      <c r="V228" s="125"/>
      <c r="W228" s="125"/>
      <c r="X228" s="125"/>
      <c r="Y228" s="127"/>
      <c r="Z228" s="127"/>
      <c r="AA228" s="126" t="s">
        <v>142</v>
      </c>
      <c r="AB228" s="125"/>
      <c r="AC228" s="125"/>
      <c r="AD228" s="125"/>
      <c r="AE228" s="125"/>
      <c r="AF228" s="125"/>
      <c r="AG228" s="160" t="s">
        <v>241</v>
      </c>
      <c r="AH228" s="951" t="str">
        <f>R228</f>
        <v>週</v>
      </c>
      <c r="AI228" s="952"/>
      <c r="AJ228" s="137"/>
      <c r="AK228" s="137"/>
      <c r="AL228" s="125"/>
      <c r="AM228" s="125"/>
      <c r="AN228" s="125"/>
      <c r="AO228" s="127"/>
      <c r="AP228" s="127"/>
      <c r="AQ228" s="1091" t="s">
        <v>7</v>
      </c>
      <c r="AR228" s="1091"/>
      <c r="AS228" s="1091" t="s">
        <v>95</v>
      </c>
      <c r="AT228" s="1091"/>
      <c r="AU228" s="1091"/>
      <c r="AV228" s="1091"/>
      <c r="AW228" s="127"/>
      <c r="AX228" s="127"/>
      <c r="AY228" s="127"/>
      <c r="AZ228" s="127"/>
      <c r="BA228" s="127"/>
      <c r="BB228" s="127"/>
      <c r="BC228" s="127"/>
      <c r="BD228" s="128"/>
      <c r="BE228" s="76"/>
      <c r="BF228" s="220"/>
      <c r="BG228" s="220"/>
      <c r="BH228" s="220"/>
      <c r="BI228" s="220"/>
      <c r="BJ228" s="220"/>
    </row>
    <row r="229" spans="2:62" ht="20.25" customHeight="1">
      <c r="B229" s="49"/>
      <c r="C229" s="69"/>
      <c r="D229" s="69"/>
      <c r="E229" s="69"/>
      <c r="F229" s="69"/>
      <c r="G229" s="69"/>
      <c r="H229" s="69"/>
      <c r="I229" s="124"/>
      <c r="J229" s="124"/>
      <c r="K229" s="125" t="s">
        <v>143</v>
      </c>
      <c r="L229" s="125"/>
      <c r="M229" s="125"/>
      <c r="N229" s="125"/>
      <c r="O229" s="125"/>
      <c r="P229" s="125" t="s">
        <v>144</v>
      </c>
      <c r="Q229" s="125"/>
      <c r="R229" s="125"/>
      <c r="S229" s="125"/>
      <c r="T229" s="126"/>
      <c r="U229" s="125"/>
      <c r="V229" s="125"/>
      <c r="W229" s="125"/>
      <c r="X229" s="125"/>
      <c r="Y229" s="127"/>
      <c r="Z229" s="127"/>
      <c r="AA229" s="125" t="s">
        <v>143</v>
      </c>
      <c r="AB229" s="125"/>
      <c r="AC229" s="125"/>
      <c r="AD229" s="125"/>
      <c r="AE229" s="125"/>
      <c r="AF229" s="125" t="s">
        <v>144</v>
      </c>
      <c r="AG229" s="125"/>
      <c r="AH229" s="125"/>
      <c r="AI229" s="125"/>
      <c r="AJ229" s="126"/>
      <c r="AK229" s="125"/>
      <c r="AL229" s="125"/>
      <c r="AM229" s="125"/>
      <c r="AN229" s="125"/>
      <c r="AO229" s="127"/>
      <c r="AP229" s="127"/>
      <c r="AQ229" s="1091" t="s">
        <v>8</v>
      </c>
      <c r="AR229" s="1091"/>
      <c r="AS229" s="1091" t="s">
        <v>96</v>
      </c>
      <c r="AT229" s="1091"/>
      <c r="AU229" s="1091"/>
      <c r="AV229" s="1091"/>
      <c r="AW229" s="127"/>
      <c r="AX229" s="127"/>
      <c r="AY229" s="127"/>
      <c r="AZ229" s="127"/>
      <c r="BA229" s="127"/>
      <c r="BB229" s="127"/>
      <c r="BC229" s="127"/>
      <c r="BD229" s="128"/>
      <c r="BE229" s="76"/>
      <c r="BF229" s="220"/>
      <c r="BG229" s="220"/>
      <c r="BH229" s="220"/>
      <c r="BI229" s="220"/>
      <c r="BJ229" s="220"/>
    </row>
    <row r="230" spans="2:62" ht="20.25" customHeight="1">
      <c r="B230" s="49"/>
      <c r="C230" s="69"/>
      <c r="D230" s="69"/>
      <c r="E230" s="69"/>
      <c r="F230" s="69"/>
      <c r="G230" s="69"/>
      <c r="H230" s="69"/>
      <c r="I230" s="124"/>
      <c r="J230" s="124"/>
      <c r="K230" s="125" t="str">
        <f>IF($R$228="週","対象時間数（週平均）","対象時間数（当月合計）")</f>
        <v>対象時間数（週平均）</v>
      </c>
      <c r="L230" s="125"/>
      <c r="M230" s="125"/>
      <c r="N230" s="125"/>
      <c r="O230" s="125"/>
      <c r="P230" s="125" t="str">
        <f>IF($R$228="週","週に勤務すべき時間数","当月に勤務すべき時間数")</f>
        <v>週に勤務すべき時間数</v>
      </c>
      <c r="Q230" s="125"/>
      <c r="R230" s="125"/>
      <c r="S230" s="125"/>
      <c r="T230" s="126"/>
      <c r="U230" s="125" t="s">
        <v>145</v>
      </c>
      <c r="V230" s="125"/>
      <c r="W230" s="125"/>
      <c r="X230" s="125"/>
      <c r="Y230" s="127"/>
      <c r="Z230" s="127"/>
      <c r="AA230" s="125" t="str">
        <f>IF(AH228="週","対象時間数（週平均）","対象時間数（当月合計）")</f>
        <v>対象時間数（週平均）</v>
      </c>
      <c r="AB230" s="125"/>
      <c r="AC230" s="125"/>
      <c r="AD230" s="125"/>
      <c r="AE230" s="125"/>
      <c r="AF230" s="125" t="str">
        <f>IF($AH$228="週","週に勤務すべき時間数","当月に勤務すべき時間数")</f>
        <v>週に勤務すべき時間数</v>
      </c>
      <c r="AG230" s="125"/>
      <c r="AH230" s="125"/>
      <c r="AI230" s="125"/>
      <c r="AJ230" s="126"/>
      <c r="AK230" s="125" t="s">
        <v>145</v>
      </c>
      <c r="AL230" s="125"/>
      <c r="AM230" s="125"/>
      <c r="AN230" s="125"/>
      <c r="AO230" s="127"/>
      <c r="AP230" s="127"/>
      <c r="AQ230" s="1091" t="s">
        <v>9</v>
      </c>
      <c r="AR230" s="1091"/>
      <c r="AS230" s="1091" t="s">
        <v>157</v>
      </c>
      <c r="AT230" s="1091"/>
      <c r="AU230" s="1091"/>
      <c r="AV230" s="1091"/>
      <c r="AW230" s="127"/>
      <c r="AX230" s="127"/>
      <c r="AY230" s="127"/>
      <c r="AZ230" s="127"/>
      <c r="BA230" s="127"/>
      <c r="BB230" s="127"/>
      <c r="BC230" s="127"/>
      <c r="BD230" s="128"/>
      <c r="BE230" s="76"/>
      <c r="BF230" s="220"/>
      <c r="BG230" s="220"/>
      <c r="BH230" s="220"/>
      <c r="BI230" s="220"/>
      <c r="BJ230" s="220"/>
    </row>
    <row r="231" spans="2:62" ht="20.25" customHeight="1">
      <c r="I231" s="2"/>
      <c r="J231" s="2"/>
      <c r="K231" s="1104">
        <f>IF($R$228="週",T226,R226)</f>
        <v>0</v>
      </c>
      <c r="L231" s="1104"/>
      <c r="M231" s="1104"/>
      <c r="N231" s="1104"/>
      <c r="O231" s="217" t="s">
        <v>146</v>
      </c>
      <c r="P231" s="1091">
        <f>IF($R$228="週",$BA$6,$BE$6)</f>
        <v>40</v>
      </c>
      <c r="Q231" s="1091"/>
      <c r="R231" s="1091"/>
      <c r="S231" s="1091"/>
      <c r="T231" s="217" t="s">
        <v>147</v>
      </c>
      <c r="U231" s="1101">
        <f>ROUNDDOWN(K231/P231,1)</f>
        <v>0</v>
      </c>
      <c r="V231" s="1101"/>
      <c r="W231" s="1101"/>
      <c r="X231" s="1101"/>
      <c r="Y231" s="2"/>
      <c r="Z231" s="2"/>
      <c r="AA231" s="1104">
        <f>IF($AH$228="週",AJ226,AH226)</f>
        <v>0</v>
      </c>
      <c r="AB231" s="1104"/>
      <c r="AC231" s="1104"/>
      <c r="AD231" s="1104"/>
      <c r="AE231" s="217" t="s">
        <v>146</v>
      </c>
      <c r="AF231" s="1091">
        <f>IF($AH$228="週",$BA$6,$BE$6)</f>
        <v>40</v>
      </c>
      <c r="AG231" s="1091"/>
      <c r="AH231" s="1091"/>
      <c r="AI231" s="1091"/>
      <c r="AJ231" s="217" t="s">
        <v>147</v>
      </c>
      <c r="AK231" s="1101">
        <f>ROUNDDOWN(AA231/AF231,1)</f>
        <v>0</v>
      </c>
      <c r="AL231" s="1101"/>
      <c r="AM231" s="1101"/>
      <c r="AN231" s="1101"/>
      <c r="AO231" s="2"/>
      <c r="AP231" s="2"/>
      <c r="AQ231" s="2"/>
      <c r="AR231" s="2"/>
      <c r="AS231" s="2"/>
      <c r="AT231" s="2"/>
      <c r="AU231" s="2"/>
      <c r="AV231" s="2"/>
      <c r="AW231" s="2"/>
      <c r="AX231" s="2"/>
      <c r="AY231" s="2"/>
      <c r="AZ231" s="2"/>
      <c r="BA231" s="2"/>
      <c r="BB231" s="2"/>
      <c r="BC231" s="2"/>
      <c r="BD231" s="2"/>
    </row>
    <row r="232" spans="2:62" ht="20.25" customHeight="1">
      <c r="I232" s="2"/>
      <c r="J232" s="2"/>
      <c r="K232" s="125"/>
      <c r="L232" s="125"/>
      <c r="M232" s="125"/>
      <c r="N232" s="125"/>
      <c r="O232" s="125"/>
      <c r="P232" s="125"/>
      <c r="Q232" s="125"/>
      <c r="R232" s="125"/>
      <c r="S232" s="125"/>
      <c r="T232" s="126"/>
      <c r="U232" s="125" t="s">
        <v>148</v>
      </c>
      <c r="V232" s="125"/>
      <c r="W232" s="125"/>
      <c r="X232" s="125"/>
      <c r="Y232" s="2"/>
      <c r="Z232" s="2"/>
      <c r="AA232" s="125"/>
      <c r="AB232" s="125"/>
      <c r="AC232" s="125"/>
      <c r="AD232" s="125"/>
      <c r="AE232" s="125"/>
      <c r="AF232" s="125"/>
      <c r="AG232" s="125"/>
      <c r="AH232" s="125"/>
      <c r="AI232" s="125"/>
      <c r="AJ232" s="126"/>
      <c r="AK232" s="125" t="s">
        <v>148</v>
      </c>
      <c r="AL232" s="125"/>
      <c r="AM232" s="125"/>
      <c r="AN232" s="125"/>
      <c r="AO232" s="2"/>
      <c r="AP232" s="2"/>
      <c r="AQ232" s="2"/>
      <c r="AR232" s="2"/>
      <c r="AS232" s="2"/>
      <c r="AT232" s="2"/>
      <c r="AU232" s="2"/>
      <c r="AV232" s="2"/>
      <c r="AW232" s="2"/>
      <c r="AX232" s="2"/>
      <c r="AY232" s="2"/>
      <c r="AZ232" s="2"/>
      <c r="BA232" s="2"/>
      <c r="BB232" s="2"/>
      <c r="BC232" s="2"/>
      <c r="BD232" s="2"/>
    </row>
    <row r="233" spans="2:62" ht="20.25" customHeight="1">
      <c r="I233" s="2"/>
      <c r="J233" s="2"/>
      <c r="K233" s="125" t="s">
        <v>203</v>
      </c>
      <c r="L233" s="125"/>
      <c r="M233" s="125"/>
      <c r="N233" s="125"/>
      <c r="O233" s="125"/>
      <c r="P233" s="125"/>
      <c r="Q233" s="125"/>
      <c r="R233" s="125"/>
      <c r="S233" s="125"/>
      <c r="T233" s="126"/>
      <c r="U233" s="125"/>
      <c r="V233" s="125"/>
      <c r="W233" s="125"/>
      <c r="X233" s="125"/>
      <c r="Y233" s="2"/>
      <c r="Z233" s="2"/>
      <c r="AA233" s="125" t="s">
        <v>204</v>
      </c>
      <c r="AB233" s="125"/>
      <c r="AC233" s="125"/>
      <c r="AD233" s="125"/>
      <c r="AE233" s="125"/>
      <c r="AF233" s="125"/>
      <c r="AG233" s="125"/>
      <c r="AH233" s="125"/>
      <c r="AI233" s="125"/>
      <c r="AJ233" s="126"/>
      <c r="AK233" s="125"/>
      <c r="AL233" s="125"/>
      <c r="AM233" s="125"/>
      <c r="AN233" s="125"/>
      <c r="AO233" s="2"/>
      <c r="AP233" s="2"/>
      <c r="AQ233" s="2"/>
      <c r="AR233" s="2"/>
      <c r="AS233" s="2"/>
      <c r="AT233" s="2"/>
      <c r="AU233" s="2"/>
      <c r="AV233" s="2"/>
      <c r="AW233" s="2"/>
      <c r="AX233" s="2"/>
      <c r="AY233" s="2"/>
      <c r="AZ233" s="2"/>
      <c r="BA233" s="2"/>
      <c r="BB233" s="2"/>
      <c r="BC233" s="2"/>
      <c r="BD233" s="2"/>
    </row>
    <row r="234" spans="2:62" ht="20.25" customHeight="1">
      <c r="I234" s="2"/>
      <c r="J234" s="2"/>
      <c r="K234" s="125" t="s">
        <v>135</v>
      </c>
      <c r="L234" s="125"/>
      <c r="M234" s="125"/>
      <c r="N234" s="125"/>
      <c r="O234" s="125"/>
      <c r="P234" s="125"/>
      <c r="Q234" s="125"/>
      <c r="R234" s="125"/>
      <c r="S234" s="125"/>
      <c r="T234" s="126"/>
      <c r="U234" s="1073"/>
      <c r="V234" s="1073"/>
      <c r="W234" s="1073"/>
      <c r="X234" s="1073"/>
      <c r="Y234" s="2"/>
      <c r="Z234" s="2"/>
      <c r="AA234" s="125" t="s">
        <v>135</v>
      </c>
      <c r="AB234" s="125"/>
      <c r="AC234" s="125"/>
      <c r="AD234" s="125"/>
      <c r="AE234" s="125"/>
      <c r="AF234" s="125"/>
      <c r="AG234" s="125"/>
      <c r="AH234" s="125"/>
      <c r="AI234" s="125"/>
      <c r="AJ234" s="126"/>
      <c r="AK234" s="1073"/>
      <c r="AL234" s="1073"/>
      <c r="AM234" s="1073"/>
      <c r="AN234" s="1073"/>
      <c r="AO234" s="2"/>
      <c r="AP234" s="2"/>
      <c r="AQ234" s="2"/>
      <c r="AR234" s="2"/>
      <c r="AS234" s="2"/>
      <c r="AT234" s="2"/>
      <c r="AU234" s="2"/>
      <c r="AV234" s="2"/>
      <c r="AW234" s="2"/>
      <c r="AX234" s="2"/>
      <c r="AY234" s="2"/>
      <c r="AZ234" s="2"/>
      <c r="BA234" s="2"/>
      <c r="BB234" s="2"/>
      <c r="BC234" s="2"/>
      <c r="BD234" s="2"/>
    </row>
    <row r="235" spans="2:62" ht="20.25" customHeight="1">
      <c r="I235" s="2"/>
      <c r="J235" s="2"/>
      <c r="K235" s="129" t="s">
        <v>149</v>
      </c>
      <c r="L235" s="129"/>
      <c r="M235" s="129"/>
      <c r="N235" s="129"/>
      <c r="O235" s="129"/>
      <c r="P235" s="125" t="s">
        <v>150</v>
      </c>
      <c r="Q235" s="129"/>
      <c r="R235" s="129"/>
      <c r="S235" s="129"/>
      <c r="T235" s="129"/>
      <c r="U235" s="1074" t="s">
        <v>139</v>
      </c>
      <c r="V235" s="1074"/>
      <c r="W235" s="1074"/>
      <c r="X235" s="1074"/>
      <c r="Y235" s="2"/>
      <c r="Z235" s="2"/>
      <c r="AA235" s="129" t="s">
        <v>149</v>
      </c>
      <c r="AB235" s="129"/>
      <c r="AC235" s="129"/>
      <c r="AD235" s="129"/>
      <c r="AE235" s="129"/>
      <c r="AF235" s="125" t="s">
        <v>150</v>
      </c>
      <c r="AG235" s="129"/>
      <c r="AH235" s="129"/>
      <c r="AI235" s="129"/>
      <c r="AJ235" s="129"/>
      <c r="AK235" s="1074" t="s">
        <v>139</v>
      </c>
      <c r="AL235" s="1074"/>
      <c r="AM235" s="1074"/>
      <c r="AN235" s="1074"/>
      <c r="AO235" s="2"/>
      <c r="AP235" s="2"/>
      <c r="AQ235" s="2"/>
      <c r="AR235" s="2"/>
      <c r="AS235" s="2"/>
      <c r="AT235" s="2"/>
      <c r="AU235" s="2"/>
      <c r="AV235" s="2"/>
      <c r="AW235" s="2"/>
      <c r="AX235" s="2"/>
      <c r="AY235" s="2"/>
      <c r="AZ235" s="2"/>
      <c r="BA235" s="2"/>
      <c r="BB235" s="2"/>
      <c r="BC235" s="2"/>
      <c r="BD235" s="2"/>
    </row>
    <row r="236" spans="2:62" ht="20.25" customHeight="1">
      <c r="I236" s="2"/>
      <c r="J236" s="2"/>
      <c r="K236" s="1091">
        <f>W226</f>
        <v>0</v>
      </c>
      <c r="L236" s="1091"/>
      <c r="M236" s="1091"/>
      <c r="N236" s="1091"/>
      <c r="O236" s="217" t="s">
        <v>153</v>
      </c>
      <c r="P236" s="1101">
        <f>U231</f>
        <v>0</v>
      </c>
      <c r="Q236" s="1101"/>
      <c r="R236" s="1101"/>
      <c r="S236" s="1101"/>
      <c r="T236" s="217" t="s">
        <v>147</v>
      </c>
      <c r="U236" s="1093">
        <f>ROUNDDOWN(K236+P236,1)</f>
        <v>0</v>
      </c>
      <c r="V236" s="1093"/>
      <c r="W236" s="1093"/>
      <c r="X236" s="1093"/>
      <c r="Y236" s="138"/>
      <c r="Z236" s="138"/>
      <c r="AA236" s="1102">
        <f>AM226</f>
        <v>0</v>
      </c>
      <c r="AB236" s="1102"/>
      <c r="AC236" s="1102"/>
      <c r="AD236" s="1102"/>
      <c r="AE236" s="136" t="s">
        <v>153</v>
      </c>
      <c r="AF236" s="1103">
        <f>AK231</f>
        <v>0</v>
      </c>
      <c r="AG236" s="1103"/>
      <c r="AH236" s="1103"/>
      <c r="AI236" s="1103"/>
      <c r="AJ236" s="136" t="s">
        <v>147</v>
      </c>
      <c r="AK236" s="1093">
        <f>ROUNDDOWN(AA236+AF236,1)</f>
        <v>0</v>
      </c>
      <c r="AL236" s="1093"/>
      <c r="AM236" s="1093"/>
      <c r="AN236" s="1093"/>
      <c r="AO236" s="2"/>
      <c r="AP236" s="2"/>
      <c r="AQ236" s="2"/>
      <c r="AR236" s="2"/>
      <c r="AS236" s="2"/>
      <c r="AT236" s="2"/>
      <c r="AU236" s="2"/>
      <c r="AV236" s="2"/>
      <c r="AW236" s="2"/>
      <c r="AX236" s="2"/>
      <c r="AY236" s="2"/>
      <c r="AZ236" s="2"/>
      <c r="BA236" s="2"/>
      <c r="BB236" s="2"/>
      <c r="BC236" s="2"/>
      <c r="BD236" s="2"/>
    </row>
    <row r="237" spans="2:62" ht="20.25" customHeight="1"/>
    <row r="238" spans="2:62" ht="20.25" customHeight="1"/>
    <row r="239" spans="2:62" ht="20.25" customHeight="1"/>
    <row r="240" spans="2:62"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1:59">
      <c r="A283" s="11"/>
      <c r="B283" s="11"/>
      <c r="C283" s="12"/>
      <c r="D283" s="12"/>
      <c r="E283" s="12"/>
      <c r="F283" s="12"/>
      <c r="G283" s="12"/>
      <c r="H283" s="12"/>
      <c r="I283" s="12"/>
      <c r="J283" s="12"/>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0"/>
      <c r="BA283" s="10"/>
      <c r="BB283" s="10"/>
      <c r="BC283" s="10"/>
      <c r="BD283" s="10"/>
      <c r="BE283" s="10"/>
      <c r="BF283" s="10"/>
      <c r="BG283" s="10"/>
    </row>
    <row r="284" spans="1:59">
      <c r="A284" s="11"/>
      <c r="B284" s="11"/>
      <c r="C284" s="12"/>
      <c r="D284" s="12"/>
      <c r="E284" s="12"/>
      <c r="F284" s="12"/>
      <c r="G284" s="12"/>
      <c r="H284" s="12"/>
      <c r="I284" s="12"/>
      <c r="J284" s="12"/>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0"/>
      <c r="BA284" s="10"/>
      <c r="BB284" s="10"/>
      <c r="BC284" s="10"/>
      <c r="BD284" s="10"/>
      <c r="BE284" s="10"/>
      <c r="BF284" s="10"/>
      <c r="BG284" s="10"/>
    </row>
    <row r="285" spans="1:59">
      <c r="A285" s="11"/>
      <c r="B285" s="11"/>
      <c r="C285" s="14"/>
      <c r="D285" s="14"/>
      <c r="E285" s="14"/>
      <c r="F285" s="14"/>
      <c r="G285" s="14"/>
      <c r="H285" s="14"/>
      <c r="I285" s="14"/>
      <c r="J285" s="14"/>
      <c r="K285" s="12"/>
      <c r="L285" s="12"/>
      <c r="M285" s="11"/>
      <c r="N285" s="11"/>
      <c r="O285" s="11"/>
      <c r="P285" s="11"/>
      <c r="Q285" s="11"/>
      <c r="R285" s="11"/>
    </row>
    <row r="286" spans="1:59">
      <c r="A286" s="11"/>
      <c r="B286" s="11"/>
      <c r="C286" s="14"/>
      <c r="D286" s="14"/>
      <c r="E286" s="14"/>
      <c r="F286" s="14"/>
      <c r="G286" s="14"/>
      <c r="H286" s="14"/>
      <c r="I286" s="14"/>
      <c r="J286" s="14"/>
      <c r="K286" s="12"/>
      <c r="L286" s="12"/>
      <c r="M286" s="11"/>
      <c r="N286" s="11"/>
      <c r="O286" s="11"/>
      <c r="P286" s="11"/>
      <c r="Q286" s="11"/>
      <c r="R286" s="11"/>
    </row>
    <row r="287" spans="1:59">
      <c r="C287" s="3"/>
      <c r="D287" s="3"/>
      <c r="E287" s="3"/>
      <c r="F287" s="3"/>
      <c r="G287" s="3"/>
      <c r="H287" s="3"/>
      <c r="I287" s="3"/>
      <c r="J287" s="3"/>
    </row>
    <row r="288" spans="1:59">
      <c r="C288" s="3"/>
      <c r="D288" s="3"/>
      <c r="E288" s="3"/>
      <c r="F288" s="3"/>
      <c r="G288" s="3"/>
      <c r="H288" s="3"/>
      <c r="I288" s="3"/>
      <c r="J288" s="3"/>
    </row>
    <row r="289" spans="3:10">
      <c r="C289" s="3"/>
      <c r="D289" s="3"/>
      <c r="E289" s="3"/>
      <c r="F289" s="3"/>
      <c r="G289" s="3"/>
      <c r="H289" s="3"/>
      <c r="I289" s="3"/>
      <c r="J289" s="3"/>
    </row>
    <row r="290" spans="3:10">
      <c r="C290" s="3"/>
      <c r="D290" s="3"/>
      <c r="E290" s="3"/>
      <c r="F290" s="3"/>
      <c r="G290" s="3"/>
      <c r="H290" s="3"/>
      <c r="I290" s="3"/>
      <c r="J290" s="3"/>
    </row>
  </sheetData>
  <sheetProtection sheet="1" insertRows="0" deleteRows="0"/>
  <mergeCells count="1134">
    <mergeCell ref="I17:J18"/>
    <mergeCell ref="K17:N18"/>
    <mergeCell ref="AT1:BI1"/>
    <mergeCell ref="AC2:AD2"/>
    <mergeCell ref="AF2:AG2"/>
    <mergeCell ref="AJ2:AK2"/>
    <mergeCell ref="AT2:BI2"/>
    <mergeCell ref="BE3:BH3"/>
    <mergeCell ref="O12:S16"/>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 ref="O21:S22"/>
    <mergeCell ref="BB21:BC21"/>
    <mergeCell ref="BD21:BE21"/>
    <mergeCell ref="BF21:BJ22"/>
    <mergeCell ref="BB22:BC22"/>
    <mergeCell ref="BD22:BE22"/>
    <mergeCell ref="B21:B22"/>
    <mergeCell ref="C21:D22"/>
    <mergeCell ref="I21:J22"/>
    <mergeCell ref="K21:N22"/>
    <mergeCell ref="B12:B16"/>
    <mergeCell ref="C12:D16"/>
    <mergeCell ref="I12:J16"/>
    <mergeCell ref="K12:N16"/>
    <mergeCell ref="O19:S20"/>
    <mergeCell ref="BB19:BC19"/>
    <mergeCell ref="BD19:BE19"/>
    <mergeCell ref="BF19:BJ20"/>
    <mergeCell ref="BB20:BC20"/>
    <mergeCell ref="BD20:BE20"/>
    <mergeCell ref="B19:B20"/>
    <mergeCell ref="C19:D20"/>
    <mergeCell ref="I19:J20"/>
    <mergeCell ref="K19:N20"/>
    <mergeCell ref="O17:S18"/>
    <mergeCell ref="BB17:BC17"/>
    <mergeCell ref="BD17:BE17"/>
    <mergeCell ref="BF17:BJ18"/>
    <mergeCell ref="BB18:BC18"/>
    <mergeCell ref="BD18:BE18"/>
    <mergeCell ref="B17:B18"/>
    <mergeCell ref="C17:D18"/>
    <mergeCell ref="O25:S26"/>
    <mergeCell ref="BB25:BC25"/>
    <mergeCell ref="BD25:BE25"/>
    <mergeCell ref="BF25:BJ26"/>
    <mergeCell ref="BB26:BC26"/>
    <mergeCell ref="BD26:BE26"/>
    <mergeCell ref="B25:B26"/>
    <mergeCell ref="C25:D26"/>
    <mergeCell ref="I25:J26"/>
    <mergeCell ref="K25:N26"/>
    <mergeCell ref="O23:S24"/>
    <mergeCell ref="BB23:BC23"/>
    <mergeCell ref="BD23:BE23"/>
    <mergeCell ref="BF23:BJ24"/>
    <mergeCell ref="BB24:BC24"/>
    <mergeCell ref="BD24:BE24"/>
    <mergeCell ref="B23:B24"/>
    <mergeCell ref="C23:D24"/>
    <mergeCell ref="I23:J24"/>
    <mergeCell ref="K23:N24"/>
    <mergeCell ref="O29:S30"/>
    <mergeCell ref="BB29:BC29"/>
    <mergeCell ref="BD29:BE29"/>
    <mergeCell ref="BF29:BJ30"/>
    <mergeCell ref="BB30:BC30"/>
    <mergeCell ref="BD30:BE30"/>
    <mergeCell ref="B29:B30"/>
    <mergeCell ref="C29:D30"/>
    <mergeCell ref="I29:J30"/>
    <mergeCell ref="K29:N30"/>
    <mergeCell ref="O27:S28"/>
    <mergeCell ref="BB27:BC27"/>
    <mergeCell ref="BD27:BE27"/>
    <mergeCell ref="BF27:BJ28"/>
    <mergeCell ref="BB28:BC28"/>
    <mergeCell ref="BD28:BE28"/>
    <mergeCell ref="B27:B28"/>
    <mergeCell ref="C27:D28"/>
    <mergeCell ref="I27:J28"/>
    <mergeCell ref="K27:N28"/>
    <mergeCell ref="O33:S34"/>
    <mergeCell ref="BB33:BC33"/>
    <mergeCell ref="BD33:BE33"/>
    <mergeCell ref="BF33:BJ34"/>
    <mergeCell ref="BB34:BC34"/>
    <mergeCell ref="BD34:BE34"/>
    <mergeCell ref="B33:B34"/>
    <mergeCell ref="C33:D34"/>
    <mergeCell ref="I33:J34"/>
    <mergeCell ref="K33:N34"/>
    <mergeCell ref="O31:S32"/>
    <mergeCell ref="BB31:BC31"/>
    <mergeCell ref="BD31:BE31"/>
    <mergeCell ref="BF31:BJ32"/>
    <mergeCell ref="BB32:BC32"/>
    <mergeCell ref="BD32:BE32"/>
    <mergeCell ref="B31:B32"/>
    <mergeCell ref="C31:D32"/>
    <mergeCell ref="I31:J32"/>
    <mergeCell ref="K31:N32"/>
    <mergeCell ref="O37:S38"/>
    <mergeCell ref="BB37:BC37"/>
    <mergeCell ref="BD37:BE37"/>
    <mergeCell ref="BF37:BJ38"/>
    <mergeCell ref="BB38:BC38"/>
    <mergeCell ref="BD38:BE38"/>
    <mergeCell ref="B37:B38"/>
    <mergeCell ref="C37:D38"/>
    <mergeCell ref="I37:J38"/>
    <mergeCell ref="K37:N38"/>
    <mergeCell ref="O35:S36"/>
    <mergeCell ref="BB35:BC35"/>
    <mergeCell ref="BD35:BE35"/>
    <mergeCell ref="BF35:BJ36"/>
    <mergeCell ref="BB36:BC36"/>
    <mergeCell ref="BD36:BE36"/>
    <mergeCell ref="B35:B36"/>
    <mergeCell ref="C35:D36"/>
    <mergeCell ref="I35:J36"/>
    <mergeCell ref="K35:N36"/>
    <mergeCell ref="O41:S42"/>
    <mergeCell ref="BB41:BC41"/>
    <mergeCell ref="BD41:BE41"/>
    <mergeCell ref="BF41:BJ42"/>
    <mergeCell ref="BB42:BC42"/>
    <mergeCell ref="BD42:BE42"/>
    <mergeCell ref="B41:B42"/>
    <mergeCell ref="C41:D42"/>
    <mergeCell ref="I41:J42"/>
    <mergeCell ref="K41:N42"/>
    <mergeCell ref="O39:S40"/>
    <mergeCell ref="BB39:BC39"/>
    <mergeCell ref="BD39:BE39"/>
    <mergeCell ref="BF39:BJ40"/>
    <mergeCell ref="BB40:BC40"/>
    <mergeCell ref="BD40:BE40"/>
    <mergeCell ref="B39:B40"/>
    <mergeCell ref="C39:D40"/>
    <mergeCell ref="I39:J40"/>
    <mergeCell ref="K39:N40"/>
    <mergeCell ref="O45:S46"/>
    <mergeCell ref="BB45:BC45"/>
    <mergeCell ref="BD45:BE45"/>
    <mergeCell ref="BF45:BJ46"/>
    <mergeCell ref="BB46:BC46"/>
    <mergeCell ref="BD46:BE46"/>
    <mergeCell ref="B45:B46"/>
    <mergeCell ref="C45:D46"/>
    <mergeCell ref="I45:J46"/>
    <mergeCell ref="K45:N46"/>
    <mergeCell ref="O43:S44"/>
    <mergeCell ref="BB43:BC43"/>
    <mergeCell ref="BD43:BE43"/>
    <mergeCell ref="BF43:BJ44"/>
    <mergeCell ref="BB44:BC44"/>
    <mergeCell ref="BD44:BE44"/>
    <mergeCell ref="B43:B44"/>
    <mergeCell ref="C43:D44"/>
    <mergeCell ref="I43:J44"/>
    <mergeCell ref="K43:N44"/>
    <mergeCell ref="O49:S50"/>
    <mergeCell ref="BB49:BC49"/>
    <mergeCell ref="BD49:BE49"/>
    <mergeCell ref="BF49:BJ50"/>
    <mergeCell ref="BB50:BC50"/>
    <mergeCell ref="BD50:BE50"/>
    <mergeCell ref="B49:B50"/>
    <mergeCell ref="C49:D50"/>
    <mergeCell ref="I49:J50"/>
    <mergeCell ref="K49:N50"/>
    <mergeCell ref="O47:S48"/>
    <mergeCell ref="BB47:BC47"/>
    <mergeCell ref="BD47:BE47"/>
    <mergeCell ref="BF47:BJ48"/>
    <mergeCell ref="BB48:BC48"/>
    <mergeCell ref="BD48:BE48"/>
    <mergeCell ref="B47:B48"/>
    <mergeCell ref="C47:D48"/>
    <mergeCell ref="I47:J48"/>
    <mergeCell ref="K47:N48"/>
    <mergeCell ref="O53:S54"/>
    <mergeCell ref="BB53:BC53"/>
    <mergeCell ref="BD53:BE53"/>
    <mergeCell ref="BF53:BJ54"/>
    <mergeCell ref="BB54:BC54"/>
    <mergeCell ref="BD54:BE54"/>
    <mergeCell ref="B53:B54"/>
    <mergeCell ref="C53:D54"/>
    <mergeCell ref="I53:J54"/>
    <mergeCell ref="K53:N54"/>
    <mergeCell ref="O51:S52"/>
    <mergeCell ref="BB51:BC51"/>
    <mergeCell ref="BD51:BE51"/>
    <mergeCell ref="BF51:BJ52"/>
    <mergeCell ref="BB52:BC52"/>
    <mergeCell ref="BD52:BE52"/>
    <mergeCell ref="B51:B52"/>
    <mergeCell ref="C51:D52"/>
    <mergeCell ref="I51:J52"/>
    <mergeCell ref="K51:N52"/>
    <mergeCell ref="O57:S58"/>
    <mergeCell ref="BB57:BC57"/>
    <mergeCell ref="BD57:BE57"/>
    <mergeCell ref="BF57:BJ58"/>
    <mergeCell ref="BB58:BC58"/>
    <mergeCell ref="BD58:BE58"/>
    <mergeCell ref="B57:B58"/>
    <mergeCell ref="C57:D58"/>
    <mergeCell ref="I57:J58"/>
    <mergeCell ref="K57:N58"/>
    <mergeCell ref="O55:S56"/>
    <mergeCell ref="BB55:BC55"/>
    <mergeCell ref="BD55:BE55"/>
    <mergeCell ref="BF55:BJ56"/>
    <mergeCell ref="BB56:BC56"/>
    <mergeCell ref="BD56:BE56"/>
    <mergeCell ref="B55:B56"/>
    <mergeCell ref="C55:D56"/>
    <mergeCell ref="I55:J56"/>
    <mergeCell ref="K55:N56"/>
    <mergeCell ref="O61:S62"/>
    <mergeCell ref="BB61:BC61"/>
    <mergeCell ref="BD61:BE61"/>
    <mergeCell ref="BF61:BJ62"/>
    <mergeCell ref="BB62:BC62"/>
    <mergeCell ref="BD62:BE62"/>
    <mergeCell ref="B61:B62"/>
    <mergeCell ref="C61:D62"/>
    <mergeCell ref="I61:J62"/>
    <mergeCell ref="K61:N62"/>
    <mergeCell ref="O59:S60"/>
    <mergeCell ref="BB59:BC59"/>
    <mergeCell ref="BD59:BE59"/>
    <mergeCell ref="BF59:BJ60"/>
    <mergeCell ref="BB60:BC60"/>
    <mergeCell ref="BD60:BE60"/>
    <mergeCell ref="B59:B60"/>
    <mergeCell ref="C59:D60"/>
    <mergeCell ref="I59:J60"/>
    <mergeCell ref="K59:N60"/>
    <mergeCell ref="O65:S66"/>
    <mergeCell ref="BB65:BC65"/>
    <mergeCell ref="BD65:BE65"/>
    <mergeCell ref="BF65:BJ66"/>
    <mergeCell ref="BB66:BC66"/>
    <mergeCell ref="BD66:BE66"/>
    <mergeCell ref="B65:B66"/>
    <mergeCell ref="C65:D66"/>
    <mergeCell ref="I65:J66"/>
    <mergeCell ref="K65:N66"/>
    <mergeCell ref="O63:S64"/>
    <mergeCell ref="BB63:BC63"/>
    <mergeCell ref="BD63:BE63"/>
    <mergeCell ref="BF63:BJ64"/>
    <mergeCell ref="BB64:BC64"/>
    <mergeCell ref="BD64:BE64"/>
    <mergeCell ref="B63:B64"/>
    <mergeCell ref="C63:D64"/>
    <mergeCell ref="I63:J64"/>
    <mergeCell ref="K63:N64"/>
    <mergeCell ref="O69:S70"/>
    <mergeCell ref="BB69:BC69"/>
    <mergeCell ref="BD69:BE69"/>
    <mergeCell ref="BF69:BJ70"/>
    <mergeCell ref="BB70:BC70"/>
    <mergeCell ref="BD70:BE70"/>
    <mergeCell ref="B69:B70"/>
    <mergeCell ref="C69:D70"/>
    <mergeCell ref="I69:J70"/>
    <mergeCell ref="K69:N70"/>
    <mergeCell ref="O67:S68"/>
    <mergeCell ref="BB67:BC67"/>
    <mergeCell ref="BD67:BE67"/>
    <mergeCell ref="BF67:BJ68"/>
    <mergeCell ref="BB68:BC68"/>
    <mergeCell ref="BD68:BE68"/>
    <mergeCell ref="B67:B68"/>
    <mergeCell ref="C67:D68"/>
    <mergeCell ref="I67:J68"/>
    <mergeCell ref="K67:N68"/>
    <mergeCell ref="O73:S74"/>
    <mergeCell ref="BB73:BC73"/>
    <mergeCell ref="BD73:BE73"/>
    <mergeCell ref="BF73:BJ74"/>
    <mergeCell ref="BB74:BC74"/>
    <mergeCell ref="BD74:BE74"/>
    <mergeCell ref="B73:B74"/>
    <mergeCell ref="C73:D74"/>
    <mergeCell ref="I73:J74"/>
    <mergeCell ref="K73:N74"/>
    <mergeCell ref="O71:S72"/>
    <mergeCell ref="BB71:BC71"/>
    <mergeCell ref="BD71:BE71"/>
    <mergeCell ref="BF71:BJ72"/>
    <mergeCell ref="BB72:BC72"/>
    <mergeCell ref="BD72:BE72"/>
    <mergeCell ref="B71:B72"/>
    <mergeCell ref="C71:D72"/>
    <mergeCell ref="I71:J72"/>
    <mergeCell ref="K71:N72"/>
    <mergeCell ref="O77:S78"/>
    <mergeCell ref="BB77:BC77"/>
    <mergeCell ref="BD77:BE77"/>
    <mergeCell ref="BF77:BJ78"/>
    <mergeCell ref="BB78:BC78"/>
    <mergeCell ref="BD78:BE78"/>
    <mergeCell ref="B77:B78"/>
    <mergeCell ref="C77:D78"/>
    <mergeCell ref="I77:J78"/>
    <mergeCell ref="K77:N78"/>
    <mergeCell ref="O75:S76"/>
    <mergeCell ref="BB75:BC75"/>
    <mergeCell ref="BD75:BE75"/>
    <mergeCell ref="BF75:BJ76"/>
    <mergeCell ref="BB76:BC76"/>
    <mergeCell ref="BD76:BE76"/>
    <mergeCell ref="B75:B76"/>
    <mergeCell ref="C75:D76"/>
    <mergeCell ref="I75:J76"/>
    <mergeCell ref="K75:N76"/>
    <mergeCell ref="O81:S82"/>
    <mergeCell ref="BB81:BC81"/>
    <mergeCell ref="BD81:BE81"/>
    <mergeCell ref="BF81:BJ82"/>
    <mergeCell ref="BB82:BC82"/>
    <mergeCell ref="BD82:BE82"/>
    <mergeCell ref="B81:B82"/>
    <mergeCell ref="C81:D82"/>
    <mergeCell ref="I81:J82"/>
    <mergeCell ref="K81:N82"/>
    <mergeCell ref="O79:S80"/>
    <mergeCell ref="BB79:BC79"/>
    <mergeCell ref="BD79:BE79"/>
    <mergeCell ref="BF79:BJ80"/>
    <mergeCell ref="BB80:BC80"/>
    <mergeCell ref="BD80:BE80"/>
    <mergeCell ref="B79:B80"/>
    <mergeCell ref="C79:D80"/>
    <mergeCell ref="I79:J80"/>
    <mergeCell ref="K79:N80"/>
    <mergeCell ref="O85:S86"/>
    <mergeCell ref="BB85:BC85"/>
    <mergeCell ref="BD85:BE85"/>
    <mergeCell ref="BF85:BJ86"/>
    <mergeCell ref="BB86:BC86"/>
    <mergeCell ref="BD86:BE86"/>
    <mergeCell ref="B85:B86"/>
    <mergeCell ref="C85:D86"/>
    <mergeCell ref="I85:J86"/>
    <mergeCell ref="K85:N86"/>
    <mergeCell ref="O83:S84"/>
    <mergeCell ref="BB83:BC83"/>
    <mergeCell ref="BD83:BE83"/>
    <mergeCell ref="BF83:BJ84"/>
    <mergeCell ref="BB84:BC84"/>
    <mergeCell ref="BD84:BE84"/>
    <mergeCell ref="B83:B84"/>
    <mergeCell ref="C83:D84"/>
    <mergeCell ref="I83:J84"/>
    <mergeCell ref="K83:N84"/>
    <mergeCell ref="O89:S90"/>
    <mergeCell ref="BB89:BC89"/>
    <mergeCell ref="BD89:BE89"/>
    <mergeCell ref="BF89:BJ90"/>
    <mergeCell ref="BB90:BC90"/>
    <mergeCell ref="BD90:BE90"/>
    <mergeCell ref="B89:B90"/>
    <mergeCell ref="C89:D90"/>
    <mergeCell ref="I89:J90"/>
    <mergeCell ref="K89:N90"/>
    <mergeCell ref="O87:S88"/>
    <mergeCell ref="BB87:BC87"/>
    <mergeCell ref="BD87:BE87"/>
    <mergeCell ref="BF87:BJ88"/>
    <mergeCell ref="BB88:BC88"/>
    <mergeCell ref="BD88:BE88"/>
    <mergeCell ref="B87:B88"/>
    <mergeCell ref="C87:D88"/>
    <mergeCell ref="I87:J88"/>
    <mergeCell ref="K87:N88"/>
    <mergeCell ref="O93:S94"/>
    <mergeCell ref="BB93:BC93"/>
    <mergeCell ref="BD93:BE93"/>
    <mergeCell ref="BF93:BJ94"/>
    <mergeCell ref="BB94:BC94"/>
    <mergeCell ref="BD94:BE94"/>
    <mergeCell ref="B93:B94"/>
    <mergeCell ref="C93:D94"/>
    <mergeCell ref="I93:J94"/>
    <mergeCell ref="K93:N94"/>
    <mergeCell ref="O91:S92"/>
    <mergeCell ref="BB91:BC91"/>
    <mergeCell ref="BD91:BE91"/>
    <mergeCell ref="BF91:BJ92"/>
    <mergeCell ref="BB92:BC92"/>
    <mergeCell ref="BD92:BE92"/>
    <mergeCell ref="B91:B92"/>
    <mergeCell ref="C91:D92"/>
    <mergeCell ref="I91:J92"/>
    <mergeCell ref="K91:N92"/>
    <mergeCell ref="O97:S98"/>
    <mergeCell ref="BB97:BC97"/>
    <mergeCell ref="BD97:BE97"/>
    <mergeCell ref="BF97:BJ98"/>
    <mergeCell ref="BB98:BC98"/>
    <mergeCell ref="BD98:BE98"/>
    <mergeCell ref="B97:B98"/>
    <mergeCell ref="C97:D98"/>
    <mergeCell ref="I97:J98"/>
    <mergeCell ref="K97:N98"/>
    <mergeCell ref="O95:S96"/>
    <mergeCell ref="BB95:BC95"/>
    <mergeCell ref="BD95:BE95"/>
    <mergeCell ref="BF95:BJ96"/>
    <mergeCell ref="BB96:BC96"/>
    <mergeCell ref="BD96:BE96"/>
    <mergeCell ref="B95:B96"/>
    <mergeCell ref="C95:D96"/>
    <mergeCell ref="I95:J96"/>
    <mergeCell ref="K95:N96"/>
    <mergeCell ref="O101:S102"/>
    <mergeCell ref="BB101:BC101"/>
    <mergeCell ref="BD101:BE101"/>
    <mergeCell ref="BF101:BJ102"/>
    <mergeCell ref="BB102:BC102"/>
    <mergeCell ref="BD102:BE102"/>
    <mergeCell ref="B101:B102"/>
    <mergeCell ref="C101:D102"/>
    <mergeCell ref="I101:J102"/>
    <mergeCell ref="K101:N102"/>
    <mergeCell ref="O99:S100"/>
    <mergeCell ref="BB99:BC99"/>
    <mergeCell ref="BD99:BE99"/>
    <mergeCell ref="BF99:BJ100"/>
    <mergeCell ref="BB100:BC100"/>
    <mergeCell ref="BD100:BE100"/>
    <mergeCell ref="B99:B100"/>
    <mergeCell ref="C99:D100"/>
    <mergeCell ref="I99:J100"/>
    <mergeCell ref="K99:N100"/>
    <mergeCell ref="O105:S106"/>
    <mergeCell ref="BB105:BC105"/>
    <mergeCell ref="BD105:BE105"/>
    <mergeCell ref="BF105:BJ106"/>
    <mergeCell ref="BB106:BC106"/>
    <mergeCell ref="BD106:BE106"/>
    <mergeCell ref="B105:B106"/>
    <mergeCell ref="C105:D106"/>
    <mergeCell ref="I105:J106"/>
    <mergeCell ref="K105:N106"/>
    <mergeCell ref="O103:S104"/>
    <mergeCell ref="BB103:BC103"/>
    <mergeCell ref="BD103:BE103"/>
    <mergeCell ref="BF103:BJ104"/>
    <mergeCell ref="BB104:BC104"/>
    <mergeCell ref="BD104:BE104"/>
    <mergeCell ref="B103:B104"/>
    <mergeCell ref="C103:D104"/>
    <mergeCell ref="I103:J104"/>
    <mergeCell ref="K103:N104"/>
    <mergeCell ref="O109:S110"/>
    <mergeCell ref="BB109:BC109"/>
    <mergeCell ref="BD109:BE109"/>
    <mergeCell ref="BF109:BJ110"/>
    <mergeCell ref="BB110:BC110"/>
    <mergeCell ref="BD110:BE110"/>
    <mergeCell ref="B109:B110"/>
    <mergeCell ref="C109:D110"/>
    <mergeCell ref="I109:J110"/>
    <mergeCell ref="K109:N110"/>
    <mergeCell ref="O107:S108"/>
    <mergeCell ref="BB107:BC107"/>
    <mergeCell ref="BD107:BE107"/>
    <mergeCell ref="BF107:BJ108"/>
    <mergeCell ref="BB108:BC108"/>
    <mergeCell ref="BD108:BE108"/>
    <mergeCell ref="B107:B108"/>
    <mergeCell ref="C107:D108"/>
    <mergeCell ref="I107:J108"/>
    <mergeCell ref="K107:N108"/>
    <mergeCell ref="O113:S114"/>
    <mergeCell ref="BB113:BC113"/>
    <mergeCell ref="BD113:BE113"/>
    <mergeCell ref="BF113:BJ114"/>
    <mergeCell ref="BB114:BC114"/>
    <mergeCell ref="BD114:BE114"/>
    <mergeCell ref="B113:B114"/>
    <mergeCell ref="C113:D114"/>
    <mergeCell ref="I113:J114"/>
    <mergeCell ref="K113:N114"/>
    <mergeCell ref="O111:S112"/>
    <mergeCell ref="BB111:BC111"/>
    <mergeCell ref="BD111:BE111"/>
    <mergeCell ref="BF111:BJ112"/>
    <mergeCell ref="BB112:BC112"/>
    <mergeCell ref="BD112:BE112"/>
    <mergeCell ref="B111:B112"/>
    <mergeCell ref="C111:D112"/>
    <mergeCell ref="I111:J112"/>
    <mergeCell ref="K111:N112"/>
    <mergeCell ref="O117:S118"/>
    <mergeCell ref="BB117:BC117"/>
    <mergeCell ref="BD117:BE117"/>
    <mergeCell ref="BF117:BJ118"/>
    <mergeCell ref="BB118:BC118"/>
    <mergeCell ref="BD118:BE118"/>
    <mergeCell ref="B117:B118"/>
    <mergeCell ref="C117:D118"/>
    <mergeCell ref="I117:J118"/>
    <mergeCell ref="K117:N118"/>
    <mergeCell ref="O115:S116"/>
    <mergeCell ref="BB115:BC115"/>
    <mergeCell ref="BD115:BE115"/>
    <mergeCell ref="BF115:BJ116"/>
    <mergeCell ref="BB116:BC116"/>
    <mergeCell ref="BD116:BE116"/>
    <mergeCell ref="B115:B116"/>
    <mergeCell ref="C115:D116"/>
    <mergeCell ref="I115:J116"/>
    <mergeCell ref="K115:N116"/>
    <mergeCell ref="O121:S122"/>
    <mergeCell ref="BB121:BC121"/>
    <mergeCell ref="BD121:BE121"/>
    <mergeCell ref="BF121:BJ122"/>
    <mergeCell ref="BB122:BC122"/>
    <mergeCell ref="BD122:BE122"/>
    <mergeCell ref="B121:B122"/>
    <mergeCell ref="C121:D122"/>
    <mergeCell ref="I121:J122"/>
    <mergeCell ref="K121:N122"/>
    <mergeCell ref="O119:S120"/>
    <mergeCell ref="BB119:BC119"/>
    <mergeCell ref="BD119:BE119"/>
    <mergeCell ref="BF119:BJ120"/>
    <mergeCell ref="BB120:BC120"/>
    <mergeCell ref="BD120:BE120"/>
    <mergeCell ref="B119:B120"/>
    <mergeCell ref="C119:D120"/>
    <mergeCell ref="I119:J120"/>
    <mergeCell ref="K119:N120"/>
    <mergeCell ref="O125:S126"/>
    <mergeCell ref="BB125:BC125"/>
    <mergeCell ref="BD125:BE125"/>
    <mergeCell ref="BF125:BJ126"/>
    <mergeCell ref="BB126:BC126"/>
    <mergeCell ref="BD126:BE126"/>
    <mergeCell ref="B125:B126"/>
    <mergeCell ref="C125:D126"/>
    <mergeCell ref="I125:J126"/>
    <mergeCell ref="K125:N126"/>
    <mergeCell ref="O123:S124"/>
    <mergeCell ref="BB123:BC123"/>
    <mergeCell ref="BD123:BE123"/>
    <mergeCell ref="BF123:BJ124"/>
    <mergeCell ref="BB124:BC124"/>
    <mergeCell ref="BD124:BE124"/>
    <mergeCell ref="B123:B124"/>
    <mergeCell ref="C123:D124"/>
    <mergeCell ref="I123:J124"/>
    <mergeCell ref="K123:N124"/>
    <mergeCell ref="O129:S130"/>
    <mergeCell ref="BB129:BC129"/>
    <mergeCell ref="BD129:BE129"/>
    <mergeCell ref="BF129:BJ130"/>
    <mergeCell ref="BB130:BC130"/>
    <mergeCell ref="BD130:BE130"/>
    <mergeCell ref="B129:B130"/>
    <mergeCell ref="C129:D130"/>
    <mergeCell ref="I129:J130"/>
    <mergeCell ref="K129:N130"/>
    <mergeCell ref="O127:S128"/>
    <mergeCell ref="BB127:BC127"/>
    <mergeCell ref="BD127:BE127"/>
    <mergeCell ref="BF127:BJ128"/>
    <mergeCell ref="BB128:BC128"/>
    <mergeCell ref="BD128:BE128"/>
    <mergeCell ref="B127:B128"/>
    <mergeCell ref="C127:D128"/>
    <mergeCell ref="I127:J128"/>
    <mergeCell ref="K127:N128"/>
    <mergeCell ref="O133:S134"/>
    <mergeCell ref="BB133:BC133"/>
    <mergeCell ref="BD133:BE133"/>
    <mergeCell ref="BF133:BJ134"/>
    <mergeCell ref="BB134:BC134"/>
    <mergeCell ref="BD134:BE134"/>
    <mergeCell ref="B133:B134"/>
    <mergeCell ref="C133:D134"/>
    <mergeCell ref="I133:J134"/>
    <mergeCell ref="K133:N134"/>
    <mergeCell ref="O131:S132"/>
    <mergeCell ref="BB131:BC131"/>
    <mergeCell ref="BD131:BE131"/>
    <mergeCell ref="BF131:BJ132"/>
    <mergeCell ref="BB132:BC132"/>
    <mergeCell ref="BD132:BE132"/>
    <mergeCell ref="B131:B132"/>
    <mergeCell ref="C131:D132"/>
    <mergeCell ref="I131:J132"/>
    <mergeCell ref="K131:N132"/>
    <mergeCell ref="O137:S138"/>
    <mergeCell ref="BB137:BC137"/>
    <mergeCell ref="BD137:BE137"/>
    <mergeCell ref="BF137:BJ138"/>
    <mergeCell ref="BB138:BC138"/>
    <mergeCell ref="BD138:BE138"/>
    <mergeCell ref="B137:B138"/>
    <mergeCell ref="C137:D138"/>
    <mergeCell ref="I137:J138"/>
    <mergeCell ref="K137:N138"/>
    <mergeCell ref="O135:S136"/>
    <mergeCell ref="BB135:BC135"/>
    <mergeCell ref="BD135:BE135"/>
    <mergeCell ref="BF135:BJ136"/>
    <mergeCell ref="BB136:BC136"/>
    <mergeCell ref="BD136:BE136"/>
    <mergeCell ref="B135:B136"/>
    <mergeCell ref="C135:D136"/>
    <mergeCell ref="I135:J136"/>
    <mergeCell ref="K135:N136"/>
    <mergeCell ref="O141:S142"/>
    <mergeCell ref="BB141:BC141"/>
    <mergeCell ref="BD141:BE141"/>
    <mergeCell ref="BF141:BJ142"/>
    <mergeCell ref="BB142:BC142"/>
    <mergeCell ref="BD142:BE142"/>
    <mergeCell ref="B141:B142"/>
    <mergeCell ref="C141:D142"/>
    <mergeCell ref="I141:J142"/>
    <mergeCell ref="K141:N142"/>
    <mergeCell ref="O139:S140"/>
    <mergeCell ref="BB139:BC139"/>
    <mergeCell ref="BD139:BE139"/>
    <mergeCell ref="BF139:BJ140"/>
    <mergeCell ref="BB140:BC140"/>
    <mergeCell ref="BD140:BE140"/>
    <mergeCell ref="B139:B140"/>
    <mergeCell ref="C139:D140"/>
    <mergeCell ref="I139:J140"/>
    <mergeCell ref="K139:N140"/>
    <mergeCell ref="O145:S146"/>
    <mergeCell ref="BB145:BC145"/>
    <mergeCell ref="BD145:BE145"/>
    <mergeCell ref="BF145:BJ146"/>
    <mergeCell ref="BB146:BC146"/>
    <mergeCell ref="BD146:BE146"/>
    <mergeCell ref="B145:B146"/>
    <mergeCell ref="C145:D146"/>
    <mergeCell ref="I145:J146"/>
    <mergeCell ref="K145:N146"/>
    <mergeCell ref="O143:S144"/>
    <mergeCell ref="BB143:BC143"/>
    <mergeCell ref="BD143:BE143"/>
    <mergeCell ref="BF143:BJ144"/>
    <mergeCell ref="BB144:BC144"/>
    <mergeCell ref="BD144:BE144"/>
    <mergeCell ref="B143:B144"/>
    <mergeCell ref="C143:D144"/>
    <mergeCell ref="I143:J144"/>
    <mergeCell ref="K143:N144"/>
    <mergeCell ref="O149:S150"/>
    <mergeCell ref="BB149:BC149"/>
    <mergeCell ref="BD149:BE149"/>
    <mergeCell ref="BF149:BJ150"/>
    <mergeCell ref="BB150:BC150"/>
    <mergeCell ref="BD150:BE150"/>
    <mergeCell ref="B149:B150"/>
    <mergeCell ref="C149:D150"/>
    <mergeCell ref="I149:J150"/>
    <mergeCell ref="K149:N150"/>
    <mergeCell ref="O147:S148"/>
    <mergeCell ref="BB147:BC147"/>
    <mergeCell ref="BD147:BE147"/>
    <mergeCell ref="BF147:BJ148"/>
    <mergeCell ref="BB148:BC148"/>
    <mergeCell ref="BD148:BE148"/>
    <mergeCell ref="B147:B148"/>
    <mergeCell ref="C147:D148"/>
    <mergeCell ref="I147:J148"/>
    <mergeCell ref="K147:N148"/>
    <mergeCell ref="O153:S154"/>
    <mergeCell ref="BB153:BC153"/>
    <mergeCell ref="BD153:BE153"/>
    <mergeCell ref="BF153:BJ154"/>
    <mergeCell ref="BB154:BC154"/>
    <mergeCell ref="BD154:BE154"/>
    <mergeCell ref="B153:B154"/>
    <mergeCell ref="C153:D154"/>
    <mergeCell ref="I153:J154"/>
    <mergeCell ref="K153:N154"/>
    <mergeCell ref="O151:S152"/>
    <mergeCell ref="BB151:BC151"/>
    <mergeCell ref="BD151:BE151"/>
    <mergeCell ref="BF151:BJ152"/>
    <mergeCell ref="BB152:BC152"/>
    <mergeCell ref="BD152:BE152"/>
    <mergeCell ref="B151:B152"/>
    <mergeCell ref="C151:D152"/>
    <mergeCell ref="I151:J152"/>
    <mergeCell ref="K151:N152"/>
    <mergeCell ref="O157:S158"/>
    <mergeCell ref="BB157:BC157"/>
    <mergeCell ref="BD157:BE157"/>
    <mergeCell ref="BF157:BJ158"/>
    <mergeCell ref="BB158:BC158"/>
    <mergeCell ref="BD158:BE158"/>
    <mergeCell ref="B157:B158"/>
    <mergeCell ref="C157:D158"/>
    <mergeCell ref="I157:J158"/>
    <mergeCell ref="K157:N158"/>
    <mergeCell ref="O155:S156"/>
    <mergeCell ref="BB155:BC155"/>
    <mergeCell ref="BD155:BE155"/>
    <mergeCell ref="BF155:BJ156"/>
    <mergeCell ref="BB156:BC156"/>
    <mergeCell ref="BD156:BE156"/>
    <mergeCell ref="B155:B156"/>
    <mergeCell ref="C155:D156"/>
    <mergeCell ref="I155:J156"/>
    <mergeCell ref="K155:N156"/>
    <mergeCell ref="O161:S162"/>
    <mergeCell ref="BB161:BC161"/>
    <mergeCell ref="BD161:BE161"/>
    <mergeCell ref="BF161:BJ162"/>
    <mergeCell ref="BB162:BC162"/>
    <mergeCell ref="BD162:BE162"/>
    <mergeCell ref="B161:B162"/>
    <mergeCell ref="C161:D162"/>
    <mergeCell ref="I161:J162"/>
    <mergeCell ref="K161:N162"/>
    <mergeCell ref="O159:S160"/>
    <mergeCell ref="BB159:BC159"/>
    <mergeCell ref="BD159:BE159"/>
    <mergeCell ref="BF159:BJ160"/>
    <mergeCell ref="BB160:BC160"/>
    <mergeCell ref="BD160:BE160"/>
    <mergeCell ref="B159:B160"/>
    <mergeCell ref="C159:D160"/>
    <mergeCell ref="I159:J160"/>
    <mergeCell ref="K159:N160"/>
    <mergeCell ref="O165:S166"/>
    <mergeCell ref="BB165:BC165"/>
    <mergeCell ref="BD165:BE165"/>
    <mergeCell ref="BF165:BJ166"/>
    <mergeCell ref="BB166:BC166"/>
    <mergeCell ref="BD166:BE166"/>
    <mergeCell ref="B165:B166"/>
    <mergeCell ref="C165:D166"/>
    <mergeCell ref="I165:J166"/>
    <mergeCell ref="K165:N166"/>
    <mergeCell ref="O163:S164"/>
    <mergeCell ref="BB163:BC163"/>
    <mergeCell ref="BD163:BE163"/>
    <mergeCell ref="BF163:BJ164"/>
    <mergeCell ref="BB164:BC164"/>
    <mergeCell ref="BD164:BE164"/>
    <mergeCell ref="B163:B164"/>
    <mergeCell ref="C163:D164"/>
    <mergeCell ref="I163:J164"/>
    <mergeCell ref="K163:N164"/>
    <mergeCell ref="O169:S170"/>
    <mergeCell ref="BB169:BC169"/>
    <mergeCell ref="BD169:BE169"/>
    <mergeCell ref="BF169:BJ170"/>
    <mergeCell ref="BB170:BC170"/>
    <mergeCell ref="BD170:BE170"/>
    <mergeCell ref="B169:B170"/>
    <mergeCell ref="C169:D170"/>
    <mergeCell ref="I169:J170"/>
    <mergeCell ref="K169:N170"/>
    <mergeCell ref="O167:S168"/>
    <mergeCell ref="BB167:BC167"/>
    <mergeCell ref="BD167:BE167"/>
    <mergeCell ref="BF167:BJ168"/>
    <mergeCell ref="BB168:BC168"/>
    <mergeCell ref="BD168:BE168"/>
    <mergeCell ref="B167:B168"/>
    <mergeCell ref="C167:D168"/>
    <mergeCell ref="I167:J168"/>
    <mergeCell ref="K167:N168"/>
    <mergeCell ref="O173:S174"/>
    <mergeCell ref="BB173:BC173"/>
    <mergeCell ref="BD173:BE173"/>
    <mergeCell ref="BF173:BJ174"/>
    <mergeCell ref="BB174:BC174"/>
    <mergeCell ref="BD174:BE174"/>
    <mergeCell ref="B173:B174"/>
    <mergeCell ref="C173:D174"/>
    <mergeCell ref="I173:J174"/>
    <mergeCell ref="K173:N174"/>
    <mergeCell ref="O171:S172"/>
    <mergeCell ref="BB171:BC171"/>
    <mergeCell ref="BD171:BE171"/>
    <mergeCell ref="BF171:BJ172"/>
    <mergeCell ref="BB172:BC172"/>
    <mergeCell ref="BD172:BE172"/>
    <mergeCell ref="B171:B172"/>
    <mergeCell ref="C171:D172"/>
    <mergeCell ref="I171:J172"/>
    <mergeCell ref="K171:N172"/>
    <mergeCell ref="O177:S178"/>
    <mergeCell ref="BB177:BC177"/>
    <mergeCell ref="BD177:BE177"/>
    <mergeCell ref="BF177:BJ178"/>
    <mergeCell ref="BB178:BC178"/>
    <mergeCell ref="BD178:BE178"/>
    <mergeCell ref="B177:B178"/>
    <mergeCell ref="C177:D178"/>
    <mergeCell ref="I177:J178"/>
    <mergeCell ref="K177:N178"/>
    <mergeCell ref="O175:S176"/>
    <mergeCell ref="BB175:BC175"/>
    <mergeCell ref="BD175:BE175"/>
    <mergeCell ref="BF175:BJ176"/>
    <mergeCell ref="BB176:BC176"/>
    <mergeCell ref="BD176:BE176"/>
    <mergeCell ref="B175:B176"/>
    <mergeCell ref="C175:D176"/>
    <mergeCell ref="I175:J176"/>
    <mergeCell ref="K175:N176"/>
    <mergeCell ref="O181:S182"/>
    <mergeCell ref="BB181:BC181"/>
    <mergeCell ref="BD181:BE181"/>
    <mergeCell ref="BF181:BJ182"/>
    <mergeCell ref="BB182:BC182"/>
    <mergeCell ref="BD182:BE182"/>
    <mergeCell ref="B181:B182"/>
    <mergeCell ref="C181:D182"/>
    <mergeCell ref="I181:J182"/>
    <mergeCell ref="K181:N182"/>
    <mergeCell ref="O179:S180"/>
    <mergeCell ref="BB179:BC179"/>
    <mergeCell ref="BD179:BE179"/>
    <mergeCell ref="BF179:BJ180"/>
    <mergeCell ref="BB180:BC180"/>
    <mergeCell ref="BD180:BE180"/>
    <mergeCell ref="B179:B180"/>
    <mergeCell ref="C179:D180"/>
    <mergeCell ref="I179:J180"/>
    <mergeCell ref="K179:N180"/>
    <mergeCell ref="O185:S186"/>
    <mergeCell ref="BB185:BC185"/>
    <mergeCell ref="BD185:BE185"/>
    <mergeCell ref="BF185:BJ186"/>
    <mergeCell ref="BB186:BC186"/>
    <mergeCell ref="BD186:BE186"/>
    <mergeCell ref="B185:B186"/>
    <mergeCell ref="C185:D186"/>
    <mergeCell ref="I185:J186"/>
    <mergeCell ref="K185:N186"/>
    <mergeCell ref="O183:S184"/>
    <mergeCell ref="BB183:BC183"/>
    <mergeCell ref="BD183:BE183"/>
    <mergeCell ref="BF183:BJ184"/>
    <mergeCell ref="BB184:BC184"/>
    <mergeCell ref="BD184:BE184"/>
    <mergeCell ref="B183:B184"/>
    <mergeCell ref="C183:D184"/>
    <mergeCell ref="I183:J184"/>
    <mergeCell ref="K183:N184"/>
    <mergeCell ref="O189:S190"/>
    <mergeCell ref="BB189:BC189"/>
    <mergeCell ref="BD189:BE189"/>
    <mergeCell ref="BF189:BJ190"/>
    <mergeCell ref="BB190:BC190"/>
    <mergeCell ref="BD190:BE190"/>
    <mergeCell ref="B189:B190"/>
    <mergeCell ref="C189:D190"/>
    <mergeCell ref="I189:J190"/>
    <mergeCell ref="K189:N190"/>
    <mergeCell ref="O187:S188"/>
    <mergeCell ref="BB187:BC187"/>
    <mergeCell ref="BD187:BE187"/>
    <mergeCell ref="BF187:BJ188"/>
    <mergeCell ref="BB188:BC188"/>
    <mergeCell ref="BD188:BE188"/>
    <mergeCell ref="B187:B188"/>
    <mergeCell ref="C187:D188"/>
    <mergeCell ref="I187:J188"/>
    <mergeCell ref="K187:N188"/>
    <mergeCell ref="O193:S194"/>
    <mergeCell ref="BB193:BC193"/>
    <mergeCell ref="BD193:BE193"/>
    <mergeCell ref="BF193:BJ194"/>
    <mergeCell ref="BB194:BC194"/>
    <mergeCell ref="BD194:BE194"/>
    <mergeCell ref="B193:B194"/>
    <mergeCell ref="C193:D194"/>
    <mergeCell ref="I193:J194"/>
    <mergeCell ref="K193:N194"/>
    <mergeCell ref="O191:S192"/>
    <mergeCell ref="BB191:BC191"/>
    <mergeCell ref="BD191:BE191"/>
    <mergeCell ref="BF191:BJ192"/>
    <mergeCell ref="BB192:BC192"/>
    <mergeCell ref="BD192:BE192"/>
    <mergeCell ref="B191:B192"/>
    <mergeCell ref="C191:D192"/>
    <mergeCell ref="I191:J192"/>
    <mergeCell ref="K191:N192"/>
    <mergeCell ref="O197:S198"/>
    <mergeCell ref="BB197:BC197"/>
    <mergeCell ref="BD197:BE197"/>
    <mergeCell ref="BF197:BJ198"/>
    <mergeCell ref="BB198:BC198"/>
    <mergeCell ref="BD198:BE198"/>
    <mergeCell ref="B197:B198"/>
    <mergeCell ref="C197:D198"/>
    <mergeCell ref="I197:J198"/>
    <mergeCell ref="K197:N198"/>
    <mergeCell ref="O195:S196"/>
    <mergeCell ref="BB195:BC195"/>
    <mergeCell ref="BD195:BE195"/>
    <mergeCell ref="BF195:BJ196"/>
    <mergeCell ref="BB196:BC196"/>
    <mergeCell ref="BD196:BE196"/>
    <mergeCell ref="B195:B196"/>
    <mergeCell ref="C195:D196"/>
    <mergeCell ref="I195:J196"/>
    <mergeCell ref="K195:N196"/>
    <mergeCell ref="O201:S202"/>
    <mergeCell ref="BB201:BC201"/>
    <mergeCell ref="BD201:BE201"/>
    <mergeCell ref="BF201:BJ202"/>
    <mergeCell ref="BB202:BC202"/>
    <mergeCell ref="BD202:BE202"/>
    <mergeCell ref="B201:B202"/>
    <mergeCell ref="C201:D202"/>
    <mergeCell ref="I201:J202"/>
    <mergeCell ref="K201:N202"/>
    <mergeCell ref="O199:S200"/>
    <mergeCell ref="BB199:BC199"/>
    <mergeCell ref="BD199:BE199"/>
    <mergeCell ref="BF199:BJ200"/>
    <mergeCell ref="BB200:BC200"/>
    <mergeCell ref="BD200:BE200"/>
    <mergeCell ref="B199:B200"/>
    <mergeCell ref="C199:D200"/>
    <mergeCell ref="I199:J200"/>
    <mergeCell ref="K199:N200"/>
    <mergeCell ref="O205:S206"/>
    <mergeCell ref="BB205:BC205"/>
    <mergeCell ref="BD205:BE205"/>
    <mergeCell ref="BF205:BJ206"/>
    <mergeCell ref="BB206:BC206"/>
    <mergeCell ref="BD206:BE206"/>
    <mergeCell ref="B205:B206"/>
    <mergeCell ref="C205:D206"/>
    <mergeCell ref="I205:J206"/>
    <mergeCell ref="K205:N206"/>
    <mergeCell ref="O203:S204"/>
    <mergeCell ref="BB203:BC203"/>
    <mergeCell ref="BD203:BE203"/>
    <mergeCell ref="BF203:BJ204"/>
    <mergeCell ref="BB204:BC204"/>
    <mergeCell ref="BD204:BE204"/>
    <mergeCell ref="B203:B204"/>
    <mergeCell ref="C203:D204"/>
    <mergeCell ref="I203:J204"/>
    <mergeCell ref="K203:N204"/>
    <mergeCell ref="O209:S210"/>
    <mergeCell ref="BB209:BC209"/>
    <mergeCell ref="BD209:BE209"/>
    <mergeCell ref="BF209:BJ210"/>
    <mergeCell ref="BB210:BC210"/>
    <mergeCell ref="BD210:BE210"/>
    <mergeCell ref="B209:B210"/>
    <mergeCell ref="C209:D210"/>
    <mergeCell ref="I209:J210"/>
    <mergeCell ref="K209:N210"/>
    <mergeCell ref="O207:S208"/>
    <mergeCell ref="BB207:BC207"/>
    <mergeCell ref="BD207:BE207"/>
    <mergeCell ref="BF207:BJ208"/>
    <mergeCell ref="BB208:BC208"/>
    <mergeCell ref="BD208:BE208"/>
    <mergeCell ref="B207:B208"/>
    <mergeCell ref="C207:D208"/>
    <mergeCell ref="I207:J208"/>
    <mergeCell ref="K207:N208"/>
    <mergeCell ref="B215:B216"/>
    <mergeCell ref="C215:D216"/>
    <mergeCell ref="I215:J216"/>
    <mergeCell ref="K215:N216"/>
    <mergeCell ref="O213:S214"/>
    <mergeCell ref="BB213:BC213"/>
    <mergeCell ref="BD213:BE213"/>
    <mergeCell ref="BF213:BJ214"/>
    <mergeCell ref="BB214:BC214"/>
    <mergeCell ref="BD214:BE214"/>
    <mergeCell ref="B213:B214"/>
    <mergeCell ref="C213:D214"/>
    <mergeCell ref="I213:J214"/>
    <mergeCell ref="K213:N214"/>
    <mergeCell ref="O211:S212"/>
    <mergeCell ref="BB211:BC211"/>
    <mergeCell ref="BD211:BE211"/>
    <mergeCell ref="BF211:BJ212"/>
    <mergeCell ref="BB212:BC212"/>
    <mergeCell ref="BD212:BE212"/>
    <mergeCell ref="B211:B212"/>
    <mergeCell ref="C211:D212"/>
    <mergeCell ref="I211:J212"/>
    <mergeCell ref="K211:N212"/>
    <mergeCell ref="BF219:BI219"/>
    <mergeCell ref="K220:L221"/>
    <mergeCell ref="M220:P220"/>
    <mergeCell ref="R220:U220"/>
    <mergeCell ref="AA220:AB221"/>
    <mergeCell ref="AC220:AF220"/>
    <mergeCell ref="AH220:AK220"/>
    <mergeCell ref="BF220:BI220"/>
    <mergeCell ref="M221:N221"/>
    <mergeCell ref="O221:P221"/>
    <mergeCell ref="BA222:BD222"/>
    <mergeCell ref="O215:S216"/>
    <mergeCell ref="BB215:BC215"/>
    <mergeCell ref="BD215:BE215"/>
    <mergeCell ref="BF215:BJ216"/>
    <mergeCell ref="BB216:BC216"/>
    <mergeCell ref="BD216:BE216"/>
    <mergeCell ref="AE222:AF222"/>
    <mergeCell ref="AH222:AI222"/>
    <mergeCell ref="AJ222:AK222"/>
    <mergeCell ref="AM222:AN222"/>
    <mergeCell ref="AQ222:AT222"/>
    <mergeCell ref="AV222:AY222"/>
    <mergeCell ref="BA221:BD221"/>
    <mergeCell ref="AC224:AD224"/>
    <mergeCell ref="AE224:AF224"/>
    <mergeCell ref="AH224:AI224"/>
    <mergeCell ref="AJ224:AK224"/>
    <mergeCell ref="AM224:AN224"/>
    <mergeCell ref="BF221:BI221"/>
    <mergeCell ref="K222:L222"/>
    <mergeCell ref="M222:N222"/>
    <mergeCell ref="O222:P222"/>
    <mergeCell ref="R222:S222"/>
    <mergeCell ref="T222:U222"/>
    <mergeCell ref="W222:X222"/>
    <mergeCell ref="AA222:AB222"/>
    <mergeCell ref="AC222:AD222"/>
    <mergeCell ref="R221:S221"/>
    <mergeCell ref="T221:U221"/>
    <mergeCell ref="AC221:AD221"/>
    <mergeCell ref="AE221:AF221"/>
    <mergeCell ref="AH221:AI221"/>
    <mergeCell ref="AJ221:AK221"/>
    <mergeCell ref="AH223:AI223"/>
    <mergeCell ref="AJ223:AK223"/>
    <mergeCell ref="AM223:AN223"/>
    <mergeCell ref="K224:L224"/>
    <mergeCell ref="M224:N224"/>
    <mergeCell ref="O224:P224"/>
    <mergeCell ref="R224:S224"/>
    <mergeCell ref="T224:U224"/>
    <mergeCell ref="W224:X224"/>
    <mergeCell ref="AA224:AB224"/>
    <mergeCell ref="U234:X234"/>
    <mergeCell ref="AK234:AN234"/>
    <mergeCell ref="U235:X235"/>
    <mergeCell ref="AK235:AN235"/>
    <mergeCell ref="K236:N236"/>
    <mergeCell ref="P236:S236"/>
    <mergeCell ref="U236:X236"/>
    <mergeCell ref="AA236:AD236"/>
    <mergeCell ref="AF236:AI236"/>
    <mergeCell ref="AK236:AN236"/>
    <mergeCell ref="R228:S228"/>
    <mergeCell ref="AH228:AI228"/>
    <mergeCell ref="K223:L223"/>
    <mergeCell ref="M223:N223"/>
    <mergeCell ref="O223:P223"/>
    <mergeCell ref="R223:S223"/>
    <mergeCell ref="T223:U223"/>
    <mergeCell ref="W223:X223"/>
    <mergeCell ref="AA223:AB223"/>
    <mergeCell ref="AC223:AD223"/>
    <mergeCell ref="AE223:AF223"/>
    <mergeCell ref="AH226:AI226"/>
    <mergeCell ref="AJ226:AK226"/>
    <mergeCell ref="AM226:AN226"/>
    <mergeCell ref="AM225:AN225"/>
    <mergeCell ref="K226:L226"/>
    <mergeCell ref="M226:N226"/>
    <mergeCell ref="O226:P226"/>
    <mergeCell ref="R226:S226"/>
    <mergeCell ref="T226:U226"/>
    <mergeCell ref="W226:X226"/>
    <mergeCell ref="AA226:AB226"/>
    <mergeCell ref="AQ230:AR230"/>
    <mergeCell ref="AS230:AV230"/>
    <mergeCell ref="K231:N231"/>
    <mergeCell ref="P231:S231"/>
    <mergeCell ref="U231:X231"/>
    <mergeCell ref="AA231:AD231"/>
    <mergeCell ref="AF231:AI231"/>
    <mergeCell ref="AK231:AN231"/>
    <mergeCell ref="W225:X225"/>
    <mergeCell ref="AA225:AB225"/>
    <mergeCell ref="AC225:AD225"/>
    <mergeCell ref="AE225:AF225"/>
    <mergeCell ref="AH225:AI225"/>
    <mergeCell ref="AJ225:AK225"/>
    <mergeCell ref="K225:L225"/>
    <mergeCell ref="M225:N225"/>
    <mergeCell ref="O225:P225"/>
    <mergeCell ref="R225:S225"/>
    <mergeCell ref="T225:U225"/>
    <mergeCell ref="AQ228:AR228"/>
    <mergeCell ref="AS228:AV228"/>
    <mergeCell ref="AQ229:AR229"/>
    <mergeCell ref="AS229:AV229"/>
    <mergeCell ref="AQ226:AR226"/>
    <mergeCell ref="AS226:AV226"/>
    <mergeCell ref="AQ227:AR227"/>
    <mergeCell ref="AS227:AV227"/>
    <mergeCell ref="AC226:AD226"/>
    <mergeCell ref="AE226:AF226"/>
  </mergeCells>
  <phoneticPr fontId="2"/>
  <conditionalFormatting sqref="K231:N231">
    <cfRule type="expression" dxfId="215" priority="174">
      <formula>INDIRECT(ADDRESS(ROW(),COLUMN()))=TRUNC(INDIRECT(ADDRESS(ROW(),COLUMN())))</formula>
    </cfRule>
  </conditionalFormatting>
  <conditionalFormatting sqref="M222:X226">
    <cfRule type="expression" dxfId="214" priority="176">
      <formula>INDIRECT(ADDRESS(ROW(),COLUMN()))=TRUNC(INDIRECT(ADDRESS(ROW(),COLUMN())))</formula>
    </cfRule>
  </conditionalFormatting>
  <conditionalFormatting sqref="W220:X220 Z220 W229:Z229">
    <cfRule type="expression" dxfId="213" priority="209">
      <formula>OR(#REF!=$B218,#REF!=$B218)</formula>
    </cfRule>
  </conditionalFormatting>
  <conditionalFormatting sqref="W230:Z230">
    <cfRule type="expression" dxfId="212" priority="208">
      <formula>OR(#REF!=$B217,#REF!=$B217)</formula>
    </cfRule>
  </conditionalFormatting>
  <conditionalFormatting sqref="W18:BE18">
    <cfRule type="expression" dxfId="211" priority="170">
      <formula>INDIRECT(ADDRESS(ROW(),COLUMN()))=TRUNC(INDIRECT(ADDRESS(ROW(),COLUMN())))</formula>
    </cfRule>
  </conditionalFormatting>
  <conditionalFormatting sqref="W20:BE20">
    <cfRule type="expression" dxfId="210" priority="171">
      <formula>INDIRECT(ADDRESS(ROW(),COLUMN()))=TRUNC(INDIRECT(ADDRESS(ROW(),COLUMN())))</formula>
    </cfRule>
  </conditionalFormatting>
  <conditionalFormatting sqref="W22:BE22">
    <cfRule type="expression" dxfId="209" priority="169">
      <formula>INDIRECT(ADDRESS(ROW(),COLUMN()))=TRUNC(INDIRECT(ADDRESS(ROW(),COLUMN())))</formula>
    </cfRule>
  </conditionalFormatting>
  <conditionalFormatting sqref="W24:BE24">
    <cfRule type="expression" dxfId="208" priority="168">
      <formula>INDIRECT(ADDRESS(ROW(),COLUMN()))=TRUNC(INDIRECT(ADDRESS(ROW(),COLUMN())))</formula>
    </cfRule>
  </conditionalFormatting>
  <conditionalFormatting sqref="W26:BE26">
    <cfRule type="expression" dxfId="207" priority="167">
      <formula>INDIRECT(ADDRESS(ROW(),COLUMN()))=TRUNC(INDIRECT(ADDRESS(ROW(),COLUMN())))</formula>
    </cfRule>
  </conditionalFormatting>
  <conditionalFormatting sqref="W28:BE28">
    <cfRule type="expression" dxfId="206" priority="166">
      <formula>INDIRECT(ADDRESS(ROW(),COLUMN()))=TRUNC(INDIRECT(ADDRESS(ROW(),COLUMN())))</formula>
    </cfRule>
  </conditionalFormatting>
  <conditionalFormatting sqref="W30:BE30">
    <cfRule type="expression" dxfId="205" priority="165">
      <formula>INDIRECT(ADDRESS(ROW(),COLUMN()))=TRUNC(INDIRECT(ADDRESS(ROW(),COLUMN())))</formula>
    </cfRule>
  </conditionalFormatting>
  <conditionalFormatting sqref="W32:BE32">
    <cfRule type="expression" dxfId="204" priority="164">
      <formula>INDIRECT(ADDRESS(ROW(),COLUMN()))=TRUNC(INDIRECT(ADDRESS(ROW(),COLUMN())))</formula>
    </cfRule>
  </conditionalFormatting>
  <conditionalFormatting sqref="W34:BE34">
    <cfRule type="expression" dxfId="203" priority="163">
      <formula>INDIRECT(ADDRESS(ROW(),COLUMN()))=TRUNC(INDIRECT(ADDRESS(ROW(),COLUMN())))</formula>
    </cfRule>
  </conditionalFormatting>
  <conditionalFormatting sqref="W36:BE36">
    <cfRule type="expression" dxfId="202" priority="162">
      <formula>INDIRECT(ADDRESS(ROW(),COLUMN()))=TRUNC(INDIRECT(ADDRESS(ROW(),COLUMN())))</formula>
    </cfRule>
  </conditionalFormatting>
  <conditionalFormatting sqref="W38:BE38">
    <cfRule type="expression" dxfId="201" priority="161">
      <formula>INDIRECT(ADDRESS(ROW(),COLUMN()))=TRUNC(INDIRECT(ADDRESS(ROW(),COLUMN())))</formula>
    </cfRule>
  </conditionalFormatting>
  <conditionalFormatting sqref="W40:BE40">
    <cfRule type="expression" dxfId="200" priority="160">
      <formula>INDIRECT(ADDRESS(ROW(),COLUMN()))=TRUNC(INDIRECT(ADDRESS(ROW(),COLUMN())))</formula>
    </cfRule>
  </conditionalFormatting>
  <conditionalFormatting sqref="W42:BE42">
    <cfRule type="expression" dxfId="199" priority="159">
      <formula>INDIRECT(ADDRESS(ROW(),COLUMN()))=TRUNC(INDIRECT(ADDRESS(ROW(),COLUMN())))</formula>
    </cfRule>
  </conditionalFormatting>
  <conditionalFormatting sqref="W44:BE44">
    <cfRule type="expression" dxfId="198" priority="158">
      <formula>INDIRECT(ADDRESS(ROW(),COLUMN()))=TRUNC(INDIRECT(ADDRESS(ROW(),COLUMN())))</formula>
    </cfRule>
  </conditionalFormatting>
  <conditionalFormatting sqref="W46:BE46">
    <cfRule type="expression" dxfId="197" priority="157">
      <formula>INDIRECT(ADDRESS(ROW(),COLUMN()))=TRUNC(INDIRECT(ADDRESS(ROW(),COLUMN())))</formula>
    </cfRule>
  </conditionalFormatting>
  <conditionalFormatting sqref="W48:BE48">
    <cfRule type="expression" dxfId="196" priority="156">
      <formula>INDIRECT(ADDRESS(ROW(),COLUMN()))=TRUNC(INDIRECT(ADDRESS(ROW(),COLUMN())))</formula>
    </cfRule>
  </conditionalFormatting>
  <conditionalFormatting sqref="W50:BE50">
    <cfRule type="expression" dxfId="195" priority="155">
      <formula>INDIRECT(ADDRESS(ROW(),COLUMN()))=TRUNC(INDIRECT(ADDRESS(ROW(),COLUMN())))</formula>
    </cfRule>
  </conditionalFormatting>
  <conditionalFormatting sqref="W52:BE52">
    <cfRule type="expression" dxfId="194" priority="154">
      <formula>INDIRECT(ADDRESS(ROW(),COLUMN()))=TRUNC(INDIRECT(ADDRESS(ROW(),COLUMN())))</formula>
    </cfRule>
  </conditionalFormatting>
  <conditionalFormatting sqref="W54:BE54">
    <cfRule type="expression" dxfId="193" priority="153">
      <formula>INDIRECT(ADDRESS(ROW(),COLUMN()))=TRUNC(INDIRECT(ADDRESS(ROW(),COLUMN())))</formula>
    </cfRule>
  </conditionalFormatting>
  <conditionalFormatting sqref="W56:BE56">
    <cfRule type="expression" dxfId="192" priority="152">
      <formula>INDIRECT(ADDRESS(ROW(),COLUMN()))=TRUNC(INDIRECT(ADDRESS(ROW(),COLUMN())))</formula>
    </cfRule>
  </conditionalFormatting>
  <conditionalFormatting sqref="W58:BE58">
    <cfRule type="expression" dxfId="191" priority="151">
      <formula>INDIRECT(ADDRESS(ROW(),COLUMN()))=TRUNC(INDIRECT(ADDRESS(ROW(),COLUMN())))</formula>
    </cfRule>
  </conditionalFormatting>
  <conditionalFormatting sqref="W60:BE60">
    <cfRule type="expression" dxfId="190" priority="150">
      <formula>INDIRECT(ADDRESS(ROW(),COLUMN()))=TRUNC(INDIRECT(ADDRESS(ROW(),COLUMN())))</formula>
    </cfRule>
  </conditionalFormatting>
  <conditionalFormatting sqref="W62:BE62">
    <cfRule type="expression" dxfId="189" priority="149">
      <formula>INDIRECT(ADDRESS(ROW(),COLUMN()))=TRUNC(INDIRECT(ADDRESS(ROW(),COLUMN())))</formula>
    </cfRule>
  </conditionalFormatting>
  <conditionalFormatting sqref="W64:BE64">
    <cfRule type="expression" dxfId="188" priority="148">
      <formula>INDIRECT(ADDRESS(ROW(),COLUMN()))=TRUNC(INDIRECT(ADDRESS(ROW(),COLUMN())))</formula>
    </cfRule>
  </conditionalFormatting>
  <conditionalFormatting sqref="W66:BE66">
    <cfRule type="expression" dxfId="187" priority="147">
      <formula>INDIRECT(ADDRESS(ROW(),COLUMN()))=TRUNC(INDIRECT(ADDRESS(ROW(),COLUMN())))</formula>
    </cfRule>
  </conditionalFormatting>
  <conditionalFormatting sqref="W68:BE68">
    <cfRule type="expression" dxfId="186" priority="146">
      <formula>INDIRECT(ADDRESS(ROW(),COLUMN()))=TRUNC(INDIRECT(ADDRESS(ROW(),COLUMN())))</formula>
    </cfRule>
  </conditionalFormatting>
  <conditionalFormatting sqref="W70:BE70">
    <cfRule type="expression" dxfId="185" priority="145">
      <formula>INDIRECT(ADDRESS(ROW(),COLUMN()))=TRUNC(INDIRECT(ADDRESS(ROW(),COLUMN())))</formula>
    </cfRule>
  </conditionalFormatting>
  <conditionalFormatting sqref="W72:BE72">
    <cfRule type="expression" dxfId="184" priority="144">
      <formula>INDIRECT(ADDRESS(ROW(),COLUMN()))=TRUNC(INDIRECT(ADDRESS(ROW(),COLUMN())))</formula>
    </cfRule>
  </conditionalFormatting>
  <conditionalFormatting sqref="W74:BE74">
    <cfRule type="expression" dxfId="183" priority="143">
      <formula>INDIRECT(ADDRESS(ROW(),COLUMN()))=TRUNC(INDIRECT(ADDRESS(ROW(),COLUMN())))</formula>
    </cfRule>
  </conditionalFormatting>
  <conditionalFormatting sqref="W76:BE76">
    <cfRule type="expression" dxfId="182" priority="141">
      <formula>INDIRECT(ADDRESS(ROW(),COLUMN()))=TRUNC(INDIRECT(ADDRESS(ROW(),COLUMN())))</formula>
    </cfRule>
  </conditionalFormatting>
  <conditionalFormatting sqref="W78:BE78">
    <cfRule type="expression" dxfId="181" priority="139">
      <formula>INDIRECT(ADDRESS(ROW(),COLUMN()))=TRUNC(INDIRECT(ADDRESS(ROW(),COLUMN())))</formula>
    </cfRule>
  </conditionalFormatting>
  <conditionalFormatting sqref="W80:BE80">
    <cfRule type="expression" dxfId="180" priority="137">
      <formula>INDIRECT(ADDRESS(ROW(),COLUMN()))=TRUNC(INDIRECT(ADDRESS(ROW(),COLUMN())))</formula>
    </cfRule>
  </conditionalFormatting>
  <conditionalFormatting sqref="W82:BE82">
    <cfRule type="expression" dxfId="179" priority="135">
      <formula>INDIRECT(ADDRESS(ROW(),COLUMN()))=TRUNC(INDIRECT(ADDRESS(ROW(),COLUMN())))</formula>
    </cfRule>
  </conditionalFormatting>
  <conditionalFormatting sqref="W84:BE84">
    <cfRule type="expression" dxfId="178" priority="133">
      <formula>INDIRECT(ADDRESS(ROW(),COLUMN()))=TRUNC(INDIRECT(ADDRESS(ROW(),COLUMN())))</formula>
    </cfRule>
  </conditionalFormatting>
  <conditionalFormatting sqref="W86:BE86">
    <cfRule type="expression" dxfId="177" priority="131">
      <formula>INDIRECT(ADDRESS(ROW(),COLUMN()))=TRUNC(INDIRECT(ADDRESS(ROW(),COLUMN())))</formula>
    </cfRule>
  </conditionalFormatting>
  <conditionalFormatting sqref="W88:BE88">
    <cfRule type="expression" dxfId="176" priority="129">
      <formula>INDIRECT(ADDRESS(ROW(),COLUMN()))=TRUNC(INDIRECT(ADDRESS(ROW(),COLUMN())))</formula>
    </cfRule>
  </conditionalFormatting>
  <conditionalFormatting sqref="W90:BE90">
    <cfRule type="expression" dxfId="175" priority="127">
      <formula>INDIRECT(ADDRESS(ROW(),COLUMN()))=TRUNC(INDIRECT(ADDRESS(ROW(),COLUMN())))</formula>
    </cfRule>
  </conditionalFormatting>
  <conditionalFormatting sqref="W92:BE92">
    <cfRule type="expression" dxfId="174" priority="125">
      <formula>INDIRECT(ADDRESS(ROW(),COLUMN()))=TRUNC(INDIRECT(ADDRESS(ROW(),COLUMN())))</formula>
    </cfRule>
  </conditionalFormatting>
  <conditionalFormatting sqref="W94:BE94">
    <cfRule type="expression" dxfId="173" priority="123">
      <formula>INDIRECT(ADDRESS(ROW(),COLUMN()))=TRUNC(INDIRECT(ADDRESS(ROW(),COLUMN())))</formula>
    </cfRule>
  </conditionalFormatting>
  <conditionalFormatting sqref="W96:BE96">
    <cfRule type="expression" dxfId="172" priority="121">
      <formula>INDIRECT(ADDRESS(ROW(),COLUMN()))=TRUNC(INDIRECT(ADDRESS(ROW(),COLUMN())))</formula>
    </cfRule>
  </conditionalFormatting>
  <conditionalFormatting sqref="W98:BE98">
    <cfRule type="expression" dxfId="171" priority="119">
      <formula>INDIRECT(ADDRESS(ROW(),COLUMN()))=TRUNC(INDIRECT(ADDRESS(ROW(),COLUMN())))</formula>
    </cfRule>
  </conditionalFormatting>
  <conditionalFormatting sqref="W100:BE100">
    <cfRule type="expression" dxfId="170" priority="117">
      <formula>INDIRECT(ADDRESS(ROW(),COLUMN()))=TRUNC(INDIRECT(ADDRESS(ROW(),COLUMN())))</formula>
    </cfRule>
  </conditionalFormatting>
  <conditionalFormatting sqref="W102:BE102">
    <cfRule type="expression" dxfId="169" priority="115">
      <formula>INDIRECT(ADDRESS(ROW(),COLUMN()))=TRUNC(INDIRECT(ADDRESS(ROW(),COLUMN())))</formula>
    </cfRule>
  </conditionalFormatting>
  <conditionalFormatting sqref="W104:BE104">
    <cfRule type="expression" dxfId="168" priority="113">
      <formula>INDIRECT(ADDRESS(ROW(),COLUMN()))=TRUNC(INDIRECT(ADDRESS(ROW(),COLUMN())))</formula>
    </cfRule>
  </conditionalFormatting>
  <conditionalFormatting sqref="W106:BE106">
    <cfRule type="expression" dxfId="167" priority="111">
      <formula>INDIRECT(ADDRESS(ROW(),COLUMN()))=TRUNC(INDIRECT(ADDRESS(ROW(),COLUMN())))</formula>
    </cfRule>
  </conditionalFormatting>
  <conditionalFormatting sqref="W108:BE108">
    <cfRule type="expression" dxfId="166" priority="109">
      <formula>INDIRECT(ADDRESS(ROW(),COLUMN()))=TRUNC(INDIRECT(ADDRESS(ROW(),COLUMN())))</formula>
    </cfRule>
  </conditionalFormatting>
  <conditionalFormatting sqref="W110:BE110">
    <cfRule type="expression" dxfId="165" priority="107">
      <formula>INDIRECT(ADDRESS(ROW(),COLUMN()))=TRUNC(INDIRECT(ADDRESS(ROW(),COLUMN())))</formula>
    </cfRule>
  </conditionalFormatting>
  <conditionalFormatting sqref="W112:BE112">
    <cfRule type="expression" dxfId="164" priority="105">
      <formula>INDIRECT(ADDRESS(ROW(),COLUMN()))=TRUNC(INDIRECT(ADDRESS(ROW(),COLUMN())))</formula>
    </cfRule>
  </conditionalFormatting>
  <conditionalFormatting sqref="W114:BE114">
    <cfRule type="expression" dxfId="163" priority="103">
      <formula>INDIRECT(ADDRESS(ROW(),COLUMN()))=TRUNC(INDIRECT(ADDRESS(ROW(),COLUMN())))</formula>
    </cfRule>
  </conditionalFormatting>
  <conditionalFormatting sqref="W116:BE116">
    <cfRule type="expression" dxfId="162" priority="101">
      <formula>INDIRECT(ADDRESS(ROW(),COLUMN()))=TRUNC(INDIRECT(ADDRESS(ROW(),COLUMN())))</formula>
    </cfRule>
  </conditionalFormatting>
  <conditionalFormatting sqref="W118:BE118">
    <cfRule type="expression" dxfId="161" priority="99">
      <formula>INDIRECT(ADDRESS(ROW(),COLUMN()))=TRUNC(INDIRECT(ADDRESS(ROW(),COLUMN())))</formula>
    </cfRule>
  </conditionalFormatting>
  <conditionalFormatting sqref="W120:BE120">
    <cfRule type="expression" dxfId="160" priority="97">
      <formula>INDIRECT(ADDRESS(ROW(),COLUMN()))=TRUNC(INDIRECT(ADDRESS(ROW(),COLUMN())))</formula>
    </cfRule>
  </conditionalFormatting>
  <conditionalFormatting sqref="W122:BE122">
    <cfRule type="expression" dxfId="159" priority="95">
      <formula>INDIRECT(ADDRESS(ROW(),COLUMN()))=TRUNC(INDIRECT(ADDRESS(ROW(),COLUMN())))</formula>
    </cfRule>
  </conditionalFormatting>
  <conditionalFormatting sqref="W124:BE124">
    <cfRule type="expression" dxfId="158" priority="93">
      <formula>INDIRECT(ADDRESS(ROW(),COLUMN()))=TRUNC(INDIRECT(ADDRESS(ROW(),COLUMN())))</formula>
    </cfRule>
  </conditionalFormatting>
  <conditionalFormatting sqref="W126:BE126">
    <cfRule type="expression" dxfId="157" priority="91">
      <formula>INDIRECT(ADDRESS(ROW(),COLUMN()))=TRUNC(INDIRECT(ADDRESS(ROW(),COLUMN())))</formula>
    </cfRule>
  </conditionalFormatting>
  <conditionalFormatting sqref="W128:BE128">
    <cfRule type="expression" dxfId="156" priority="89">
      <formula>INDIRECT(ADDRESS(ROW(),COLUMN()))=TRUNC(INDIRECT(ADDRESS(ROW(),COLUMN())))</formula>
    </cfRule>
  </conditionalFormatting>
  <conditionalFormatting sqref="W130:BE130">
    <cfRule type="expression" dxfId="155" priority="87">
      <formula>INDIRECT(ADDRESS(ROW(),COLUMN()))=TRUNC(INDIRECT(ADDRESS(ROW(),COLUMN())))</formula>
    </cfRule>
  </conditionalFormatting>
  <conditionalFormatting sqref="W132:BE132">
    <cfRule type="expression" dxfId="154" priority="85">
      <formula>INDIRECT(ADDRESS(ROW(),COLUMN()))=TRUNC(INDIRECT(ADDRESS(ROW(),COLUMN())))</formula>
    </cfRule>
  </conditionalFormatting>
  <conditionalFormatting sqref="W134:BE134">
    <cfRule type="expression" dxfId="153" priority="83">
      <formula>INDIRECT(ADDRESS(ROW(),COLUMN()))=TRUNC(INDIRECT(ADDRESS(ROW(),COLUMN())))</formula>
    </cfRule>
  </conditionalFormatting>
  <conditionalFormatting sqref="W136:BE136">
    <cfRule type="expression" dxfId="152" priority="81">
      <formula>INDIRECT(ADDRESS(ROW(),COLUMN()))=TRUNC(INDIRECT(ADDRESS(ROW(),COLUMN())))</formula>
    </cfRule>
  </conditionalFormatting>
  <conditionalFormatting sqref="W138:BE138">
    <cfRule type="expression" dxfId="151" priority="79">
      <formula>INDIRECT(ADDRESS(ROW(),COLUMN()))=TRUNC(INDIRECT(ADDRESS(ROW(),COLUMN())))</formula>
    </cfRule>
  </conditionalFormatting>
  <conditionalFormatting sqref="W140:BE140">
    <cfRule type="expression" dxfId="150" priority="77">
      <formula>INDIRECT(ADDRESS(ROW(),COLUMN()))=TRUNC(INDIRECT(ADDRESS(ROW(),COLUMN())))</formula>
    </cfRule>
  </conditionalFormatting>
  <conditionalFormatting sqref="W142:BE142">
    <cfRule type="expression" dxfId="149" priority="75">
      <formula>INDIRECT(ADDRESS(ROW(),COLUMN()))=TRUNC(INDIRECT(ADDRESS(ROW(),COLUMN())))</formula>
    </cfRule>
  </conditionalFormatting>
  <conditionalFormatting sqref="W144:BE144">
    <cfRule type="expression" dxfId="148" priority="73">
      <formula>INDIRECT(ADDRESS(ROW(),COLUMN()))=TRUNC(INDIRECT(ADDRESS(ROW(),COLUMN())))</formula>
    </cfRule>
  </conditionalFormatting>
  <conditionalFormatting sqref="W146:BE146">
    <cfRule type="expression" dxfId="147" priority="71">
      <formula>INDIRECT(ADDRESS(ROW(),COLUMN()))=TRUNC(INDIRECT(ADDRESS(ROW(),COLUMN())))</formula>
    </cfRule>
  </conditionalFormatting>
  <conditionalFormatting sqref="W148:BE148">
    <cfRule type="expression" dxfId="146" priority="69">
      <formula>INDIRECT(ADDRESS(ROW(),COLUMN()))=TRUNC(INDIRECT(ADDRESS(ROW(),COLUMN())))</formula>
    </cfRule>
  </conditionalFormatting>
  <conditionalFormatting sqref="W150:BE150">
    <cfRule type="expression" dxfId="145" priority="67">
      <formula>INDIRECT(ADDRESS(ROW(),COLUMN()))=TRUNC(INDIRECT(ADDRESS(ROW(),COLUMN())))</formula>
    </cfRule>
  </conditionalFormatting>
  <conditionalFormatting sqref="W152:BE152">
    <cfRule type="expression" dxfId="144" priority="65">
      <formula>INDIRECT(ADDRESS(ROW(),COLUMN()))=TRUNC(INDIRECT(ADDRESS(ROW(),COLUMN())))</formula>
    </cfRule>
  </conditionalFormatting>
  <conditionalFormatting sqref="W154:BE154">
    <cfRule type="expression" dxfId="143" priority="63">
      <formula>INDIRECT(ADDRESS(ROW(),COLUMN()))=TRUNC(INDIRECT(ADDRESS(ROW(),COLUMN())))</formula>
    </cfRule>
  </conditionalFormatting>
  <conditionalFormatting sqref="W156:BE156">
    <cfRule type="expression" dxfId="142" priority="61">
      <formula>INDIRECT(ADDRESS(ROW(),COLUMN()))=TRUNC(INDIRECT(ADDRESS(ROW(),COLUMN())))</formula>
    </cfRule>
  </conditionalFormatting>
  <conditionalFormatting sqref="W158:BE158">
    <cfRule type="expression" dxfId="141" priority="59">
      <formula>INDIRECT(ADDRESS(ROW(),COLUMN()))=TRUNC(INDIRECT(ADDRESS(ROW(),COLUMN())))</formula>
    </cfRule>
  </conditionalFormatting>
  <conditionalFormatting sqref="W160:BE160">
    <cfRule type="expression" dxfId="140" priority="57">
      <formula>INDIRECT(ADDRESS(ROW(),COLUMN()))=TRUNC(INDIRECT(ADDRESS(ROW(),COLUMN())))</formula>
    </cfRule>
  </conditionalFormatting>
  <conditionalFormatting sqref="W162:BE162">
    <cfRule type="expression" dxfId="139" priority="55">
      <formula>INDIRECT(ADDRESS(ROW(),COLUMN()))=TRUNC(INDIRECT(ADDRESS(ROW(),COLUMN())))</formula>
    </cfRule>
  </conditionalFormatting>
  <conditionalFormatting sqref="W164:BE164">
    <cfRule type="expression" dxfId="138" priority="53">
      <formula>INDIRECT(ADDRESS(ROW(),COLUMN()))=TRUNC(INDIRECT(ADDRESS(ROW(),COLUMN())))</formula>
    </cfRule>
  </conditionalFormatting>
  <conditionalFormatting sqref="W166:BE166">
    <cfRule type="expression" dxfId="137" priority="51">
      <formula>INDIRECT(ADDRESS(ROW(),COLUMN()))=TRUNC(INDIRECT(ADDRESS(ROW(),COLUMN())))</formula>
    </cfRule>
  </conditionalFormatting>
  <conditionalFormatting sqref="W168:BE168">
    <cfRule type="expression" dxfId="136" priority="49">
      <formula>INDIRECT(ADDRESS(ROW(),COLUMN()))=TRUNC(INDIRECT(ADDRESS(ROW(),COLUMN())))</formula>
    </cfRule>
  </conditionalFormatting>
  <conditionalFormatting sqref="W170:BE170">
    <cfRule type="expression" dxfId="135" priority="47">
      <formula>INDIRECT(ADDRESS(ROW(),COLUMN()))=TRUNC(INDIRECT(ADDRESS(ROW(),COLUMN())))</formula>
    </cfRule>
  </conditionalFormatting>
  <conditionalFormatting sqref="W172:BE172">
    <cfRule type="expression" dxfId="134" priority="45">
      <formula>INDIRECT(ADDRESS(ROW(),COLUMN()))=TRUNC(INDIRECT(ADDRESS(ROW(),COLUMN())))</formula>
    </cfRule>
  </conditionalFormatting>
  <conditionalFormatting sqref="W174:BE174">
    <cfRule type="expression" dxfId="133" priority="43">
      <formula>INDIRECT(ADDRESS(ROW(),COLUMN()))=TRUNC(INDIRECT(ADDRESS(ROW(),COLUMN())))</formula>
    </cfRule>
  </conditionalFormatting>
  <conditionalFormatting sqref="W176:BE176">
    <cfRule type="expression" dxfId="132" priority="41">
      <formula>INDIRECT(ADDRESS(ROW(),COLUMN()))=TRUNC(INDIRECT(ADDRESS(ROW(),COLUMN())))</formula>
    </cfRule>
  </conditionalFormatting>
  <conditionalFormatting sqref="W178:BE178">
    <cfRule type="expression" dxfId="131" priority="39">
      <formula>INDIRECT(ADDRESS(ROW(),COLUMN()))=TRUNC(INDIRECT(ADDRESS(ROW(),COLUMN())))</formula>
    </cfRule>
  </conditionalFormatting>
  <conditionalFormatting sqref="W180:BE180">
    <cfRule type="expression" dxfId="130" priority="37">
      <formula>INDIRECT(ADDRESS(ROW(),COLUMN()))=TRUNC(INDIRECT(ADDRESS(ROW(),COLUMN())))</formula>
    </cfRule>
  </conditionalFormatting>
  <conditionalFormatting sqref="W182:BE182">
    <cfRule type="expression" dxfId="129" priority="35">
      <formula>INDIRECT(ADDRESS(ROW(),COLUMN()))=TRUNC(INDIRECT(ADDRESS(ROW(),COLUMN())))</formula>
    </cfRule>
  </conditionalFormatting>
  <conditionalFormatting sqref="W184:BE184">
    <cfRule type="expression" dxfId="128" priority="33">
      <formula>INDIRECT(ADDRESS(ROW(),COLUMN()))=TRUNC(INDIRECT(ADDRESS(ROW(),COLUMN())))</formula>
    </cfRule>
  </conditionalFormatting>
  <conditionalFormatting sqref="W186:BE186">
    <cfRule type="expression" dxfId="127" priority="31">
      <formula>INDIRECT(ADDRESS(ROW(),COLUMN()))=TRUNC(INDIRECT(ADDRESS(ROW(),COLUMN())))</formula>
    </cfRule>
  </conditionalFormatting>
  <conditionalFormatting sqref="W188:BE188">
    <cfRule type="expression" dxfId="126" priority="29">
      <formula>INDIRECT(ADDRESS(ROW(),COLUMN()))=TRUNC(INDIRECT(ADDRESS(ROW(),COLUMN())))</formula>
    </cfRule>
  </conditionalFormatting>
  <conditionalFormatting sqref="W190:BE190">
    <cfRule type="expression" dxfId="125" priority="27">
      <formula>INDIRECT(ADDRESS(ROW(),COLUMN()))=TRUNC(INDIRECT(ADDRESS(ROW(),COLUMN())))</formula>
    </cfRule>
  </conditionalFormatting>
  <conditionalFormatting sqref="W192:BE192">
    <cfRule type="expression" dxfId="124" priority="25">
      <formula>INDIRECT(ADDRESS(ROW(),COLUMN()))=TRUNC(INDIRECT(ADDRESS(ROW(),COLUMN())))</formula>
    </cfRule>
  </conditionalFormatting>
  <conditionalFormatting sqref="W194:BE194">
    <cfRule type="expression" dxfId="123" priority="23">
      <formula>INDIRECT(ADDRESS(ROW(),COLUMN()))=TRUNC(INDIRECT(ADDRESS(ROW(),COLUMN())))</formula>
    </cfRule>
  </conditionalFormatting>
  <conditionalFormatting sqref="W196:BE196">
    <cfRule type="expression" dxfId="122" priority="21">
      <formula>INDIRECT(ADDRESS(ROW(),COLUMN()))=TRUNC(INDIRECT(ADDRESS(ROW(),COLUMN())))</formula>
    </cfRule>
  </conditionalFormatting>
  <conditionalFormatting sqref="W198:BE198">
    <cfRule type="expression" dxfId="121" priority="19">
      <formula>INDIRECT(ADDRESS(ROW(),COLUMN()))=TRUNC(INDIRECT(ADDRESS(ROW(),COLUMN())))</formula>
    </cfRule>
  </conditionalFormatting>
  <conditionalFormatting sqref="W200:BE200">
    <cfRule type="expression" dxfId="120" priority="17">
      <formula>INDIRECT(ADDRESS(ROW(),COLUMN()))=TRUNC(INDIRECT(ADDRESS(ROW(),COLUMN())))</formula>
    </cfRule>
  </conditionalFormatting>
  <conditionalFormatting sqref="W202:BE202">
    <cfRule type="expression" dxfId="119" priority="15">
      <formula>INDIRECT(ADDRESS(ROW(),COLUMN()))=TRUNC(INDIRECT(ADDRESS(ROW(),COLUMN())))</formula>
    </cfRule>
  </conditionalFormatting>
  <conditionalFormatting sqref="W204:BE204">
    <cfRule type="expression" dxfId="118" priority="13">
      <formula>INDIRECT(ADDRESS(ROW(),COLUMN()))=TRUNC(INDIRECT(ADDRESS(ROW(),COLUMN())))</formula>
    </cfRule>
  </conditionalFormatting>
  <conditionalFormatting sqref="W206:BE206">
    <cfRule type="expression" dxfId="117" priority="11">
      <formula>INDIRECT(ADDRESS(ROW(),COLUMN()))=TRUNC(INDIRECT(ADDRESS(ROW(),COLUMN())))</formula>
    </cfRule>
  </conditionalFormatting>
  <conditionalFormatting sqref="W208:BE208">
    <cfRule type="expression" dxfId="116" priority="9">
      <formula>INDIRECT(ADDRESS(ROW(),COLUMN()))=TRUNC(INDIRECT(ADDRESS(ROW(),COLUMN())))</formula>
    </cfRule>
  </conditionalFormatting>
  <conditionalFormatting sqref="W210:BE210">
    <cfRule type="expression" dxfId="115" priority="7">
      <formula>INDIRECT(ADDRESS(ROW(),COLUMN()))=TRUNC(INDIRECT(ADDRESS(ROW(),COLUMN())))</formula>
    </cfRule>
  </conditionalFormatting>
  <conditionalFormatting sqref="W212:BE212">
    <cfRule type="expression" dxfId="114" priority="5">
      <formula>INDIRECT(ADDRESS(ROW(),COLUMN()))=TRUNC(INDIRECT(ADDRESS(ROW(),COLUMN())))</formula>
    </cfRule>
  </conditionalFormatting>
  <conditionalFormatting sqref="W214:BE214">
    <cfRule type="expression" dxfId="113" priority="3">
      <formula>INDIRECT(ADDRESS(ROW(),COLUMN()))=TRUNC(INDIRECT(ADDRESS(ROW(),COLUMN())))</formula>
    </cfRule>
  </conditionalFormatting>
  <conditionalFormatting sqref="W216:BE216">
    <cfRule type="expression" dxfId="112" priority="1">
      <formula>INDIRECT(ADDRESS(ROW(),COLUMN()))=TRUNC(INDIRECT(ADDRESS(ROW(),COLUMN())))</formula>
    </cfRule>
  </conditionalFormatting>
  <conditionalFormatting sqref="AA231:AD231">
    <cfRule type="expression" dxfId="111" priority="173">
      <formula>INDIRECT(ADDRESS(ROW(),COLUMN()))=TRUNC(INDIRECT(ADDRESS(ROW(),COLUMN())))</formula>
    </cfRule>
  </conditionalFormatting>
  <conditionalFormatting sqref="AC222:AN226">
    <cfRule type="expression" dxfId="110" priority="172">
      <formula>INDIRECT(ADDRESS(ROW(),COLUMN()))=TRUNC(INDIRECT(ADDRESS(ROW(),COLUMN())))</formula>
    </cfRule>
  </conditionalFormatting>
  <conditionalFormatting sqref="AM220:BA220 AM229:BA229">
    <cfRule type="expression" dxfId="109" priority="207">
      <formula>OR(#REF!=$B218,#REF!=$B218)</formula>
    </cfRule>
  </conditionalFormatting>
  <conditionalFormatting sqref="AM230:BA230">
    <cfRule type="expression" dxfId="108" priority="206">
      <formula>OR(#REF!=$B217,#REF!=$B217)</formula>
    </cfRule>
  </conditionalFormatting>
  <dataValidations count="10">
    <dataValidation type="list" allowBlank="1" showInputMessage="1" sqref="I17:J216" xr:uid="{00000000-0002-0000-0300-000000000000}">
      <formula1>"A, B, C, D"</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xr:uid="{00000000-0002-0000-0300-000001000000}">
      <formula1>シフト記号表</formula1>
    </dataValidation>
    <dataValidation type="list" errorStyle="warning" allowBlank="1" showInputMessage="1" error="リストにない場合のみ、入力してください。" sqref="K17:N216" xr:uid="{00000000-0002-0000-0300-000002000000}">
      <formula1>INDIRECT(C17)</formula1>
    </dataValidation>
    <dataValidation type="list" allowBlank="1" showInputMessage="1" sqref="C17:D216" xr:uid="{00000000-0002-0000-0300-000003000000}">
      <formula1>職種</formula1>
    </dataValidation>
    <dataValidation type="list" allowBlank="1" showInputMessage="1" showErrorMessage="1" sqref="BE4:BH4" xr:uid="{00000000-0002-0000-0300-000004000000}">
      <formula1>"予定,実績,予定・実績"</formula1>
    </dataValidation>
    <dataValidation type="decimal" allowBlank="1" showInputMessage="1" showErrorMessage="1" error="入力可能範囲　32～40" sqref="BA6:BB6" xr:uid="{00000000-0002-0000-0300-000005000000}">
      <formula1>32</formula1>
      <formula2>40</formula2>
    </dataValidation>
    <dataValidation type="list" allowBlank="1" showInputMessage="1" showErrorMessage="1" sqref="AF3:AF4" xr:uid="{00000000-0002-0000-0300-000006000000}">
      <formula1>#REF!</formula1>
    </dataValidation>
    <dataValidation type="list" allowBlank="1" showInputMessage="1" showErrorMessage="1" sqref="BE3:BH3" xr:uid="{00000000-0002-0000-0300-000007000000}">
      <formula1>"４週,暦月"</formula1>
    </dataValidation>
    <dataValidation type="list" allowBlank="1" showInputMessage="1" showErrorMessage="1" sqref="R228:S228" xr:uid="{00000000-0002-0000-0300-000008000000}">
      <formula1>"週,暦月"</formula1>
    </dataValidation>
    <dataValidation allowBlank="1" showInputMessage="1" showErrorMessage="1" error="入力可能範囲　32～40" sqref="BE10" xr:uid="{00000000-0002-0000-0300-000009000000}"/>
  </dataValidations>
  <printOptions horizontalCentered="1"/>
  <pageMargins left="0.15748031496062992" right="0.15748031496062992" top="0.59055118110236227" bottom="0.35433070866141736" header="0.15748031496062992" footer="0.15748031496062992"/>
  <pageSetup paperSize="9" scale="15" orientation="portrait"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0000000-0002-0000-0300-00000A000000}">
          <x14:formula1>
            <xm:f>'プルダウン・リスト（従来型・ユニット型共通）'!$C$4:$C$17</xm:f>
          </x14:formula1>
          <xm:sqref>AT1:BI1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BS290"/>
  <sheetViews>
    <sheetView showGridLines="0" view="pageBreakPreview" topLeftCell="P1" zoomScale="75" zoomScaleNormal="55" zoomScaleSheetLayoutView="75" workbookViewId="0">
      <selection activeCell="BI3" sqref="BI3:BL3"/>
    </sheetView>
  </sheetViews>
  <sheetFormatPr defaultColWidth="4.5" defaultRowHeight="14.25"/>
  <cols>
    <col min="1" max="1" width="0.875" style="1" customWidth="1"/>
    <col min="2" max="6" width="5.625" style="1" customWidth="1"/>
    <col min="7" max="8" width="8.125" style="1" customWidth="1"/>
    <col min="9" max="12" width="3.125" style="1" hidden="1" customWidth="1"/>
    <col min="13" max="14" width="3.125" style="1" customWidth="1"/>
    <col min="15" max="66" width="5.625" style="1" customWidth="1"/>
    <col min="67" max="67" width="1.125" style="1" customWidth="1"/>
    <col min="68" max="16384" width="4.5" style="1"/>
  </cols>
  <sheetData>
    <row r="1" spans="2:71" s="6" customFormat="1" ht="20.25" customHeight="1">
      <c r="G1" s="5" t="s">
        <v>321</v>
      </c>
      <c r="H1" s="5"/>
      <c r="I1" s="5"/>
      <c r="J1" s="5"/>
      <c r="K1" s="5"/>
      <c r="L1" s="5"/>
      <c r="M1" s="5"/>
      <c r="N1" s="5"/>
      <c r="Q1" s="7" t="s">
        <v>0</v>
      </c>
      <c r="T1" s="5"/>
      <c r="U1" s="5"/>
      <c r="V1" s="5"/>
      <c r="W1" s="5"/>
      <c r="X1" s="5"/>
      <c r="Y1" s="5"/>
      <c r="Z1" s="5"/>
      <c r="AA1" s="5"/>
      <c r="AW1" s="9" t="s">
        <v>30</v>
      </c>
      <c r="AX1" s="963" t="s">
        <v>159</v>
      </c>
      <c r="AY1" s="964"/>
      <c r="AZ1" s="964"/>
      <c r="BA1" s="964"/>
      <c r="BB1" s="964"/>
      <c r="BC1" s="964"/>
      <c r="BD1" s="964"/>
      <c r="BE1" s="964"/>
      <c r="BF1" s="964"/>
      <c r="BG1" s="964"/>
      <c r="BH1" s="964"/>
      <c r="BI1" s="964"/>
      <c r="BJ1" s="964"/>
      <c r="BK1" s="964"/>
      <c r="BL1" s="964"/>
      <c r="BM1" s="964"/>
      <c r="BN1" s="9" t="s">
        <v>2</v>
      </c>
    </row>
    <row r="2" spans="2:71" s="8" customFormat="1" ht="20.25" customHeight="1">
      <c r="N2" s="7"/>
      <c r="Q2" s="7"/>
      <c r="R2" s="7"/>
      <c r="T2" s="9"/>
      <c r="U2" s="9"/>
      <c r="V2" s="9"/>
      <c r="W2" s="9"/>
      <c r="X2" s="9"/>
      <c r="Y2" s="9"/>
      <c r="Z2" s="9"/>
      <c r="AA2" s="9"/>
      <c r="AF2" s="142" t="s">
        <v>27</v>
      </c>
      <c r="AG2" s="965">
        <v>7</v>
      </c>
      <c r="AH2" s="965"/>
      <c r="AI2" s="142" t="s">
        <v>28</v>
      </c>
      <c r="AJ2" s="966">
        <f>IF(AG2=0,"",YEAR(DATE(2018+AG2,1,1)))</f>
        <v>2025</v>
      </c>
      <c r="AK2" s="966"/>
      <c r="AL2" s="143" t="s">
        <v>29</v>
      </c>
      <c r="AM2" s="143" t="s">
        <v>1</v>
      </c>
      <c r="AN2" s="965">
        <v>6</v>
      </c>
      <c r="AO2" s="965"/>
      <c r="AP2" s="143" t="s">
        <v>24</v>
      </c>
      <c r="AW2" s="9" t="s">
        <v>31</v>
      </c>
      <c r="AX2" s="965" t="s">
        <v>202</v>
      </c>
      <c r="AY2" s="965"/>
      <c r="AZ2" s="965"/>
      <c r="BA2" s="965"/>
      <c r="BB2" s="965"/>
      <c r="BC2" s="965"/>
      <c r="BD2" s="965"/>
      <c r="BE2" s="965"/>
      <c r="BF2" s="965"/>
      <c r="BG2" s="965"/>
      <c r="BH2" s="965"/>
      <c r="BI2" s="965"/>
      <c r="BJ2" s="965"/>
      <c r="BK2" s="965"/>
      <c r="BL2" s="965"/>
      <c r="BM2" s="965"/>
      <c r="BN2" s="9" t="s">
        <v>2</v>
      </c>
      <c r="BO2" s="9"/>
      <c r="BP2" s="9"/>
      <c r="BQ2" s="9"/>
    </row>
    <row r="3" spans="2:71" s="8" customFormat="1" ht="20.25" customHeight="1">
      <c r="N3" s="7"/>
      <c r="Q3" s="7"/>
      <c r="S3" s="9"/>
      <c r="T3" s="9"/>
      <c r="U3" s="9"/>
      <c r="V3" s="9"/>
      <c r="W3" s="9"/>
      <c r="X3" s="9"/>
      <c r="Y3" s="9"/>
      <c r="AG3" s="15"/>
      <c r="AH3" s="15"/>
      <c r="AI3" s="16"/>
      <c r="AJ3" s="17"/>
      <c r="AK3" s="16"/>
      <c r="BH3" s="18" t="s">
        <v>21</v>
      </c>
      <c r="BI3" s="967" t="s">
        <v>1279</v>
      </c>
      <c r="BJ3" s="968"/>
      <c r="BK3" s="968"/>
      <c r="BL3" s="969"/>
      <c r="BM3" s="9"/>
    </row>
    <row r="4" spans="2:71" s="8" customFormat="1" ht="20.25" customHeight="1">
      <c r="B4" s="32"/>
      <c r="C4" s="32"/>
      <c r="D4" s="32"/>
      <c r="E4" s="32"/>
      <c r="F4" s="32"/>
      <c r="G4" s="32"/>
      <c r="H4" s="32"/>
      <c r="I4" s="32"/>
      <c r="J4" s="32"/>
      <c r="K4" s="32"/>
      <c r="L4" s="32"/>
      <c r="M4" s="32"/>
      <c r="N4" s="167"/>
      <c r="O4" s="32"/>
      <c r="P4" s="32"/>
      <c r="Q4" s="167"/>
      <c r="R4" s="32"/>
      <c r="S4" s="168"/>
      <c r="T4" s="168"/>
      <c r="U4" s="168"/>
      <c r="V4" s="168"/>
      <c r="W4" s="168"/>
      <c r="X4" s="168"/>
      <c r="Y4" s="168"/>
      <c r="Z4" s="32"/>
      <c r="AA4" s="32"/>
      <c r="AB4" s="32"/>
      <c r="AC4" s="32"/>
      <c r="AD4" s="32"/>
      <c r="AE4" s="32"/>
      <c r="AF4" s="32"/>
      <c r="AG4" s="169"/>
      <c r="AH4" s="169"/>
      <c r="AI4" s="170"/>
      <c r="AJ4" s="171"/>
      <c r="AK4" s="170"/>
      <c r="AL4" s="32"/>
      <c r="AM4" s="32"/>
      <c r="AN4" s="32"/>
      <c r="AO4" s="32"/>
      <c r="AP4" s="32"/>
      <c r="AQ4" s="32"/>
      <c r="AR4" s="32"/>
      <c r="AS4" s="32"/>
      <c r="AT4" s="32"/>
      <c r="AU4" s="32"/>
      <c r="AV4" s="32"/>
      <c r="BH4" s="18" t="s">
        <v>240</v>
      </c>
      <c r="BI4" s="967" t="s">
        <v>374</v>
      </c>
      <c r="BJ4" s="968"/>
      <c r="BK4" s="968"/>
      <c r="BL4" s="969"/>
      <c r="BM4" s="9"/>
    </row>
    <row r="5" spans="2:71" s="8" customFormat="1" ht="9" customHeight="1">
      <c r="B5" s="32"/>
      <c r="C5" s="32"/>
      <c r="D5" s="32"/>
      <c r="E5" s="32"/>
      <c r="F5" s="32"/>
      <c r="G5" s="32"/>
      <c r="H5" s="32"/>
      <c r="I5" s="32"/>
      <c r="J5" s="32"/>
      <c r="K5" s="32"/>
      <c r="L5" s="32"/>
      <c r="M5" s="32"/>
      <c r="N5" s="167"/>
      <c r="O5" s="32"/>
      <c r="P5" s="32"/>
      <c r="Q5" s="167"/>
      <c r="R5" s="32"/>
      <c r="S5" s="168"/>
      <c r="T5" s="168"/>
      <c r="U5" s="168"/>
      <c r="V5" s="168"/>
      <c r="W5" s="168"/>
      <c r="X5" s="168"/>
      <c r="Y5" s="168"/>
      <c r="Z5" s="32"/>
      <c r="AA5" s="32"/>
      <c r="AB5" s="32"/>
      <c r="AC5" s="32"/>
      <c r="AD5" s="32"/>
      <c r="AE5" s="32"/>
      <c r="AF5" s="32"/>
      <c r="AG5" s="172"/>
      <c r="AH5" s="172"/>
      <c r="AI5" s="32"/>
      <c r="AJ5" s="32"/>
      <c r="AK5" s="32"/>
      <c r="AL5" s="32"/>
      <c r="AM5" s="32"/>
      <c r="AN5" s="30"/>
      <c r="AO5" s="30"/>
      <c r="AP5" s="30"/>
      <c r="AQ5" s="30"/>
      <c r="AR5" s="30"/>
      <c r="AS5" s="30"/>
      <c r="AT5" s="30"/>
      <c r="AU5" s="30"/>
      <c r="AV5" s="30"/>
      <c r="AW5" s="6"/>
      <c r="AX5" s="6"/>
      <c r="AY5" s="6"/>
      <c r="AZ5" s="6"/>
      <c r="BA5" s="6"/>
      <c r="BB5" s="6"/>
      <c r="BC5" s="6"/>
      <c r="BD5" s="6"/>
      <c r="BE5" s="6"/>
      <c r="BF5" s="6"/>
      <c r="BG5" s="6"/>
      <c r="BH5" s="6"/>
      <c r="BI5" s="6"/>
      <c r="BJ5" s="6"/>
      <c r="BK5" s="6"/>
      <c r="BL5" s="19"/>
      <c r="BM5" s="19"/>
    </row>
    <row r="6" spans="2:71" s="8" customFormat="1" ht="21" customHeight="1">
      <c r="B6" s="37"/>
      <c r="C6" s="37"/>
      <c r="D6" s="37"/>
      <c r="E6" s="37"/>
      <c r="F6" s="37"/>
      <c r="G6" s="34"/>
      <c r="H6" s="34"/>
      <c r="I6" s="34"/>
      <c r="J6" s="34"/>
      <c r="K6" s="34"/>
      <c r="L6" s="34"/>
      <c r="M6" s="34"/>
      <c r="N6" s="34"/>
      <c r="O6" s="42"/>
      <c r="P6" s="42"/>
      <c r="Q6" s="42"/>
      <c r="R6" s="40"/>
      <c r="S6" s="42"/>
      <c r="T6" s="42"/>
      <c r="U6" s="42"/>
      <c r="V6" s="32"/>
      <c r="W6" s="32"/>
      <c r="X6" s="32"/>
      <c r="Y6" s="32"/>
      <c r="Z6" s="32"/>
      <c r="AA6" s="32"/>
      <c r="AB6" s="32"/>
      <c r="AC6" s="32"/>
      <c r="AD6" s="32"/>
      <c r="AE6" s="32"/>
      <c r="AF6" s="32"/>
      <c r="AG6" s="32"/>
      <c r="AH6" s="32"/>
      <c r="AI6" s="32"/>
      <c r="AJ6" s="32"/>
      <c r="AK6" s="32"/>
      <c r="AL6" s="32"/>
      <c r="AM6" s="32"/>
      <c r="AN6" s="30"/>
      <c r="AO6" s="30"/>
      <c r="AP6" s="30"/>
      <c r="AQ6" s="30"/>
      <c r="AR6" s="30"/>
      <c r="AS6" s="30" t="s">
        <v>257</v>
      </c>
      <c r="AT6" s="30"/>
      <c r="AU6" s="30"/>
      <c r="AV6" s="30"/>
      <c r="AW6" s="6"/>
      <c r="AX6" s="6"/>
      <c r="AY6" s="6"/>
      <c r="BA6" s="38"/>
      <c r="BB6" s="38"/>
      <c r="BC6" s="2"/>
      <c r="BD6" s="6"/>
      <c r="BE6" s="959">
        <v>40</v>
      </c>
      <c r="BF6" s="960"/>
      <c r="BG6" s="2" t="s">
        <v>22</v>
      </c>
      <c r="BH6" s="6"/>
      <c r="BI6" s="959">
        <v>160</v>
      </c>
      <c r="BJ6" s="960"/>
      <c r="BK6" s="2" t="s">
        <v>23</v>
      </c>
      <c r="BL6" s="6"/>
      <c r="BM6" s="19"/>
    </row>
    <row r="7" spans="2:71" s="8" customFormat="1" ht="5.25" customHeight="1">
      <c r="B7" s="37"/>
      <c r="C7" s="37"/>
      <c r="D7" s="37"/>
      <c r="E7" s="37"/>
      <c r="F7" s="37"/>
      <c r="G7" s="41"/>
      <c r="H7" s="41"/>
      <c r="I7" s="41"/>
      <c r="J7" s="41"/>
      <c r="K7" s="41"/>
      <c r="L7" s="41"/>
      <c r="M7" s="41"/>
      <c r="N7" s="42"/>
      <c r="O7" s="42"/>
      <c r="P7" s="42"/>
      <c r="Q7" s="40"/>
      <c r="R7" s="42"/>
      <c r="S7" s="42"/>
      <c r="T7" s="42"/>
      <c r="U7" s="42"/>
      <c r="V7" s="32"/>
      <c r="W7" s="32"/>
      <c r="X7" s="32"/>
      <c r="Y7" s="32"/>
      <c r="Z7" s="32"/>
      <c r="AA7" s="32"/>
      <c r="AB7" s="32"/>
      <c r="AC7" s="32"/>
      <c r="AD7" s="32"/>
      <c r="AE7" s="32"/>
      <c r="AF7" s="32"/>
      <c r="AG7" s="32"/>
      <c r="AH7" s="32"/>
      <c r="AI7" s="32"/>
      <c r="AJ7" s="32"/>
      <c r="AK7" s="32"/>
      <c r="AL7" s="32"/>
      <c r="AM7" s="32"/>
      <c r="AN7" s="30"/>
      <c r="AO7" s="30"/>
      <c r="AP7" s="30"/>
      <c r="AQ7" s="30"/>
      <c r="AR7" s="30"/>
      <c r="AS7" s="30"/>
      <c r="AT7" s="30"/>
      <c r="AU7" s="30"/>
      <c r="AV7" s="30"/>
      <c r="AW7" s="30"/>
      <c r="AX7" s="30"/>
      <c r="AY7" s="30"/>
      <c r="AZ7" s="30"/>
      <c r="BA7" s="30"/>
      <c r="BB7" s="30"/>
      <c r="BC7" s="30"/>
      <c r="BD7" s="30"/>
      <c r="BE7" s="30"/>
      <c r="BF7" s="30"/>
      <c r="BG7" s="30"/>
      <c r="BH7" s="30"/>
      <c r="BI7" s="30"/>
      <c r="BJ7" s="30"/>
      <c r="BK7" s="30"/>
      <c r="BL7" s="31"/>
      <c r="BM7" s="31"/>
      <c r="BN7" s="32"/>
    </row>
    <row r="8" spans="2:71" s="8" customFormat="1" ht="21" customHeight="1">
      <c r="B8" s="43"/>
      <c r="C8" s="43"/>
      <c r="D8" s="43"/>
      <c r="E8" s="43"/>
      <c r="F8" s="43"/>
      <c r="G8" s="40"/>
      <c r="H8" s="40"/>
      <c r="I8" s="40"/>
      <c r="J8" s="40"/>
      <c r="K8" s="40"/>
      <c r="L8" s="40"/>
      <c r="M8" s="40"/>
      <c r="N8" s="42"/>
      <c r="O8" s="42"/>
      <c r="P8" s="42"/>
      <c r="Q8" s="40"/>
      <c r="R8" s="42"/>
      <c r="S8" s="42"/>
      <c r="T8" s="42"/>
      <c r="U8" s="42"/>
      <c r="V8" s="32"/>
      <c r="W8" s="32"/>
      <c r="X8" s="32"/>
      <c r="Y8" s="32"/>
      <c r="Z8" s="32"/>
      <c r="AA8" s="32"/>
      <c r="AB8" s="32"/>
      <c r="AC8" s="32"/>
      <c r="AD8" s="32"/>
      <c r="AE8" s="32"/>
      <c r="AF8" s="32"/>
      <c r="AG8" s="32"/>
      <c r="AH8" s="32"/>
      <c r="AI8" s="32"/>
      <c r="AJ8" s="32"/>
      <c r="AK8" s="32"/>
      <c r="AL8" s="32"/>
      <c r="AM8" s="32"/>
      <c r="AN8" s="33"/>
      <c r="AO8" s="33"/>
      <c r="AP8" s="33"/>
      <c r="AQ8" s="34"/>
      <c r="AR8" s="35"/>
      <c r="AS8" s="36"/>
      <c r="AT8" s="36"/>
      <c r="AU8" s="37"/>
      <c r="AV8" s="38"/>
      <c r="AW8" s="38"/>
      <c r="AX8" s="38"/>
      <c r="AY8" s="39"/>
      <c r="AZ8" s="39"/>
      <c r="BA8" s="30"/>
      <c r="BB8" s="38"/>
      <c r="BC8" s="38"/>
      <c r="BD8" s="40"/>
      <c r="BE8" s="30"/>
      <c r="BF8" s="30" t="s">
        <v>26</v>
      </c>
      <c r="BG8" s="30"/>
      <c r="BH8" s="30"/>
      <c r="BI8" s="961">
        <f>DAY(EOMONTH(DATE(AJ2,AN2,1),0))</f>
        <v>30</v>
      </c>
      <c r="BJ8" s="962"/>
      <c r="BK8" s="30" t="s">
        <v>25</v>
      </c>
      <c r="BL8" s="30"/>
      <c r="BM8" s="30"/>
      <c r="BN8" s="32"/>
      <c r="BQ8" s="9"/>
      <c r="BR8" s="9"/>
      <c r="BS8" s="9"/>
    </row>
    <row r="9" spans="2:71" s="8" customFormat="1" ht="5.25" customHeight="1">
      <c r="B9" s="43"/>
      <c r="C9" s="43"/>
      <c r="D9" s="43"/>
      <c r="E9" s="43"/>
      <c r="F9" s="43"/>
      <c r="G9" s="40"/>
      <c r="H9" s="40"/>
      <c r="I9" s="40"/>
      <c r="J9" s="40"/>
      <c r="K9" s="40"/>
      <c r="L9" s="40"/>
      <c r="M9" s="40"/>
      <c r="N9" s="42"/>
      <c r="O9" s="42"/>
      <c r="P9" s="42"/>
      <c r="Q9" s="40"/>
      <c r="R9" s="42"/>
      <c r="S9" s="42"/>
      <c r="T9" s="42"/>
      <c r="U9" s="42"/>
      <c r="V9" s="32"/>
      <c r="W9" s="32"/>
      <c r="X9" s="32"/>
      <c r="Y9" s="32"/>
      <c r="Z9" s="32"/>
      <c r="AA9" s="32"/>
      <c r="AB9" s="32"/>
      <c r="AC9" s="32"/>
      <c r="AD9" s="32"/>
      <c r="AE9" s="32"/>
      <c r="AF9" s="32"/>
      <c r="AG9" s="32"/>
      <c r="AH9" s="32"/>
      <c r="AI9" s="32"/>
      <c r="AJ9" s="32"/>
      <c r="AK9" s="32"/>
      <c r="AL9" s="32"/>
      <c r="AM9" s="32"/>
      <c r="AN9" s="33"/>
      <c r="AO9" s="33"/>
      <c r="AP9" s="33"/>
      <c r="AQ9" s="34"/>
      <c r="AR9" s="35"/>
      <c r="AS9" s="36"/>
      <c r="AT9" s="36"/>
      <c r="AU9" s="37"/>
      <c r="AV9" s="38"/>
      <c r="AW9" s="38"/>
      <c r="AX9" s="38"/>
      <c r="AY9" s="39"/>
      <c r="AZ9" s="39"/>
      <c r="BA9" s="30"/>
      <c r="BB9" s="38"/>
      <c r="BC9" s="38"/>
      <c r="BD9" s="40"/>
      <c r="BE9" s="30"/>
      <c r="BF9" s="30"/>
      <c r="BG9" s="30"/>
      <c r="BH9" s="30"/>
      <c r="BI9" s="40"/>
      <c r="BJ9" s="40"/>
      <c r="BK9" s="30"/>
      <c r="BL9" s="30"/>
      <c r="BM9" s="30"/>
      <c r="BN9" s="32"/>
      <c r="BQ9" s="9"/>
      <c r="BR9" s="9"/>
      <c r="BS9" s="9"/>
    </row>
    <row r="10" spans="2:71" s="8" customFormat="1" ht="21" customHeight="1">
      <c r="B10" s="43"/>
      <c r="C10" s="43"/>
      <c r="D10" s="43"/>
      <c r="E10" s="43"/>
      <c r="F10" s="43"/>
      <c r="G10" s="40"/>
      <c r="H10" s="40"/>
      <c r="I10" s="40"/>
      <c r="J10" s="40"/>
      <c r="K10" s="40"/>
      <c r="L10" s="40"/>
      <c r="M10" s="40"/>
      <c r="N10" s="42"/>
      <c r="O10" s="42"/>
      <c r="P10" s="42"/>
      <c r="Q10" s="40"/>
      <c r="R10" s="42"/>
      <c r="S10" s="42"/>
      <c r="T10" s="42"/>
      <c r="U10" s="42"/>
      <c r="V10" s="32"/>
      <c r="W10" s="32"/>
      <c r="X10" s="32"/>
      <c r="Y10" s="32"/>
      <c r="Z10" s="32"/>
      <c r="AA10" s="32"/>
      <c r="AB10" s="32"/>
      <c r="AC10" s="32"/>
      <c r="AD10" s="32"/>
      <c r="AE10" s="32"/>
      <c r="AF10" s="32"/>
      <c r="AG10" s="32"/>
      <c r="AH10" s="32"/>
      <c r="AI10" s="32"/>
      <c r="AJ10" s="32"/>
      <c r="AK10" s="32"/>
      <c r="AL10" s="32"/>
      <c r="AM10" s="32"/>
      <c r="AN10" s="33"/>
      <c r="AO10" s="33"/>
      <c r="AP10" s="33"/>
      <c r="AQ10" s="34"/>
      <c r="AR10" s="35"/>
      <c r="AS10" s="36"/>
      <c r="AT10" s="36"/>
      <c r="AU10" s="30" t="s">
        <v>272</v>
      </c>
      <c r="AV10" s="38"/>
      <c r="AW10" s="30"/>
      <c r="AX10" s="34"/>
      <c r="AY10" s="34"/>
      <c r="AZ10" s="221"/>
      <c r="BA10" s="30"/>
      <c r="BB10" s="222"/>
      <c r="BC10" s="222"/>
      <c r="BD10" s="222"/>
      <c r="BE10" s="30"/>
      <c r="BF10" s="30"/>
      <c r="BG10" s="31" t="s">
        <v>270</v>
      </c>
      <c r="BH10" s="30"/>
      <c r="BI10" s="959"/>
      <c r="BJ10" s="960"/>
      <c r="BK10" s="2" t="s">
        <v>271</v>
      </c>
      <c r="BL10" s="30"/>
      <c r="BM10" s="30"/>
      <c r="BN10" s="32"/>
      <c r="BQ10" s="9"/>
      <c r="BR10" s="9"/>
      <c r="BS10" s="9"/>
    </row>
    <row r="11" spans="2:71" ht="5.25" customHeight="1" thickBot="1">
      <c r="B11" s="44"/>
      <c r="C11" s="44"/>
      <c r="D11" s="44"/>
      <c r="E11" s="44"/>
      <c r="F11" s="44"/>
      <c r="G11" s="45"/>
      <c r="H11" s="45"/>
      <c r="I11" s="45"/>
      <c r="J11" s="45"/>
      <c r="K11" s="45"/>
      <c r="L11" s="45"/>
      <c r="M11" s="45"/>
      <c r="N11" s="45"/>
      <c r="O11" s="44"/>
      <c r="P11" s="44"/>
      <c r="Q11" s="44"/>
      <c r="R11" s="44"/>
      <c r="S11" s="44"/>
      <c r="T11" s="44"/>
      <c r="U11" s="44"/>
      <c r="V11" s="44"/>
      <c r="W11" s="44"/>
      <c r="X11" s="44"/>
      <c r="Y11" s="44"/>
      <c r="Z11" s="44"/>
      <c r="AA11" s="44"/>
      <c r="AB11" s="44"/>
      <c r="AC11" s="44"/>
      <c r="AD11" s="44"/>
      <c r="AE11" s="44"/>
      <c r="AF11" s="44"/>
      <c r="AG11" s="45"/>
      <c r="AH11" s="44"/>
      <c r="AI11" s="44"/>
      <c r="AJ11" s="44"/>
      <c r="AK11" s="44"/>
      <c r="AL11" s="44"/>
      <c r="AM11" s="44"/>
      <c r="AN11" s="44"/>
      <c r="AO11" s="44"/>
      <c r="AP11" s="44"/>
      <c r="AQ11" s="44"/>
      <c r="AR11" s="44"/>
      <c r="AS11" s="44"/>
      <c r="AT11" s="44"/>
      <c r="AU11" s="44"/>
      <c r="AV11" s="44"/>
      <c r="AX11" s="3"/>
      <c r="BO11" s="4"/>
      <c r="BP11" s="4"/>
      <c r="BQ11" s="4"/>
    </row>
    <row r="12" spans="2:71" ht="21.6" customHeight="1">
      <c r="B12" s="994" t="s">
        <v>20</v>
      </c>
      <c r="C12" s="997" t="s">
        <v>273</v>
      </c>
      <c r="D12" s="982" t="s">
        <v>274</v>
      </c>
      <c r="E12" s="1000"/>
      <c r="F12" s="1001"/>
      <c r="G12" s="982" t="s">
        <v>275</v>
      </c>
      <c r="H12" s="1008"/>
      <c r="I12" s="186"/>
      <c r="J12" s="183"/>
      <c r="K12" s="186"/>
      <c r="L12" s="183"/>
      <c r="M12" s="1011" t="s">
        <v>276</v>
      </c>
      <c r="N12" s="1012"/>
      <c r="O12" s="1017" t="s">
        <v>277</v>
      </c>
      <c r="P12" s="983"/>
      <c r="Q12" s="983"/>
      <c r="R12" s="1008"/>
      <c r="S12" s="1017" t="s">
        <v>278</v>
      </c>
      <c r="T12" s="983"/>
      <c r="U12" s="983"/>
      <c r="V12" s="983"/>
      <c r="W12" s="1008"/>
      <c r="X12" s="198"/>
      <c r="Y12" s="198"/>
      <c r="Z12" s="199"/>
      <c r="AA12" s="1020" t="s">
        <v>279</v>
      </c>
      <c r="AB12" s="1000"/>
      <c r="AC12" s="1000"/>
      <c r="AD12" s="1000"/>
      <c r="AE12" s="1000"/>
      <c r="AF12" s="1000"/>
      <c r="AG12" s="1000"/>
      <c r="AH12" s="1000"/>
      <c r="AI12" s="1000"/>
      <c r="AJ12" s="1000"/>
      <c r="AK12" s="1000"/>
      <c r="AL12" s="1000"/>
      <c r="AM12" s="1000"/>
      <c r="AN12" s="1000"/>
      <c r="AO12" s="1000"/>
      <c r="AP12" s="1000"/>
      <c r="AQ12" s="1000"/>
      <c r="AR12" s="1000"/>
      <c r="AS12" s="1000"/>
      <c r="AT12" s="1000"/>
      <c r="AU12" s="1000"/>
      <c r="AV12" s="1000"/>
      <c r="AW12" s="1000"/>
      <c r="AX12" s="1000"/>
      <c r="AY12" s="1000"/>
      <c r="AZ12" s="1000"/>
      <c r="BA12" s="1000"/>
      <c r="BB12" s="1000"/>
      <c r="BC12" s="1000"/>
      <c r="BD12" s="1000"/>
      <c r="BE12" s="1000"/>
      <c r="BF12" s="970" t="str">
        <f>IF(BI3="４週","(12)1～4週目の勤務時間数合計","(12)1か月の勤務時間数　合計")</f>
        <v>(12)1か月の勤務時間数　合計</v>
      </c>
      <c r="BG12" s="971"/>
      <c r="BH12" s="976" t="s">
        <v>280</v>
      </c>
      <c r="BI12" s="977"/>
      <c r="BJ12" s="982" t="s">
        <v>281</v>
      </c>
      <c r="BK12" s="983"/>
      <c r="BL12" s="983"/>
      <c r="BM12" s="983"/>
      <c r="BN12" s="984"/>
    </row>
    <row r="13" spans="2:71" ht="20.25" customHeight="1">
      <c r="B13" s="995"/>
      <c r="C13" s="998"/>
      <c r="D13" s="1002"/>
      <c r="E13" s="1003"/>
      <c r="F13" s="1004"/>
      <c r="G13" s="985"/>
      <c r="H13" s="1009"/>
      <c r="I13" s="187"/>
      <c r="J13" s="184"/>
      <c r="K13" s="187"/>
      <c r="L13" s="184"/>
      <c r="M13" s="1013"/>
      <c r="N13" s="1014"/>
      <c r="O13" s="1018"/>
      <c r="P13" s="986"/>
      <c r="Q13" s="986"/>
      <c r="R13" s="1009"/>
      <c r="S13" s="1018"/>
      <c r="T13" s="986"/>
      <c r="U13" s="986"/>
      <c r="V13" s="986"/>
      <c r="W13" s="1009"/>
      <c r="X13" s="200"/>
      <c r="Y13" s="200"/>
      <c r="Z13" s="201"/>
      <c r="AA13" s="991" t="s">
        <v>11</v>
      </c>
      <c r="AB13" s="991"/>
      <c r="AC13" s="991"/>
      <c r="AD13" s="991"/>
      <c r="AE13" s="991"/>
      <c r="AF13" s="991"/>
      <c r="AG13" s="992"/>
      <c r="AH13" s="993" t="s">
        <v>12</v>
      </c>
      <c r="AI13" s="991"/>
      <c r="AJ13" s="991"/>
      <c r="AK13" s="991"/>
      <c r="AL13" s="991"/>
      <c r="AM13" s="991"/>
      <c r="AN13" s="992"/>
      <c r="AO13" s="993" t="s">
        <v>13</v>
      </c>
      <c r="AP13" s="991"/>
      <c r="AQ13" s="991"/>
      <c r="AR13" s="991"/>
      <c r="AS13" s="991"/>
      <c r="AT13" s="991"/>
      <c r="AU13" s="992"/>
      <c r="AV13" s="993" t="s">
        <v>14</v>
      </c>
      <c r="AW13" s="991"/>
      <c r="AX13" s="991"/>
      <c r="AY13" s="991"/>
      <c r="AZ13" s="991"/>
      <c r="BA13" s="991"/>
      <c r="BB13" s="992"/>
      <c r="BC13" s="993" t="s">
        <v>15</v>
      </c>
      <c r="BD13" s="991"/>
      <c r="BE13" s="991"/>
      <c r="BF13" s="972"/>
      <c r="BG13" s="973"/>
      <c r="BH13" s="978"/>
      <c r="BI13" s="979"/>
      <c r="BJ13" s="985"/>
      <c r="BK13" s="986"/>
      <c r="BL13" s="986"/>
      <c r="BM13" s="986"/>
      <c r="BN13" s="987"/>
    </row>
    <row r="14" spans="2:71" ht="20.25" customHeight="1">
      <c r="B14" s="995"/>
      <c r="C14" s="998"/>
      <c r="D14" s="1002"/>
      <c r="E14" s="1003"/>
      <c r="F14" s="1004"/>
      <c r="G14" s="985"/>
      <c r="H14" s="1009"/>
      <c r="I14" s="187"/>
      <c r="J14" s="184"/>
      <c r="K14" s="187"/>
      <c r="L14" s="184"/>
      <c r="M14" s="1013"/>
      <c r="N14" s="1014"/>
      <c r="O14" s="1018"/>
      <c r="P14" s="986"/>
      <c r="Q14" s="986"/>
      <c r="R14" s="1009"/>
      <c r="S14" s="1018"/>
      <c r="T14" s="986"/>
      <c r="U14" s="986"/>
      <c r="V14" s="986"/>
      <c r="W14" s="1009"/>
      <c r="X14" s="200"/>
      <c r="Y14" s="200"/>
      <c r="Z14" s="201"/>
      <c r="AA14" s="150">
        <v>1</v>
      </c>
      <c r="AB14" s="151">
        <v>2</v>
      </c>
      <c r="AC14" s="151">
        <v>3</v>
      </c>
      <c r="AD14" s="151">
        <v>4</v>
      </c>
      <c r="AE14" s="151">
        <v>5</v>
      </c>
      <c r="AF14" s="151">
        <v>6</v>
      </c>
      <c r="AG14" s="152">
        <v>7</v>
      </c>
      <c r="AH14" s="153">
        <v>8</v>
      </c>
      <c r="AI14" s="151">
        <v>9</v>
      </c>
      <c r="AJ14" s="151">
        <v>10</v>
      </c>
      <c r="AK14" s="151">
        <v>11</v>
      </c>
      <c r="AL14" s="151">
        <v>12</v>
      </c>
      <c r="AM14" s="151">
        <v>13</v>
      </c>
      <c r="AN14" s="152">
        <v>14</v>
      </c>
      <c r="AO14" s="150">
        <v>15</v>
      </c>
      <c r="AP14" s="151">
        <v>16</v>
      </c>
      <c r="AQ14" s="151">
        <v>17</v>
      </c>
      <c r="AR14" s="151">
        <v>18</v>
      </c>
      <c r="AS14" s="151">
        <v>19</v>
      </c>
      <c r="AT14" s="151">
        <v>20</v>
      </c>
      <c r="AU14" s="152">
        <v>21</v>
      </c>
      <c r="AV14" s="153">
        <v>22</v>
      </c>
      <c r="AW14" s="151">
        <v>23</v>
      </c>
      <c r="AX14" s="151">
        <v>24</v>
      </c>
      <c r="AY14" s="151">
        <v>25</v>
      </c>
      <c r="AZ14" s="151">
        <v>26</v>
      </c>
      <c r="BA14" s="151">
        <v>27</v>
      </c>
      <c r="BB14" s="152">
        <v>28</v>
      </c>
      <c r="BC14" s="154">
        <f>IF($BI$3="暦月",IF(DAY(DATE($AJ$2,$AN$2,29))=29,29,""),"")</f>
        <v>29</v>
      </c>
      <c r="BD14" s="182">
        <f>IF($BI$3="暦月",IF(DAY(DATE($AJ$2,$AN$2,30))=30,30,""),"")</f>
        <v>30</v>
      </c>
      <c r="BE14" s="155" t="str">
        <f>IF($BI$3="暦月",IF(DAY(DATE($AJ$2,$AN$2,31))=31,31,""),"")</f>
        <v/>
      </c>
      <c r="BF14" s="972"/>
      <c r="BG14" s="973"/>
      <c r="BH14" s="978"/>
      <c r="BI14" s="979"/>
      <c r="BJ14" s="985"/>
      <c r="BK14" s="986"/>
      <c r="BL14" s="986"/>
      <c r="BM14" s="986"/>
      <c r="BN14" s="987"/>
    </row>
    <row r="15" spans="2:71" ht="20.25" hidden="1" customHeight="1">
      <c r="B15" s="995"/>
      <c r="C15" s="998"/>
      <c r="D15" s="1002"/>
      <c r="E15" s="1003"/>
      <c r="F15" s="1004"/>
      <c r="G15" s="985"/>
      <c r="H15" s="1009"/>
      <c r="I15" s="187"/>
      <c r="J15" s="184"/>
      <c r="K15" s="187"/>
      <c r="L15" s="184"/>
      <c r="M15" s="1013"/>
      <c r="N15" s="1014"/>
      <c r="O15" s="1018"/>
      <c r="P15" s="986"/>
      <c r="Q15" s="986"/>
      <c r="R15" s="1009"/>
      <c r="S15" s="1018"/>
      <c r="T15" s="986"/>
      <c r="U15" s="986"/>
      <c r="V15" s="986"/>
      <c r="W15" s="1009"/>
      <c r="X15" s="200"/>
      <c r="Y15" s="200"/>
      <c r="Z15" s="201"/>
      <c r="AA15" s="150">
        <f>WEEKDAY(DATE($AJ$2,$AN$2,1))</f>
        <v>1</v>
      </c>
      <c r="AB15" s="151">
        <f>WEEKDAY(DATE($AJ$2,$AN$2,2))</f>
        <v>2</v>
      </c>
      <c r="AC15" s="151">
        <f>WEEKDAY(DATE($AJ$2,$AN$2,3))</f>
        <v>3</v>
      </c>
      <c r="AD15" s="151">
        <f>WEEKDAY(DATE($AJ$2,$AN$2,4))</f>
        <v>4</v>
      </c>
      <c r="AE15" s="151">
        <f>WEEKDAY(DATE($AJ$2,$AN$2,5))</f>
        <v>5</v>
      </c>
      <c r="AF15" s="151">
        <f>WEEKDAY(DATE($AJ$2,$AN$2,6))</f>
        <v>6</v>
      </c>
      <c r="AG15" s="152">
        <f>WEEKDAY(DATE($AJ$2,$AN$2,7))</f>
        <v>7</v>
      </c>
      <c r="AH15" s="153">
        <f>WEEKDAY(DATE($AJ$2,$AN$2,8))</f>
        <v>1</v>
      </c>
      <c r="AI15" s="151">
        <f>WEEKDAY(DATE($AJ$2,$AN$2,9))</f>
        <v>2</v>
      </c>
      <c r="AJ15" s="151">
        <f>WEEKDAY(DATE($AJ$2,$AN$2,10))</f>
        <v>3</v>
      </c>
      <c r="AK15" s="151">
        <f>WEEKDAY(DATE($AJ$2,$AN$2,11))</f>
        <v>4</v>
      </c>
      <c r="AL15" s="151">
        <f>WEEKDAY(DATE($AJ$2,$AN$2,12))</f>
        <v>5</v>
      </c>
      <c r="AM15" s="151">
        <f>WEEKDAY(DATE($AJ$2,$AN$2,13))</f>
        <v>6</v>
      </c>
      <c r="AN15" s="152">
        <f>WEEKDAY(DATE($AJ$2,$AN$2,14))</f>
        <v>7</v>
      </c>
      <c r="AO15" s="153">
        <f>WEEKDAY(DATE($AJ$2,$AN$2,15))</f>
        <v>1</v>
      </c>
      <c r="AP15" s="151">
        <f>WEEKDAY(DATE($AJ$2,$AN$2,16))</f>
        <v>2</v>
      </c>
      <c r="AQ15" s="151">
        <f>WEEKDAY(DATE($AJ$2,$AN$2,17))</f>
        <v>3</v>
      </c>
      <c r="AR15" s="151">
        <f>WEEKDAY(DATE($AJ$2,$AN$2,18))</f>
        <v>4</v>
      </c>
      <c r="AS15" s="151">
        <f>WEEKDAY(DATE($AJ$2,$AN$2,19))</f>
        <v>5</v>
      </c>
      <c r="AT15" s="151">
        <f>WEEKDAY(DATE($AJ$2,$AN$2,20))</f>
        <v>6</v>
      </c>
      <c r="AU15" s="152">
        <f>WEEKDAY(DATE($AJ$2,$AN$2,21))</f>
        <v>7</v>
      </c>
      <c r="AV15" s="153">
        <f>WEEKDAY(DATE($AJ$2,$AN$2,22))</f>
        <v>1</v>
      </c>
      <c r="AW15" s="151">
        <f>WEEKDAY(DATE($AJ$2,$AN$2,23))</f>
        <v>2</v>
      </c>
      <c r="AX15" s="151">
        <f>WEEKDAY(DATE($AJ$2,$AN$2,24))</f>
        <v>3</v>
      </c>
      <c r="AY15" s="151">
        <f>WEEKDAY(DATE($AJ$2,$AN$2,25))</f>
        <v>4</v>
      </c>
      <c r="AZ15" s="151">
        <f>WEEKDAY(DATE($AJ$2,$AN$2,26))</f>
        <v>5</v>
      </c>
      <c r="BA15" s="151">
        <f>WEEKDAY(DATE($AJ$2,$AN$2,27))</f>
        <v>6</v>
      </c>
      <c r="BB15" s="152">
        <f>WEEKDAY(DATE($AJ$2,$AN$2,28))</f>
        <v>7</v>
      </c>
      <c r="BC15" s="153">
        <f>IF(BC14=29,WEEKDAY(DATE($AJ$2,$AN$2,29)),0)</f>
        <v>1</v>
      </c>
      <c r="BD15" s="151">
        <f>IF(BD14=30,WEEKDAY(DATE($AJ$2,$AN$2,30)),0)</f>
        <v>2</v>
      </c>
      <c r="BE15" s="152">
        <f>IF(BE14=31,WEEKDAY(DATE($AJ$2,$AN$2,31)),0)</f>
        <v>0</v>
      </c>
      <c r="BF15" s="972"/>
      <c r="BG15" s="973"/>
      <c r="BH15" s="978"/>
      <c r="BI15" s="979"/>
      <c r="BJ15" s="985"/>
      <c r="BK15" s="986"/>
      <c r="BL15" s="986"/>
      <c r="BM15" s="986"/>
      <c r="BN15" s="987"/>
    </row>
    <row r="16" spans="2:71" ht="20.25" customHeight="1" thickBot="1">
      <c r="B16" s="996"/>
      <c r="C16" s="999"/>
      <c r="D16" s="1005"/>
      <c r="E16" s="1006"/>
      <c r="F16" s="1007"/>
      <c r="G16" s="988"/>
      <c r="H16" s="1010"/>
      <c r="I16" s="188"/>
      <c r="J16" s="185"/>
      <c r="K16" s="188"/>
      <c r="L16" s="185"/>
      <c r="M16" s="1015"/>
      <c r="N16" s="1016"/>
      <c r="O16" s="1019"/>
      <c r="P16" s="989"/>
      <c r="Q16" s="989"/>
      <c r="R16" s="1010"/>
      <c r="S16" s="1019"/>
      <c r="T16" s="989"/>
      <c r="U16" s="989"/>
      <c r="V16" s="989"/>
      <c r="W16" s="1010"/>
      <c r="X16" s="202"/>
      <c r="Y16" s="202"/>
      <c r="Z16" s="203"/>
      <c r="AA16" s="156" t="str">
        <f>IF(AA15=1,"日",IF(AA15=2,"月",IF(AA15=3,"火",IF(AA15=4,"水",IF(AA15=5,"木",IF(AA15=6,"金","土"))))))</f>
        <v>日</v>
      </c>
      <c r="AB16" s="157" t="str">
        <f t="shared" ref="AB16:BB16" si="0">IF(AB15=1,"日",IF(AB15=2,"月",IF(AB15=3,"火",IF(AB15=4,"水",IF(AB15=5,"木",IF(AB15=6,"金","土"))))))</f>
        <v>月</v>
      </c>
      <c r="AC16" s="157" t="str">
        <f t="shared" si="0"/>
        <v>火</v>
      </c>
      <c r="AD16" s="157" t="str">
        <f t="shared" si="0"/>
        <v>水</v>
      </c>
      <c r="AE16" s="157" t="str">
        <f t="shared" si="0"/>
        <v>木</v>
      </c>
      <c r="AF16" s="157" t="str">
        <f t="shared" si="0"/>
        <v>金</v>
      </c>
      <c r="AG16" s="158" t="str">
        <f t="shared" si="0"/>
        <v>土</v>
      </c>
      <c r="AH16" s="159" t="str">
        <f>IF(AH15=1,"日",IF(AH15=2,"月",IF(AH15=3,"火",IF(AH15=4,"水",IF(AH15=5,"木",IF(AH15=6,"金","土"))))))</f>
        <v>日</v>
      </c>
      <c r="AI16" s="157" t="str">
        <f t="shared" si="0"/>
        <v>月</v>
      </c>
      <c r="AJ16" s="157" t="str">
        <f t="shared" si="0"/>
        <v>火</v>
      </c>
      <c r="AK16" s="157" t="str">
        <f t="shared" si="0"/>
        <v>水</v>
      </c>
      <c r="AL16" s="157" t="str">
        <f t="shared" si="0"/>
        <v>木</v>
      </c>
      <c r="AM16" s="157" t="str">
        <f t="shared" si="0"/>
        <v>金</v>
      </c>
      <c r="AN16" s="158" t="str">
        <f t="shared" si="0"/>
        <v>土</v>
      </c>
      <c r="AO16" s="159" t="str">
        <f>IF(AO15=1,"日",IF(AO15=2,"月",IF(AO15=3,"火",IF(AO15=4,"水",IF(AO15=5,"木",IF(AO15=6,"金","土"))))))</f>
        <v>日</v>
      </c>
      <c r="AP16" s="157" t="str">
        <f t="shared" si="0"/>
        <v>月</v>
      </c>
      <c r="AQ16" s="157" t="str">
        <f t="shared" si="0"/>
        <v>火</v>
      </c>
      <c r="AR16" s="157" t="str">
        <f t="shared" si="0"/>
        <v>水</v>
      </c>
      <c r="AS16" s="157" t="str">
        <f t="shared" si="0"/>
        <v>木</v>
      </c>
      <c r="AT16" s="157" t="str">
        <f t="shared" si="0"/>
        <v>金</v>
      </c>
      <c r="AU16" s="158" t="str">
        <f t="shared" si="0"/>
        <v>土</v>
      </c>
      <c r="AV16" s="159" t="str">
        <f>IF(AV15=1,"日",IF(AV15=2,"月",IF(AV15=3,"火",IF(AV15=4,"水",IF(AV15=5,"木",IF(AV15=6,"金","土"))))))</f>
        <v>日</v>
      </c>
      <c r="AW16" s="157" t="str">
        <f t="shared" si="0"/>
        <v>月</v>
      </c>
      <c r="AX16" s="157" t="str">
        <f t="shared" si="0"/>
        <v>火</v>
      </c>
      <c r="AY16" s="157" t="str">
        <f t="shared" si="0"/>
        <v>水</v>
      </c>
      <c r="AZ16" s="157" t="str">
        <f t="shared" si="0"/>
        <v>木</v>
      </c>
      <c r="BA16" s="157" t="str">
        <f t="shared" si="0"/>
        <v>金</v>
      </c>
      <c r="BB16" s="158" t="str">
        <f t="shared" si="0"/>
        <v>土</v>
      </c>
      <c r="BC16" s="157" t="str">
        <f>IF(BC15=1,"日",IF(BC15=2,"月",IF(BC15=3,"火",IF(BC15=4,"水",IF(BC15=5,"木",IF(BC15=6,"金",IF(BC15=0,"","土")))))))</f>
        <v>日</v>
      </c>
      <c r="BD16" s="157" t="str">
        <f>IF(BD15=1,"日",IF(BD15=2,"月",IF(BD15=3,"火",IF(BD15=4,"水",IF(BD15=5,"木",IF(BD15=6,"金",IF(BD15=0,"","土")))))))</f>
        <v>月</v>
      </c>
      <c r="BE16" s="157" t="str">
        <f>IF(BE15=1,"日",IF(BE15=2,"月",IF(BE15=3,"火",IF(BE15=4,"水",IF(BE15=5,"木",IF(BE15=6,"金",IF(BE15=0,"","土")))))))</f>
        <v/>
      </c>
      <c r="BF16" s="974"/>
      <c r="BG16" s="975"/>
      <c r="BH16" s="980"/>
      <c r="BI16" s="981"/>
      <c r="BJ16" s="988"/>
      <c r="BK16" s="989"/>
      <c r="BL16" s="989"/>
      <c r="BM16" s="989"/>
      <c r="BN16" s="990"/>
    </row>
    <row r="17" spans="2:66" ht="20.25" customHeight="1">
      <c r="B17" s="1120">
        <f>B15+1</f>
        <v>1</v>
      </c>
      <c r="C17" s="1039"/>
      <c r="D17" s="1040"/>
      <c r="E17" s="1041"/>
      <c r="F17" s="1042"/>
      <c r="G17" s="953"/>
      <c r="H17" s="954"/>
      <c r="I17" s="161"/>
      <c r="J17" s="162"/>
      <c r="K17" s="161"/>
      <c r="L17" s="162"/>
      <c r="M17" s="1047"/>
      <c r="N17" s="1048"/>
      <c r="O17" s="1053"/>
      <c r="P17" s="1054"/>
      <c r="Q17" s="1054"/>
      <c r="R17" s="954"/>
      <c r="S17" s="1123"/>
      <c r="T17" s="1124"/>
      <c r="U17" s="1124"/>
      <c r="V17" s="1124"/>
      <c r="W17" s="1125"/>
      <c r="X17" s="109" t="s">
        <v>18</v>
      </c>
      <c r="Y17" s="110"/>
      <c r="Z17" s="111"/>
      <c r="AA17" s="102"/>
      <c r="AB17" s="103"/>
      <c r="AC17" s="103"/>
      <c r="AD17" s="103"/>
      <c r="AE17" s="103"/>
      <c r="AF17" s="103"/>
      <c r="AG17" s="104"/>
      <c r="AH17" s="102"/>
      <c r="AI17" s="103"/>
      <c r="AJ17" s="103"/>
      <c r="AK17" s="103"/>
      <c r="AL17" s="103"/>
      <c r="AM17" s="103"/>
      <c r="AN17" s="104"/>
      <c r="AO17" s="102"/>
      <c r="AP17" s="103"/>
      <c r="AQ17" s="103"/>
      <c r="AR17" s="103"/>
      <c r="AS17" s="103"/>
      <c r="AT17" s="103"/>
      <c r="AU17" s="104"/>
      <c r="AV17" s="102"/>
      <c r="AW17" s="103"/>
      <c r="AX17" s="103"/>
      <c r="AY17" s="103"/>
      <c r="AZ17" s="103"/>
      <c r="BA17" s="103"/>
      <c r="BB17" s="104"/>
      <c r="BC17" s="102"/>
      <c r="BD17" s="103"/>
      <c r="BE17" s="103"/>
      <c r="BF17" s="1043"/>
      <c r="BG17" s="1044"/>
      <c r="BH17" s="1045"/>
      <c r="BI17" s="1046"/>
      <c r="BJ17" s="1021"/>
      <c r="BK17" s="1022"/>
      <c r="BL17" s="1022"/>
      <c r="BM17" s="1022"/>
      <c r="BN17" s="1023"/>
    </row>
    <row r="18" spans="2:66" ht="20.25" customHeight="1">
      <c r="B18" s="1121"/>
      <c r="C18" s="1031"/>
      <c r="D18" s="1034"/>
      <c r="E18" s="968"/>
      <c r="F18" s="1033"/>
      <c r="G18" s="955"/>
      <c r="H18" s="956"/>
      <c r="I18" s="163"/>
      <c r="J18" s="164">
        <f>G17</f>
        <v>0</v>
      </c>
      <c r="K18" s="163"/>
      <c r="L18" s="164">
        <f>M17</f>
        <v>0</v>
      </c>
      <c r="M18" s="1049"/>
      <c r="N18" s="1050"/>
      <c r="O18" s="1055"/>
      <c r="P18" s="1056"/>
      <c r="Q18" s="1056"/>
      <c r="R18" s="956"/>
      <c r="S18" s="1081"/>
      <c r="T18" s="1082"/>
      <c r="U18" s="1082"/>
      <c r="V18" s="1082"/>
      <c r="W18" s="1083"/>
      <c r="X18" s="112" t="s">
        <v>253</v>
      </c>
      <c r="Y18" s="113"/>
      <c r="Z18" s="114"/>
      <c r="AA18" s="173" t="str">
        <f>IF(AA17="","",VLOOKUP(AA17,'シフト記号表（従来型・ユニット型共通）'!$C$6:$L$47,10,FALSE))</f>
        <v/>
      </c>
      <c r="AB18" s="174" t="str">
        <f>IF(AB17="","",VLOOKUP(AB17,'シフト記号表（従来型・ユニット型共通）'!$C$6:$L$47,10,FALSE))</f>
        <v/>
      </c>
      <c r="AC18" s="174" t="str">
        <f>IF(AC17="","",VLOOKUP(AC17,'シフト記号表（従来型・ユニット型共通）'!$C$6:$L$47,10,FALSE))</f>
        <v/>
      </c>
      <c r="AD18" s="174" t="str">
        <f>IF(AD17="","",VLOOKUP(AD17,'シフト記号表（従来型・ユニット型共通）'!$C$6:$L$47,10,FALSE))</f>
        <v/>
      </c>
      <c r="AE18" s="174" t="str">
        <f>IF(AE17="","",VLOOKUP(AE17,'シフト記号表（従来型・ユニット型共通）'!$C$6:$L$47,10,FALSE))</f>
        <v/>
      </c>
      <c r="AF18" s="174" t="str">
        <f>IF(AF17="","",VLOOKUP(AF17,'シフト記号表（従来型・ユニット型共通）'!$C$6:$L$47,10,FALSE))</f>
        <v/>
      </c>
      <c r="AG18" s="175" t="str">
        <f>IF(AG17="","",VLOOKUP(AG17,'シフト記号表（従来型・ユニット型共通）'!$C$6:$L$47,10,FALSE))</f>
        <v/>
      </c>
      <c r="AH18" s="173" t="str">
        <f>IF(AH17="","",VLOOKUP(AH17,'シフト記号表（従来型・ユニット型共通）'!$C$6:$L$47,10,FALSE))</f>
        <v/>
      </c>
      <c r="AI18" s="174" t="str">
        <f>IF(AI17="","",VLOOKUP(AI17,'シフト記号表（従来型・ユニット型共通）'!$C$6:$L$47,10,FALSE))</f>
        <v/>
      </c>
      <c r="AJ18" s="174" t="str">
        <f>IF(AJ17="","",VLOOKUP(AJ17,'シフト記号表（従来型・ユニット型共通）'!$C$6:$L$47,10,FALSE))</f>
        <v/>
      </c>
      <c r="AK18" s="174" t="str">
        <f>IF(AK17="","",VLOOKUP(AK17,'シフト記号表（従来型・ユニット型共通）'!$C$6:$L$47,10,FALSE))</f>
        <v/>
      </c>
      <c r="AL18" s="174" t="str">
        <f>IF(AL17="","",VLOOKUP(AL17,'シフト記号表（従来型・ユニット型共通）'!$C$6:$L$47,10,FALSE))</f>
        <v/>
      </c>
      <c r="AM18" s="174" t="str">
        <f>IF(AM17="","",VLOOKUP(AM17,'シフト記号表（従来型・ユニット型共通）'!$C$6:$L$47,10,FALSE))</f>
        <v/>
      </c>
      <c r="AN18" s="175" t="str">
        <f>IF(AN17="","",VLOOKUP(AN17,'シフト記号表（従来型・ユニット型共通）'!$C$6:$L$47,10,FALSE))</f>
        <v/>
      </c>
      <c r="AO18" s="173" t="str">
        <f>IF(AO17="","",VLOOKUP(AO17,'シフト記号表（従来型・ユニット型共通）'!$C$6:$L$47,10,FALSE))</f>
        <v/>
      </c>
      <c r="AP18" s="174" t="str">
        <f>IF(AP17="","",VLOOKUP(AP17,'シフト記号表（従来型・ユニット型共通）'!$C$6:$L$47,10,FALSE))</f>
        <v/>
      </c>
      <c r="AQ18" s="174" t="str">
        <f>IF(AQ17="","",VLOOKUP(AQ17,'シフト記号表（従来型・ユニット型共通）'!$C$6:$L$47,10,FALSE))</f>
        <v/>
      </c>
      <c r="AR18" s="174" t="str">
        <f>IF(AR17="","",VLOOKUP(AR17,'シフト記号表（従来型・ユニット型共通）'!$C$6:$L$47,10,FALSE))</f>
        <v/>
      </c>
      <c r="AS18" s="174" t="str">
        <f>IF(AS17="","",VLOOKUP(AS17,'シフト記号表（従来型・ユニット型共通）'!$C$6:$L$47,10,FALSE))</f>
        <v/>
      </c>
      <c r="AT18" s="174" t="str">
        <f>IF(AT17="","",VLOOKUP(AT17,'シフト記号表（従来型・ユニット型共通）'!$C$6:$L$47,10,FALSE))</f>
        <v/>
      </c>
      <c r="AU18" s="175" t="str">
        <f>IF(AU17="","",VLOOKUP(AU17,'シフト記号表（従来型・ユニット型共通）'!$C$6:$L$47,10,FALSE))</f>
        <v/>
      </c>
      <c r="AV18" s="173" t="str">
        <f>IF(AV17="","",VLOOKUP(AV17,'シフト記号表（従来型・ユニット型共通）'!$C$6:$L$47,10,FALSE))</f>
        <v/>
      </c>
      <c r="AW18" s="174" t="str">
        <f>IF(AW17="","",VLOOKUP(AW17,'シフト記号表（従来型・ユニット型共通）'!$C$6:$L$47,10,FALSE))</f>
        <v/>
      </c>
      <c r="AX18" s="174" t="str">
        <f>IF(AX17="","",VLOOKUP(AX17,'シフト記号表（従来型・ユニット型共通）'!$C$6:$L$47,10,FALSE))</f>
        <v/>
      </c>
      <c r="AY18" s="174" t="str">
        <f>IF(AY17="","",VLOOKUP(AY17,'シフト記号表（従来型・ユニット型共通）'!$C$6:$L$47,10,FALSE))</f>
        <v/>
      </c>
      <c r="AZ18" s="174" t="str">
        <f>IF(AZ17="","",VLOOKUP(AZ17,'シフト記号表（従来型・ユニット型共通）'!$C$6:$L$47,10,FALSE))</f>
        <v/>
      </c>
      <c r="BA18" s="174" t="str">
        <f>IF(BA17="","",VLOOKUP(BA17,'シフト記号表（従来型・ユニット型共通）'!$C$6:$L$47,10,FALSE))</f>
        <v/>
      </c>
      <c r="BB18" s="175" t="str">
        <f>IF(BB17="","",VLOOKUP(BB17,'シフト記号表（従来型・ユニット型共通）'!$C$6:$L$47,10,FALSE))</f>
        <v/>
      </c>
      <c r="BC18" s="173" t="str">
        <f>IF(BC17="","",VLOOKUP(BC17,'シフト記号表（従来型・ユニット型共通）'!$C$6:$L$47,10,FALSE))</f>
        <v/>
      </c>
      <c r="BD18" s="174" t="str">
        <f>IF(BD17="","",VLOOKUP(BD17,'シフト記号表（従来型・ユニット型共通）'!$C$6:$L$47,10,FALSE))</f>
        <v/>
      </c>
      <c r="BE18" s="174" t="str">
        <f>IF(BE17="","",VLOOKUP(BE17,'シフト記号表（従来型・ユニット型共通）'!$C$6:$L$47,10,FALSE))</f>
        <v/>
      </c>
      <c r="BF18" s="1027">
        <f>IF($BI$3="４週",SUM(AA18:BB18),IF($BI$3="暦月",SUM(AA18:BE18),""))</f>
        <v>0</v>
      </c>
      <c r="BG18" s="1028"/>
      <c r="BH18" s="1029">
        <f>IF($BI$3="４週",BF18/4,IF($BI$3="暦月",(BF18/($BI$8/7)),""))</f>
        <v>0</v>
      </c>
      <c r="BI18" s="1028"/>
      <c r="BJ18" s="1024"/>
      <c r="BK18" s="1025"/>
      <c r="BL18" s="1025"/>
      <c r="BM18" s="1025"/>
      <c r="BN18" s="1026"/>
    </row>
    <row r="19" spans="2:66" ht="20.25" customHeight="1">
      <c r="B19" s="1120">
        <f>B17+1</f>
        <v>2</v>
      </c>
      <c r="C19" s="1030"/>
      <c r="D19" s="1032"/>
      <c r="E19" s="968"/>
      <c r="F19" s="1033"/>
      <c r="G19" s="957"/>
      <c r="H19" s="958"/>
      <c r="I19" s="165"/>
      <c r="J19" s="166"/>
      <c r="K19" s="165"/>
      <c r="L19" s="166"/>
      <c r="M19" s="1051"/>
      <c r="N19" s="1052"/>
      <c r="O19" s="1057"/>
      <c r="P19" s="1058"/>
      <c r="Q19" s="1058"/>
      <c r="R19" s="958"/>
      <c r="S19" s="1081"/>
      <c r="T19" s="1082"/>
      <c r="U19" s="1082"/>
      <c r="V19" s="1082"/>
      <c r="W19" s="1083"/>
      <c r="X19" s="115" t="s">
        <v>18</v>
      </c>
      <c r="Y19" s="116"/>
      <c r="Z19" s="117"/>
      <c r="AA19" s="105"/>
      <c r="AB19" s="106"/>
      <c r="AC19" s="106"/>
      <c r="AD19" s="106"/>
      <c r="AE19" s="106"/>
      <c r="AF19" s="106"/>
      <c r="AG19" s="107"/>
      <c r="AH19" s="105"/>
      <c r="AI19" s="106"/>
      <c r="AJ19" s="106"/>
      <c r="AK19" s="106"/>
      <c r="AL19" s="106"/>
      <c r="AM19" s="106"/>
      <c r="AN19" s="107"/>
      <c r="AO19" s="105"/>
      <c r="AP19" s="106"/>
      <c r="AQ19" s="106"/>
      <c r="AR19" s="106"/>
      <c r="AS19" s="106"/>
      <c r="AT19" s="106"/>
      <c r="AU19" s="107"/>
      <c r="AV19" s="105"/>
      <c r="AW19" s="106"/>
      <c r="AX19" s="106"/>
      <c r="AY19" s="106"/>
      <c r="AZ19" s="106"/>
      <c r="BA19" s="106"/>
      <c r="BB19" s="107"/>
      <c r="BC19" s="105"/>
      <c r="BD19" s="106"/>
      <c r="BE19" s="108"/>
      <c r="BF19" s="1035"/>
      <c r="BG19" s="1036"/>
      <c r="BH19" s="1037"/>
      <c r="BI19" s="1038"/>
      <c r="BJ19" s="1059"/>
      <c r="BK19" s="1060"/>
      <c r="BL19" s="1060"/>
      <c r="BM19" s="1060"/>
      <c r="BN19" s="1061"/>
    </row>
    <row r="20" spans="2:66" ht="20.25" customHeight="1">
      <c r="B20" s="1121"/>
      <c r="C20" s="1031"/>
      <c r="D20" s="1034"/>
      <c r="E20" s="968"/>
      <c r="F20" s="1033"/>
      <c r="G20" s="955"/>
      <c r="H20" s="956"/>
      <c r="I20" s="163"/>
      <c r="J20" s="164">
        <f>G19</f>
        <v>0</v>
      </c>
      <c r="K20" s="163"/>
      <c r="L20" s="164">
        <f>M19</f>
        <v>0</v>
      </c>
      <c r="M20" s="1049"/>
      <c r="N20" s="1050"/>
      <c r="O20" s="1055"/>
      <c r="P20" s="1056"/>
      <c r="Q20" s="1056"/>
      <c r="R20" s="956"/>
      <c r="S20" s="1081"/>
      <c r="T20" s="1082"/>
      <c r="U20" s="1082"/>
      <c r="V20" s="1082"/>
      <c r="W20" s="1083"/>
      <c r="X20" s="112" t="s">
        <v>253</v>
      </c>
      <c r="Y20" s="113"/>
      <c r="Z20" s="114"/>
      <c r="AA20" s="173" t="str">
        <f>IF(AA19="","",VLOOKUP(AA19,'シフト記号表（従来型・ユニット型共通）'!$C$6:$L$47,10,FALSE))</f>
        <v/>
      </c>
      <c r="AB20" s="174" t="str">
        <f>IF(AB19="","",VLOOKUP(AB19,'シフト記号表（従来型・ユニット型共通）'!$C$6:$L$47,10,FALSE))</f>
        <v/>
      </c>
      <c r="AC20" s="174" t="str">
        <f>IF(AC19="","",VLOOKUP(AC19,'シフト記号表（従来型・ユニット型共通）'!$C$6:$L$47,10,FALSE))</f>
        <v/>
      </c>
      <c r="AD20" s="174" t="str">
        <f>IF(AD19="","",VLOOKUP(AD19,'シフト記号表（従来型・ユニット型共通）'!$C$6:$L$47,10,FALSE))</f>
        <v/>
      </c>
      <c r="AE20" s="174" t="str">
        <f>IF(AE19="","",VLOOKUP(AE19,'シフト記号表（従来型・ユニット型共通）'!$C$6:$L$47,10,FALSE))</f>
        <v/>
      </c>
      <c r="AF20" s="174" t="str">
        <f>IF(AF19="","",VLOOKUP(AF19,'シフト記号表（従来型・ユニット型共通）'!$C$6:$L$47,10,FALSE))</f>
        <v/>
      </c>
      <c r="AG20" s="175" t="str">
        <f>IF(AG19="","",VLOOKUP(AG19,'シフト記号表（従来型・ユニット型共通）'!$C$6:$L$47,10,FALSE))</f>
        <v/>
      </c>
      <c r="AH20" s="173" t="str">
        <f>IF(AH19="","",VLOOKUP(AH19,'シフト記号表（従来型・ユニット型共通）'!$C$6:$L$47,10,FALSE))</f>
        <v/>
      </c>
      <c r="AI20" s="174" t="str">
        <f>IF(AI19="","",VLOOKUP(AI19,'シフト記号表（従来型・ユニット型共通）'!$C$6:$L$47,10,FALSE))</f>
        <v/>
      </c>
      <c r="AJ20" s="174" t="str">
        <f>IF(AJ19="","",VLOOKUP(AJ19,'シフト記号表（従来型・ユニット型共通）'!$C$6:$L$47,10,FALSE))</f>
        <v/>
      </c>
      <c r="AK20" s="174" t="str">
        <f>IF(AK19="","",VLOOKUP(AK19,'シフト記号表（従来型・ユニット型共通）'!$C$6:$L$47,10,FALSE))</f>
        <v/>
      </c>
      <c r="AL20" s="174" t="str">
        <f>IF(AL19="","",VLOOKUP(AL19,'シフト記号表（従来型・ユニット型共通）'!$C$6:$L$47,10,FALSE))</f>
        <v/>
      </c>
      <c r="AM20" s="174" t="str">
        <f>IF(AM19="","",VLOOKUP(AM19,'シフト記号表（従来型・ユニット型共通）'!$C$6:$L$47,10,FALSE))</f>
        <v/>
      </c>
      <c r="AN20" s="175" t="str">
        <f>IF(AN19="","",VLOOKUP(AN19,'シフト記号表（従来型・ユニット型共通）'!$C$6:$L$47,10,FALSE))</f>
        <v/>
      </c>
      <c r="AO20" s="173" t="str">
        <f>IF(AO19="","",VLOOKUP(AO19,'シフト記号表（従来型・ユニット型共通）'!$C$6:$L$47,10,FALSE))</f>
        <v/>
      </c>
      <c r="AP20" s="174" t="str">
        <f>IF(AP19="","",VLOOKUP(AP19,'シフト記号表（従来型・ユニット型共通）'!$C$6:$L$47,10,FALSE))</f>
        <v/>
      </c>
      <c r="AQ20" s="174" t="str">
        <f>IF(AQ19="","",VLOOKUP(AQ19,'シフト記号表（従来型・ユニット型共通）'!$C$6:$L$47,10,FALSE))</f>
        <v/>
      </c>
      <c r="AR20" s="174" t="str">
        <f>IF(AR19="","",VLOOKUP(AR19,'シフト記号表（従来型・ユニット型共通）'!$C$6:$L$47,10,FALSE))</f>
        <v/>
      </c>
      <c r="AS20" s="174" t="str">
        <f>IF(AS19="","",VLOOKUP(AS19,'シフト記号表（従来型・ユニット型共通）'!$C$6:$L$47,10,FALSE))</f>
        <v/>
      </c>
      <c r="AT20" s="174" t="str">
        <f>IF(AT19="","",VLOOKUP(AT19,'シフト記号表（従来型・ユニット型共通）'!$C$6:$L$47,10,FALSE))</f>
        <v/>
      </c>
      <c r="AU20" s="175" t="str">
        <f>IF(AU19="","",VLOOKUP(AU19,'シフト記号表（従来型・ユニット型共通）'!$C$6:$L$47,10,FALSE))</f>
        <v/>
      </c>
      <c r="AV20" s="173" t="str">
        <f>IF(AV19="","",VLOOKUP(AV19,'シフト記号表（従来型・ユニット型共通）'!$C$6:$L$47,10,FALSE))</f>
        <v/>
      </c>
      <c r="AW20" s="174" t="str">
        <f>IF(AW19="","",VLOOKUP(AW19,'シフト記号表（従来型・ユニット型共通）'!$C$6:$L$47,10,FALSE))</f>
        <v/>
      </c>
      <c r="AX20" s="174" t="str">
        <f>IF(AX19="","",VLOOKUP(AX19,'シフト記号表（従来型・ユニット型共通）'!$C$6:$L$47,10,FALSE))</f>
        <v/>
      </c>
      <c r="AY20" s="174" t="str">
        <f>IF(AY19="","",VLOOKUP(AY19,'シフト記号表（従来型・ユニット型共通）'!$C$6:$L$47,10,FALSE))</f>
        <v/>
      </c>
      <c r="AZ20" s="174" t="str">
        <f>IF(AZ19="","",VLOOKUP(AZ19,'シフト記号表（従来型・ユニット型共通）'!$C$6:$L$47,10,FALSE))</f>
        <v/>
      </c>
      <c r="BA20" s="174" t="str">
        <f>IF(BA19="","",VLOOKUP(BA19,'シフト記号表（従来型・ユニット型共通）'!$C$6:$L$47,10,FALSE))</f>
        <v/>
      </c>
      <c r="BB20" s="175" t="str">
        <f>IF(BB19="","",VLOOKUP(BB19,'シフト記号表（従来型・ユニット型共通）'!$C$6:$L$47,10,FALSE))</f>
        <v/>
      </c>
      <c r="BC20" s="173" t="str">
        <f>IF(BC19="","",VLOOKUP(BC19,'シフト記号表（従来型・ユニット型共通）'!$C$6:$L$47,10,FALSE))</f>
        <v/>
      </c>
      <c r="BD20" s="174" t="str">
        <f>IF(BD19="","",VLOOKUP(BD19,'シフト記号表（従来型・ユニット型共通）'!$C$6:$L$47,10,FALSE))</f>
        <v/>
      </c>
      <c r="BE20" s="174" t="str">
        <f>IF(BE19="","",VLOOKUP(BE19,'シフト記号表（従来型・ユニット型共通）'!$C$6:$L$47,10,FALSE))</f>
        <v/>
      </c>
      <c r="BF20" s="1027">
        <f>IF($BI$3="４週",SUM(AA20:BB20),IF($BI$3="暦月",SUM(AA20:BE20),""))</f>
        <v>0</v>
      </c>
      <c r="BG20" s="1028"/>
      <c r="BH20" s="1029">
        <f>IF($BI$3="４週",BF20/4,IF($BI$3="暦月",(BF20/($BI$8/7)),""))</f>
        <v>0</v>
      </c>
      <c r="BI20" s="1028"/>
      <c r="BJ20" s="1024"/>
      <c r="BK20" s="1025"/>
      <c r="BL20" s="1025"/>
      <c r="BM20" s="1025"/>
      <c r="BN20" s="1026"/>
    </row>
    <row r="21" spans="2:66" ht="20.25" customHeight="1">
      <c r="B21" s="1120">
        <f>B19+1</f>
        <v>3</v>
      </c>
      <c r="C21" s="1030"/>
      <c r="D21" s="1032"/>
      <c r="E21" s="968"/>
      <c r="F21" s="1033"/>
      <c r="G21" s="957"/>
      <c r="H21" s="958"/>
      <c r="I21" s="163"/>
      <c r="J21" s="164"/>
      <c r="K21" s="163"/>
      <c r="L21" s="164"/>
      <c r="M21" s="1051"/>
      <c r="N21" s="1052"/>
      <c r="O21" s="1057"/>
      <c r="P21" s="1058"/>
      <c r="Q21" s="1058"/>
      <c r="R21" s="958"/>
      <c r="S21" s="1081"/>
      <c r="T21" s="1082"/>
      <c r="U21" s="1082"/>
      <c r="V21" s="1082"/>
      <c r="W21" s="1083"/>
      <c r="X21" s="115" t="s">
        <v>18</v>
      </c>
      <c r="Y21" s="116"/>
      <c r="Z21" s="117"/>
      <c r="AA21" s="105"/>
      <c r="AB21" s="106"/>
      <c r="AC21" s="106"/>
      <c r="AD21" s="106"/>
      <c r="AE21" s="106"/>
      <c r="AF21" s="106"/>
      <c r="AG21" s="107"/>
      <c r="AH21" s="105"/>
      <c r="AI21" s="106"/>
      <c r="AJ21" s="106"/>
      <c r="AK21" s="106"/>
      <c r="AL21" s="106"/>
      <c r="AM21" s="106"/>
      <c r="AN21" s="107"/>
      <c r="AO21" s="105"/>
      <c r="AP21" s="106"/>
      <c r="AQ21" s="106"/>
      <c r="AR21" s="106"/>
      <c r="AS21" s="106"/>
      <c r="AT21" s="106"/>
      <c r="AU21" s="107"/>
      <c r="AV21" s="105"/>
      <c r="AW21" s="106"/>
      <c r="AX21" s="106"/>
      <c r="AY21" s="106"/>
      <c r="AZ21" s="106"/>
      <c r="BA21" s="106"/>
      <c r="BB21" s="107"/>
      <c r="BC21" s="105"/>
      <c r="BD21" s="106"/>
      <c r="BE21" s="108"/>
      <c r="BF21" s="1035"/>
      <c r="BG21" s="1036"/>
      <c r="BH21" s="1037"/>
      <c r="BI21" s="1038"/>
      <c r="BJ21" s="1059"/>
      <c r="BK21" s="1060"/>
      <c r="BL21" s="1060"/>
      <c r="BM21" s="1060"/>
      <c r="BN21" s="1061"/>
    </row>
    <row r="22" spans="2:66" ht="20.25" customHeight="1">
      <c r="B22" s="1121"/>
      <c r="C22" s="1031"/>
      <c r="D22" s="1034"/>
      <c r="E22" s="968"/>
      <c r="F22" s="1033"/>
      <c r="G22" s="955"/>
      <c r="H22" s="956"/>
      <c r="I22" s="163"/>
      <c r="J22" s="164">
        <f>G21</f>
        <v>0</v>
      </c>
      <c r="K22" s="163"/>
      <c r="L22" s="164">
        <f>M21</f>
        <v>0</v>
      </c>
      <c r="M22" s="1049"/>
      <c r="N22" s="1050"/>
      <c r="O22" s="1055"/>
      <c r="P22" s="1056"/>
      <c r="Q22" s="1056"/>
      <c r="R22" s="956"/>
      <c r="S22" s="1081"/>
      <c r="T22" s="1082"/>
      <c r="U22" s="1082"/>
      <c r="V22" s="1082"/>
      <c r="W22" s="1083"/>
      <c r="X22" s="112" t="s">
        <v>253</v>
      </c>
      <c r="Y22" s="113"/>
      <c r="Z22" s="114"/>
      <c r="AA22" s="173" t="str">
        <f>IF(AA21="","",VLOOKUP(AA21,'シフト記号表（従来型・ユニット型共通）'!$C$6:$L$47,10,FALSE))</f>
        <v/>
      </c>
      <c r="AB22" s="174" t="str">
        <f>IF(AB21="","",VLOOKUP(AB21,'シフト記号表（従来型・ユニット型共通）'!$C$6:$L$47,10,FALSE))</f>
        <v/>
      </c>
      <c r="AC22" s="174" t="str">
        <f>IF(AC21="","",VLOOKUP(AC21,'シフト記号表（従来型・ユニット型共通）'!$C$6:$L$47,10,FALSE))</f>
        <v/>
      </c>
      <c r="AD22" s="174" t="str">
        <f>IF(AD21="","",VLOOKUP(AD21,'シフト記号表（従来型・ユニット型共通）'!$C$6:$L$47,10,FALSE))</f>
        <v/>
      </c>
      <c r="AE22" s="174" t="str">
        <f>IF(AE21="","",VLOOKUP(AE21,'シフト記号表（従来型・ユニット型共通）'!$C$6:$L$47,10,FALSE))</f>
        <v/>
      </c>
      <c r="AF22" s="174" t="str">
        <f>IF(AF21="","",VLOOKUP(AF21,'シフト記号表（従来型・ユニット型共通）'!$C$6:$L$47,10,FALSE))</f>
        <v/>
      </c>
      <c r="AG22" s="175" t="str">
        <f>IF(AG21="","",VLOOKUP(AG21,'シフト記号表（従来型・ユニット型共通）'!$C$6:$L$47,10,FALSE))</f>
        <v/>
      </c>
      <c r="AH22" s="173" t="str">
        <f>IF(AH21="","",VLOOKUP(AH21,'シフト記号表（従来型・ユニット型共通）'!$C$6:$L$47,10,FALSE))</f>
        <v/>
      </c>
      <c r="AI22" s="174" t="str">
        <f>IF(AI21="","",VLOOKUP(AI21,'シフト記号表（従来型・ユニット型共通）'!$C$6:$L$47,10,FALSE))</f>
        <v/>
      </c>
      <c r="AJ22" s="174" t="str">
        <f>IF(AJ21="","",VLOOKUP(AJ21,'シフト記号表（従来型・ユニット型共通）'!$C$6:$L$47,10,FALSE))</f>
        <v/>
      </c>
      <c r="AK22" s="174" t="str">
        <f>IF(AK21="","",VLOOKUP(AK21,'シフト記号表（従来型・ユニット型共通）'!$C$6:$L$47,10,FALSE))</f>
        <v/>
      </c>
      <c r="AL22" s="174" t="str">
        <f>IF(AL21="","",VLOOKUP(AL21,'シフト記号表（従来型・ユニット型共通）'!$C$6:$L$47,10,FALSE))</f>
        <v/>
      </c>
      <c r="AM22" s="174" t="str">
        <f>IF(AM21="","",VLOOKUP(AM21,'シフト記号表（従来型・ユニット型共通）'!$C$6:$L$47,10,FALSE))</f>
        <v/>
      </c>
      <c r="AN22" s="175" t="str">
        <f>IF(AN21="","",VLOOKUP(AN21,'シフト記号表（従来型・ユニット型共通）'!$C$6:$L$47,10,FALSE))</f>
        <v/>
      </c>
      <c r="AO22" s="173" t="str">
        <f>IF(AO21="","",VLOOKUP(AO21,'シフト記号表（従来型・ユニット型共通）'!$C$6:$L$47,10,FALSE))</f>
        <v/>
      </c>
      <c r="AP22" s="174" t="str">
        <f>IF(AP21="","",VLOOKUP(AP21,'シフト記号表（従来型・ユニット型共通）'!$C$6:$L$47,10,FALSE))</f>
        <v/>
      </c>
      <c r="AQ22" s="174" t="str">
        <f>IF(AQ21="","",VLOOKUP(AQ21,'シフト記号表（従来型・ユニット型共通）'!$C$6:$L$47,10,FALSE))</f>
        <v/>
      </c>
      <c r="AR22" s="174" t="str">
        <f>IF(AR21="","",VLOOKUP(AR21,'シフト記号表（従来型・ユニット型共通）'!$C$6:$L$47,10,FALSE))</f>
        <v/>
      </c>
      <c r="AS22" s="174" t="str">
        <f>IF(AS21="","",VLOOKUP(AS21,'シフト記号表（従来型・ユニット型共通）'!$C$6:$L$47,10,FALSE))</f>
        <v/>
      </c>
      <c r="AT22" s="174" t="str">
        <f>IF(AT21="","",VLOOKUP(AT21,'シフト記号表（従来型・ユニット型共通）'!$C$6:$L$47,10,FALSE))</f>
        <v/>
      </c>
      <c r="AU22" s="175" t="str">
        <f>IF(AU21="","",VLOOKUP(AU21,'シフト記号表（従来型・ユニット型共通）'!$C$6:$L$47,10,FALSE))</f>
        <v/>
      </c>
      <c r="AV22" s="173" t="str">
        <f>IF(AV21="","",VLOOKUP(AV21,'シフト記号表（従来型・ユニット型共通）'!$C$6:$L$47,10,FALSE))</f>
        <v/>
      </c>
      <c r="AW22" s="174" t="str">
        <f>IF(AW21="","",VLOOKUP(AW21,'シフト記号表（従来型・ユニット型共通）'!$C$6:$L$47,10,FALSE))</f>
        <v/>
      </c>
      <c r="AX22" s="174" t="str">
        <f>IF(AX21="","",VLOOKUP(AX21,'シフト記号表（従来型・ユニット型共通）'!$C$6:$L$47,10,FALSE))</f>
        <v/>
      </c>
      <c r="AY22" s="174" t="str">
        <f>IF(AY21="","",VLOOKUP(AY21,'シフト記号表（従来型・ユニット型共通）'!$C$6:$L$47,10,FALSE))</f>
        <v/>
      </c>
      <c r="AZ22" s="174" t="str">
        <f>IF(AZ21="","",VLOOKUP(AZ21,'シフト記号表（従来型・ユニット型共通）'!$C$6:$L$47,10,FALSE))</f>
        <v/>
      </c>
      <c r="BA22" s="174" t="str">
        <f>IF(BA21="","",VLOOKUP(BA21,'シフト記号表（従来型・ユニット型共通）'!$C$6:$L$47,10,FALSE))</f>
        <v/>
      </c>
      <c r="BB22" s="175" t="str">
        <f>IF(BB21="","",VLOOKUP(BB21,'シフト記号表（従来型・ユニット型共通）'!$C$6:$L$47,10,FALSE))</f>
        <v/>
      </c>
      <c r="BC22" s="173" t="str">
        <f>IF(BC21="","",VLOOKUP(BC21,'シフト記号表（従来型・ユニット型共通）'!$C$6:$L$47,10,FALSE))</f>
        <v/>
      </c>
      <c r="BD22" s="174" t="str">
        <f>IF(BD21="","",VLOOKUP(BD21,'シフト記号表（従来型・ユニット型共通）'!$C$6:$L$47,10,FALSE))</f>
        <v/>
      </c>
      <c r="BE22" s="174" t="str">
        <f>IF(BE21="","",VLOOKUP(BE21,'シフト記号表（従来型・ユニット型共通）'!$C$6:$L$47,10,FALSE))</f>
        <v/>
      </c>
      <c r="BF22" s="1027">
        <f>IF($BI$3="４週",SUM(AA22:BB22),IF($BI$3="暦月",SUM(AA22:BE22),""))</f>
        <v>0</v>
      </c>
      <c r="BG22" s="1028"/>
      <c r="BH22" s="1029">
        <f>IF($BI$3="４週",BF22/4,IF($BI$3="暦月",(BF22/($BI$8/7)),""))</f>
        <v>0</v>
      </c>
      <c r="BI22" s="1028"/>
      <c r="BJ22" s="1024"/>
      <c r="BK22" s="1025"/>
      <c r="BL22" s="1025"/>
      <c r="BM22" s="1025"/>
      <c r="BN22" s="1026"/>
    </row>
    <row r="23" spans="2:66" ht="20.25" customHeight="1">
      <c r="B23" s="1120">
        <f>B21+1</f>
        <v>4</v>
      </c>
      <c r="C23" s="1030"/>
      <c r="D23" s="1032"/>
      <c r="E23" s="968"/>
      <c r="F23" s="1033"/>
      <c r="G23" s="957"/>
      <c r="H23" s="958"/>
      <c r="I23" s="163"/>
      <c r="J23" s="164"/>
      <c r="K23" s="163"/>
      <c r="L23" s="164"/>
      <c r="M23" s="1051"/>
      <c r="N23" s="1052"/>
      <c r="O23" s="1057"/>
      <c r="P23" s="1058"/>
      <c r="Q23" s="1058"/>
      <c r="R23" s="958"/>
      <c r="S23" s="1081"/>
      <c r="T23" s="1082"/>
      <c r="U23" s="1082"/>
      <c r="V23" s="1082"/>
      <c r="W23" s="1083"/>
      <c r="X23" s="115" t="s">
        <v>18</v>
      </c>
      <c r="Y23" s="116"/>
      <c r="Z23" s="117"/>
      <c r="AA23" s="105"/>
      <c r="AB23" s="106"/>
      <c r="AC23" s="106"/>
      <c r="AD23" s="106"/>
      <c r="AE23" s="106"/>
      <c r="AF23" s="106"/>
      <c r="AG23" s="107"/>
      <c r="AH23" s="105"/>
      <c r="AI23" s="106"/>
      <c r="AJ23" s="106"/>
      <c r="AK23" s="106"/>
      <c r="AL23" s="106"/>
      <c r="AM23" s="106"/>
      <c r="AN23" s="107"/>
      <c r="AO23" s="105"/>
      <c r="AP23" s="106"/>
      <c r="AQ23" s="106"/>
      <c r="AR23" s="106"/>
      <c r="AS23" s="106"/>
      <c r="AT23" s="106"/>
      <c r="AU23" s="107"/>
      <c r="AV23" s="105"/>
      <c r="AW23" s="106"/>
      <c r="AX23" s="106"/>
      <c r="AY23" s="106"/>
      <c r="AZ23" s="106"/>
      <c r="BA23" s="106"/>
      <c r="BB23" s="107"/>
      <c r="BC23" s="105"/>
      <c r="BD23" s="106"/>
      <c r="BE23" s="108"/>
      <c r="BF23" s="1035"/>
      <c r="BG23" s="1036"/>
      <c r="BH23" s="1037"/>
      <c r="BI23" s="1038"/>
      <c r="BJ23" s="1059"/>
      <c r="BK23" s="1060"/>
      <c r="BL23" s="1060"/>
      <c r="BM23" s="1060"/>
      <c r="BN23" s="1061"/>
    </row>
    <row r="24" spans="2:66" ht="20.25" customHeight="1">
      <c r="B24" s="1121"/>
      <c r="C24" s="1031"/>
      <c r="D24" s="1034"/>
      <c r="E24" s="968"/>
      <c r="F24" s="1033"/>
      <c r="G24" s="955"/>
      <c r="H24" s="956"/>
      <c r="I24" s="163"/>
      <c r="J24" s="164">
        <f>G23</f>
        <v>0</v>
      </c>
      <c r="K24" s="163"/>
      <c r="L24" s="164">
        <f>M23</f>
        <v>0</v>
      </c>
      <c r="M24" s="1049"/>
      <c r="N24" s="1050"/>
      <c r="O24" s="1055"/>
      <c r="P24" s="1056"/>
      <c r="Q24" s="1056"/>
      <c r="R24" s="956"/>
      <c r="S24" s="1081"/>
      <c r="T24" s="1082"/>
      <c r="U24" s="1082"/>
      <c r="V24" s="1082"/>
      <c r="W24" s="1083"/>
      <c r="X24" s="112" t="s">
        <v>253</v>
      </c>
      <c r="Y24" s="113"/>
      <c r="Z24" s="114"/>
      <c r="AA24" s="173" t="str">
        <f>IF(AA23="","",VLOOKUP(AA23,'シフト記号表（従来型・ユニット型共通）'!$C$6:$L$47,10,FALSE))</f>
        <v/>
      </c>
      <c r="AB24" s="174" t="str">
        <f>IF(AB23="","",VLOOKUP(AB23,'シフト記号表（従来型・ユニット型共通）'!$C$6:$L$47,10,FALSE))</f>
        <v/>
      </c>
      <c r="AC24" s="174" t="str">
        <f>IF(AC23="","",VLOOKUP(AC23,'シフト記号表（従来型・ユニット型共通）'!$C$6:$L$47,10,FALSE))</f>
        <v/>
      </c>
      <c r="AD24" s="174" t="str">
        <f>IF(AD23="","",VLOOKUP(AD23,'シフト記号表（従来型・ユニット型共通）'!$C$6:$L$47,10,FALSE))</f>
        <v/>
      </c>
      <c r="AE24" s="174" t="str">
        <f>IF(AE23="","",VLOOKUP(AE23,'シフト記号表（従来型・ユニット型共通）'!$C$6:$L$47,10,FALSE))</f>
        <v/>
      </c>
      <c r="AF24" s="174" t="str">
        <f>IF(AF23="","",VLOOKUP(AF23,'シフト記号表（従来型・ユニット型共通）'!$C$6:$L$47,10,FALSE))</f>
        <v/>
      </c>
      <c r="AG24" s="175" t="str">
        <f>IF(AG23="","",VLOOKUP(AG23,'シフト記号表（従来型・ユニット型共通）'!$C$6:$L$47,10,FALSE))</f>
        <v/>
      </c>
      <c r="AH24" s="173" t="str">
        <f>IF(AH23="","",VLOOKUP(AH23,'シフト記号表（従来型・ユニット型共通）'!$C$6:$L$47,10,FALSE))</f>
        <v/>
      </c>
      <c r="AI24" s="174" t="str">
        <f>IF(AI23="","",VLOOKUP(AI23,'シフト記号表（従来型・ユニット型共通）'!$C$6:$L$47,10,FALSE))</f>
        <v/>
      </c>
      <c r="AJ24" s="174" t="str">
        <f>IF(AJ23="","",VLOOKUP(AJ23,'シフト記号表（従来型・ユニット型共通）'!$C$6:$L$47,10,FALSE))</f>
        <v/>
      </c>
      <c r="AK24" s="174" t="str">
        <f>IF(AK23="","",VLOOKUP(AK23,'シフト記号表（従来型・ユニット型共通）'!$C$6:$L$47,10,FALSE))</f>
        <v/>
      </c>
      <c r="AL24" s="174" t="str">
        <f>IF(AL23="","",VLOOKUP(AL23,'シフト記号表（従来型・ユニット型共通）'!$C$6:$L$47,10,FALSE))</f>
        <v/>
      </c>
      <c r="AM24" s="174" t="str">
        <f>IF(AM23="","",VLOOKUP(AM23,'シフト記号表（従来型・ユニット型共通）'!$C$6:$L$47,10,FALSE))</f>
        <v/>
      </c>
      <c r="AN24" s="175" t="str">
        <f>IF(AN23="","",VLOOKUP(AN23,'シフト記号表（従来型・ユニット型共通）'!$C$6:$L$47,10,FALSE))</f>
        <v/>
      </c>
      <c r="AO24" s="173" t="str">
        <f>IF(AO23="","",VLOOKUP(AO23,'シフト記号表（従来型・ユニット型共通）'!$C$6:$L$47,10,FALSE))</f>
        <v/>
      </c>
      <c r="AP24" s="174" t="str">
        <f>IF(AP23="","",VLOOKUP(AP23,'シフト記号表（従来型・ユニット型共通）'!$C$6:$L$47,10,FALSE))</f>
        <v/>
      </c>
      <c r="AQ24" s="174" t="str">
        <f>IF(AQ23="","",VLOOKUP(AQ23,'シフト記号表（従来型・ユニット型共通）'!$C$6:$L$47,10,FALSE))</f>
        <v/>
      </c>
      <c r="AR24" s="174" t="str">
        <f>IF(AR23="","",VLOOKUP(AR23,'シフト記号表（従来型・ユニット型共通）'!$C$6:$L$47,10,FALSE))</f>
        <v/>
      </c>
      <c r="AS24" s="174" t="str">
        <f>IF(AS23="","",VLOOKUP(AS23,'シフト記号表（従来型・ユニット型共通）'!$C$6:$L$47,10,FALSE))</f>
        <v/>
      </c>
      <c r="AT24" s="174" t="str">
        <f>IF(AT23="","",VLOOKUP(AT23,'シフト記号表（従来型・ユニット型共通）'!$C$6:$L$47,10,FALSE))</f>
        <v/>
      </c>
      <c r="AU24" s="175" t="str">
        <f>IF(AU23="","",VLOOKUP(AU23,'シフト記号表（従来型・ユニット型共通）'!$C$6:$L$47,10,FALSE))</f>
        <v/>
      </c>
      <c r="AV24" s="173" t="str">
        <f>IF(AV23="","",VLOOKUP(AV23,'シフト記号表（従来型・ユニット型共通）'!$C$6:$L$47,10,FALSE))</f>
        <v/>
      </c>
      <c r="AW24" s="174" t="str">
        <f>IF(AW23="","",VLOOKUP(AW23,'シフト記号表（従来型・ユニット型共通）'!$C$6:$L$47,10,FALSE))</f>
        <v/>
      </c>
      <c r="AX24" s="174" t="str">
        <f>IF(AX23="","",VLOOKUP(AX23,'シフト記号表（従来型・ユニット型共通）'!$C$6:$L$47,10,FALSE))</f>
        <v/>
      </c>
      <c r="AY24" s="174" t="str">
        <f>IF(AY23="","",VLOOKUP(AY23,'シフト記号表（従来型・ユニット型共通）'!$C$6:$L$47,10,FALSE))</f>
        <v/>
      </c>
      <c r="AZ24" s="174" t="str">
        <f>IF(AZ23="","",VLOOKUP(AZ23,'シフト記号表（従来型・ユニット型共通）'!$C$6:$L$47,10,FALSE))</f>
        <v/>
      </c>
      <c r="BA24" s="174" t="str">
        <f>IF(BA23="","",VLOOKUP(BA23,'シフト記号表（従来型・ユニット型共通）'!$C$6:$L$47,10,FALSE))</f>
        <v/>
      </c>
      <c r="BB24" s="175" t="str">
        <f>IF(BB23="","",VLOOKUP(BB23,'シフト記号表（従来型・ユニット型共通）'!$C$6:$L$47,10,FALSE))</f>
        <v/>
      </c>
      <c r="BC24" s="173" t="str">
        <f>IF(BC23="","",VLOOKUP(BC23,'シフト記号表（従来型・ユニット型共通）'!$C$6:$L$47,10,FALSE))</f>
        <v/>
      </c>
      <c r="BD24" s="174" t="str">
        <f>IF(BD23="","",VLOOKUP(BD23,'シフト記号表（従来型・ユニット型共通）'!$C$6:$L$47,10,FALSE))</f>
        <v/>
      </c>
      <c r="BE24" s="174" t="str">
        <f>IF(BE23="","",VLOOKUP(BE23,'シフト記号表（従来型・ユニット型共通）'!$C$6:$L$47,10,FALSE))</f>
        <v/>
      </c>
      <c r="BF24" s="1027">
        <f>IF($BI$3="４週",SUM(AA24:BB24),IF($BI$3="暦月",SUM(AA24:BE24),""))</f>
        <v>0</v>
      </c>
      <c r="BG24" s="1028"/>
      <c r="BH24" s="1029">
        <f>IF($BI$3="４週",BF24/4,IF($BI$3="暦月",(BF24/($BI$8/7)),""))</f>
        <v>0</v>
      </c>
      <c r="BI24" s="1028"/>
      <c r="BJ24" s="1024"/>
      <c r="BK24" s="1025"/>
      <c r="BL24" s="1025"/>
      <c r="BM24" s="1025"/>
      <c r="BN24" s="1026"/>
    </row>
    <row r="25" spans="2:66" ht="20.25" customHeight="1">
      <c r="B25" s="1120">
        <f>B23+1</f>
        <v>5</v>
      </c>
      <c r="C25" s="1030"/>
      <c r="D25" s="1032"/>
      <c r="E25" s="968"/>
      <c r="F25" s="1033"/>
      <c r="G25" s="957"/>
      <c r="H25" s="958"/>
      <c r="I25" s="163"/>
      <c r="J25" s="164"/>
      <c r="K25" s="163"/>
      <c r="L25" s="164"/>
      <c r="M25" s="1051"/>
      <c r="N25" s="1052"/>
      <c r="O25" s="1057"/>
      <c r="P25" s="1058"/>
      <c r="Q25" s="1058"/>
      <c r="R25" s="958"/>
      <c r="S25" s="1081"/>
      <c r="T25" s="1082"/>
      <c r="U25" s="1082"/>
      <c r="V25" s="1082"/>
      <c r="W25" s="1083"/>
      <c r="X25" s="115" t="s">
        <v>18</v>
      </c>
      <c r="Y25" s="116"/>
      <c r="Z25" s="117"/>
      <c r="AA25" s="105"/>
      <c r="AB25" s="106"/>
      <c r="AC25" s="106"/>
      <c r="AD25" s="106"/>
      <c r="AE25" s="106"/>
      <c r="AF25" s="106"/>
      <c r="AG25" s="107"/>
      <c r="AH25" s="105"/>
      <c r="AI25" s="106"/>
      <c r="AJ25" s="106"/>
      <c r="AK25" s="106"/>
      <c r="AL25" s="106"/>
      <c r="AM25" s="106"/>
      <c r="AN25" s="107"/>
      <c r="AO25" s="105"/>
      <c r="AP25" s="106"/>
      <c r="AQ25" s="106"/>
      <c r="AR25" s="106"/>
      <c r="AS25" s="106"/>
      <c r="AT25" s="106"/>
      <c r="AU25" s="107"/>
      <c r="AV25" s="105"/>
      <c r="AW25" s="106"/>
      <c r="AX25" s="106"/>
      <c r="AY25" s="106"/>
      <c r="AZ25" s="106"/>
      <c r="BA25" s="106"/>
      <c r="BB25" s="107"/>
      <c r="BC25" s="105"/>
      <c r="BD25" s="106"/>
      <c r="BE25" s="108"/>
      <c r="BF25" s="1035"/>
      <c r="BG25" s="1036"/>
      <c r="BH25" s="1037"/>
      <c r="BI25" s="1038"/>
      <c r="BJ25" s="1059"/>
      <c r="BK25" s="1060"/>
      <c r="BL25" s="1060"/>
      <c r="BM25" s="1060"/>
      <c r="BN25" s="1061"/>
    </row>
    <row r="26" spans="2:66" ht="20.25" customHeight="1">
      <c r="B26" s="1121"/>
      <c r="C26" s="1031"/>
      <c r="D26" s="1034"/>
      <c r="E26" s="968"/>
      <c r="F26" s="1033"/>
      <c r="G26" s="955"/>
      <c r="H26" s="956"/>
      <c r="I26" s="163"/>
      <c r="J26" s="164">
        <f>G25</f>
        <v>0</v>
      </c>
      <c r="K26" s="163"/>
      <c r="L26" s="164">
        <f>M25</f>
        <v>0</v>
      </c>
      <c r="M26" s="1049"/>
      <c r="N26" s="1050"/>
      <c r="O26" s="1055"/>
      <c r="P26" s="1056"/>
      <c r="Q26" s="1056"/>
      <c r="R26" s="956"/>
      <c r="S26" s="1081"/>
      <c r="T26" s="1082"/>
      <c r="U26" s="1082"/>
      <c r="V26" s="1082"/>
      <c r="W26" s="1083"/>
      <c r="X26" s="196" t="s">
        <v>253</v>
      </c>
      <c r="Y26" s="120"/>
      <c r="Z26" s="197"/>
      <c r="AA26" s="173" t="str">
        <f>IF(AA25="","",VLOOKUP(AA25,'シフト記号表（従来型・ユニット型共通）'!$C$6:$L$47,10,FALSE))</f>
        <v/>
      </c>
      <c r="AB26" s="174" t="str">
        <f>IF(AB25="","",VLOOKUP(AB25,'シフト記号表（従来型・ユニット型共通）'!$C$6:$L$47,10,FALSE))</f>
        <v/>
      </c>
      <c r="AC26" s="174" t="str">
        <f>IF(AC25="","",VLOOKUP(AC25,'シフト記号表（従来型・ユニット型共通）'!$C$6:$L$47,10,FALSE))</f>
        <v/>
      </c>
      <c r="AD26" s="174" t="str">
        <f>IF(AD25="","",VLOOKUP(AD25,'シフト記号表（従来型・ユニット型共通）'!$C$6:$L$47,10,FALSE))</f>
        <v/>
      </c>
      <c r="AE26" s="174" t="str">
        <f>IF(AE25="","",VLOOKUP(AE25,'シフト記号表（従来型・ユニット型共通）'!$C$6:$L$47,10,FALSE))</f>
        <v/>
      </c>
      <c r="AF26" s="174" t="str">
        <f>IF(AF25="","",VLOOKUP(AF25,'シフト記号表（従来型・ユニット型共通）'!$C$6:$L$47,10,FALSE))</f>
        <v/>
      </c>
      <c r="AG26" s="175" t="str">
        <f>IF(AG25="","",VLOOKUP(AG25,'シフト記号表（従来型・ユニット型共通）'!$C$6:$L$47,10,FALSE))</f>
        <v/>
      </c>
      <c r="AH26" s="173" t="str">
        <f>IF(AH25="","",VLOOKUP(AH25,'シフト記号表（従来型・ユニット型共通）'!$C$6:$L$47,10,FALSE))</f>
        <v/>
      </c>
      <c r="AI26" s="174" t="str">
        <f>IF(AI25="","",VLOOKUP(AI25,'シフト記号表（従来型・ユニット型共通）'!$C$6:$L$47,10,FALSE))</f>
        <v/>
      </c>
      <c r="AJ26" s="174" t="str">
        <f>IF(AJ25="","",VLOOKUP(AJ25,'シフト記号表（従来型・ユニット型共通）'!$C$6:$L$47,10,FALSE))</f>
        <v/>
      </c>
      <c r="AK26" s="174" t="str">
        <f>IF(AK25="","",VLOOKUP(AK25,'シフト記号表（従来型・ユニット型共通）'!$C$6:$L$47,10,FALSE))</f>
        <v/>
      </c>
      <c r="AL26" s="174" t="str">
        <f>IF(AL25="","",VLOOKUP(AL25,'シフト記号表（従来型・ユニット型共通）'!$C$6:$L$47,10,FALSE))</f>
        <v/>
      </c>
      <c r="AM26" s="174" t="str">
        <f>IF(AM25="","",VLOOKUP(AM25,'シフト記号表（従来型・ユニット型共通）'!$C$6:$L$47,10,FALSE))</f>
        <v/>
      </c>
      <c r="AN26" s="175" t="str">
        <f>IF(AN25="","",VLOOKUP(AN25,'シフト記号表（従来型・ユニット型共通）'!$C$6:$L$47,10,FALSE))</f>
        <v/>
      </c>
      <c r="AO26" s="173" t="str">
        <f>IF(AO25="","",VLOOKUP(AO25,'シフト記号表（従来型・ユニット型共通）'!$C$6:$L$47,10,FALSE))</f>
        <v/>
      </c>
      <c r="AP26" s="174" t="str">
        <f>IF(AP25="","",VLOOKUP(AP25,'シフト記号表（従来型・ユニット型共通）'!$C$6:$L$47,10,FALSE))</f>
        <v/>
      </c>
      <c r="AQ26" s="174" t="str">
        <f>IF(AQ25="","",VLOOKUP(AQ25,'シフト記号表（従来型・ユニット型共通）'!$C$6:$L$47,10,FALSE))</f>
        <v/>
      </c>
      <c r="AR26" s="174" t="str">
        <f>IF(AR25="","",VLOOKUP(AR25,'シフト記号表（従来型・ユニット型共通）'!$C$6:$L$47,10,FALSE))</f>
        <v/>
      </c>
      <c r="AS26" s="174" t="str">
        <f>IF(AS25="","",VLOOKUP(AS25,'シフト記号表（従来型・ユニット型共通）'!$C$6:$L$47,10,FALSE))</f>
        <v/>
      </c>
      <c r="AT26" s="174" t="str">
        <f>IF(AT25="","",VLOOKUP(AT25,'シフト記号表（従来型・ユニット型共通）'!$C$6:$L$47,10,FALSE))</f>
        <v/>
      </c>
      <c r="AU26" s="175" t="str">
        <f>IF(AU25="","",VLOOKUP(AU25,'シフト記号表（従来型・ユニット型共通）'!$C$6:$L$47,10,FALSE))</f>
        <v/>
      </c>
      <c r="AV26" s="173" t="str">
        <f>IF(AV25="","",VLOOKUP(AV25,'シフト記号表（従来型・ユニット型共通）'!$C$6:$L$47,10,FALSE))</f>
        <v/>
      </c>
      <c r="AW26" s="174" t="str">
        <f>IF(AW25="","",VLOOKUP(AW25,'シフト記号表（従来型・ユニット型共通）'!$C$6:$L$47,10,FALSE))</f>
        <v/>
      </c>
      <c r="AX26" s="174" t="str">
        <f>IF(AX25="","",VLOOKUP(AX25,'シフト記号表（従来型・ユニット型共通）'!$C$6:$L$47,10,FALSE))</f>
        <v/>
      </c>
      <c r="AY26" s="174" t="str">
        <f>IF(AY25="","",VLOOKUP(AY25,'シフト記号表（従来型・ユニット型共通）'!$C$6:$L$47,10,FALSE))</f>
        <v/>
      </c>
      <c r="AZ26" s="174" t="str">
        <f>IF(AZ25="","",VLOOKUP(AZ25,'シフト記号表（従来型・ユニット型共通）'!$C$6:$L$47,10,FALSE))</f>
        <v/>
      </c>
      <c r="BA26" s="174" t="str">
        <f>IF(BA25="","",VLOOKUP(BA25,'シフト記号表（従来型・ユニット型共通）'!$C$6:$L$47,10,FALSE))</f>
        <v/>
      </c>
      <c r="BB26" s="175" t="str">
        <f>IF(BB25="","",VLOOKUP(BB25,'シフト記号表（従来型・ユニット型共通）'!$C$6:$L$47,10,FALSE))</f>
        <v/>
      </c>
      <c r="BC26" s="173" t="str">
        <f>IF(BC25="","",VLOOKUP(BC25,'シフト記号表（従来型・ユニット型共通）'!$C$6:$L$47,10,FALSE))</f>
        <v/>
      </c>
      <c r="BD26" s="174" t="str">
        <f>IF(BD25="","",VLOOKUP(BD25,'シフト記号表（従来型・ユニット型共通）'!$C$6:$L$47,10,FALSE))</f>
        <v/>
      </c>
      <c r="BE26" s="174" t="str">
        <f>IF(BE25="","",VLOOKUP(BE25,'シフト記号表（従来型・ユニット型共通）'!$C$6:$L$47,10,FALSE))</f>
        <v/>
      </c>
      <c r="BF26" s="1027">
        <f>IF($BI$3="４週",SUM(AA26:BB26),IF($BI$3="暦月",SUM(AA26:BE26),""))</f>
        <v>0</v>
      </c>
      <c r="BG26" s="1028"/>
      <c r="BH26" s="1029">
        <f>IF($BI$3="４週",BF26/4,IF($BI$3="暦月",(BF26/($BI$8/7)),""))</f>
        <v>0</v>
      </c>
      <c r="BI26" s="1028"/>
      <c r="BJ26" s="1024"/>
      <c r="BK26" s="1025"/>
      <c r="BL26" s="1025"/>
      <c r="BM26" s="1025"/>
      <c r="BN26" s="1026"/>
    </row>
    <row r="27" spans="2:66" ht="20.25" customHeight="1">
      <c r="B27" s="1120">
        <f>B25+1</f>
        <v>6</v>
      </c>
      <c r="C27" s="1030"/>
      <c r="D27" s="1032"/>
      <c r="E27" s="968"/>
      <c r="F27" s="1033"/>
      <c r="G27" s="957"/>
      <c r="H27" s="958"/>
      <c r="I27" s="163"/>
      <c r="J27" s="164"/>
      <c r="K27" s="163"/>
      <c r="L27" s="164"/>
      <c r="M27" s="1051"/>
      <c r="N27" s="1052"/>
      <c r="O27" s="1057"/>
      <c r="P27" s="1058"/>
      <c r="Q27" s="1058"/>
      <c r="R27" s="958"/>
      <c r="S27" s="1081"/>
      <c r="T27" s="1082"/>
      <c r="U27" s="1082"/>
      <c r="V27" s="1082"/>
      <c r="W27" s="1083"/>
      <c r="X27" s="195" t="s">
        <v>18</v>
      </c>
      <c r="Y27" s="118"/>
      <c r="Z27" s="119"/>
      <c r="AA27" s="105"/>
      <c r="AB27" s="106"/>
      <c r="AC27" s="106"/>
      <c r="AD27" s="106"/>
      <c r="AE27" s="106"/>
      <c r="AF27" s="106"/>
      <c r="AG27" s="107"/>
      <c r="AH27" s="105"/>
      <c r="AI27" s="106"/>
      <c r="AJ27" s="106"/>
      <c r="AK27" s="106"/>
      <c r="AL27" s="106"/>
      <c r="AM27" s="106"/>
      <c r="AN27" s="107"/>
      <c r="AO27" s="105"/>
      <c r="AP27" s="106"/>
      <c r="AQ27" s="106"/>
      <c r="AR27" s="106"/>
      <c r="AS27" s="106"/>
      <c r="AT27" s="106"/>
      <c r="AU27" s="107"/>
      <c r="AV27" s="105"/>
      <c r="AW27" s="106"/>
      <c r="AX27" s="106"/>
      <c r="AY27" s="106"/>
      <c r="AZ27" s="106"/>
      <c r="BA27" s="106"/>
      <c r="BB27" s="107"/>
      <c r="BC27" s="105"/>
      <c r="BD27" s="106"/>
      <c r="BE27" s="108"/>
      <c r="BF27" s="1035"/>
      <c r="BG27" s="1036"/>
      <c r="BH27" s="1037"/>
      <c r="BI27" s="1038"/>
      <c r="BJ27" s="1059"/>
      <c r="BK27" s="1060"/>
      <c r="BL27" s="1060"/>
      <c r="BM27" s="1060"/>
      <c r="BN27" s="1061"/>
    </row>
    <row r="28" spans="2:66" ht="20.25" customHeight="1">
      <c r="B28" s="1121"/>
      <c r="C28" s="1031"/>
      <c r="D28" s="1034"/>
      <c r="E28" s="968"/>
      <c r="F28" s="1033"/>
      <c r="G28" s="955"/>
      <c r="H28" s="956"/>
      <c r="I28" s="163"/>
      <c r="J28" s="164">
        <f>G27</f>
        <v>0</v>
      </c>
      <c r="K28" s="163"/>
      <c r="L28" s="164">
        <f>M27</f>
        <v>0</v>
      </c>
      <c r="M28" s="1049"/>
      <c r="N28" s="1050"/>
      <c r="O28" s="1055"/>
      <c r="P28" s="1056"/>
      <c r="Q28" s="1056"/>
      <c r="R28" s="956"/>
      <c r="S28" s="1081"/>
      <c r="T28" s="1082"/>
      <c r="U28" s="1082"/>
      <c r="V28" s="1082"/>
      <c r="W28" s="1083"/>
      <c r="X28" s="112" t="s">
        <v>253</v>
      </c>
      <c r="Y28" s="113"/>
      <c r="Z28" s="114"/>
      <c r="AA28" s="173" t="str">
        <f>IF(AA27="","",VLOOKUP(AA27,'シフト記号表（従来型・ユニット型共通）'!$C$6:$L$47,10,FALSE))</f>
        <v/>
      </c>
      <c r="AB28" s="174" t="str">
        <f>IF(AB27="","",VLOOKUP(AB27,'シフト記号表（従来型・ユニット型共通）'!$C$6:$L$47,10,FALSE))</f>
        <v/>
      </c>
      <c r="AC28" s="174" t="str">
        <f>IF(AC27="","",VLOOKUP(AC27,'シフト記号表（従来型・ユニット型共通）'!$C$6:$L$47,10,FALSE))</f>
        <v/>
      </c>
      <c r="AD28" s="174" t="str">
        <f>IF(AD27="","",VLOOKUP(AD27,'シフト記号表（従来型・ユニット型共通）'!$C$6:$L$47,10,FALSE))</f>
        <v/>
      </c>
      <c r="AE28" s="174" t="str">
        <f>IF(AE27="","",VLOOKUP(AE27,'シフト記号表（従来型・ユニット型共通）'!$C$6:$L$47,10,FALSE))</f>
        <v/>
      </c>
      <c r="AF28" s="174" t="str">
        <f>IF(AF27="","",VLOOKUP(AF27,'シフト記号表（従来型・ユニット型共通）'!$C$6:$L$47,10,FALSE))</f>
        <v/>
      </c>
      <c r="AG28" s="175" t="str">
        <f>IF(AG27="","",VLOOKUP(AG27,'シフト記号表（従来型・ユニット型共通）'!$C$6:$L$47,10,FALSE))</f>
        <v/>
      </c>
      <c r="AH28" s="173" t="str">
        <f>IF(AH27="","",VLOOKUP(AH27,'シフト記号表（従来型・ユニット型共通）'!$C$6:$L$47,10,FALSE))</f>
        <v/>
      </c>
      <c r="AI28" s="174" t="str">
        <f>IF(AI27="","",VLOOKUP(AI27,'シフト記号表（従来型・ユニット型共通）'!$C$6:$L$47,10,FALSE))</f>
        <v/>
      </c>
      <c r="AJ28" s="174" t="str">
        <f>IF(AJ27="","",VLOOKUP(AJ27,'シフト記号表（従来型・ユニット型共通）'!$C$6:$L$47,10,FALSE))</f>
        <v/>
      </c>
      <c r="AK28" s="174" t="str">
        <f>IF(AK27="","",VLOOKUP(AK27,'シフト記号表（従来型・ユニット型共通）'!$C$6:$L$47,10,FALSE))</f>
        <v/>
      </c>
      <c r="AL28" s="174" t="str">
        <f>IF(AL27="","",VLOOKUP(AL27,'シフト記号表（従来型・ユニット型共通）'!$C$6:$L$47,10,FALSE))</f>
        <v/>
      </c>
      <c r="AM28" s="174" t="str">
        <f>IF(AM27="","",VLOOKUP(AM27,'シフト記号表（従来型・ユニット型共通）'!$C$6:$L$47,10,FALSE))</f>
        <v/>
      </c>
      <c r="AN28" s="175" t="str">
        <f>IF(AN27="","",VLOOKUP(AN27,'シフト記号表（従来型・ユニット型共通）'!$C$6:$L$47,10,FALSE))</f>
        <v/>
      </c>
      <c r="AO28" s="173" t="str">
        <f>IF(AO27="","",VLOOKUP(AO27,'シフト記号表（従来型・ユニット型共通）'!$C$6:$L$47,10,FALSE))</f>
        <v/>
      </c>
      <c r="AP28" s="174" t="str">
        <f>IF(AP27="","",VLOOKUP(AP27,'シフト記号表（従来型・ユニット型共通）'!$C$6:$L$47,10,FALSE))</f>
        <v/>
      </c>
      <c r="AQ28" s="174" t="str">
        <f>IF(AQ27="","",VLOOKUP(AQ27,'シフト記号表（従来型・ユニット型共通）'!$C$6:$L$47,10,FALSE))</f>
        <v/>
      </c>
      <c r="AR28" s="174" t="str">
        <f>IF(AR27="","",VLOOKUP(AR27,'シフト記号表（従来型・ユニット型共通）'!$C$6:$L$47,10,FALSE))</f>
        <v/>
      </c>
      <c r="AS28" s="174" t="str">
        <f>IF(AS27="","",VLOOKUP(AS27,'シフト記号表（従来型・ユニット型共通）'!$C$6:$L$47,10,FALSE))</f>
        <v/>
      </c>
      <c r="AT28" s="174" t="str">
        <f>IF(AT27="","",VLOOKUP(AT27,'シフト記号表（従来型・ユニット型共通）'!$C$6:$L$47,10,FALSE))</f>
        <v/>
      </c>
      <c r="AU28" s="175" t="str">
        <f>IF(AU27="","",VLOOKUP(AU27,'シフト記号表（従来型・ユニット型共通）'!$C$6:$L$47,10,FALSE))</f>
        <v/>
      </c>
      <c r="AV28" s="173" t="str">
        <f>IF(AV27="","",VLOOKUP(AV27,'シフト記号表（従来型・ユニット型共通）'!$C$6:$L$47,10,FALSE))</f>
        <v/>
      </c>
      <c r="AW28" s="174" t="str">
        <f>IF(AW27="","",VLOOKUP(AW27,'シフト記号表（従来型・ユニット型共通）'!$C$6:$L$47,10,FALSE))</f>
        <v/>
      </c>
      <c r="AX28" s="174" t="str">
        <f>IF(AX27="","",VLOOKUP(AX27,'シフト記号表（従来型・ユニット型共通）'!$C$6:$L$47,10,FALSE))</f>
        <v/>
      </c>
      <c r="AY28" s="174" t="str">
        <f>IF(AY27="","",VLOOKUP(AY27,'シフト記号表（従来型・ユニット型共通）'!$C$6:$L$47,10,FALSE))</f>
        <v/>
      </c>
      <c r="AZ28" s="174" t="str">
        <f>IF(AZ27="","",VLOOKUP(AZ27,'シフト記号表（従来型・ユニット型共通）'!$C$6:$L$47,10,FALSE))</f>
        <v/>
      </c>
      <c r="BA28" s="174" t="str">
        <f>IF(BA27="","",VLOOKUP(BA27,'シフト記号表（従来型・ユニット型共通）'!$C$6:$L$47,10,FALSE))</f>
        <v/>
      </c>
      <c r="BB28" s="175" t="str">
        <f>IF(BB27="","",VLOOKUP(BB27,'シフト記号表（従来型・ユニット型共通）'!$C$6:$L$47,10,FALSE))</f>
        <v/>
      </c>
      <c r="BC28" s="173" t="str">
        <f>IF(BC27="","",VLOOKUP(BC27,'シフト記号表（従来型・ユニット型共通）'!$C$6:$L$47,10,FALSE))</f>
        <v/>
      </c>
      <c r="BD28" s="174" t="str">
        <f>IF(BD27="","",VLOOKUP(BD27,'シフト記号表（従来型・ユニット型共通）'!$C$6:$L$47,10,FALSE))</f>
        <v/>
      </c>
      <c r="BE28" s="174" t="str">
        <f>IF(BE27="","",VLOOKUP(BE27,'シフト記号表（従来型・ユニット型共通）'!$C$6:$L$47,10,FALSE))</f>
        <v/>
      </c>
      <c r="BF28" s="1027">
        <f>IF($BI$3="４週",SUM(AA28:BB28),IF($BI$3="暦月",SUM(AA28:BE28),""))</f>
        <v>0</v>
      </c>
      <c r="BG28" s="1028"/>
      <c r="BH28" s="1029">
        <f>IF($BI$3="４週",BF28/4,IF($BI$3="暦月",(BF28/($BI$8/7)),""))</f>
        <v>0</v>
      </c>
      <c r="BI28" s="1028"/>
      <c r="BJ28" s="1024"/>
      <c r="BK28" s="1025"/>
      <c r="BL28" s="1025"/>
      <c r="BM28" s="1025"/>
      <c r="BN28" s="1026"/>
    </row>
    <row r="29" spans="2:66" ht="20.25" customHeight="1">
      <c r="B29" s="1120">
        <f>B27+1</f>
        <v>7</v>
      </c>
      <c r="C29" s="1030"/>
      <c r="D29" s="1032"/>
      <c r="E29" s="968"/>
      <c r="F29" s="1033"/>
      <c r="G29" s="957"/>
      <c r="H29" s="958"/>
      <c r="I29" s="163"/>
      <c r="J29" s="164"/>
      <c r="K29" s="163"/>
      <c r="L29" s="164"/>
      <c r="M29" s="1051"/>
      <c r="N29" s="1052"/>
      <c r="O29" s="1057"/>
      <c r="P29" s="1058"/>
      <c r="Q29" s="1058"/>
      <c r="R29" s="958"/>
      <c r="S29" s="1081"/>
      <c r="T29" s="1082"/>
      <c r="U29" s="1082"/>
      <c r="V29" s="1082"/>
      <c r="W29" s="1083"/>
      <c r="X29" s="115" t="s">
        <v>18</v>
      </c>
      <c r="Y29" s="116"/>
      <c r="Z29" s="117"/>
      <c r="AA29" s="105"/>
      <c r="AB29" s="106"/>
      <c r="AC29" s="106"/>
      <c r="AD29" s="106"/>
      <c r="AE29" s="106"/>
      <c r="AF29" s="106"/>
      <c r="AG29" s="107"/>
      <c r="AH29" s="105"/>
      <c r="AI29" s="106"/>
      <c r="AJ29" s="106"/>
      <c r="AK29" s="106"/>
      <c r="AL29" s="106"/>
      <c r="AM29" s="106"/>
      <c r="AN29" s="107"/>
      <c r="AO29" s="105"/>
      <c r="AP29" s="106"/>
      <c r="AQ29" s="106"/>
      <c r="AR29" s="106"/>
      <c r="AS29" s="106"/>
      <c r="AT29" s="106"/>
      <c r="AU29" s="107"/>
      <c r="AV29" s="105"/>
      <c r="AW29" s="106"/>
      <c r="AX29" s="106"/>
      <c r="AY29" s="106"/>
      <c r="AZ29" s="106"/>
      <c r="BA29" s="106"/>
      <c r="BB29" s="107"/>
      <c r="BC29" s="105"/>
      <c r="BD29" s="106"/>
      <c r="BE29" s="108"/>
      <c r="BF29" s="1035"/>
      <c r="BG29" s="1036"/>
      <c r="BH29" s="1037"/>
      <c r="BI29" s="1038"/>
      <c r="BJ29" s="1059"/>
      <c r="BK29" s="1060"/>
      <c r="BL29" s="1060"/>
      <c r="BM29" s="1060"/>
      <c r="BN29" s="1061"/>
    </row>
    <row r="30" spans="2:66" ht="20.25" customHeight="1">
      <c r="B30" s="1121"/>
      <c r="C30" s="1031"/>
      <c r="D30" s="1034"/>
      <c r="E30" s="968"/>
      <c r="F30" s="1033"/>
      <c r="G30" s="955"/>
      <c r="H30" s="956"/>
      <c r="I30" s="163"/>
      <c r="J30" s="164">
        <f>G29</f>
        <v>0</v>
      </c>
      <c r="K30" s="163"/>
      <c r="L30" s="164">
        <f>M29</f>
        <v>0</v>
      </c>
      <c r="M30" s="1049"/>
      <c r="N30" s="1050"/>
      <c r="O30" s="1055"/>
      <c r="P30" s="1056"/>
      <c r="Q30" s="1056"/>
      <c r="R30" s="956"/>
      <c r="S30" s="1081"/>
      <c r="T30" s="1082"/>
      <c r="U30" s="1082"/>
      <c r="V30" s="1082"/>
      <c r="W30" s="1083"/>
      <c r="X30" s="112" t="s">
        <v>253</v>
      </c>
      <c r="Y30" s="113"/>
      <c r="Z30" s="114"/>
      <c r="AA30" s="173" t="str">
        <f>IF(AA29="","",VLOOKUP(AA29,'シフト記号表（従来型・ユニット型共通）'!$C$6:$L$47,10,FALSE))</f>
        <v/>
      </c>
      <c r="AB30" s="174" t="str">
        <f>IF(AB29="","",VLOOKUP(AB29,'シフト記号表（従来型・ユニット型共通）'!$C$6:$L$47,10,FALSE))</f>
        <v/>
      </c>
      <c r="AC30" s="174" t="str">
        <f>IF(AC29="","",VLOOKUP(AC29,'シフト記号表（従来型・ユニット型共通）'!$C$6:$L$47,10,FALSE))</f>
        <v/>
      </c>
      <c r="AD30" s="174" t="str">
        <f>IF(AD29="","",VLOOKUP(AD29,'シフト記号表（従来型・ユニット型共通）'!$C$6:$L$47,10,FALSE))</f>
        <v/>
      </c>
      <c r="AE30" s="174" t="str">
        <f>IF(AE29="","",VLOOKUP(AE29,'シフト記号表（従来型・ユニット型共通）'!$C$6:$L$47,10,FALSE))</f>
        <v/>
      </c>
      <c r="AF30" s="174" t="str">
        <f>IF(AF29="","",VLOOKUP(AF29,'シフト記号表（従来型・ユニット型共通）'!$C$6:$L$47,10,FALSE))</f>
        <v/>
      </c>
      <c r="AG30" s="175" t="str">
        <f>IF(AG29="","",VLOOKUP(AG29,'シフト記号表（従来型・ユニット型共通）'!$C$6:$L$47,10,FALSE))</f>
        <v/>
      </c>
      <c r="AH30" s="173" t="str">
        <f>IF(AH29="","",VLOOKUP(AH29,'シフト記号表（従来型・ユニット型共通）'!$C$6:$L$47,10,FALSE))</f>
        <v/>
      </c>
      <c r="AI30" s="174" t="str">
        <f>IF(AI29="","",VLOOKUP(AI29,'シフト記号表（従来型・ユニット型共通）'!$C$6:$L$47,10,FALSE))</f>
        <v/>
      </c>
      <c r="AJ30" s="174" t="str">
        <f>IF(AJ29="","",VLOOKUP(AJ29,'シフト記号表（従来型・ユニット型共通）'!$C$6:$L$47,10,FALSE))</f>
        <v/>
      </c>
      <c r="AK30" s="174" t="str">
        <f>IF(AK29="","",VLOOKUP(AK29,'シフト記号表（従来型・ユニット型共通）'!$C$6:$L$47,10,FALSE))</f>
        <v/>
      </c>
      <c r="AL30" s="174" t="str">
        <f>IF(AL29="","",VLOOKUP(AL29,'シフト記号表（従来型・ユニット型共通）'!$C$6:$L$47,10,FALSE))</f>
        <v/>
      </c>
      <c r="AM30" s="174" t="str">
        <f>IF(AM29="","",VLOOKUP(AM29,'シフト記号表（従来型・ユニット型共通）'!$C$6:$L$47,10,FALSE))</f>
        <v/>
      </c>
      <c r="AN30" s="175" t="str">
        <f>IF(AN29="","",VLOOKUP(AN29,'シフト記号表（従来型・ユニット型共通）'!$C$6:$L$47,10,FALSE))</f>
        <v/>
      </c>
      <c r="AO30" s="173" t="str">
        <f>IF(AO29="","",VLOOKUP(AO29,'シフト記号表（従来型・ユニット型共通）'!$C$6:$L$47,10,FALSE))</f>
        <v/>
      </c>
      <c r="AP30" s="174" t="str">
        <f>IF(AP29="","",VLOOKUP(AP29,'シフト記号表（従来型・ユニット型共通）'!$C$6:$L$47,10,FALSE))</f>
        <v/>
      </c>
      <c r="AQ30" s="174" t="str">
        <f>IF(AQ29="","",VLOOKUP(AQ29,'シフト記号表（従来型・ユニット型共通）'!$C$6:$L$47,10,FALSE))</f>
        <v/>
      </c>
      <c r="AR30" s="174" t="str">
        <f>IF(AR29="","",VLOOKUP(AR29,'シフト記号表（従来型・ユニット型共通）'!$C$6:$L$47,10,FALSE))</f>
        <v/>
      </c>
      <c r="AS30" s="174" t="str">
        <f>IF(AS29="","",VLOOKUP(AS29,'シフト記号表（従来型・ユニット型共通）'!$C$6:$L$47,10,FALSE))</f>
        <v/>
      </c>
      <c r="AT30" s="174" t="str">
        <f>IF(AT29="","",VLOOKUP(AT29,'シフト記号表（従来型・ユニット型共通）'!$C$6:$L$47,10,FALSE))</f>
        <v/>
      </c>
      <c r="AU30" s="175" t="str">
        <f>IF(AU29="","",VLOOKUP(AU29,'シフト記号表（従来型・ユニット型共通）'!$C$6:$L$47,10,FALSE))</f>
        <v/>
      </c>
      <c r="AV30" s="173" t="str">
        <f>IF(AV29="","",VLOOKUP(AV29,'シフト記号表（従来型・ユニット型共通）'!$C$6:$L$47,10,FALSE))</f>
        <v/>
      </c>
      <c r="AW30" s="174" t="str">
        <f>IF(AW29="","",VLOOKUP(AW29,'シフト記号表（従来型・ユニット型共通）'!$C$6:$L$47,10,FALSE))</f>
        <v/>
      </c>
      <c r="AX30" s="174" t="str">
        <f>IF(AX29="","",VLOOKUP(AX29,'シフト記号表（従来型・ユニット型共通）'!$C$6:$L$47,10,FALSE))</f>
        <v/>
      </c>
      <c r="AY30" s="174" t="str">
        <f>IF(AY29="","",VLOOKUP(AY29,'シフト記号表（従来型・ユニット型共通）'!$C$6:$L$47,10,FALSE))</f>
        <v/>
      </c>
      <c r="AZ30" s="174" t="str">
        <f>IF(AZ29="","",VLOOKUP(AZ29,'シフト記号表（従来型・ユニット型共通）'!$C$6:$L$47,10,FALSE))</f>
        <v/>
      </c>
      <c r="BA30" s="174" t="str">
        <f>IF(BA29="","",VLOOKUP(BA29,'シフト記号表（従来型・ユニット型共通）'!$C$6:$L$47,10,FALSE))</f>
        <v/>
      </c>
      <c r="BB30" s="175" t="str">
        <f>IF(BB29="","",VLOOKUP(BB29,'シフト記号表（従来型・ユニット型共通）'!$C$6:$L$47,10,FALSE))</f>
        <v/>
      </c>
      <c r="BC30" s="173" t="str">
        <f>IF(BC29="","",VLOOKUP(BC29,'シフト記号表（従来型・ユニット型共通）'!$C$6:$L$47,10,FALSE))</f>
        <v/>
      </c>
      <c r="BD30" s="174" t="str">
        <f>IF(BD29="","",VLOOKUP(BD29,'シフト記号表（従来型・ユニット型共通）'!$C$6:$L$47,10,FALSE))</f>
        <v/>
      </c>
      <c r="BE30" s="174" t="str">
        <f>IF(BE29="","",VLOOKUP(BE29,'シフト記号表（従来型・ユニット型共通）'!$C$6:$L$47,10,FALSE))</f>
        <v/>
      </c>
      <c r="BF30" s="1027">
        <f>IF($BI$3="４週",SUM(AA30:BB30),IF($BI$3="暦月",SUM(AA30:BE30),""))</f>
        <v>0</v>
      </c>
      <c r="BG30" s="1028"/>
      <c r="BH30" s="1029">
        <f>IF($BI$3="４週",BF30/4,IF($BI$3="暦月",(BF30/($BI$8/7)),""))</f>
        <v>0</v>
      </c>
      <c r="BI30" s="1028"/>
      <c r="BJ30" s="1024"/>
      <c r="BK30" s="1025"/>
      <c r="BL30" s="1025"/>
      <c r="BM30" s="1025"/>
      <c r="BN30" s="1026"/>
    </row>
    <row r="31" spans="2:66" ht="20.25" customHeight="1">
      <c r="B31" s="1120">
        <f>B29+1</f>
        <v>8</v>
      </c>
      <c r="C31" s="1030"/>
      <c r="D31" s="1032"/>
      <c r="E31" s="968"/>
      <c r="F31" s="1033"/>
      <c r="G31" s="957"/>
      <c r="H31" s="958"/>
      <c r="I31" s="163"/>
      <c r="J31" s="164"/>
      <c r="K31" s="163"/>
      <c r="L31" s="164"/>
      <c r="M31" s="1051"/>
      <c r="N31" s="1052"/>
      <c r="O31" s="1057"/>
      <c r="P31" s="1058"/>
      <c r="Q31" s="1058"/>
      <c r="R31" s="958"/>
      <c r="S31" s="1081"/>
      <c r="T31" s="1082"/>
      <c r="U31" s="1082"/>
      <c r="V31" s="1082"/>
      <c r="W31" s="1083"/>
      <c r="X31" s="115" t="s">
        <v>18</v>
      </c>
      <c r="Y31" s="116"/>
      <c r="Z31" s="117"/>
      <c r="AA31" s="105"/>
      <c r="AB31" s="106"/>
      <c r="AC31" s="106"/>
      <c r="AD31" s="106"/>
      <c r="AE31" s="106"/>
      <c r="AF31" s="106"/>
      <c r="AG31" s="107"/>
      <c r="AH31" s="105"/>
      <c r="AI31" s="106"/>
      <c r="AJ31" s="106"/>
      <c r="AK31" s="106"/>
      <c r="AL31" s="106"/>
      <c r="AM31" s="106"/>
      <c r="AN31" s="107"/>
      <c r="AO31" s="105"/>
      <c r="AP31" s="106"/>
      <c r="AQ31" s="106"/>
      <c r="AR31" s="106"/>
      <c r="AS31" s="106"/>
      <c r="AT31" s="106"/>
      <c r="AU31" s="107"/>
      <c r="AV31" s="105"/>
      <c r="AW31" s="106"/>
      <c r="AX31" s="106"/>
      <c r="AY31" s="106"/>
      <c r="AZ31" s="106"/>
      <c r="BA31" s="106"/>
      <c r="BB31" s="107"/>
      <c r="BC31" s="105"/>
      <c r="BD31" s="106"/>
      <c r="BE31" s="108"/>
      <c r="BF31" s="1035"/>
      <c r="BG31" s="1036"/>
      <c r="BH31" s="1037"/>
      <c r="BI31" s="1038"/>
      <c r="BJ31" s="1059"/>
      <c r="BK31" s="1060"/>
      <c r="BL31" s="1060"/>
      <c r="BM31" s="1060"/>
      <c r="BN31" s="1061"/>
    </row>
    <row r="32" spans="2:66" ht="20.25" customHeight="1">
      <c r="B32" s="1121"/>
      <c r="C32" s="1031"/>
      <c r="D32" s="1034"/>
      <c r="E32" s="968"/>
      <c r="F32" s="1033"/>
      <c r="G32" s="955"/>
      <c r="H32" s="956"/>
      <c r="I32" s="163"/>
      <c r="J32" s="164">
        <f>G31</f>
        <v>0</v>
      </c>
      <c r="K32" s="163"/>
      <c r="L32" s="164">
        <f>M31</f>
        <v>0</v>
      </c>
      <c r="M32" s="1049"/>
      <c r="N32" s="1050"/>
      <c r="O32" s="1055"/>
      <c r="P32" s="1056"/>
      <c r="Q32" s="1056"/>
      <c r="R32" s="956"/>
      <c r="S32" s="1081"/>
      <c r="T32" s="1082"/>
      <c r="U32" s="1082"/>
      <c r="V32" s="1082"/>
      <c r="W32" s="1083"/>
      <c r="X32" s="112" t="s">
        <v>253</v>
      </c>
      <c r="Y32" s="113"/>
      <c r="Z32" s="114"/>
      <c r="AA32" s="173" t="str">
        <f>IF(AA31="","",VLOOKUP(AA31,'シフト記号表（従来型・ユニット型共通）'!$C$6:$L$47,10,FALSE))</f>
        <v/>
      </c>
      <c r="AB32" s="174" t="str">
        <f>IF(AB31="","",VLOOKUP(AB31,'シフト記号表（従来型・ユニット型共通）'!$C$6:$L$47,10,FALSE))</f>
        <v/>
      </c>
      <c r="AC32" s="174" t="str">
        <f>IF(AC31="","",VLOOKUP(AC31,'シフト記号表（従来型・ユニット型共通）'!$C$6:$L$47,10,FALSE))</f>
        <v/>
      </c>
      <c r="AD32" s="174" t="str">
        <f>IF(AD31="","",VLOOKUP(AD31,'シフト記号表（従来型・ユニット型共通）'!$C$6:$L$47,10,FALSE))</f>
        <v/>
      </c>
      <c r="AE32" s="174" t="str">
        <f>IF(AE31="","",VLOOKUP(AE31,'シフト記号表（従来型・ユニット型共通）'!$C$6:$L$47,10,FALSE))</f>
        <v/>
      </c>
      <c r="AF32" s="174" t="str">
        <f>IF(AF31="","",VLOOKUP(AF31,'シフト記号表（従来型・ユニット型共通）'!$C$6:$L$47,10,FALSE))</f>
        <v/>
      </c>
      <c r="AG32" s="175" t="str">
        <f>IF(AG31="","",VLOOKUP(AG31,'シフト記号表（従来型・ユニット型共通）'!$C$6:$L$47,10,FALSE))</f>
        <v/>
      </c>
      <c r="AH32" s="173" t="str">
        <f>IF(AH31="","",VLOOKUP(AH31,'シフト記号表（従来型・ユニット型共通）'!$C$6:$L$47,10,FALSE))</f>
        <v/>
      </c>
      <c r="AI32" s="174" t="str">
        <f>IF(AI31="","",VLOOKUP(AI31,'シフト記号表（従来型・ユニット型共通）'!$C$6:$L$47,10,FALSE))</f>
        <v/>
      </c>
      <c r="AJ32" s="174" t="str">
        <f>IF(AJ31="","",VLOOKUP(AJ31,'シフト記号表（従来型・ユニット型共通）'!$C$6:$L$47,10,FALSE))</f>
        <v/>
      </c>
      <c r="AK32" s="174" t="str">
        <f>IF(AK31="","",VLOOKUP(AK31,'シフト記号表（従来型・ユニット型共通）'!$C$6:$L$47,10,FALSE))</f>
        <v/>
      </c>
      <c r="AL32" s="174" t="str">
        <f>IF(AL31="","",VLOOKUP(AL31,'シフト記号表（従来型・ユニット型共通）'!$C$6:$L$47,10,FALSE))</f>
        <v/>
      </c>
      <c r="AM32" s="174" t="str">
        <f>IF(AM31="","",VLOOKUP(AM31,'シフト記号表（従来型・ユニット型共通）'!$C$6:$L$47,10,FALSE))</f>
        <v/>
      </c>
      <c r="AN32" s="175" t="str">
        <f>IF(AN31="","",VLOOKUP(AN31,'シフト記号表（従来型・ユニット型共通）'!$C$6:$L$47,10,FALSE))</f>
        <v/>
      </c>
      <c r="AO32" s="173" t="str">
        <f>IF(AO31="","",VLOOKUP(AO31,'シフト記号表（従来型・ユニット型共通）'!$C$6:$L$47,10,FALSE))</f>
        <v/>
      </c>
      <c r="AP32" s="174" t="str">
        <f>IF(AP31="","",VLOOKUP(AP31,'シフト記号表（従来型・ユニット型共通）'!$C$6:$L$47,10,FALSE))</f>
        <v/>
      </c>
      <c r="AQ32" s="174" t="str">
        <f>IF(AQ31="","",VLOOKUP(AQ31,'シフト記号表（従来型・ユニット型共通）'!$C$6:$L$47,10,FALSE))</f>
        <v/>
      </c>
      <c r="AR32" s="174" t="str">
        <f>IF(AR31="","",VLOOKUP(AR31,'シフト記号表（従来型・ユニット型共通）'!$C$6:$L$47,10,FALSE))</f>
        <v/>
      </c>
      <c r="AS32" s="174" t="str">
        <f>IF(AS31="","",VLOOKUP(AS31,'シフト記号表（従来型・ユニット型共通）'!$C$6:$L$47,10,FALSE))</f>
        <v/>
      </c>
      <c r="AT32" s="174" t="str">
        <f>IF(AT31="","",VLOOKUP(AT31,'シフト記号表（従来型・ユニット型共通）'!$C$6:$L$47,10,FALSE))</f>
        <v/>
      </c>
      <c r="AU32" s="175" t="str">
        <f>IF(AU31="","",VLOOKUP(AU31,'シフト記号表（従来型・ユニット型共通）'!$C$6:$L$47,10,FALSE))</f>
        <v/>
      </c>
      <c r="AV32" s="173" t="str">
        <f>IF(AV31="","",VLOOKUP(AV31,'シフト記号表（従来型・ユニット型共通）'!$C$6:$L$47,10,FALSE))</f>
        <v/>
      </c>
      <c r="AW32" s="174" t="str">
        <f>IF(AW31="","",VLOOKUP(AW31,'シフト記号表（従来型・ユニット型共通）'!$C$6:$L$47,10,FALSE))</f>
        <v/>
      </c>
      <c r="AX32" s="174" t="str">
        <f>IF(AX31="","",VLOOKUP(AX31,'シフト記号表（従来型・ユニット型共通）'!$C$6:$L$47,10,FALSE))</f>
        <v/>
      </c>
      <c r="AY32" s="174" t="str">
        <f>IF(AY31="","",VLOOKUP(AY31,'シフト記号表（従来型・ユニット型共通）'!$C$6:$L$47,10,FALSE))</f>
        <v/>
      </c>
      <c r="AZ32" s="174" t="str">
        <f>IF(AZ31="","",VLOOKUP(AZ31,'シフト記号表（従来型・ユニット型共通）'!$C$6:$L$47,10,FALSE))</f>
        <v/>
      </c>
      <c r="BA32" s="174" t="str">
        <f>IF(BA31="","",VLOOKUP(BA31,'シフト記号表（従来型・ユニット型共通）'!$C$6:$L$47,10,FALSE))</f>
        <v/>
      </c>
      <c r="BB32" s="175" t="str">
        <f>IF(BB31="","",VLOOKUP(BB31,'シフト記号表（従来型・ユニット型共通）'!$C$6:$L$47,10,FALSE))</f>
        <v/>
      </c>
      <c r="BC32" s="173" t="str">
        <f>IF(BC31="","",VLOOKUP(BC31,'シフト記号表（従来型・ユニット型共通）'!$C$6:$L$47,10,FALSE))</f>
        <v/>
      </c>
      <c r="BD32" s="174" t="str">
        <f>IF(BD31="","",VLOOKUP(BD31,'シフト記号表（従来型・ユニット型共通）'!$C$6:$L$47,10,FALSE))</f>
        <v/>
      </c>
      <c r="BE32" s="174" t="str">
        <f>IF(BE31="","",VLOOKUP(BE31,'シフト記号表（従来型・ユニット型共通）'!$C$6:$L$47,10,FALSE))</f>
        <v/>
      </c>
      <c r="BF32" s="1027">
        <f>IF($BI$3="４週",SUM(AA32:BB32),IF($BI$3="暦月",SUM(AA32:BE32),""))</f>
        <v>0</v>
      </c>
      <c r="BG32" s="1028"/>
      <c r="BH32" s="1029">
        <f>IF($BI$3="４週",BF32/4,IF($BI$3="暦月",(BF32/($BI$8/7)),""))</f>
        <v>0</v>
      </c>
      <c r="BI32" s="1028"/>
      <c r="BJ32" s="1024"/>
      <c r="BK32" s="1025"/>
      <c r="BL32" s="1025"/>
      <c r="BM32" s="1025"/>
      <c r="BN32" s="1026"/>
    </row>
    <row r="33" spans="2:66" ht="20.25" customHeight="1">
      <c r="B33" s="1120">
        <f>B31+1</f>
        <v>9</v>
      </c>
      <c r="C33" s="1030"/>
      <c r="D33" s="1032"/>
      <c r="E33" s="968"/>
      <c r="F33" s="1033"/>
      <c r="G33" s="957"/>
      <c r="H33" s="958"/>
      <c r="I33" s="163"/>
      <c r="J33" s="164"/>
      <c r="K33" s="163"/>
      <c r="L33" s="164"/>
      <c r="M33" s="1051"/>
      <c r="N33" s="1052"/>
      <c r="O33" s="1057"/>
      <c r="P33" s="1058"/>
      <c r="Q33" s="1058"/>
      <c r="R33" s="958"/>
      <c r="S33" s="1081"/>
      <c r="T33" s="1082"/>
      <c r="U33" s="1082"/>
      <c r="V33" s="1082"/>
      <c r="W33" s="1083"/>
      <c r="X33" s="115" t="s">
        <v>18</v>
      </c>
      <c r="Y33" s="116"/>
      <c r="Z33" s="117"/>
      <c r="AA33" s="105"/>
      <c r="AB33" s="106"/>
      <c r="AC33" s="106"/>
      <c r="AD33" s="106"/>
      <c r="AE33" s="106"/>
      <c r="AF33" s="106"/>
      <c r="AG33" s="107"/>
      <c r="AH33" s="105"/>
      <c r="AI33" s="106"/>
      <c r="AJ33" s="106"/>
      <c r="AK33" s="106"/>
      <c r="AL33" s="106"/>
      <c r="AM33" s="106"/>
      <c r="AN33" s="107"/>
      <c r="AO33" s="105"/>
      <c r="AP33" s="106"/>
      <c r="AQ33" s="106"/>
      <c r="AR33" s="106"/>
      <c r="AS33" s="106"/>
      <c r="AT33" s="106"/>
      <c r="AU33" s="107"/>
      <c r="AV33" s="105"/>
      <c r="AW33" s="106"/>
      <c r="AX33" s="106"/>
      <c r="AY33" s="106"/>
      <c r="AZ33" s="106"/>
      <c r="BA33" s="106"/>
      <c r="BB33" s="107"/>
      <c r="BC33" s="105"/>
      <c r="BD33" s="106"/>
      <c r="BE33" s="108"/>
      <c r="BF33" s="1035"/>
      <c r="BG33" s="1036"/>
      <c r="BH33" s="1037"/>
      <c r="BI33" s="1038"/>
      <c r="BJ33" s="1059"/>
      <c r="BK33" s="1060"/>
      <c r="BL33" s="1060"/>
      <c r="BM33" s="1060"/>
      <c r="BN33" s="1061"/>
    </row>
    <row r="34" spans="2:66" ht="20.25" customHeight="1">
      <c r="B34" s="1121"/>
      <c r="C34" s="1031"/>
      <c r="D34" s="1034"/>
      <c r="E34" s="968"/>
      <c r="F34" s="1033"/>
      <c r="G34" s="955"/>
      <c r="H34" s="956"/>
      <c r="I34" s="163"/>
      <c r="J34" s="164">
        <f>G33</f>
        <v>0</v>
      </c>
      <c r="K34" s="163"/>
      <c r="L34" s="164">
        <f>M33</f>
        <v>0</v>
      </c>
      <c r="M34" s="1049"/>
      <c r="N34" s="1050"/>
      <c r="O34" s="1055"/>
      <c r="P34" s="1056"/>
      <c r="Q34" s="1056"/>
      <c r="R34" s="956"/>
      <c r="S34" s="1081"/>
      <c r="T34" s="1082"/>
      <c r="U34" s="1082"/>
      <c r="V34" s="1082"/>
      <c r="W34" s="1083"/>
      <c r="X34" s="196" t="s">
        <v>253</v>
      </c>
      <c r="Y34" s="120"/>
      <c r="Z34" s="197"/>
      <c r="AA34" s="173" t="str">
        <f>IF(AA33="","",VLOOKUP(AA33,'シフト記号表（従来型・ユニット型共通）'!$C$6:$L$47,10,FALSE))</f>
        <v/>
      </c>
      <c r="AB34" s="174" t="str">
        <f>IF(AB33="","",VLOOKUP(AB33,'シフト記号表（従来型・ユニット型共通）'!$C$6:$L$47,10,FALSE))</f>
        <v/>
      </c>
      <c r="AC34" s="174" t="str">
        <f>IF(AC33="","",VLOOKUP(AC33,'シフト記号表（従来型・ユニット型共通）'!$C$6:$L$47,10,FALSE))</f>
        <v/>
      </c>
      <c r="AD34" s="174" t="str">
        <f>IF(AD33="","",VLOOKUP(AD33,'シフト記号表（従来型・ユニット型共通）'!$C$6:$L$47,10,FALSE))</f>
        <v/>
      </c>
      <c r="AE34" s="174" t="str">
        <f>IF(AE33="","",VLOOKUP(AE33,'シフト記号表（従来型・ユニット型共通）'!$C$6:$L$47,10,FALSE))</f>
        <v/>
      </c>
      <c r="AF34" s="174" t="str">
        <f>IF(AF33="","",VLOOKUP(AF33,'シフト記号表（従来型・ユニット型共通）'!$C$6:$L$47,10,FALSE))</f>
        <v/>
      </c>
      <c r="AG34" s="175" t="str">
        <f>IF(AG33="","",VLOOKUP(AG33,'シフト記号表（従来型・ユニット型共通）'!$C$6:$L$47,10,FALSE))</f>
        <v/>
      </c>
      <c r="AH34" s="173" t="str">
        <f>IF(AH33="","",VLOOKUP(AH33,'シフト記号表（従来型・ユニット型共通）'!$C$6:$L$47,10,FALSE))</f>
        <v/>
      </c>
      <c r="AI34" s="174" t="str">
        <f>IF(AI33="","",VLOOKUP(AI33,'シフト記号表（従来型・ユニット型共通）'!$C$6:$L$47,10,FALSE))</f>
        <v/>
      </c>
      <c r="AJ34" s="174" t="str">
        <f>IF(AJ33="","",VLOOKUP(AJ33,'シフト記号表（従来型・ユニット型共通）'!$C$6:$L$47,10,FALSE))</f>
        <v/>
      </c>
      <c r="AK34" s="174" t="str">
        <f>IF(AK33="","",VLOOKUP(AK33,'シフト記号表（従来型・ユニット型共通）'!$C$6:$L$47,10,FALSE))</f>
        <v/>
      </c>
      <c r="AL34" s="174" t="str">
        <f>IF(AL33="","",VLOOKUP(AL33,'シフト記号表（従来型・ユニット型共通）'!$C$6:$L$47,10,FALSE))</f>
        <v/>
      </c>
      <c r="AM34" s="174" t="str">
        <f>IF(AM33="","",VLOOKUP(AM33,'シフト記号表（従来型・ユニット型共通）'!$C$6:$L$47,10,FALSE))</f>
        <v/>
      </c>
      <c r="AN34" s="175" t="str">
        <f>IF(AN33="","",VLOOKUP(AN33,'シフト記号表（従来型・ユニット型共通）'!$C$6:$L$47,10,FALSE))</f>
        <v/>
      </c>
      <c r="AO34" s="173" t="str">
        <f>IF(AO33="","",VLOOKUP(AO33,'シフト記号表（従来型・ユニット型共通）'!$C$6:$L$47,10,FALSE))</f>
        <v/>
      </c>
      <c r="AP34" s="174" t="str">
        <f>IF(AP33="","",VLOOKUP(AP33,'シフト記号表（従来型・ユニット型共通）'!$C$6:$L$47,10,FALSE))</f>
        <v/>
      </c>
      <c r="AQ34" s="174" t="str">
        <f>IF(AQ33="","",VLOOKUP(AQ33,'シフト記号表（従来型・ユニット型共通）'!$C$6:$L$47,10,FALSE))</f>
        <v/>
      </c>
      <c r="AR34" s="174" t="str">
        <f>IF(AR33="","",VLOOKUP(AR33,'シフト記号表（従来型・ユニット型共通）'!$C$6:$L$47,10,FALSE))</f>
        <v/>
      </c>
      <c r="AS34" s="174" t="str">
        <f>IF(AS33="","",VLOOKUP(AS33,'シフト記号表（従来型・ユニット型共通）'!$C$6:$L$47,10,FALSE))</f>
        <v/>
      </c>
      <c r="AT34" s="174" t="str">
        <f>IF(AT33="","",VLOOKUP(AT33,'シフト記号表（従来型・ユニット型共通）'!$C$6:$L$47,10,FALSE))</f>
        <v/>
      </c>
      <c r="AU34" s="175" t="str">
        <f>IF(AU33="","",VLOOKUP(AU33,'シフト記号表（従来型・ユニット型共通）'!$C$6:$L$47,10,FALSE))</f>
        <v/>
      </c>
      <c r="AV34" s="173" t="str">
        <f>IF(AV33="","",VLOOKUP(AV33,'シフト記号表（従来型・ユニット型共通）'!$C$6:$L$47,10,FALSE))</f>
        <v/>
      </c>
      <c r="AW34" s="174" t="str">
        <f>IF(AW33="","",VLOOKUP(AW33,'シフト記号表（従来型・ユニット型共通）'!$C$6:$L$47,10,FALSE))</f>
        <v/>
      </c>
      <c r="AX34" s="174" t="str">
        <f>IF(AX33="","",VLOOKUP(AX33,'シフト記号表（従来型・ユニット型共通）'!$C$6:$L$47,10,FALSE))</f>
        <v/>
      </c>
      <c r="AY34" s="174" t="str">
        <f>IF(AY33="","",VLOOKUP(AY33,'シフト記号表（従来型・ユニット型共通）'!$C$6:$L$47,10,FALSE))</f>
        <v/>
      </c>
      <c r="AZ34" s="174" t="str">
        <f>IF(AZ33="","",VLOOKUP(AZ33,'シフト記号表（従来型・ユニット型共通）'!$C$6:$L$47,10,FALSE))</f>
        <v/>
      </c>
      <c r="BA34" s="174" t="str">
        <f>IF(BA33="","",VLOOKUP(BA33,'シフト記号表（従来型・ユニット型共通）'!$C$6:$L$47,10,FALSE))</f>
        <v/>
      </c>
      <c r="BB34" s="175" t="str">
        <f>IF(BB33="","",VLOOKUP(BB33,'シフト記号表（従来型・ユニット型共通）'!$C$6:$L$47,10,FALSE))</f>
        <v/>
      </c>
      <c r="BC34" s="173" t="str">
        <f>IF(BC33="","",VLOOKUP(BC33,'シフト記号表（従来型・ユニット型共通）'!$C$6:$L$47,10,FALSE))</f>
        <v/>
      </c>
      <c r="BD34" s="174" t="str">
        <f>IF(BD33="","",VLOOKUP(BD33,'シフト記号表（従来型・ユニット型共通）'!$C$6:$L$47,10,FALSE))</f>
        <v/>
      </c>
      <c r="BE34" s="174" t="str">
        <f>IF(BE33="","",VLOOKUP(BE33,'シフト記号表（従来型・ユニット型共通）'!$C$6:$L$47,10,FALSE))</f>
        <v/>
      </c>
      <c r="BF34" s="1027">
        <f>IF($BI$3="４週",SUM(AA34:BB34),IF($BI$3="暦月",SUM(AA34:BE34),""))</f>
        <v>0</v>
      </c>
      <c r="BG34" s="1028"/>
      <c r="BH34" s="1029">
        <f>IF($BI$3="４週",BF34/4,IF($BI$3="暦月",(BF34/($BI$8/7)),""))</f>
        <v>0</v>
      </c>
      <c r="BI34" s="1028"/>
      <c r="BJ34" s="1024"/>
      <c r="BK34" s="1025"/>
      <c r="BL34" s="1025"/>
      <c r="BM34" s="1025"/>
      <c r="BN34" s="1026"/>
    </row>
    <row r="35" spans="2:66" ht="20.25" customHeight="1">
      <c r="B35" s="1120">
        <f>B33+1</f>
        <v>10</v>
      </c>
      <c r="C35" s="1030"/>
      <c r="D35" s="1032"/>
      <c r="E35" s="968"/>
      <c r="F35" s="1033"/>
      <c r="G35" s="957"/>
      <c r="H35" s="958"/>
      <c r="I35" s="163"/>
      <c r="J35" s="164"/>
      <c r="K35" s="163"/>
      <c r="L35" s="164"/>
      <c r="M35" s="1051"/>
      <c r="N35" s="1052"/>
      <c r="O35" s="1057"/>
      <c r="P35" s="1058"/>
      <c r="Q35" s="1058"/>
      <c r="R35" s="958"/>
      <c r="S35" s="1081"/>
      <c r="T35" s="1082"/>
      <c r="U35" s="1082"/>
      <c r="V35" s="1082"/>
      <c r="W35" s="1083"/>
      <c r="X35" s="195" t="s">
        <v>18</v>
      </c>
      <c r="Y35" s="118"/>
      <c r="Z35" s="119"/>
      <c r="AA35" s="105"/>
      <c r="AB35" s="106"/>
      <c r="AC35" s="106"/>
      <c r="AD35" s="106"/>
      <c r="AE35" s="106"/>
      <c r="AF35" s="106"/>
      <c r="AG35" s="107"/>
      <c r="AH35" s="105"/>
      <c r="AI35" s="106"/>
      <c r="AJ35" s="106"/>
      <c r="AK35" s="106"/>
      <c r="AL35" s="106"/>
      <c r="AM35" s="106"/>
      <c r="AN35" s="107"/>
      <c r="AO35" s="105"/>
      <c r="AP35" s="106"/>
      <c r="AQ35" s="106"/>
      <c r="AR35" s="106"/>
      <c r="AS35" s="106"/>
      <c r="AT35" s="106"/>
      <c r="AU35" s="107"/>
      <c r="AV35" s="105"/>
      <c r="AW35" s="106"/>
      <c r="AX35" s="106"/>
      <c r="AY35" s="106"/>
      <c r="AZ35" s="106"/>
      <c r="BA35" s="106"/>
      <c r="BB35" s="107"/>
      <c r="BC35" s="105"/>
      <c r="BD35" s="106"/>
      <c r="BE35" s="108"/>
      <c r="BF35" s="1035"/>
      <c r="BG35" s="1036"/>
      <c r="BH35" s="1037"/>
      <c r="BI35" s="1038"/>
      <c r="BJ35" s="1059"/>
      <c r="BK35" s="1060"/>
      <c r="BL35" s="1060"/>
      <c r="BM35" s="1060"/>
      <c r="BN35" s="1061"/>
    </row>
    <row r="36" spans="2:66" ht="20.25" customHeight="1">
      <c r="B36" s="1121"/>
      <c r="C36" s="1031"/>
      <c r="D36" s="1034"/>
      <c r="E36" s="968"/>
      <c r="F36" s="1033"/>
      <c r="G36" s="955"/>
      <c r="H36" s="956"/>
      <c r="I36" s="163"/>
      <c r="J36" s="164">
        <f>G35</f>
        <v>0</v>
      </c>
      <c r="K36" s="163"/>
      <c r="L36" s="164">
        <f>M35</f>
        <v>0</v>
      </c>
      <c r="M36" s="1049"/>
      <c r="N36" s="1050"/>
      <c r="O36" s="1055"/>
      <c r="P36" s="1056"/>
      <c r="Q36" s="1056"/>
      <c r="R36" s="956"/>
      <c r="S36" s="1081"/>
      <c r="T36" s="1082"/>
      <c r="U36" s="1082"/>
      <c r="V36" s="1082"/>
      <c r="W36" s="1083"/>
      <c r="X36" s="196" t="s">
        <v>253</v>
      </c>
      <c r="Y36" s="120"/>
      <c r="Z36" s="197"/>
      <c r="AA36" s="173" t="str">
        <f>IF(AA35="","",VLOOKUP(AA35,'シフト記号表（従来型・ユニット型共通）'!$C$6:$L$47,10,FALSE))</f>
        <v/>
      </c>
      <c r="AB36" s="174" t="str">
        <f>IF(AB35="","",VLOOKUP(AB35,'シフト記号表（従来型・ユニット型共通）'!$C$6:$L$47,10,FALSE))</f>
        <v/>
      </c>
      <c r="AC36" s="174" t="str">
        <f>IF(AC35="","",VLOOKUP(AC35,'シフト記号表（従来型・ユニット型共通）'!$C$6:$L$47,10,FALSE))</f>
        <v/>
      </c>
      <c r="AD36" s="174" t="str">
        <f>IF(AD35="","",VLOOKUP(AD35,'シフト記号表（従来型・ユニット型共通）'!$C$6:$L$47,10,FALSE))</f>
        <v/>
      </c>
      <c r="AE36" s="174" t="str">
        <f>IF(AE35="","",VLOOKUP(AE35,'シフト記号表（従来型・ユニット型共通）'!$C$6:$L$47,10,FALSE))</f>
        <v/>
      </c>
      <c r="AF36" s="174" t="str">
        <f>IF(AF35="","",VLOOKUP(AF35,'シフト記号表（従来型・ユニット型共通）'!$C$6:$L$47,10,FALSE))</f>
        <v/>
      </c>
      <c r="AG36" s="175" t="str">
        <f>IF(AG35="","",VLOOKUP(AG35,'シフト記号表（従来型・ユニット型共通）'!$C$6:$L$47,10,FALSE))</f>
        <v/>
      </c>
      <c r="AH36" s="173" t="str">
        <f>IF(AH35="","",VLOOKUP(AH35,'シフト記号表（従来型・ユニット型共通）'!$C$6:$L$47,10,FALSE))</f>
        <v/>
      </c>
      <c r="AI36" s="174" t="str">
        <f>IF(AI35="","",VLOOKUP(AI35,'シフト記号表（従来型・ユニット型共通）'!$C$6:$L$47,10,FALSE))</f>
        <v/>
      </c>
      <c r="AJ36" s="174" t="str">
        <f>IF(AJ35="","",VLOOKUP(AJ35,'シフト記号表（従来型・ユニット型共通）'!$C$6:$L$47,10,FALSE))</f>
        <v/>
      </c>
      <c r="AK36" s="174" t="str">
        <f>IF(AK35="","",VLOOKUP(AK35,'シフト記号表（従来型・ユニット型共通）'!$C$6:$L$47,10,FALSE))</f>
        <v/>
      </c>
      <c r="AL36" s="174" t="str">
        <f>IF(AL35="","",VLOOKUP(AL35,'シフト記号表（従来型・ユニット型共通）'!$C$6:$L$47,10,FALSE))</f>
        <v/>
      </c>
      <c r="AM36" s="174" t="str">
        <f>IF(AM35="","",VLOOKUP(AM35,'シフト記号表（従来型・ユニット型共通）'!$C$6:$L$47,10,FALSE))</f>
        <v/>
      </c>
      <c r="AN36" s="175" t="str">
        <f>IF(AN35="","",VLOOKUP(AN35,'シフト記号表（従来型・ユニット型共通）'!$C$6:$L$47,10,FALSE))</f>
        <v/>
      </c>
      <c r="AO36" s="173" t="str">
        <f>IF(AO35="","",VLOOKUP(AO35,'シフト記号表（従来型・ユニット型共通）'!$C$6:$L$47,10,FALSE))</f>
        <v/>
      </c>
      <c r="AP36" s="174" t="str">
        <f>IF(AP35="","",VLOOKUP(AP35,'シフト記号表（従来型・ユニット型共通）'!$C$6:$L$47,10,FALSE))</f>
        <v/>
      </c>
      <c r="AQ36" s="174" t="str">
        <f>IF(AQ35="","",VLOOKUP(AQ35,'シフト記号表（従来型・ユニット型共通）'!$C$6:$L$47,10,FALSE))</f>
        <v/>
      </c>
      <c r="AR36" s="174" t="str">
        <f>IF(AR35="","",VLOOKUP(AR35,'シフト記号表（従来型・ユニット型共通）'!$C$6:$L$47,10,FALSE))</f>
        <v/>
      </c>
      <c r="AS36" s="174" t="str">
        <f>IF(AS35="","",VLOOKUP(AS35,'シフト記号表（従来型・ユニット型共通）'!$C$6:$L$47,10,FALSE))</f>
        <v/>
      </c>
      <c r="AT36" s="174" t="str">
        <f>IF(AT35="","",VLOOKUP(AT35,'シフト記号表（従来型・ユニット型共通）'!$C$6:$L$47,10,FALSE))</f>
        <v/>
      </c>
      <c r="AU36" s="175" t="str">
        <f>IF(AU35="","",VLOOKUP(AU35,'シフト記号表（従来型・ユニット型共通）'!$C$6:$L$47,10,FALSE))</f>
        <v/>
      </c>
      <c r="AV36" s="173" t="str">
        <f>IF(AV35="","",VLOOKUP(AV35,'シフト記号表（従来型・ユニット型共通）'!$C$6:$L$47,10,FALSE))</f>
        <v/>
      </c>
      <c r="AW36" s="174" t="str">
        <f>IF(AW35="","",VLOOKUP(AW35,'シフト記号表（従来型・ユニット型共通）'!$C$6:$L$47,10,FALSE))</f>
        <v/>
      </c>
      <c r="AX36" s="174" t="str">
        <f>IF(AX35="","",VLOOKUP(AX35,'シフト記号表（従来型・ユニット型共通）'!$C$6:$L$47,10,FALSE))</f>
        <v/>
      </c>
      <c r="AY36" s="174" t="str">
        <f>IF(AY35="","",VLOOKUP(AY35,'シフト記号表（従来型・ユニット型共通）'!$C$6:$L$47,10,FALSE))</f>
        <v/>
      </c>
      <c r="AZ36" s="174" t="str">
        <f>IF(AZ35="","",VLOOKUP(AZ35,'シフト記号表（従来型・ユニット型共通）'!$C$6:$L$47,10,FALSE))</f>
        <v/>
      </c>
      <c r="BA36" s="174" t="str">
        <f>IF(BA35="","",VLOOKUP(BA35,'シフト記号表（従来型・ユニット型共通）'!$C$6:$L$47,10,FALSE))</f>
        <v/>
      </c>
      <c r="BB36" s="175" t="str">
        <f>IF(BB35="","",VLOOKUP(BB35,'シフト記号表（従来型・ユニット型共通）'!$C$6:$L$47,10,FALSE))</f>
        <v/>
      </c>
      <c r="BC36" s="173" t="str">
        <f>IF(BC35="","",VLOOKUP(BC35,'シフト記号表（従来型・ユニット型共通）'!$C$6:$L$47,10,FALSE))</f>
        <v/>
      </c>
      <c r="BD36" s="174" t="str">
        <f>IF(BD35="","",VLOOKUP(BD35,'シフト記号表（従来型・ユニット型共通）'!$C$6:$L$47,10,FALSE))</f>
        <v/>
      </c>
      <c r="BE36" s="174" t="str">
        <f>IF(BE35="","",VLOOKUP(BE35,'シフト記号表（従来型・ユニット型共通）'!$C$6:$L$47,10,FALSE))</f>
        <v/>
      </c>
      <c r="BF36" s="1027">
        <f>IF($BI$3="４週",SUM(AA36:BB36),IF($BI$3="暦月",SUM(AA36:BE36),""))</f>
        <v>0</v>
      </c>
      <c r="BG36" s="1028"/>
      <c r="BH36" s="1029">
        <f>IF($BI$3="４週",BF36/4,IF($BI$3="暦月",(BF36/($BI$8/7)),""))</f>
        <v>0</v>
      </c>
      <c r="BI36" s="1028"/>
      <c r="BJ36" s="1024"/>
      <c r="BK36" s="1025"/>
      <c r="BL36" s="1025"/>
      <c r="BM36" s="1025"/>
      <c r="BN36" s="1026"/>
    </row>
    <row r="37" spans="2:66" ht="20.25" customHeight="1">
      <c r="B37" s="1120">
        <f>B35+1</f>
        <v>11</v>
      </c>
      <c r="C37" s="1030"/>
      <c r="D37" s="1032"/>
      <c r="E37" s="968"/>
      <c r="F37" s="1033"/>
      <c r="G37" s="957"/>
      <c r="H37" s="958"/>
      <c r="I37" s="163"/>
      <c r="J37" s="164"/>
      <c r="K37" s="163"/>
      <c r="L37" s="164"/>
      <c r="M37" s="1051"/>
      <c r="N37" s="1052"/>
      <c r="O37" s="1057"/>
      <c r="P37" s="1058"/>
      <c r="Q37" s="1058"/>
      <c r="R37" s="958"/>
      <c r="S37" s="1081"/>
      <c r="T37" s="1082"/>
      <c r="U37" s="1082"/>
      <c r="V37" s="1082"/>
      <c r="W37" s="1083"/>
      <c r="X37" s="195" t="s">
        <v>18</v>
      </c>
      <c r="Y37" s="118"/>
      <c r="Z37" s="119"/>
      <c r="AA37" s="105"/>
      <c r="AB37" s="106"/>
      <c r="AC37" s="106"/>
      <c r="AD37" s="106"/>
      <c r="AE37" s="106"/>
      <c r="AF37" s="106"/>
      <c r="AG37" s="107"/>
      <c r="AH37" s="105"/>
      <c r="AI37" s="106"/>
      <c r="AJ37" s="106"/>
      <c r="AK37" s="106"/>
      <c r="AL37" s="106"/>
      <c r="AM37" s="106"/>
      <c r="AN37" s="107"/>
      <c r="AO37" s="105"/>
      <c r="AP37" s="106"/>
      <c r="AQ37" s="106"/>
      <c r="AR37" s="106"/>
      <c r="AS37" s="106"/>
      <c r="AT37" s="106"/>
      <c r="AU37" s="107"/>
      <c r="AV37" s="105"/>
      <c r="AW37" s="106"/>
      <c r="AX37" s="106"/>
      <c r="AY37" s="106"/>
      <c r="AZ37" s="106"/>
      <c r="BA37" s="106"/>
      <c r="BB37" s="107"/>
      <c r="BC37" s="105"/>
      <c r="BD37" s="106"/>
      <c r="BE37" s="108"/>
      <c r="BF37" s="1035"/>
      <c r="BG37" s="1036"/>
      <c r="BH37" s="1037"/>
      <c r="BI37" s="1038"/>
      <c r="BJ37" s="1059"/>
      <c r="BK37" s="1060"/>
      <c r="BL37" s="1060"/>
      <c r="BM37" s="1060"/>
      <c r="BN37" s="1061"/>
    </row>
    <row r="38" spans="2:66" ht="20.25" customHeight="1">
      <c r="B38" s="1121"/>
      <c r="C38" s="1031"/>
      <c r="D38" s="1034"/>
      <c r="E38" s="968"/>
      <c r="F38" s="1033"/>
      <c r="G38" s="955"/>
      <c r="H38" s="956"/>
      <c r="I38" s="163"/>
      <c r="J38" s="164">
        <f>G37</f>
        <v>0</v>
      </c>
      <c r="K38" s="163"/>
      <c r="L38" s="164">
        <f>M37</f>
        <v>0</v>
      </c>
      <c r="M38" s="1049"/>
      <c r="N38" s="1050"/>
      <c r="O38" s="1055"/>
      <c r="P38" s="1056"/>
      <c r="Q38" s="1056"/>
      <c r="R38" s="956"/>
      <c r="S38" s="1081"/>
      <c r="T38" s="1082"/>
      <c r="U38" s="1082"/>
      <c r="V38" s="1082"/>
      <c r="W38" s="1083"/>
      <c r="X38" s="196" t="s">
        <v>253</v>
      </c>
      <c r="Y38" s="120"/>
      <c r="Z38" s="197"/>
      <c r="AA38" s="173" t="str">
        <f>IF(AA37="","",VLOOKUP(AA37,'シフト記号表（従来型・ユニット型共通）'!$C$6:$L$47,10,FALSE))</f>
        <v/>
      </c>
      <c r="AB38" s="174" t="str">
        <f>IF(AB37="","",VLOOKUP(AB37,'シフト記号表（従来型・ユニット型共通）'!$C$6:$L$47,10,FALSE))</f>
        <v/>
      </c>
      <c r="AC38" s="174" t="str">
        <f>IF(AC37="","",VLOOKUP(AC37,'シフト記号表（従来型・ユニット型共通）'!$C$6:$L$47,10,FALSE))</f>
        <v/>
      </c>
      <c r="AD38" s="174" t="str">
        <f>IF(AD37="","",VLOOKUP(AD37,'シフト記号表（従来型・ユニット型共通）'!$C$6:$L$47,10,FALSE))</f>
        <v/>
      </c>
      <c r="AE38" s="174" t="str">
        <f>IF(AE37="","",VLOOKUP(AE37,'シフト記号表（従来型・ユニット型共通）'!$C$6:$L$47,10,FALSE))</f>
        <v/>
      </c>
      <c r="AF38" s="174" t="str">
        <f>IF(AF37="","",VLOOKUP(AF37,'シフト記号表（従来型・ユニット型共通）'!$C$6:$L$47,10,FALSE))</f>
        <v/>
      </c>
      <c r="AG38" s="175" t="str">
        <f>IF(AG37="","",VLOOKUP(AG37,'シフト記号表（従来型・ユニット型共通）'!$C$6:$L$47,10,FALSE))</f>
        <v/>
      </c>
      <c r="AH38" s="173" t="str">
        <f>IF(AH37="","",VLOOKUP(AH37,'シフト記号表（従来型・ユニット型共通）'!$C$6:$L$47,10,FALSE))</f>
        <v/>
      </c>
      <c r="AI38" s="174" t="str">
        <f>IF(AI37="","",VLOOKUP(AI37,'シフト記号表（従来型・ユニット型共通）'!$C$6:$L$47,10,FALSE))</f>
        <v/>
      </c>
      <c r="AJ38" s="174" t="str">
        <f>IF(AJ37="","",VLOOKUP(AJ37,'シフト記号表（従来型・ユニット型共通）'!$C$6:$L$47,10,FALSE))</f>
        <v/>
      </c>
      <c r="AK38" s="174" t="str">
        <f>IF(AK37="","",VLOOKUP(AK37,'シフト記号表（従来型・ユニット型共通）'!$C$6:$L$47,10,FALSE))</f>
        <v/>
      </c>
      <c r="AL38" s="174" t="str">
        <f>IF(AL37="","",VLOOKUP(AL37,'シフト記号表（従来型・ユニット型共通）'!$C$6:$L$47,10,FALSE))</f>
        <v/>
      </c>
      <c r="AM38" s="174" t="str">
        <f>IF(AM37="","",VLOOKUP(AM37,'シフト記号表（従来型・ユニット型共通）'!$C$6:$L$47,10,FALSE))</f>
        <v/>
      </c>
      <c r="AN38" s="175" t="str">
        <f>IF(AN37="","",VLOOKUP(AN37,'シフト記号表（従来型・ユニット型共通）'!$C$6:$L$47,10,FALSE))</f>
        <v/>
      </c>
      <c r="AO38" s="173" t="str">
        <f>IF(AO37="","",VLOOKUP(AO37,'シフト記号表（従来型・ユニット型共通）'!$C$6:$L$47,10,FALSE))</f>
        <v/>
      </c>
      <c r="AP38" s="174" t="str">
        <f>IF(AP37="","",VLOOKUP(AP37,'シフト記号表（従来型・ユニット型共通）'!$C$6:$L$47,10,FALSE))</f>
        <v/>
      </c>
      <c r="AQ38" s="174" t="str">
        <f>IF(AQ37="","",VLOOKUP(AQ37,'シフト記号表（従来型・ユニット型共通）'!$C$6:$L$47,10,FALSE))</f>
        <v/>
      </c>
      <c r="AR38" s="174" t="str">
        <f>IF(AR37="","",VLOOKUP(AR37,'シフト記号表（従来型・ユニット型共通）'!$C$6:$L$47,10,FALSE))</f>
        <v/>
      </c>
      <c r="AS38" s="174" t="str">
        <f>IF(AS37="","",VLOOKUP(AS37,'シフト記号表（従来型・ユニット型共通）'!$C$6:$L$47,10,FALSE))</f>
        <v/>
      </c>
      <c r="AT38" s="174" t="str">
        <f>IF(AT37="","",VLOOKUP(AT37,'シフト記号表（従来型・ユニット型共通）'!$C$6:$L$47,10,FALSE))</f>
        <v/>
      </c>
      <c r="AU38" s="175" t="str">
        <f>IF(AU37="","",VLOOKUP(AU37,'シフト記号表（従来型・ユニット型共通）'!$C$6:$L$47,10,FALSE))</f>
        <v/>
      </c>
      <c r="AV38" s="173" t="str">
        <f>IF(AV37="","",VLOOKUP(AV37,'シフト記号表（従来型・ユニット型共通）'!$C$6:$L$47,10,FALSE))</f>
        <v/>
      </c>
      <c r="AW38" s="174" t="str">
        <f>IF(AW37="","",VLOOKUP(AW37,'シフト記号表（従来型・ユニット型共通）'!$C$6:$L$47,10,FALSE))</f>
        <v/>
      </c>
      <c r="AX38" s="174" t="str">
        <f>IF(AX37="","",VLOOKUP(AX37,'シフト記号表（従来型・ユニット型共通）'!$C$6:$L$47,10,FALSE))</f>
        <v/>
      </c>
      <c r="AY38" s="174" t="str">
        <f>IF(AY37="","",VLOOKUP(AY37,'シフト記号表（従来型・ユニット型共通）'!$C$6:$L$47,10,FALSE))</f>
        <v/>
      </c>
      <c r="AZ38" s="174" t="str">
        <f>IF(AZ37="","",VLOOKUP(AZ37,'シフト記号表（従来型・ユニット型共通）'!$C$6:$L$47,10,FALSE))</f>
        <v/>
      </c>
      <c r="BA38" s="174" t="str">
        <f>IF(BA37="","",VLOOKUP(BA37,'シフト記号表（従来型・ユニット型共通）'!$C$6:$L$47,10,FALSE))</f>
        <v/>
      </c>
      <c r="BB38" s="175" t="str">
        <f>IF(BB37="","",VLOOKUP(BB37,'シフト記号表（従来型・ユニット型共通）'!$C$6:$L$47,10,FALSE))</f>
        <v/>
      </c>
      <c r="BC38" s="173" t="str">
        <f>IF(BC37="","",VLOOKUP(BC37,'シフト記号表（従来型・ユニット型共通）'!$C$6:$L$47,10,FALSE))</f>
        <v/>
      </c>
      <c r="BD38" s="174" t="str">
        <f>IF(BD37="","",VLOOKUP(BD37,'シフト記号表（従来型・ユニット型共通）'!$C$6:$L$47,10,FALSE))</f>
        <v/>
      </c>
      <c r="BE38" s="174" t="str">
        <f>IF(BE37="","",VLOOKUP(BE37,'シフト記号表（従来型・ユニット型共通）'!$C$6:$L$47,10,FALSE))</f>
        <v/>
      </c>
      <c r="BF38" s="1027">
        <f>IF($BI$3="４週",SUM(AA38:BB38),IF($BI$3="暦月",SUM(AA38:BE38),""))</f>
        <v>0</v>
      </c>
      <c r="BG38" s="1028"/>
      <c r="BH38" s="1029">
        <f>IF($BI$3="４週",BF38/4,IF($BI$3="暦月",(BF38/($BI$8/7)),""))</f>
        <v>0</v>
      </c>
      <c r="BI38" s="1028"/>
      <c r="BJ38" s="1024"/>
      <c r="BK38" s="1025"/>
      <c r="BL38" s="1025"/>
      <c r="BM38" s="1025"/>
      <c r="BN38" s="1026"/>
    </row>
    <row r="39" spans="2:66" ht="20.25" customHeight="1">
      <c r="B39" s="1120">
        <f>B37+1</f>
        <v>12</v>
      </c>
      <c r="C39" s="1030"/>
      <c r="D39" s="1032"/>
      <c r="E39" s="968"/>
      <c r="F39" s="1033"/>
      <c r="G39" s="957"/>
      <c r="H39" s="958"/>
      <c r="I39" s="163"/>
      <c r="J39" s="164"/>
      <c r="K39" s="163"/>
      <c r="L39" s="164"/>
      <c r="M39" s="1051"/>
      <c r="N39" s="1052"/>
      <c r="O39" s="1057"/>
      <c r="P39" s="1058"/>
      <c r="Q39" s="1058"/>
      <c r="R39" s="958"/>
      <c r="S39" s="1081"/>
      <c r="T39" s="1082"/>
      <c r="U39" s="1082"/>
      <c r="V39" s="1082"/>
      <c r="W39" s="1083"/>
      <c r="X39" s="195" t="s">
        <v>18</v>
      </c>
      <c r="Y39" s="118"/>
      <c r="Z39" s="119"/>
      <c r="AA39" s="105"/>
      <c r="AB39" s="106"/>
      <c r="AC39" s="106"/>
      <c r="AD39" s="106"/>
      <c r="AE39" s="106"/>
      <c r="AF39" s="106"/>
      <c r="AG39" s="107"/>
      <c r="AH39" s="105"/>
      <c r="AI39" s="106"/>
      <c r="AJ39" s="106"/>
      <c r="AK39" s="106"/>
      <c r="AL39" s="106"/>
      <c r="AM39" s="106"/>
      <c r="AN39" s="107"/>
      <c r="AO39" s="105"/>
      <c r="AP39" s="106"/>
      <c r="AQ39" s="106"/>
      <c r="AR39" s="106"/>
      <c r="AS39" s="106"/>
      <c r="AT39" s="106"/>
      <c r="AU39" s="107"/>
      <c r="AV39" s="105"/>
      <c r="AW39" s="106"/>
      <c r="AX39" s="106"/>
      <c r="AY39" s="106"/>
      <c r="AZ39" s="106"/>
      <c r="BA39" s="106"/>
      <c r="BB39" s="107"/>
      <c r="BC39" s="105"/>
      <c r="BD39" s="106"/>
      <c r="BE39" s="108"/>
      <c r="BF39" s="1035"/>
      <c r="BG39" s="1036"/>
      <c r="BH39" s="1037"/>
      <c r="BI39" s="1038"/>
      <c r="BJ39" s="1059"/>
      <c r="BK39" s="1060"/>
      <c r="BL39" s="1060"/>
      <c r="BM39" s="1060"/>
      <c r="BN39" s="1061"/>
    </row>
    <row r="40" spans="2:66" ht="20.25" customHeight="1">
      <c r="B40" s="1121"/>
      <c r="C40" s="1031"/>
      <c r="D40" s="1034"/>
      <c r="E40" s="968"/>
      <c r="F40" s="1033"/>
      <c r="G40" s="955"/>
      <c r="H40" s="956"/>
      <c r="I40" s="163"/>
      <c r="J40" s="164">
        <f>G39</f>
        <v>0</v>
      </c>
      <c r="K40" s="163"/>
      <c r="L40" s="164">
        <f>M39</f>
        <v>0</v>
      </c>
      <c r="M40" s="1049"/>
      <c r="N40" s="1050"/>
      <c r="O40" s="1055"/>
      <c r="P40" s="1056"/>
      <c r="Q40" s="1056"/>
      <c r="R40" s="956"/>
      <c r="S40" s="1081"/>
      <c r="T40" s="1082"/>
      <c r="U40" s="1082"/>
      <c r="V40" s="1082"/>
      <c r="W40" s="1083"/>
      <c r="X40" s="196" t="s">
        <v>253</v>
      </c>
      <c r="Y40" s="120"/>
      <c r="Z40" s="197"/>
      <c r="AA40" s="173" t="str">
        <f>IF(AA39="","",VLOOKUP(AA39,'シフト記号表（従来型・ユニット型共通）'!$C$6:$L$47,10,FALSE))</f>
        <v/>
      </c>
      <c r="AB40" s="174" t="str">
        <f>IF(AB39="","",VLOOKUP(AB39,'シフト記号表（従来型・ユニット型共通）'!$C$6:$L$47,10,FALSE))</f>
        <v/>
      </c>
      <c r="AC40" s="174" t="str">
        <f>IF(AC39="","",VLOOKUP(AC39,'シフト記号表（従来型・ユニット型共通）'!$C$6:$L$47,10,FALSE))</f>
        <v/>
      </c>
      <c r="AD40" s="174" t="str">
        <f>IF(AD39="","",VLOOKUP(AD39,'シフト記号表（従来型・ユニット型共通）'!$C$6:$L$47,10,FALSE))</f>
        <v/>
      </c>
      <c r="AE40" s="174" t="str">
        <f>IF(AE39="","",VLOOKUP(AE39,'シフト記号表（従来型・ユニット型共通）'!$C$6:$L$47,10,FALSE))</f>
        <v/>
      </c>
      <c r="AF40" s="174" t="str">
        <f>IF(AF39="","",VLOOKUP(AF39,'シフト記号表（従来型・ユニット型共通）'!$C$6:$L$47,10,FALSE))</f>
        <v/>
      </c>
      <c r="AG40" s="175" t="str">
        <f>IF(AG39="","",VLOOKUP(AG39,'シフト記号表（従来型・ユニット型共通）'!$C$6:$L$47,10,FALSE))</f>
        <v/>
      </c>
      <c r="AH40" s="173" t="str">
        <f>IF(AH39="","",VLOOKUP(AH39,'シフト記号表（従来型・ユニット型共通）'!$C$6:$L$47,10,FALSE))</f>
        <v/>
      </c>
      <c r="AI40" s="174" t="str">
        <f>IF(AI39="","",VLOOKUP(AI39,'シフト記号表（従来型・ユニット型共通）'!$C$6:$L$47,10,FALSE))</f>
        <v/>
      </c>
      <c r="AJ40" s="174" t="str">
        <f>IF(AJ39="","",VLOOKUP(AJ39,'シフト記号表（従来型・ユニット型共通）'!$C$6:$L$47,10,FALSE))</f>
        <v/>
      </c>
      <c r="AK40" s="174" t="str">
        <f>IF(AK39="","",VLOOKUP(AK39,'シフト記号表（従来型・ユニット型共通）'!$C$6:$L$47,10,FALSE))</f>
        <v/>
      </c>
      <c r="AL40" s="174" t="str">
        <f>IF(AL39="","",VLOOKUP(AL39,'シフト記号表（従来型・ユニット型共通）'!$C$6:$L$47,10,FALSE))</f>
        <v/>
      </c>
      <c r="AM40" s="174" t="str">
        <f>IF(AM39="","",VLOOKUP(AM39,'シフト記号表（従来型・ユニット型共通）'!$C$6:$L$47,10,FALSE))</f>
        <v/>
      </c>
      <c r="AN40" s="175" t="str">
        <f>IF(AN39="","",VLOOKUP(AN39,'シフト記号表（従来型・ユニット型共通）'!$C$6:$L$47,10,FALSE))</f>
        <v/>
      </c>
      <c r="AO40" s="173" t="str">
        <f>IF(AO39="","",VLOOKUP(AO39,'シフト記号表（従来型・ユニット型共通）'!$C$6:$L$47,10,FALSE))</f>
        <v/>
      </c>
      <c r="AP40" s="174" t="str">
        <f>IF(AP39="","",VLOOKUP(AP39,'シフト記号表（従来型・ユニット型共通）'!$C$6:$L$47,10,FALSE))</f>
        <v/>
      </c>
      <c r="AQ40" s="174" t="str">
        <f>IF(AQ39="","",VLOOKUP(AQ39,'シフト記号表（従来型・ユニット型共通）'!$C$6:$L$47,10,FALSE))</f>
        <v/>
      </c>
      <c r="AR40" s="174" t="str">
        <f>IF(AR39="","",VLOOKUP(AR39,'シフト記号表（従来型・ユニット型共通）'!$C$6:$L$47,10,FALSE))</f>
        <v/>
      </c>
      <c r="AS40" s="174" t="str">
        <f>IF(AS39="","",VLOOKUP(AS39,'シフト記号表（従来型・ユニット型共通）'!$C$6:$L$47,10,FALSE))</f>
        <v/>
      </c>
      <c r="AT40" s="174" t="str">
        <f>IF(AT39="","",VLOOKUP(AT39,'シフト記号表（従来型・ユニット型共通）'!$C$6:$L$47,10,FALSE))</f>
        <v/>
      </c>
      <c r="AU40" s="175" t="str">
        <f>IF(AU39="","",VLOOKUP(AU39,'シフト記号表（従来型・ユニット型共通）'!$C$6:$L$47,10,FALSE))</f>
        <v/>
      </c>
      <c r="AV40" s="173" t="str">
        <f>IF(AV39="","",VLOOKUP(AV39,'シフト記号表（従来型・ユニット型共通）'!$C$6:$L$47,10,FALSE))</f>
        <v/>
      </c>
      <c r="AW40" s="174" t="str">
        <f>IF(AW39="","",VLOOKUP(AW39,'シフト記号表（従来型・ユニット型共通）'!$C$6:$L$47,10,FALSE))</f>
        <v/>
      </c>
      <c r="AX40" s="174" t="str">
        <f>IF(AX39="","",VLOOKUP(AX39,'シフト記号表（従来型・ユニット型共通）'!$C$6:$L$47,10,FALSE))</f>
        <v/>
      </c>
      <c r="AY40" s="174" t="str">
        <f>IF(AY39="","",VLOOKUP(AY39,'シフト記号表（従来型・ユニット型共通）'!$C$6:$L$47,10,FALSE))</f>
        <v/>
      </c>
      <c r="AZ40" s="174" t="str">
        <f>IF(AZ39="","",VLOOKUP(AZ39,'シフト記号表（従来型・ユニット型共通）'!$C$6:$L$47,10,FALSE))</f>
        <v/>
      </c>
      <c r="BA40" s="174" t="str">
        <f>IF(BA39="","",VLOOKUP(BA39,'シフト記号表（従来型・ユニット型共通）'!$C$6:$L$47,10,FALSE))</f>
        <v/>
      </c>
      <c r="BB40" s="175" t="str">
        <f>IF(BB39="","",VLOOKUP(BB39,'シフト記号表（従来型・ユニット型共通）'!$C$6:$L$47,10,FALSE))</f>
        <v/>
      </c>
      <c r="BC40" s="173" t="str">
        <f>IF(BC39="","",VLOOKUP(BC39,'シフト記号表（従来型・ユニット型共通）'!$C$6:$L$47,10,FALSE))</f>
        <v/>
      </c>
      <c r="BD40" s="174" t="str">
        <f>IF(BD39="","",VLOOKUP(BD39,'シフト記号表（従来型・ユニット型共通）'!$C$6:$L$47,10,FALSE))</f>
        <v/>
      </c>
      <c r="BE40" s="174" t="str">
        <f>IF(BE39="","",VLOOKUP(BE39,'シフト記号表（従来型・ユニット型共通）'!$C$6:$L$47,10,FALSE))</f>
        <v/>
      </c>
      <c r="BF40" s="1027">
        <f>IF($BI$3="４週",SUM(AA40:BB40),IF($BI$3="暦月",SUM(AA40:BE40),""))</f>
        <v>0</v>
      </c>
      <c r="BG40" s="1028"/>
      <c r="BH40" s="1029">
        <f>IF($BI$3="４週",BF40/4,IF($BI$3="暦月",(BF40/($BI$8/7)),""))</f>
        <v>0</v>
      </c>
      <c r="BI40" s="1028"/>
      <c r="BJ40" s="1024"/>
      <c r="BK40" s="1025"/>
      <c r="BL40" s="1025"/>
      <c r="BM40" s="1025"/>
      <c r="BN40" s="1026"/>
    </row>
    <row r="41" spans="2:66" ht="20.25" customHeight="1">
      <c r="B41" s="1120">
        <f>B39+1</f>
        <v>13</v>
      </c>
      <c r="C41" s="1030"/>
      <c r="D41" s="1032"/>
      <c r="E41" s="968"/>
      <c r="F41" s="1033"/>
      <c r="G41" s="957"/>
      <c r="H41" s="958"/>
      <c r="I41" s="163"/>
      <c r="J41" s="164"/>
      <c r="K41" s="163"/>
      <c r="L41" s="164"/>
      <c r="M41" s="1051"/>
      <c r="N41" s="1052"/>
      <c r="O41" s="1057"/>
      <c r="P41" s="1058"/>
      <c r="Q41" s="1058"/>
      <c r="R41" s="958"/>
      <c r="S41" s="1081"/>
      <c r="T41" s="1082"/>
      <c r="U41" s="1082"/>
      <c r="V41" s="1082"/>
      <c r="W41" s="1083"/>
      <c r="X41" s="195" t="s">
        <v>18</v>
      </c>
      <c r="Y41" s="118"/>
      <c r="Z41" s="119"/>
      <c r="AA41" s="105"/>
      <c r="AB41" s="106"/>
      <c r="AC41" s="106"/>
      <c r="AD41" s="106"/>
      <c r="AE41" s="106"/>
      <c r="AF41" s="106"/>
      <c r="AG41" s="107"/>
      <c r="AH41" s="105"/>
      <c r="AI41" s="106"/>
      <c r="AJ41" s="106"/>
      <c r="AK41" s="106"/>
      <c r="AL41" s="106"/>
      <c r="AM41" s="106"/>
      <c r="AN41" s="107"/>
      <c r="AO41" s="105"/>
      <c r="AP41" s="106"/>
      <c r="AQ41" s="106"/>
      <c r="AR41" s="106"/>
      <c r="AS41" s="106"/>
      <c r="AT41" s="106"/>
      <c r="AU41" s="107"/>
      <c r="AV41" s="105"/>
      <c r="AW41" s="106"/>
      <c r="AX41" s="106"/>
      <c r="AY41" s="106"/>
      <c r="AZ41" s="106"/>
      <c r="BA41" s="106"/>
      <c r="BB41" s="107"/>
      <c r="BC41" s="105"/>
      <c r="BD41" s="106"/>
      <c r="BE41" s="108"/>
      <c r="BF41" s="1035"/>
      <c r="BG41" s="1036"/>
      <c r="BH41" s="1037"/>
      <c r="BI41" s="1038"/>
      <c r="BJ41" s="1059"/>
      <c r="BK41" s="1060"/>
      <c r="BL41" s="1060"/>
      <c r="BM41" s="1060"/>
      <c r="BN41" s="1061"/>
    </row>
    <row r="42" spans="2:66" ht="20.25" customHeight="1">
      <c r="B42" s="1121"/>
      <c r="C42" s="1031"/>
      <c r="D42" s="1034"/>
      <c r="E42" s="968"/>
      <c r="F42" s="1033"/>
      <c r="G42" s="955"/>
      <c r="H42" s="956"/>
      <c r="I42" s="163"/>
      <c r="J42" s="164">
        <f>G41</f>
        <v>0</v>
      </c>
      <c r="K42" s="163"/>
      <c r="L42" s="164">
        <f>M41</f>
        <v>0</v>
      </c>
      <c r="M42" s="1049"/>
      <c r="N42" s="1050"/>
      <c r="O42" s="1055"/>
      <c r="P42" s="1056"/>
      <c r="Q42" s="1056"/>
      <c r="R42" s="956"/>
      <c r="S42" s="1081"/>
      <c r="T42" s="1082"/>
      <c r="U42" s="1082"/>
      <c r="V42" s="1082"/>
      <c r="W42" s="1083"/>
      <c r="X42" s="196" t="s">
        <v>253</v>
      </c>
      <c r="Y42" s="120"/>
      <c r="Z42" s="197"/>
      <c r="AA42" s="173" t="str">
        <f>IF(AA41="","",VLOOKUP(AA41,'シフト記号表（従来型・ユニット型共通）'!$C$6:$L$47,10,FALSE))</f>
        <v/>
      </c>
      <c r="AB42" s="174" t="str">
        <f>IF(AB41="","",VLOOKUP(AB41,'シフト記号表（従来型・ユニット型共通）'!$C$6:$L$47,10,FALSE))</f>
        <v/>
      </c>
      <c r="AC42" s="174" t="str">
        <f>IF(AC41="","",VLOOKUP(AC41,'シフト記号表（従来型・ユニット型共通）'!$C$6:$L$47,10,FALSE))</f>
        <v/>
      </c>
      <c r="AD42" s="174" t="str">
        <f>IF(AD41="","",VLOOKUP(AD41,'シフト記号表（従来型・ユニット型共通）'!$C$6:$L$47,10,FALSE))</f>
        <v/>
      </c>
      <c r="AE42" s="174" t="str">
        <f>IF(AE41="","",VLOOKUP(AE41,'シフト記号表（従来型・ユニット型共通）'!$C$6:$L$47,10,FALSE))</f>
        <v/>
      </c>
      <c r="AF42" s="174" t="str">
        <f>IF(AF41="","",VLOOKUP(AF41,'シフト記号表（従来型・ユニット型共通）'!$C$6:$L$47,10,FALSE))</f>
        <v/>
      </c>
      <c r="AG42" s="175" t="str">
        <f>IF(AG41="","",VLOOKUP(AG41,'シフト記号表（従来型・ユニット型共通）'!$C$6:$L$47,10,FALSE))</f>
        <v/>
      </c>
      <c r="AH42" s="173" t="str">
        <f>IF(AH41="","",VLOOKUP(AH41,'シフト記号表（従来型・ユニット型共通）'!$C$6:$L$47,10,FALSE))</f>
        <v/>
      </c>
      <c r="AI42" s="174" t="str">
        <f>IF(AI41="","",VLOOKUP(AI41,'シフト記号表（従来型・ユニット型共通）'!$C$6:$L$47,10,FALSE))</f>
        <v/>
      </c>
      <c r="AJ42" s="174" t="str">
        <f>IF(AJ41="","",VLOOKUP(AJ41,'シフト記号表（従来型・ユニット型共通）'!$C$6:$L$47,10,FALSE))</f>
        <v/>
      </c>
      <c r="AK42" s="174" t="str">
        <f>IF(AK41="","",VLOOKUP(AK41,'シフト記号表（従来型・ユニット型共通）'!$C$6:$L$47,10,FALSE))</f>
        <v/>
      </c>
      <c r="AL42" s="174" t="str">
        <f>IF(AL41="","",VLOOKUP(AL41,'シフト記号表（従来型・ユニット型共通）'!$C$6:$L$47,10,FALSE))</f>
        <v/>
      </c>
      <c r="AM42" s="174" t="str">
        <f>IF(AM41="","",VLOOKUP(AM41,'シフト記号表（従来型・ユニット型共通）'!$C$6:$L$47,10,FALSE))</f>
        <v/>
      </c>
      <c r="AN42" s="175" t="str">
        <f>IF(AN41="","",VLOOKUP(AN41,'シフト記号表（従来型・ユニット型共通）'!$C$6:$L$47,10,FALSE))</f>
        <v/>
      </c>
      <c r="AO42" s="173" t="str">
        <f>IF(AO41="","",VLOOKUP(AO41,'シフト記号表（従来型・ユニット型共通）'!$C$6:$L$47,10,FALSE))</f>
        <v/>
      </c>
      <c r="AP42" s="174" t="str">
        <f>IF(AP41="","",VLOOKUP(AP41,'シフト記号表（従来型・ユニット型共通）'!$C$6:$L$47,10,FALSE))</f>
        <v/>
      </c>
      <c r="AQ42" s="174" t="str">
        <f>IF(AQ41="","",VLOOKUP(AQ41,'シフト記号表（従来型・ユニット型共通）'!$C$6:$L$47,10,FALSE))</f>
        <v/>
      </c>
      <c r="AR42" s="174" t="str">
        <f>IF(AR41="","",VLOOKUP(AR41,'シフト記号表（従来型・ユニット型共通）'!$C$6:$L$47,10,FALSE))</f>
        <v/>
      </c>
      <c r="AS42" s="174" t="str">
        <f>IF(AS41="","",VLOOKUP(AS41,'シフト記号表（従来型・ユニット型共通）'!$C$6:$L$47,10,FALSE))</f>
        <v/>
      </c>
      <c r="AT42" s="174" t="str">
        <f>IF(AT41="","",VLOOKUP(AT41,'シフト記号表（従来型・ユニット型共通）'!$C$6:$L$47,10,FALSE))</f>
        <v/>
      </c>
      <c r="AU42" s="175" t="str">
        <f>IF(AU41="","",VLOOKUP(AU41,'シフト記号表（従来型・ユニット型共通）'!$C$6:$L$47,10,FALSE))</f>
        <v/>
      </c>
      <c r="AV42" s="173" t="str">
        <f>IF(AV41="","",VLOOKUP(AV41,'シフト記号表（従来型・ユニット型共通）'!$C$6:$L$47,10,FALSE))</f>
        <v/>
      </c>
      <c r="AW42" s="174" t="str">
        <f>IF(AW41="","",VLOOKUP(AW41,'シフト記号表（従来型・ユニット型共通）'!$C$6:$L$47,10,FALSE))</f>
        <v/>
      </c>
      <c r="AX42" s="174" t="str">
        <f>IF(AX41="","",VLOOKUP(AX41,'シフト記号表（従来型・ユニット型共通）'!$C$6:$L$47,10,FALSE))</f>
        <v/>
      </c>
      <c r="AY42" s="174" t="str">
        <f>IF(AY41="","",VLOOKUP(AY41,'シフト記号表（従来型・ユニット型共通）'!$C$6:$L$47,10,FALSE))</f>
        <v/>
      </c>
      <c r="AZ42" s="174" t="str">
        <f>IF(AZ41="","",VLOOKUP(AZ41,'シフト記号表（従来型・ユニット型共通）'!$C$6:$L$47,10,FALSE))</f>
        <v/>
      </c>
      <c r="BA42" s="174" t="str">
        <f>IF(BA41="","",VLOOKUP(BA41,'シフト記号表（従来型・ユニット型共通）'!$C$6:$L$47,10,FALSE))</f>
        <v/>
      </c>
      <c r="BB42" s="175" t="str">
        <f>IF(BB41="","",VLOOKUP(BB41,'シフト記号表（従来型・ユニット型共通）'!$C$6:$L$47,10,FALSE))</f>
        <v/>
      </c>
      <c r="BC42" s="173" t="str">
        <f>IF(BC41="","",VLOOKUP(BC41,'シフト記号表（従来型・ユニット型共通）'!$C$6:$L$47,10,FALSE))</f>
        <v/>
      </c>
      <c r="BD42" s="174" t="str">
        <f>IF(BD41="","",VLOOKUP(BD41,'シフト記号表（従来型・ユニット型共通）'!$C$6:$L$47,10,FALSE))</f>
        <v/>
      </c>
      <c r="BE42" s="174" t="str">
        <f>IF(BE41="","",VLOOKUP(BE41,'シフト記号表（従来型・ユニット型共通）'!$C$6:$L$47,10,FALSE))</f>
        <v/>
      </c>
      <c r="BF42" s="1027">
        <f>IF($BI$3="４週",SUM(AA42:BB42),IF($BI$3="暦月",SUM(AA42:BE42),""))</f>
        <v>0</v>
      </c>
      <c r="BG42" s="1028"/>
      <c r="BH42" s="1029">
        <f>IF($BI$3="４週",BF42/4,IF($BI$3="暦月",(BF42/($BI$8/7)),""))</f>
        <v>0</v>
      </c>
      <c r="BI42" s="1028"/>
      <c r="BJ42" s="1024"/>
      <c r="BK42" s="1025"/>
      <c r="BL42" s="1025"/>
      <c r="BM42" s="1025"/>
      <c r="BN42" s="1026"/>
    </row>
    <row r="43" spans="2:66" ht="20.25" customHeight="1">
      <c r="B43" s="1120">
        <f>B41+1</f>
        <v>14</v>
      </c>
      <c r="C43" s="1030"/>
      <c r="D43" s="1032"/>
      <c r="E43" s="968"/>
      <c r="F43" s="1033"/>
      <c r="G43" s="957"/>
      <c r="H43" s="958"/>
      <c r="I43" s="163"/>
      <c r="J43" s="164"/>
      <c r="K43" s="163"/>
      <c r="L43" s="164"/>
      <c r="M43" s="1051"/>
      <c r="N43" s="1052"/>
      <c r="O43" s="1057"/>
      <c r="P43" s="1058"/>
      <c r="Q43" s="1058"/>
      <c r="R43" s="958"/>
      <c r="S43" s="1081"/>
      <c r="T43" s="1082"/>
      <c r="U43" s="1082"/>
      <c r="V43" s="1082"/>
      <c r="W43" s="1083"/>
      <c r="X43" s="195" t="s">
        <v>18</v>
      </c>
      <c r="Y43" s="118"/>
      <c r="Z43" s="119"/>
      <c r="AA43" s="105"/>
      <c r="AB43" s="106"/>
      <c r="AC43" s="106"/>
      <c r="AD43" s="106"/>
      <c r="AE43" s="106"/>
      <c r="AF43" s="106"/>
      <c r="AG43" s="107"/>
      <c r="AH43" s="105"/>
      <c r="AI43" s="106"/>
      <c r="AJ43" s="106"/>
      <c r="AK43" s="106"/>
      <c r="AL43" s="106"/>
      <c r="AM43" s="106"/>
      <c r="AN43" s="107"/>
      <c r="AO43" s="105"/>
      <c r="AP43" s="106"/>
      <c r="AQ43" s="106"/>
      <c r="AR43" s="106"/>
      <c r="AS43" s="106"/>
      <c r="AT43" s="106"/>
      <c r="AU43" s="107"/>
      <c r="AV43" s="105"/>
      <c r="AW43" s="106"/>
      <c r="AX43" s="106"/>
      <c r="AY43" s="106"/>
      <c r="AZ43" s="106"/>
      <c r="BA43" s="106"/>
      <c r="BB43" s="107"/>
      <c r="BC43" s="105"/>
      <c r="BD43" s="106"/>
      <c r="BE43" s="108"/>
      <c r="BF43" s="1035"/>
      <c r="BG43" s="1036"/>
      <c r="BH43" s="1037"/>
      <c r="BI43" s="1038"/>
      <c r="BJ43" s="1059"/>
      <c r="BK43" s="1060"/>
      <c r="BL43" s="1060"/>
      <c r="BM43" s="1060"/>
      <c r="BN43" s="1061"/>
    </row>
    <row r="44" spans="2:66" ht="20.25" customHeight="1">
      <c r="B44" s="1121"/>
      <c r="C44" s="1031"/>
      <c r="D44" s="1034"/>
      <c r="E44" s="968"/>
      <c r="F44" s="1033"/>
      <c r="G44" s="955"/>
      <c r="H44" s="956"/>
      <c r="I44" s="163"/>
      <c r="J44" s="164">
        <f>G43</f>
        <v>0</v>
      </c>
      <c r="K44" s="163"/>
      <c r="L44" s="164">
        <f>M43</f>
        <v>0</v>
      </c>
      <c r="M44" s="1049"/>
      <c r="N44" s="1050"/>
      <c r="O44" s="1055"/>
      <c r="P44" s="1056"/>
      <c r="Q44" s="1056"/>
      <c r="R44" s="956"/>
      <c r="S44" s="1081"/>
      <c r="T44" s="1082"/>
      <c r="U44" s="1082"/>
      <c r="V44" s="1082"/>
      <c r="W44" s="1083"/>
      <c r="X44" s="196" t="s">
        <v>253</v>
      </c>
      <c r="Y44" s="120"/>
      <c r="Z44" s="197"/>
      <c r="AA44" s="173" t="str">
        <f>IF(AA43="","",VLOOKUP(AA43,'シフト記号表（従来型・ユニット型共通）'!$C$6:$L$47,10,FALSE))</f>
        <v/>
      </c>
      <c r="AB44" s="174" t="str">
        <f>IF(AB43="","",VLOOKUP(AB43,'シフト記号表（従来型・ユニット型共通）'!$C$6:$L$47,10,FALSE))</f>
        <v/>
      </c>
      <c r="AC44" s="174" t="str">
        <f>IF(AC43="","",VLOOKUP(AC43,'シフト記号表（従来型・ユニット型共通）'!$C$6:$L$47,10,FALSE))</f>
        <v/>
      </c>
      <c r="AD44" s="174" t="str">
        <f>IF(AD43="","",VLOOKUP(AD43,'シフト記号表（従来型・ユニット型共通）'!$C$6:$L$47,10,FALSE))</f>
        <v/>
      </c>
      <c r="AE44" s="174" t="str">
        <f>IF(AE43="","",VLOOKUP(AE43,'シフト記号表（従来型・ユニット型共通）'!$C$6:$L$47,10,FALSE))</f>
        <v/>
      </c>
      <c r="AF44" s="174" t="str">
        <f>IF(AF43="","",VLOOKUP(AF43,'シフト記号表（従来型・ユニット型共通）'!$C$6:$L$47,10,FALSE))</f>
        <v/>
      </c>
      <c r="AG44" s="175" t="str">
        <f>IF(AG43="","",VLOOKUP(AG43,'シフト記号表（従来型・ユニット型共通）'!$C$6:$L$47,10,FALSE))</f>
        <v/>
      </c>
      <c r="AH44" s="173" t="str">
        <f>IF(AH43="","",VLOOKUP(AH43,'シフト記号表（従来型・ユニット型共通）'!$C$6:$L$47,10,FALSE))</f>
        <v/>
      </c>
      <c r="AI44" s="174" t="str">
        <f>IF(AI43="","",VLOOKUP(AI43,'シフト記号表（従来型・ユニット型共通）'!$C$6:$L$47,10,FALSE))</f>
        <v/>
      </c>
      <c r="AJ44" s="174" t="str">
        <f>IF(AJ43="","",VLOOKUP(AJ43,'シフト記号表（従来型・ユニット型共通）'!$C$6:$L$47,10,FALSE))</f>
        <v/>
      </c>
      <c r="AK44" s="174" t="str">
        <f>IF(AK43="","",VLOOKUP(AK43,'シフト記号表（従来型・ユニット型共通）'!$C$6:$L$47,10,FALSE))</f>
        <v/>
      </c>
      <c r="AL44" s="174" t="str">
        <f>IF(AL43="","",VLOOKUP(AL43,'シフト記号表（従来型・ユニット型共通）'!$C$6:$L$47,10,FALSE))</f>
        <v/>
      </c>
      <c r="AM44" s="174" t="str">
        <f>IF(AM43="","",VLOOKUP(AM43,'シフト記号表（従来型・ユニット型共通）'!$C$6:$L$47,10,FALSE))</f>
        <v/>
      </c>
      <c r="AN44" s="175" t="str">
        <f>IF(AN43="","",VLOOKUP(AN43,'シフト記号表（従来型・ユニット型共通）'!$C$6:$L$47,10,FALSE))</f>
        <v/>
      </c>
      <c r="AO44" s="173" t="str">
        <f>IF(AO43="","",VLOOKUP(AO43,'シフト記号表（従来型・ユニット型共通）'!$C$6:$L$47,10,FALSE))</f>
        <v/>
      </c>
      <c r="AP44" s="174" t="str">
        <f>IF(AP43="","",VLOOKUP(AP43,'シフト記号表（従来型・ユニット型共通）'!$C$6:$L$47,10,FALSE))</f>
        <v/>
      </c>
      <c r="AQ44" s="174" t="str">
        <f>IF(AQ43="","",VLOOKUP(AQ43,'シフト記号表（従来型・ユニット型共通）'!$C$6:$L$47,10,FALSE))</f>
        <v/>
      </c>
      <c r="AR44" s="174" t="str">
        <f>IF(AR43="","",VLOOKUP(AR43,'シフト記号表（従来型・ユニット型共通）'!$C$6:$L$47,10,FALSE))</f>
        <v/>
      </c>
      <c r="AS44" s="174" t="str">
        <f>IF(AS43="","",VLOOKUP(AS43,'シフト記号表（従来型・ユニット型共通）'!$C$6:$L$47,10,FALSE))</f>
        <v/>
      </c>
      <c r="AT44" s="174" t="str">
        <f>IF(AT43="","",VLOOKUP(AT43,'シフト記号表（従来型・ユニット型共通）'!$C$6:$L$47,10,FALSE))</f>
        <v/>
      </c>
      <c r="AU44" s="175" t="str">
        <f>IF(AU43="","",VLOOKUP(AU43,'シフト記号表（従来型・ユニット型共通）'!$C$6:$L$47,10,FALSE))</f>
        <v/>
      </c>
      <c r="AV44" s="173" t="str">
        <f>IF(AV43="","",VLOOKUP(AV43,'シフト記号表（従来型・ユニット型共通）'!$C$6:$L$47,10,FALSE))</f>
        <v/>
      </c>
      <c r="AW44" s="174" t="str">
        <f>IF(AW43="","",VLOOKUP(AW43,'シフト記号表（従来型・ユニット型共通）'!$C$6:$L$47,10,FALSE))</f>
        <v/>
      </c>
      <c r="AX44" s="174" t="str">
        <f>IF(AX43="","",VLOOKUP(AX43,'シフト記号表（従来型・ユニット型共通）'!$C$6:$L$47,10,FALSE))</f>
        <v/>
      </c>
      <c r="AY44" s="174" t="str">
        <f>IF(AY43="","",VLOOKUP(AY43,'シフト記号表（従来型・ユニット型共通）'!$C$6:$L$47,10,FALSE))</f>
        <v/>
      </c>
      <c r="AZ44" s="174" t="str">
        <f>IF(AZ43="","",VLOOKUP(AZ43,'シフト記号表（従来型・ユニット型共通）'!$C$6:$L$47,10,FALSE))</f>
        <v/>
      </c>
      <c r="BA44" s="174" t="str">
        <f>IF(BA43="","",VLOOKUP(BA43,'シフト記号表（従来型・ユニット型共通）'!$C$6:$L$47,10,FALSE))</f>
        <v/>
      </c>
      <c r="BB44" s="175" t="str">
        <f>IF(BB43="","",VLOOKUP(BB43,'シフト記号表（従来型・ユニット型共通）'!$C$6:$L$47,10,FALSE))</f>
        <v/>
      </c>
      <c r="BC44" s="173" t="str">
        <f>IF(BC43="","",VLOOKUP(BC43,'シフト記号表（従来型・ユニット型共通）'!$C$6:$L$47,10,FALSE))</f>
        <v/>
      </c>
      <c r="BD44" s="174" t="str">
        <f>IF(BD43="","",VLOOKUP(BD43,'シフト記号表（従来型・ユニット型共通）'!$C$6:$L$47,10,FALSE))</f>
        <v/>
      </c>
      <c r="BE44" s="174" t="str">
        <f>IF(BE43="","",VLOOKUP(BE43,'シフト記号表（従来型・ユニット型共通）'!$C$6:$L$47,10,FALSE))</f>
        <v/>
      </c>
      <c r="BF44" s="1027">
        <f>IF($BI$3="４週",SUM(AA44:BB44),IF($BI$3="暦月",SUM(AA44:BE44),""))</f>
        <v>0</v>
      </c>
      <c r="BG44" s="1028"/>
      <c r="BH44" s="1029">
        <f>IF($BI$3="４週",BF44/4,IF($BI$3="暦月",(BF44/($BI$8/7)),""))</f>
        <v>0</v>
      </c>
      <c r="BI44" s="1028"/>
      <c r="BJ44" s="1024"/>
      <c r="BK44" s="1025"/>
      <c r="BL44" s="1025"/>
      <c r="BM44" s="1025"/>
      <c r="BN44" s="1026"/>
    </row>
    <row r="45" spans="2:66" ht="20.25" customHeight="1">
      <c r="B45" s="1120">
        <f>B43+1</f>
        <v>15</v>
      </c>
      <c r="C45" s="1030"/>
      <c r="D45" s="1032"/>
      <c r="E45" s="968"/>
      <c r="F45" s="1033"/>
      <c r="G45" s="957"/>
      <c r="H45" s="958"/>
      <c r="I45" s="163"/>
      <c r="J45" s="164"/>
      <c r="K45" s="163"/>
      <c r="L45" s="164"/>
      <c r="M45" s="1051"/>
      <c r="N45" s="1052"/>
      <c r="O45" s="1057"/>
      <c r="P45" s="1058"/>
      <c r="Q45" s="1058"/>
      <c r="R45" s="958"/>
      <c r="S45" s="1081"/>
      <c r="T45" s="1082"/>
      <c r="U45" s="1082"/>
      <c r="V45" s="1082"/>
      <c r="W45" s="1083"/>
      <c r="X45" s="195" t="s">
        <v>18</v>
      </c>
      <c r="Y45" s="118"/>
      <c r="Z45" s="119"/>
      <c r="AA45" s="105"/>
      <c r="AB45" s="106"/>
      <c r="AC45" s="106"/>
      <c r="AD45" s="106"/>
      <c r="AE45" s="106"/>
      <c r="AF45" s="106"/>
      <c r="AG45" s="107"/>
      <c r="AH45" s="105"/>
      <c r="AI45" s="106"/>
      <c r="AJ45" s="106"/>
      <c r="AK45" s="106"/>
      <c r="AL45" s="106"/>
      <c r="AM45" s="106"/>
      <c r="AN45" s="107"/>
      <c r="AO45" s="105"/>
      <c r="AP45" s="106"/>
      <c r="AQ45" s="106"/>
      <c r="AR45" s="106"/>
      <c r="AS45" s="106"/>
      <c r="AT45" s="106"/>
      <c r="AU45" s="107"/>
      <c r="AV45" s="105"/>
      <c r="AW45" s="106"/>
      <c r="AX45" s="106"/>
      <c r="AY45" s="106"/>
      <c r="AZ45" s="106"/>
      <c r="BA45" s="106"/>
      <c r="BB45" s="107"/>
      <c r="BC45" s="105"/>
      <c r="BD45" s="106"/>
      <c r="BE45" s="108"/>
      <c r="BF45" s="1035"/>
      <c r="BG45" s="1036"/>
      <c r="BH45" s="1037"/>
      <c r="BI45" s="1038"/>
      <c r="BJ45" s="1059"/>
      <c r="BK45" s="1060"/>
      <c r="BL45" s="1060"/>
      <c r="BM45" s="1060"/>
      <c r="BN45" s="1061"/>
    </row>
    <row r="46" spans="2:66" ht="20.25" customHeight="1">
      <c r="B46" s="1121"/>
      <c r="C46" s="1031"/>
      <c r="D46" s="1034"/>
      <c r="E46" s="968"/>
      <c r="F46" s="1033"/>
      <c r="G46" s="955"/>
      <c r="H46" s="956"/>
      <c r="I46" s="163"/>
      <c r="J46" s="164">
        <f>G45</f>
        <v>0</v>
      </c>
      <c r="K46" s="163"/>
      <c r="L46" s="164">
        <f>M45</f>
        <v>0</v>
      </c>
      <c r="M46" s="1049"/>
      <c r="N46" s="1050"/>
      <c r="O46" s="1055"/>
      <c r="P46" s="1056"/>
      <c r="Q46" s="1056"/>
      <c r="R46" s="956"/>
      <c r="S46" s="1081"/>
      <c r="T46" s="1082"/>
      <c r="U46" s="1082"/>
      <c r="V46" s="1082"/>
      <c r="W46" s="1083"/>
      <c r="X46" s="196" t="s">
        <v>253</v>
      </c>
      <c r="Y46" s="120"/>
      <c r="Z46" s="197"/>
      <c r="AA46" s="173" t="str">
        <f>IF(AA45="","",VLOOKUP(AA45,'シフト記号表（従来型・ユニット型共通）'!$C$6:$L$47,10,FALSE))</f>
        <v/>
      </c>
      <c r="AB46" s="174" t="str">
        <f>IF(AB45="","",VLOOKUP(AB45,'シフト記号表（従来型・ユニット型共通）'!$C$6:$L$47,10,FALSE))</f>
        <v/>
      </c>
      <c r="AC46" s="174" t="str">
        <f>IF(AC45="","",VLOOKUP(AC45,'シフト記号表（従来型・ユニット型共通）'!$C$6:$L$47,10,FALSE))</f>
        <v/>
      </c>
      <c r="AD46" s="174" t="str">
        <f>IF(AD45="","",VLOOKUP(AD45,'シフト記号表（従来型・ユニット型共通）'!$C$6:$L$47,10,FALSE))</f>
        <v/>
      </c>
      <c r="AE46" s="174" t="str">
        <f>IF(AE45="","",VLOOKUP(AE45,'シフト記号表（従来型・ユニット型共通）'!$C$6:$L$47,10,FALSE))</f>
        <v/>
      </c>
      <c r="AF46" s="174" t="str">
        <f>IF(AF45="","",VLOOKUP(AF45,'シフト記号表（従来型・ユニット型共通）'!$C$6:$L$47,10,FALSE))</f>
        <v/>
      </c>
      <c r="AG46" s="175" t="str">
        <f>IF(AG45="","",VLOOKUP(AG45,'シフト記号表（従来型・ユニット型共通）'!$C$6:$L$47,10,FALSE))</f>
        <v/>
      </c>
      <c r="AH46" s="173" t="str">
        <f>IF(AH45="","",VLOOKUP(AH45,'シフト記号表（従来型・ユニット型共通）'!$C$6:$L$47,10,FALSE))</f>
        <v/>
      </c>
      <c r="AI46" s="174" t="str">
        <f>IF(AI45="","",VLOOKUP(AI45,'シフト記号表（従来型・ユニット型共通）'!$C$6:$L$47,10,FALSE))</f>
        <v/>
      </c>
      <c r="AJ46" s="174" t="str">
        <f>IF(AJ45="","",VLOOKUP(AJ45,'シフト記号表（従来型・ユニット型共通）'!$C$6:$L$47,10,FALSE))</f>
        <v/>
      </c>
      <c r="AK46" s="174" t="str">
        <f>IF(AK45="","",VLOOKUP(AK45,'シフト記号表（従来型・ユニット型共通）'!$C$6:$L$47,10,FALSE))</f>
        <v/>
      </c>
      <c r="AL46" s="174" t="str">
        <f>IF(AL45="","",VLOOKUP(AL45,'シフト記号表（従来型・ユニット型共通）'!$C$6:$L$47,10,FALSE))</f>
        <v/>
      </c>
      <c r="AM46" s="174" t="str">
        <f>IF(AM45="","",VLOOKUP(AM45,'シフト記号表（従来型・ユニット型共通）'!$C$6:$L$47,10,FALSE))</f>
        <v/>
      </c>
      <c r="AN46" s="175" t="str">
        <f>IF(AN45="","",VLOOKUP(AN45,'シフト記号表（従来型・ユニット型共通）'!$C$6:$L$47,10,FALSE))</f>
        <v/>
      </c>
      <c r="AO46" s="173" t="str">
        <f>IF(AO45="","",VLOOKUP(AO45,'シフト記号表（従来型・ユニット型共通）'!$C$6:$L$47,10,FALSE))</f>
        <v/>
      </c>
      <c r="AP46" s="174" t="str">
        <f>IF(AP45="","",VLOOKUP(AP45,'シフト記号表（従来型・ユニット型共通）'!$C$6:$L$47,10,FALSE))</f>
        <v/>
      </c>
      <c r="AQ46" s="174" t="str">
        <f>IF(AQ45="","",VLOOKUP(AQ45,'シフト記号表（従来型・ユニット型共通）'!$C$6:$L$47,10,FALSE))</f>
        <v/>
      </c>
      <c r="AR46" s="174" t="str">
        <f>IF(AR45="","",VLOOKUP(AR45,'シフト記号表（従来型・ユニット型共通）'!$C$6:$L$47,10,FALSE))</f>
        <v/>
      </c>
      <c r="AS46" s="174" t="str">
        <f>IF(AS45="","",VLOOKUP(AS45,'シフト記号表（従来型・ユニット型共通）'!$C$6:$L$47,10,FALSE))</f>
        <v/>
      </c>
      <c r="AT46" s="174" t="str">
        <f>IF(AT45="","",VLOOKUP(AT45,'シフト記号表（従来型・ユニット型共通）'!$C$6:$L$47,10,FALSE))</f>
        <v/>
      </c>
      <c r="AU46" s="175" t="str">
        <f>IF(AU45="","",VLOOKUP(AU45,'シフト記号表（従来型・ユニット型共通）'!$C$6:$L$47,10,FALSE))</f>
        <v/>
      </c>
      <c r="AV46" s="173" t="str">
        <f>IF(AV45="","",VLOOKUP(AV45,'シフト記号表（従来型・ユニット型共通）'!$C$6:$L$47,10,FALSE))</f>
        <v/>
      </c>
      <c r="AW46" s="174" t="str">
        <f>IF(AW45="","",VLOOKUP(AW45,'シフト記号表（従来型・ユニット型共通）'!$C$6:$L$47,10,FALSE))</f>
        <v/>
      </c>
      <c r="AX46" s="174" t="str">
        <f>IF(AX45="","",VLOOKUP(AX45,'シフト記号表（従来型・ユニット型共通）'!$C$6:$L$47,10,FALSE))</f>
        <v/>
      </c>
      <c r="AY46" s="174" t="str">
        <f>IF(AY45="","",VLOOKUP(AY45,'シフト記号表（従来型・ユニット型共通）'!$C$6:$L$47,10,FALSE))</f>
        <v/>
      </c>
      <c r="AZ46" s="174" t="str">
        <f>IF(AZ45="","",VLOOKUP(AZ45,'シフト記号表（従来型・ユニット型共通）'!$C$6:$L$47,10,FALSE))</f>
        <v/>
      </c>
      <c r="BA46" s="174" t="str">
        <f>IF(BA45="","",VLOOKUP(BA45,'シフト記号表（従来型・ユニット型共通）'!$C$6:$L$47,10,FALSE))</f>
        <v/>
      </c>
      <c r="BB46" s="175" t="str">
        <f>IF(BB45="","",VLOOKUP(BB45,'シフト記号表（従来型・ユニット型共通）'!$C$6:$L$47,10,FALSE))</f>
        <v/>
      </c>
      <c r="BC46" s="173" t="str">
        <f>IF(BC45="","",VLOOKUP(BC45,'シフト記号表（従来型・ユニット型共通）'!$C$6:$L$47,10,FALSE))</f>
        <v/>
      </c>
      <c r="BD46" s="174" t="str">
        <f>IF(BD45="","",VLOOKUP(BD45,'シフト記号表（従来型・ユニット型共通）'!$C$6:$L$47,10,FALSE))</f>
        <v/>
      </c>
      <c r="BE46" s="174" t="str">
        <f>IF(BE45="","",VLOOKUP(BE45,'シフト記号表（従来型・ユニット型共通）'!$C$6:$L$47,10,FALSE))</f>
        <v/>
      </c>
      <c r="BF46" s="1027">
        <f>IF($BI$3="４週",SUM(AA46:BB46),IF($BI$3="暦月",SUM(AA46:BE46),""))</f>
        <v>0</v>
      </c>
      <c r="BG46" s="1028"/>
      <c r="BH46" s="1029">
        <f>IF($BI$3="４週",BF46/4,IF($BI$3="暦月",(BF46/($BI$8/7)),""))</f>
        <v>0</v>
      </c>
      <c r="BI46" s="1028"/>
      <c r="BJ46" s="1024"/>
      <c r="BK46" s="1025"/>
      <c r="BL46" s="1025"/>
      <c r="BM46" s="1025"/>
      <c r="BN46" s="1026"/>
    </row>
    <row r="47" spans="2:66" ht="20.25" customHeight="1">
      <c r="B47" s="1120">
        <f>B45+1</f>
        <v>16</v>
      </c>
      <c r="C47" s="1030"/>
      <c r="D47" s="1032"/>
      <c r="E47" s="968"/>
      <c r="F47" s="1033"/>
      <c r="G47" s="957"/>
      <c r="H47" s="958"/>
      <c r="I47" s="163"/>
      <c r="J47" s="164"/>
      <c r="K47" s="163"/>
      <c r="L47" s="164"/>
      <c r="M47" s="1051"/>
      <c r="N47" s="1052"/>
      <c r="O47" s="1057"/>
      <c r="P47" s="1058"/>
      <c r="Q47" s="1058"/>
      <c r="R47" s="958"/>
      <c r="S47" s="1081"/>
      <c r="T47" s="1082"/>
      <c r="U47" s="1082"/>
      <c r="V47" s="1082"/>
      <c r="W47" s="1083"/>
      <c r="X47" s="195" t="s">
        <v>18</v>
      </c>
      <c r="Y47" s="118"/>
      <c r="Z47" s="119"/>
      <c r="AA47" s="105"/>
      <c r="AB47" s="106"/>
      <c r="AC47" s="106"/>
      <c r="AD47" s="106"/>
      <c r="AE47" s="106"/>
      <c r="AF47" s="106"/>
      <c r="AG47" s="107"/>
      <c r="AH47" s="105"/>
      <c r="AI47" s="106"/>
      <c r="AJ47" s="106"/>
      <c r="AK47" s="106"/>
      <c r="AL47" s="106"/>
      <c r="AM47" s="106"/>
      <c r="AN47" s="107"/>
      <c r="AO47" s="105"/>
      <c r="AP47" s="106"/>
      <c r="AQ47" s="106"/>
      <c r="AR47" s="106"/>
      <c r="AS47" s="106"/>
      <c r="AT47" s="106"/>
      <c r="AU47" s="107"/>
      <c r="AV47" s="105"/>
      <c r="AW47" s="106"/>
      <c r="AX47" s="106"/>
      <c r="AY47" s="106"/>
      <c r="AZ47" s="106"/>
      <c r="BA47" s="106"/>
      <c r="BB47" s="107"/>
      <c r="BC47" s="105"/>
      <c r="BD47" s="106"/>
      <c r="BE47" s="108"/>
      <c r="BF47" s="1035"/>
      <c r="BG47" s="1036"/>
      <c r="BH47" s="1037"/>
      <c r="BI47" s="1038"/>
      <c r="BJ47" s="1059"/>
      <c r="BK47" s="1060"/>
      <c r="BL47" s="1060"/>
      <c r="BM47" s="1060"/>
      <c r="BN47" s="1061"/>
    </row>
    <row r="48" spans="2:66" ht="20.25" customHeight="1">
      <c r="B48" s="1121"/>
      <c r="C48" s="1031"/>
      <c r="D48" s="1034"/>
      <c r="E48" s="968"/>
      <c r="F48" s="1033"/>
      <c r="G48" s="955"/>
      <c r="H48" s="956"/>
      <c r="I48" s="163"/>
      <c r="J48" s="164">
        <f>G47</f>
        <v>0</v>
      </c>
      <c r="K48" s="163"/>
      <c r="L48" s="164">
        <f>M47</f>
        <v>0</v>
      </c>
      <c r="M48" s="1049"/>
      <c r="N48" s="1050"/>
      <c r="O48" s="1055"/>
      <c r="P48" s="1056"/>
      <c r="Q48" s="1056"/>
      <c r="R48" s="956"/>
      <c r="S48" s="1081"/>
      <c r="T48" s="1082"/>
      <c r="U48" s="1082"/>
      <c r="V48" s="1082"/>
      <c r="W48" s="1083"/>
      <c r="X48" s="196" t="s">
        <v>253</v>
      </c>
      <c r="Y48" s="120"/>
      <c r="Z48" s="197"/>
      <c r="AA48" s="173" t="str">
        <f>IF(AA47="","",VLOOKUP(AA47,'シフト記号表（従来型・ユニット型共通）'!$C$6:$L$47,10,FALSE))</f>
        <v/>
      </c>
      <c r="AB48" s="174" t="str">
        <f>IF(AB47="","",VLOOKUP(AB47,'シフト記号表（従来型・ユニット型共通）'!$C$6:$L$47,10,FALSE))</f>
        <v/>
      </c>
      <c r="AC48" s="174" t="str">
        <f>IF(AC47="","",VLOOKUP(AC47,'シフト記号表（従来型・ユニット型共通）'!$C$6:$L$47,10,FALSE))</f>
        <v/>
      </c>
      <c r="AD48" s="174" t="str">
        <f>IF(AD47="","",VLOOKUP(AD47,'シフト記号表（従来型・ユニット型共通）'!$C$6:$L$47,10,FALSE))</f>
        <v/>
      </c>
      <c r="AE48" s="174" t="str">
        <f>IF(AE47="","",VLOOKUP(AE47,'シフト記号表（従来型・ユニット型共通）'!$C$6:$L$47,10,FALSE))</f>
        <v/>
      </c>
      <c r="AF48" s="174" t="str">
        <f>IF(AF47="","",VLOOKUP(AF47,'シフト記号表（従来型・ユニット型共通）'!$C$6:$L$47,10,FALSE))</f>
        <v/>
      </c>
      <c r="AG48" s="175" t="str">
        <f>IF(AG47="","",VLOOKUP(AG47,'シフト記号表（従来型・ユニット型共通）'!$C$6:$L$47,10,FALSE))</f>
        <v/>
      </c>
      <c r="AH48" s="173" t="str">
        <f>IF(AH47="","",VLOOKUP(AH47,'シフト記号表（従来型・ユニット型共通）'!$C$6:$L$47,10,FALSE))</f>
        <v/>
      </c>
      <c r="AI48" s="174" t="str">
        <f>IF(AI47="","",VLOOKUP(AI47,'シフト記号表（従来型・ユニット型共通）'!$C$6:$L$47,10,FALSE))</f>
        <v/>
      </c>
      <c r="AJ48" s="174" t="str">
        <f>IF(AJ47="","",VLOOKUP(AJ47,'シフト記号表（従来型・ユニット型共通）'!$C$6:$L$47,10,FALSE))</f>
        <v/>
      </c>
      <c r="AK48" s="174" t="str">
        <f>IF(AK47="","",VLOOKUP(AK47,'シフト記号表（従来型・ユニット型共通）'!$C$6:$L$47,10,FALSE))</f>
        <v/>
      </c>
      <c r="AL48" s="174" t="str">
        <f>IF(AL47="","",VLOOKUP(AL47,'シフト記号表（従来型・ユニット型共通）'!$C$6:$L$47,10,FALSE))</f>
        <v/>
      </c>
      <c r="AM48" s="174" t="str">
        <f>IF(AM47="","",VLOOKUP(AM47,'シフト記号表（従来型・ユニット型共通）'!$C$6:$L$47,10,FALSE))</f>
        <v/>
      </c>
      <c r="AN48" s="175" t="str">
        <f>IF(AN47="","",VLOOKUP(AN47,'シフト記号表（従来型・ユニット型共通）'!$C$6:$L$47,10,FALSE))</f>
        <v/>
      </c>
      <c r="AO48" s="173" t="str">
        <f>IF(AO47="","",VLOOKUP(AO47,'シフト記号表（従来型・ユニット型共通）'!$C$6:$L$47,10,FALSE))</f>
        <v/>
      </c>
      <c r="AP48" s="174" t="str">
        <f>IF(AP47="","",VLOOKUP(AP47,'シフト記号表（従来型・ユニット型共通）'!$C$6:$L$47,10,FALSE))</f>
        <v/>
      </c>
      <c r="AQ48" s="174" t="str">
        <f>IF(AQ47="","",VLOOKUP(AQ47,'シフト記号表（従来型・ユニット型共通）'!$C$6:$L$47,10,FALSE))</f>
        <v/>
      </c>
      <c r="AR48" s="174" t="str">
        <f>IF(AR47="","",VLOOKUP(AR47,'シフト記号表（従来型・ユニット型共通）'!$C$6:$L$47,10,FALSE))</f>
        <v/>
      </c>
      <c r="AS48" s="174" t="str">
        <f>IF(AS47="","",VLOOKUP(AS47,'シフト記号表（従来型・ユニット型共通）'!$C$6:$L$47,10,FALSE))</f>
        <v/>
      </c>
      <c r="AT48" s="174" t="str">
        <f>IF(AT47="","",VLOOKUP(AT47,'シフト記号表（従来型・ユニット型共通）'!$C$6:$L$47,10,FALSE))</f>
        <v/>
      </c>
      <c r="AU48" s="175" t="str">
        <f>IF(AU47="","",VLOOKUP(AU47,'シフト記号表（従来型・ユニット型共通）'!$C$6:$L$47,10,FALSE))</f>
        <v/>
      </c>
      <c r="AV48" s="173" t="str">
        <f>IF(AV47="","",VLOOKUP(AV47,'シフト記号表（従来型・ユニット型共通）'!$C$6:$L$47,10,FALSE))</f>
        <v/>
      </c>
      <c r="AW48" s="174" t="str">
        <f>IF(AW47="","",VLOOKUP(AW47,'シフト記号表（従来型・ユニット型共通）'!$C$6:$L$47,10,FALSE))</f>
        <v/>
      </c>
      <c r="AX48" s="174" t="str">
        <f>IF(AX47="","",VLOOKUP(AX47,'シフト記号表（従来型・ユニット型共通）'!$C$6:$L$47,10,FALSE))</f>
        <v/>
      </c>
      <c r="AY48" s="174" t="str">
        <f>IF(AY47="","",VLOOKUP(AY47,'シフト記号表（従来型・ユニット型共通）'!$C$6:$L$47,10,FALSE))</f>
        <v/>
      </c>
      <c r="AZ48" s="174" t="str">
        <f>IF(AZ47="","",VLOOKUP(AZ47,'シフト記号表（従来型・ユニット型共通）'!$C$6:$L$47,10,FALSE))</f>
        <v/>
      </c>
      <c r="BA48" s="174" t="str">
        <f>IF(BA47="","",VLOOKUP(BA47,'シフト記号表（従来型・ユニット型共通）'!$C$6:$L$47,10,FALSE))</f>
        <v/>
      </c>
      <c r="BB48" s="175" t="str">
        <f>IF(BB47="","",VLOOKUP(BB47,'シフト記号表（従来型・ユニット型共通）'!$C$6:$L$47,10,FALSE))</f>
        <v/>
      </c>
      <c r="BC48" s="173" t="str">
        <f>IF(BC47="","",VLOOKUP(BC47,'シフト記号表（従来型・ユニット型共通）'!$C$6:$L$47,10,FALSE))</f>
        <v/>
      </c>
      <c r="BD48" s="174" t="str">
        <f>IF(BD47="","",VLOOKUP(BD47,'シフト記号表（従来型・ユニット型共通）'!$C$6:$L$47,10,FALSE))</f>
        <v/>
      </c>
      <c r="BE48" s="174" t="str">
        <f>IF(BE47="","",VLOOKUP(BE47,'シフト記号表（従来型・ユニット型共通）'!$C$6:$L$47,10,FALSE))</f>
        <v/>
      </c>
      <c r="BF48" s="1027">
        <f>IF($BI$3="４週",SUM(AA48:BB48),IF($BI$3="暦月",SUM(AA48:BE48),""))</f>
        <v>0</v>
      </c>
      <c r="BG48" s="1028"/>
      <c r="BH48" s="1029">
        <f>IF($BI$3="４週",BF48/4,IF($BI$3="暦月",(BF48/($BI$8/7)),""))</f>
        <v>0</v>
      </c>
      <c r="BI48" s="1028"/>
      <c r="BJ48" s="1024"/>
      <c r="BK48" s="1025"/>
      <c r="BL48" s="1025"/>
      <c r="BM48" s="1025"/>
      <c r="BN48" s="1026"/>
    </row>
    <row r="49" spans="2:66" ht="20.25" customHeight="1">
      <c r="B49" s="1120">
        <f>B47+1</f>
        <v>17</v>
      </c>
      <c r="C49" s="1030"/>
      <c r="D49" s="1032"/>
      <c r="E49" s="968"/>
      <c r="F49" s="1033"/>
      <c r="G49" s="957"/>
      <c r="H49" s="958"/>
      <c r="I49" s="163"/>
      <c r="J49" s="164"/>
      <c r="K49" s="163"/>
      <c r="L49" s="164"/>
      <c r="M49" s="1051"/>
      <c r="N49" s="1052"/>
      <c r="O49" s="1057"/>
      <c r="P49" s="1058"/>
      <c r="Q49" s="1058"/>
      <c r="R49" s="958"/>
      <c r="S49" s="1081"/>
      <c r="T49" s="1082"/>
      <c r="U49" s="1082"/>
      <c r="V49" s="1082"/>
      <c r="W49" s="1083"/>
      <c r="X49" s="195" t="s">
        <v>18</v>
      </c>
      <c r="Y49" s="118"/>
      <c r="Z49" s="119"/>
      <c r="AA49" s="105"/>
      <c r="AB49" s="106"/>
      <c r="AC49" s="106"/>
      <c r="AD49" s="106"/>
      <c r="AE49" s="106"/>
      <c r="AF49" s="106"/>
      <c r="AG49" s="107"/>
      <c r="AH49" s="105"/>
      <c r="AI49" s="106"/>
      <c r="AJ49" s="106"/>
      <c r="AK49" s="106"/>
      <c r="AL49" s="106"/>
      <c r="AM49" s="106"/>
      <c r="AN49" s="107"/>
      <c r="AO49" s="105"/>
      <c r="AP49" s="106"/>
      <c r="AQ49" s="106"/>
      <c r="AR49" s="106"/>
      <c r="AS49" s="106"/>
      <c r="AT49" s="106"/>
      <c r="AU49" s="107"/>
      <c r="AV49" s="105"/>
      <c r="AW49" s="106"/>
      <c r="AX49" s="106"/>
      <c r="AY49" s="106"/>
      <c r="AZ49" s="106"/>
      <c r="BA49" s="106"/>
      <c r="BB49" s="107"/>
      <c r="BC49" s="105"/>
      <c r="BD49" s="106"/>
      <c r="BE49" s="108"/>
      <c r="BF49" s="1035"/>
      <c r="BG49" s="1036"/>
      <c r="BH49" s="1037"/>
      <c r="BI49" s="1038"/>
      <c r="BJ49" s="1059"/>
      <c r="BK49" s="1060"/>
      <c r="BL49" s="1060"/>
      <c r="BM49" s="1060"/>
      <c r="BN49" s="1061"/>
    </row>
    <row r="50" spans="2:66" ht="20.25" customHeight="1">
      <c r="B50" s="1121"/>
      <c r="C50" s="1031"/>
      <c r="D50" s="1034"/>
      <c r="E50" s="968"/>
      <c r="F50" s="1033"/>
      <c r="G50" s="955"/>
      <c r="H50" s="956"/>
      <c r="I50" s="163"/>
      <c r="J50" s="164">
        <f>G49</f>
        <v>0</v>
      </c>
      <c r="K50" s="163"/>
      <c r="L50" s="164">
        <f>M49</f>
        <v>0</v>
      </c>
      <c r="M50" s="1049"/>
      <c r="N50" s="1050"/>
      <c r="O50" s="1055"/>
      <c r="P50" s="1056"/>
      <c r="Q50" s="1056"/>
      <c r="R50" s="956"/>
      <c r="S50" s="1081"/>
      <c r="T50" s="1082"/>
      <c r="U50" s="1082"/>
      <c r="V50" s="1082"/>
      <c r="W50" s="1083"/>
      <c r="X50" s="196" t="s">
        <v>253</v>
      </c>
      <c r="Y50" s="120"/>
      <c r="Z50" s="197"/>
      <c r="AA50" s="173" t="str">
        <f>IF(AA49="","",VLOOKUP(AA49,'シフト記号表（従来型・ユニット型共通）'!$C$6:$L$47,10,FALSE))</f>
        <v/>
      </c>
      <c r="AB50" s="174" t="str">
        <f>IF(AB49="","",VLOOKUP(AB49,'シフト記号表（従来型・ユニット型共通）'!$C$6:$L$47,10,FALSE))</f>
        <v/>
      </c>
      <c r="AC50" s="174" t="str">
        <f>IF(AC49="","",VLOOKUP(AC49,'シフト記号表（従来型・ユニット型共通）'!$C$6:$L$47,10,FALSE))</f>
        <v/>
      </c>
      <c r="AD50" s="174" t="str">
        <f>IF(AD49="","",VLOOKUP(AD49,'シフト記号表（従来型・ユニット型共通）'!$C$6:$L$47,10,FALSE))</f>
        <v/>
      </c>
      <c r="AE50" s="174" t="str">
        <f>IF(AE49="","",VLOOKUP(AE49,'シフト記号表（従来型・ユニット型共通）'!$C$6:$L$47,10,FALSE))</f>
        <v/>
      </c>
      <c r="AF50" s="174" t="str">
        <f>IF(AF49="","",VLOOKUP(AF49,'シフト記号表（従来型・ユニット型共通）'!$C$6:$L$47,10,FALSE))</f>
        <v/>
      </c>
      <c r="AG50" s="175" t="str">
        <f>IF(AG49="","",VLOOKUP(AG49,'シフト記号表（従来型・ユニット型共通）'!$C$6:$L$47,10,FALSE))</f>
        <v/>
      </c>
      <c r="AH50" s="173" t="str">
        <f>IF(AH49="","",VLOOKUP(AH49,'シフト記号表（従来型・ユニット型共通）'!$C$6:$L$47,10,FALSE))</f>
        <v/>
      </c>
      <c r="AI50" s="174" t="str">
        <f>IF(AI49="","",VLOOKUP(AI49,'シフト記号表（従来型・ユニット型共通）'!$C$6:$L$47,10,FALSE))</f>
        <v/>
      </c>
      <c r="AJ50" s="174" t="str">
        <f>IF(AJ49="","",VLOOKUP(AJ49,'シフト記号表（従来型・ユニット型共通）'!$C$6:$L$47,10,FALSE))</f>
        <v/>
      </c>
      <c r="AK50" s="174" t="str">
        <f>IF(AK49="","",VLOOKUP(AK49,'シフト記号表（従来型・ユニット型共通）'!$C$6:$L$47,10,FALSE))</f>
        <v/>
      </c>
      <c r="AL50" s="174" t="str">
        <f>IF(AL49="","",VLOOKUP(AL49,'シフト記号表（従来型・ユニット型共通）'!$C$6:$L$47,10,FALSE))</f>
        <v/>
      </c>
      <c r="AM50" s="174" t="str">
        <f>IF(AM49="","",VLOOKUP(AM49,'シフト記号表（従来型・ユニット型共通）'!$C$6:$L$47,10,FALSE))</f>
        <v/>
      </c>
      <c r="AN50" s="175" t="str">
        <f>IF(AN49="","",VLOOKUP(AN49,'シフト記号表（従来型・ユニット型共通）'!$C$6:$L$47,10,FALSE))</f>
        <v/>
      </c>
      <c r="AO50" s="173" t="str">
        <f>IF(AO49="","",VLOOKUP(AO49,'シフト記号表（従来型・ユニット型共通）'!$C$6:$L$47,10,FALSE))</f>
        <v/>
      </c>
      <c r="AP50" s="174" t="str">
        <f>IF(AP49="","",VLOOKUP(AP49,'シフト記号表（従来型・ユニット型共通）'!$C$6:$L$47,10,FALSE))</f>
        <v/>
      </c>
      <c r="AQ50" s="174" t="str">
        <f>IF(AQ49="","",VLOOKUP(AQ49,'シフト記号表（従来型・ユニット型共通）'!$C$6:$L$47,10,FALSE))</f>
        <v/>
      </c>
      <c r="AR50" s="174" t="str">
        <f>IF(AR49="","",VLOOKUP(AR49,'シフト記号表（従来型・ユニット型共通）'!$C$6:$L$47,10,FALSE))</f>
        <v/>
      </c>
      <c r="AS50" s="174" t="str">
        <f>IF(AS49="","",VLOOKUP(AS49,'シフト記号表（従来型・ユニット型共通）'!$C$6:$L$47,10,FALSE))</f>
        <v/>
      </c>
      <c r="AT50" s="174" t="str">
        <f>IF(AT49="","",VLOOKUP(AT49,'シフト記号表（従来型・ユニット型共通）'!$C$6:$L$47,10,FALSE))</f>
        <v/>
      </c>
      <c r="AU50" s="175" t="str">
        <f>IF(AU49="","",VLOOKUP(AU49,'シフト記号表（従来型・ユニット型共通）'!$C$6:$L$47,10,FALSE))</f>
        <v/>
      </c>
      <c r="AV50" s="173" t="str">
        <f>IF(AV49="","",VLOOKUP(AV49,'シフト記号表（従来型・ユニット型共通）'!$C$6:$L$47,10,FALSE))</f>
        <v/>
      </c>
      <c r="AW50" s="174" t="str">
        <f>IF(AW49="","",VLOOKUP(AW49,'シフト記号表（従来型・ユニット型共通）'!$C$6:$L$47,10,FALSE))</f>
        <v/>
      </c>
      <c r="AX50" s="174" t="str">
        <f>IF(AX49="","",VLOOKUP(AX49,'シフト記号表（従来型・ユニット型共通）'!$C$6:$L$47,10,FALSE))</f>
        <v/>
      </c>
      <c r="AY50" s="174" t="str">
        <f>IF(AY49="","",VLOOKUP(AY49,'シフト記号表（従来型・ユニット型共通）'!$C$6:$L$47,10,FALSE))</f>
        <v/>
      </c>
      <c r="AZ50" s="174" t="str">
        <f>IF(AZ49="","",VLOOKUP(AZ49,'シフト記号表（従来型・ユニット型共通）'!$C$6:$L$47,10,FALSE))</f>
        <v/>
      </c>
      <c r="BA50" s="174" t="str">
        <f>IF(BA49="","",VLOOKUP(BA49,'シフト記号表（従来型・ユニット型共通）'!$C$6:$L$47,10,FALSE))</f>
        <v/>
      </c>
      <c r="BB50" s="175" t="str">
        <f>IF(BB49="","",VLOOKUP(BB49,'シフト記号表（従来型・ユニット型共通）'!$C$6:$L$47,10,FALSE))</f>
        <v/>
      </c>
      <c r="BC50" s="173" t="str">
        <f>IF(BC49="","",VLOOKUP(BC49,'シフト記号表（従来型・ユニット型共通）'!$C$6:$L$47,10,FALSE))</f>
        <v/>
      </c>
      <c r="BD50" s="174" t="str">
        <f>IF(BD49="","",VLOOKUP(BD49,'シフト記号表（従来型・ユニット型共通）'!$C$6:$L$47,10,FALSE))</f>
        <v/>
      </c>
      <c r="BE50" s="174" t="str">
        <f>IF(BE49="","",VLOOKUP(BE49,'シフト記号表（従来型・ユニット型共通）'!$C$6:$L$47,10,FALSE))</f>
        <v/>
      </c>
      <c r="BF50" s="1027">
        <f>IF($BI$3="４週",SUM(AA50:BB50),IF($BI$3="暦月",SUM(AA50:BE50),""))</f>
        <v>0</v>
      </c>
      <c r="BG50" s="1028"/>
      <c r="BH50" s="1029">
        <f>IF($BI$3="４週",BF50/4,IF($BI$3="暦月",(BF50/($BI$8/7)),""))</f>
        <v>0</v>
      </c>
      <c r="BI50" s="1028"/>
      <c r="BJ50" s="1024"/>
      <c r="BK50" s="1025"/>
      <c r="BL50" s="1025"/>
      <c r="BM50" s="1025"/>
      <c r="BN50" s="1026"/>
    </row>
    <row r="51" spans="2:66" ht="20.25" customHeight="1">
      <c r="B51" s="1120">
        <f>B49+1</f>
        <v>18</v>
      </c>
      <c r="C51" s="1030"/>
      <c r="D51" s="1032"/>
      <c r="E51" s="968"/>
      <c r="F51" s="1033"/>
      <c r="G51" s="957"/>
      <c r="H51" s="958"/>
      <c r="I51" s="163"/>
      <c r="J51" s="164"/>
      <c r="K51" s="163"/>
      <c r="L51" s="164"/>
      <c r="M51" s="1051"/>
      <c r="N51" s="1052"/>
      <c r="O51" s="1057"/>
      <c r="P51" s="1058"/>
      <c r="Q51" s="1058"/>
      <c r="R51" s="958"/>
      <c r="S51" s="1081"/>
      <c r="T51" s="1082"/>
      <c r="U51" s="1082"/>
      <c r="V51" s="1082"/>
      <c r="W51" s="1083"/>
      <c r="X51" s="195" t="s">
        <v>18</v>
      </c>
      <c r="Y51" s="118"/>
      <c r="Z51" s="119"/>
      <c r="AA51" s="105"/>
      <c r="AB51" s="106"/>
      <c r="AC51" s="106"/>
      <c r="AD51" s="106"/>
      <c r="AE51" s="106"/>
      <c r="AF51" s="106"/>
      <c r="AG51" s="107"/>
      <c r="AH51" s="105"/>
      <c r="AI51" s="106"/>
      <c r="AJ51" s="106"/>
      <c r="AK51" s="106"/>
      <c r="AL51" s="106"/>
      <c r="AM51" s="106"/>
      <c r="AN51" s="107"/>
      <c r="AO51" s="105"/>
      <c r="AP51" s="106"/>
      <c r="AQ51" s="106"/>
      <c r="AR51" s="106"/>
      <c r="AS51" s="106"/>
      <c r="AT51" s="106"/>
      <c r="AU51" s="107"/>
      <c r="AV51" s="105"/>
      <c r="AW51" s="106"/>
      <c r="AX51" s="106"/>
      <c r="AY51" s="106"/>
      <c r="AZ51" s="106"/>
      <c r="BA51" s="106"/>
      <c r="BB51" s="107"/>
      <c r="BC51" s="105"/>
      <c r="BD51" s="106"/>
      <c r="BE51" s="108"/>
      <c r="BF51" s="1035"/>
      <c r="BG51" s="1036"/>
      <c r="BH51" s="1037"/>
      <c r="BI51" s="1038"/>
      <c r="BJ51" s="1059"/>
      <c r="BK51" s="1060"/>
      <c r="BL51" s="1060"/>
      <c r="BM51" s="1060"/>
      <c r="BN51" s="1061"/>
    </row>
    <row r="52" spans="2:66" ht="20.25" customHeight="1">
      <c r="B52" s="1121"/>
      <c r="C52" s="1031"/>
      <c r="D52" s="1034"/>
      <c r="E52" s="968"/>
      <c r="F52" s="1033"/>
      <c r="G52" s="955"/>
      <c r="H52" s="956"/>
      <c r="I52" s="163"/>
      <c r="J52" s="164">
        <f>G51</f>
        <v>0</v>
      </c>
      <c r="K52" s="163"/>
      <c r="L52" s="164">
        <f>M51</f>
        <v>0</v>
      </c>
      <c r="M52" s="1049"/>
      <c r="N52" s="1050"/>
      <c r="O52" s="1055"/>
      <c r="P52" s="1056"/>
      <c r="Q52" s="1056"/>
      <c r="R52" s="956"/>
      <c r="S52" s="1081"/>
      <c r="T52" s="1082"/>
      <c r="U52" s="1082"/>
      <c r="V52" s="1082"/>
      <c r="W52" s="1083"/>
      <c r="X52" s="196" t="s">
        <v>253</v>
      </c>
      <c r="Y52" s="120"/>
      <c r="Z52" s="197"/>
      <c r="AA52" s="173" t="str">
        <f>IF(AA51="","",VLOOKUP(AA51,'シフト記号表（従来型・ユニット型共通）'!$C$6:$L$47,10,FALSE))</f>
        <v/>
      </c>
      <c r="AB52" s="174" t="str">
        <f>IF(AB51="","",VLOOKUP(AB51,'シフト記号表（従来型・ユニット型共通）'!$C$6:$L$47,10,FALSE))</f>
        <v/>
      </c>
      <c r="AC52" s="174" t="str">
        <f>IF(AC51="","",VLOOKUP(AC51,'シフト記号表（従来型・ユニット型共通）'!$C$6:$L$47,10,FALSE))</f>
        <v/>
      </c>
      <c r="AD52" s="174" t="str">
        <f>IF(AD51="","",VLOOKUP(AD51,'シフト記号表（従来型・ユニット型共通）'!$C$6:$L$47,10,FALSE))</f>
        <v/>
      </c>
      <c r="AE52" s="174" t="str">
        <f>IF(AE51="","",VLOOKUP(AE51,'シフト記号表（従来型・ユニット型共通）'!$C$6:$L$47,10,FALSE))</f>
        <v/>
      </c>
      <c r="AF52" s="174" t="str">
        <f>IF(AF51="","",VLOOKUP(AF51,'シフト記号表（従来型・ユニット型共通）'!$C$6:$L$47,10,FALSE))</f>
        <v/>
      </c>
      <c r="AG52" s="175" t="str">
        <f>IF(AG51="","",VLOOKUP(AG51,'シフト記号表（従来型・ユニット型共通）'!$C$6:$L$47,10,FALSE))</f>
        <v/>
      </c>
      <c r="AH52" s="173" t="str">
        <f>IF(AH51="","",VLOOKUP(AH51,'シフト記号表（従来型・ユニット型共通）'!$C$6:$L$47,10,FALSE))</f>
        <v/>
      </c>
      <c r="AI52" s="174" t="str">
        <f>IF(AI51="","",VLOOKUP(AI51,'シフト記号表（従来型・ユニット型共通）'!$C$6:$L$47,10,FALSE))</f>
        <v/>
      </c>
      <c r="AJ52" s="174" t="str">
        <f>IF(AJ51="","",VLOOKUP(AJ51,'シフト記号表（従来型・ユニット型共通）'!$C$6:$L$47,10,FALSE))</f>
        <v/>
      </c>
      <c r="AK52" s="174" t="str">
        <f>IF(AK51="","",VLOOKUP(AK51,'シフト記号表（従来型・ユニット型共通）'!$C$6:$L$47,10,FALSE))</f>
        <v/>
      </c>
      <c r="AL52" s="174" t="str">
        <f>IF(AL51="","",VLOOKUP(AL51,'シフト記号表（従来型・ユニット型共通）'!$C$6:$L$47,10,FALSE))</f>
        <v/>
      </c>
      <c r="AM52" s="174" t="str">
        <f>IF(AM51="","",VLOOKUP(AM51,'シフト記号表（従来型・ユニット型共通）'!$C$6:$L$47,10,FALSE))</f>
        <v/>
      </c>
      <c r="AN52" s="175" t="str">
        <f>IF(AN51="","",VLOOKUP(AN51,'シフト記号表（従来型・ユニット型共通）'!$C$6:$L$47,10,FALSE))</f>
        <v/>
      </c>
      <c r="AO52" s="173" t="str">
        <f>IF(AO51="","",VLOOKUP(AO51,'シフト記号表（従来型・ユニット型共通）'!$C$6:$L$47,10,FALSE))</f>
        <v/>
      </c>
      <c r="AP52" s="174" t="str">
        <f>IF(AP51="","",VLOOKUP(AP51,'シフト記号表（従来型・ユニット型共通）'!$C$6:$L$47,10,FALSE))</f>
        <v/>
      </c>
      <c r="AQ52" s="174" t="str">
        <f>IF(AQ51="","",VLOOKUP(AQ51,'シフト記号表（従来型・ユニット型共通）'!$C$6:$L$47,10,FALSE))</f>
        <v/>
      </c>
      <c r="AR52" s="174" t="str">
        <f>IF(AR51="","",VLOOKUP(AR51,'シフト記号表（従来型・ユニット型共通）'!$C$6:$L$47,10,FALSE))</f>
        <v/>
      </c>
      <c r="AS52" s="174" t="str">
        <f>IF(AS51="","",VLOOKUP(AS51,'シフト記号表（従来型・ユニット型共通）'!$C$6:$L$47,10,FALSE))</f>
        <v/>
      </c>
      <c r="AT52" s="174" t="str">
        <f>IF(AT51="","",VLOOKUP(AT51,'シフト記号表（従来型・ユニット型共通）'!$C$6:$L$47,10,FALSE))</f>
        <v/>
      </c>
      <c r="AU52" s="175" t="str">
        <f>IF(AU51="","",VLOOKUP(AU51,'シフト記号表（従来型・ユニット型共通）'!$C$6:$L$47,10,FALSE))</f>
        <v/>
      </c>
      <c r="AV52" s="173" t="str">
        <f>IF(AV51="","",VLOOKUP(AV51,'シフト記号表（従来型・ユニット型共通）'!$C$6:$L$47,10,FALSE))</f>
        <v/>
      </c>
      <c r="AW52" s="174" t="str">
        <f>IF(AW51="","",VLOOKUP(AW51,'シフト記号表（従来型・ユニット型共通）'!$C$6:$L$47,10,FALSE))</f>
        <v/>
      </c>
      <c r="AX52" s="174" t="str">
        <f>IF(AX51="","",VLOOKUP(AX51,'シフト記号表（従来型・ユニット型共通）'!$C$6:$L$47,10,FALSE))</f>
        <v/>
      </c>
      <c r="AY52" s="174" t="str">
        <f>IF(AY51="","",VLOOKUP(AY51,'シフト記号表（従来型・ユニット型共通）'!$C$6:$L$47,10,FALSE))</f>
        <v/>
      </c>
      <c r="AZ52" s="174" t="str">
        <f>IF(AZ51="","",VLOOKUP(AZ51,'シフト記号表（従来型・ユニット型共通）'!$C$6:$L$47,10,FALSE))</f>
        <v/>
      </c>
      <c r="BA52" s="174" t="str">
        <f>IF(BA51="","",VLOOKUP(BA51,'シフト記号表（従来型・ユニット型共通）'!$C$6:$L$47,10,FALSE))</f>
        <v/>
      </c>
      <c r="BB52" s="175" t="str">
        <f>IF(BB51="","",VLOOKUP(BB51,'シフト記号表（従来型・ユニット型共通）'!$C$6:$L$47,10,FALSE))</f>
        <v/>
      </c>
      <c r="BC52" s="173" t="str">
        <f>IF(BC51="","",VLOOKUP(BC51,'シフト記号表（従来型・ユニット型共通）'!$C$6:$L$47,10,FALSE))</f>
        <v/>
      </c>
      <c r="BD52" s="174" t="str">
        <f>IF(BD51="","",VLOOKUP(BD51,'シフト記号表（従来型・ユニット型共通）'!$C$6:$L$47,10,FALSE))</f>
        <v/>
      </c>
      <c r="BE52" s="174" t="str">
        <f>IF(BE51="","",VLOOKUP(BE51,'シフト記号表（従来型・ユニット型共通）'!$C$6:$L$47,10,FALSE))</f>
        <v/>
      </c>
      <c r="BF52" s="1027">
        <f>IF($BI$3="４週",SUM(AA52:BB52),IF($BI$3="暦月",SUM(AA52:BE52),""))</f>
        <v>0</v>
      </c>
      <c r="BG52" s="1028"/>
      <c r="BH52" s="1029">
        <f>IF($BI$3="４週",BF52/4,IF($BI$3="暦月",(BF52/($BI$8/7)),""))</f>
        <v>0</v>
      </c>
      <c r="BI52" s="1028"/>
      <c r="BJ52" s="1024"/>
      <c r="BK52" s="1025"/>
      <c r="BL52" s="1025"/>
      <c r="BM52" s="1025"/>
      <c r="BN52" s="1026"/>
    </row>
    <row r="53" spans="2:66" ht="20.25" customHeight="1">
      <c r="B53" s="1120">
        <f>B51+1</f>
        <v>19</v>
      </c>
      <c r="C53" s="1030"/>
      <c r="D53" s="1032"/>
      <c r="E53" s="968"/>
      <c r="F53" s="1033"/>
      <c r="G53" s="957"/>
      <c r="H53" s="958"/>
      <c r="I53" s="165"/>
      <c r="J53" s="166"/>
      <c r="K53" s="165"/>
      <c r="L53" s="166"/>
      <c r="M53" s="1051"/>
      <c r="N53" s="1052"/>
      <c r="O53" s="1057"/>
      <c r="P53" s="1058"/>
      <c r="Q53" s="1058"/>
      <c r="R53" s="958"/>
      <c r="S53" s="1081"/>
      <c r="T53" s="1082"/>
      <c r="U53" s="1082"/>
      <c r="V53" s="1082"/>
      <c r="W53" s="1083"/>
      <c r="X53" s="115" t="s">
        <v>18</v>
      </c>
      <c r="Y53" s="116"/>
      <c r="Z53" s="117"/>
      <c r="AA53" s="105"/>
      <c r="AB53" s="106"/>
      <c r="AC53" s="106"/>
      <c r="AD53" s="106"/>
      <c r="AE53" s="106"/>
      <c r="AF53" s="106"/>
      <c r="AG53" s="107"/>
      <c r="AH53" s="105"/>
      <c r="AI53" s="106"/>
      <c r="AJ53" s="106"/>
      <c r="AK53" s="106"/>
      <c r="AL53" s="106"/>
      <c r="AM53" s="106"/>
      <c r="AN53" s="107"/>
      <c r="AO53" s="105"/>
      <c r="AP53" s="106"/>
      <c r="AQ53" s="106"/>
      <c r="AR53" s="106"/>
      <c r="AS53" s="106"/>
      <c r="AT53" s="106"/>
      <c r="AU53" s="107"/>
      <c r="AV53" s="105"/>
      <c r="AW53" s="106"/>
      <c r="AX53" s="106"/>
      <c r="AY53" s="106"/>
      <c r="AZ53" s="106"/>
      <c r="BA53" s="106"/>
      <c r="BB53" s="107"/>
      <c r="BC53" s="105"/>
      <c r="BD53" s="106"/>
      <c r="BE53" s="108"/>
      <c r="BF53" s="1035"/>
      <c r="BG53" s="1036"/>
      <c r="BH53" s="1037"/>
      <c r="BI53" s="1038"/>
      <c r="BJ53" s="1059"/>
      <c r="BK53" s="1060"/>
      <c r="BL53" s="1060"/>
      <c r="BM53" s="1060"/>
      <c r="BN53" s="1061"/>
    </row>
    <row r="54" spans="2:66" ht="20.25" customHeight="1">
      <c r="B54" s="1121"/>
      <c r="C54" s="1031"/>
      <c r="D54" s="1034"/>
      <c r="E54" s="968"/>
      <c r="F54" s="1033"/>
      <c r="G54" s="955"/>
      <c r="H54" s="956"/>
      <c r="I54" s="163"/>
      <c r="J54" s="164">
        <f>G53</f>
        <v>0</v>
      </c>
      <c r="K54" s="163"/>
      <c r="L54" s="164">
        <f>M53</f>
        <v>0</v>
      </c>
      <c r="M54" s="1049"/>
      <c r="N54" s="1050"/>
      <c r="O54" s="1055"/>
      <c r="P54" s="1056"/>
      <c r="Q54" s="1056"/>
      <c r="R54" s="956"/>
      <c r="S54" s="1081"/>
      <c r="T54" s="1082"/>
      <c r="U54" s="1082"/>
      <c r="V54" s="1082"/>
      <c r="W54" s="1083"/>
      <c r="X54" s="196" t="s">
        <v>253</v>
      </c>
      <c r="Y54" s="113"/>
      <c r="Z54" s="114"/>
      <c r="AA54" s="173" t="str">
        <f>IF(AA53="","",VLOOKUP(AA53,'シフト記号表（従来型・ユニット型共通）'!$C$6:$L$47,10,FALSE))</f>
        <v/>
      </c>
      <c r="AB54" s="174" t="str">
        <f>IF(AB53="","",VLOOKUP(AB53,'シフト記号表（従来型・ユニット型共通）'!$C$6:$L$47,10,FALSE))</f>
        <v/>
      </c>
      <c r="AC54" s="174" t="str">
        <f>IF(AC53="","",VLOOKUP(AC53,'シフト記号表（従来型・ユニット型共通）'!$C$6:$L$47,10,FALSE))</f>
        <v/>
      </c>
      <c r="AD54" s="174" t="str">
        <f>IF(AD53="","",VLOOKUP(AD53,'シフト記号表（従来型・ユニット型共通）'!$C$6:$L$47,10,FALSE))</f>
        <v/>
      </c>
      <c r="AE54" s="174" t="str">
        <f>IF(AE53="","",VLOOKUP(AE53,'シフト記号表（従来型・ユニット型共通）'!$C$6:$L$47,10,FALSE))</f>
        <v/>
      </c>
      <c r="AF54" s="174" t="str">
        <f>IF(AF53="","",VLOOKUP(AF53,'シフト記号表（従来型・ユニット型共通）'!$C$6:$L$47,10,FALSE))</f>
        <v/>
      </c>
      <c r="AG54" s="175" t="str">
        <f>IF(AG53="","",VLOOKUP(AG53,'シフト記号表（従来型・ユニット型共通）'!$C$6:$L$47,10,FALSE))</f>
        <v/>
      </c>
      <c r="AH54" s="173" t="str">
        <f>IF(AH53="","",VLOOKUP(AH53,'シフト記号表（従来型・ユニット型共通）'!$C$6:$L$47,10,FALSE))</f>
        <v/>
      </c>
      <c r="AI54" s="174" t="str">
        <f>IF(AI53="","",VLOOKUP(AI53,'シフト記号表（従来型・ユニット型共通）'!$C$6:$L$47,10,FALSE))</f>
        <v/>
      </c>
      <c r="AJ54" s="174" t="str">
        <f>IF(AJ53="","",VLOOKUP(AJ53,'シフト記号表（従来型・ユニット型共通）'!$C$6:$L$47,10,FALSE))</f>
        <v/>
      </c>
      <c r="AK54" s="174" t="str">
        <f>IF(AK53="","",VLOOKUP(AK53,'シフト記号表（従来型・ユニット型共通）'!$C$6:$L$47,10,FALSE))</f>
        <v/>
      </c>
      <c r="AL54" s="174" t="str">
        <f>IF(AL53="","",VLOOKUP(AL53,'シフト記号表（従来型・ユニット型共通）'!$C$6:$L$47,10,FALSE))</f>
        <v/>
      </c>
      <c r="AM54" s="174" t="str">
        <f>IF(AM53="","",VLOOKUP(AM53,'シフト記号表（従来型・ユニット型共通）'!$C$6:$L$47,10,FALSE))</f>
        <v/>
      </c>
      <c r="AN54" s="175" t="str">
        <f>IF(AN53="","",VLOOKUP(AN53,'シフト記号表（従来型・ユニット型共通）'!$C$6:$L$47,10,FALSE))</f>
        <v/>
      </c>
      <c r="AO54" s="173" t="str">
        <f>IF(AO53="","",VLOOKUP(AO53,'シフト記号表（従来型・ユニット型共通）'!$C$6:$L$47,10,FALSE))</f>
        <v/>
      </c>
      <c r="AP54" s="174" t="str">
        <f>IF(AP53="","",VLOOKUP(AP53,'シフト記号表（従来型・ユニット型共通）'!$C$6:$L$47,10,FALSE))</f>
        <v/>
      </c>
      <c r="AQ54" s="174" t="str">
        <f>IF(AQ53="","",VLOOKUP(AQ53,'シフト記号表（従来型・ユニット型共通）'!$C$6:$L$47,10,FALSE))</f>
        <v/>
      </c>
      <c r="AR54" s="174" t="str">
        <f>IF(AR53="","",VLOOKUP(AR53,'シフト記号表（従来型・ユニット型共通）'!$C$6:$L$47,10,FALSE))</f>
        <v/>
      </c>
      <c r="AS54" s="174" t="str">
        <f>IF(AS53="","",VLOOKUP(AS53,'シフト記号表（従来型・ユニット型共通）'!$C$6:$L$47,10,FALSE))</f>
        <v/>
      </c>
      <c r="AT54" s="174" t="str">
        <f>IF(AT53="","",VLOOKUP(AT53,'シフト記号表（従来型・ユニット型共通）'!$C$6:$L$47,10,FALSE))</f>
        <v/>
      </c>
      <c r="AU54" s="175" t="str">
        <f>IF(AU53="","",VLOOKUP(AU53,'シフト記号表（従来型・ユニット型共通）'!$C$6:$L$47,10,FALSE))</f>
        <v/>
      </c>
      <c r="AV54" s="173" t="str">
        <f>IF(AV53="","",VLOOKUP(AV53,'シフト記号表（従来型・ユニット型共通）'!$C$6:$L$47,10,FALSE))</f>
        <v/>
      </c>
      <c r="AW54" s="174" t="str">
        <f>IF(AW53="","",VLOOKUP(AW53,'シフト記号表（従来型・ユニット型共通）'!$C$6:$L$47,10,FALSE))</f>
        <v/>
      </c>
      <c r="AX54" s="174" t="str">
        <f>IF(AX53="","",VLOOKUP(AX53,'シフト記号表（従来型・ユニット型共通）'!$C$6:$L$47,10,FALSE))</f>
        <v/>
      </c>
      <c r="AY54" s="174" t="str">
        <f>IF(AY53="","",VLOOKUP(AY53,'シフト記号表（従来型・ユニット型共通）'!$C$6:$L$47,10,FALSE))</f>
        <v/>
      </c>
      <c r="AZ54" s="174" t="str">
        <f>IF(AZ53="","",VLOOKUP(AZ53,'シフト記号表（従来型・ユニット型共通）'!$C$6:$L$47,10,FALSE))</f>
        <v/>
      </c>
      <c r="BA54" s="174" t="str">
        <f>IF(BA53="","",VLOOKUP(BA53,'シフト記号表（従来型・ユニット型共通）'!$C$6:$L$47,10,FALSE))</f>
        <v/>
      </c>
      <c r="BB54" s="175" t="str">
        <f>IF(BB53="","",VLOOKUP(BB53,'シフト記号表（従来型・ユニット型共通）'!$C$6:$L$47,10,FALSE))</f>
        <v/>
      </c>
      <c r="BC54" s="173" t="str">
        <f>IF(BC53="","",VLOOKUP(BC53,'シフト記号表（従来型・ユニット型共通）'!$C$6:$L$47,10,FALSE))</f>
        <v/>
      </c>
      <c r="BD54" s="174" t="str">
        <f>IF(BD53="","",VLOOKUP(BD53,'シフト記号表（従来型・ユニット型共通）'!$C$6:$L$47,10,FALSE))</f>
        <v/>
      </c>
      <c r="BE54" s="174" t="str">
        <f>IF(BE53="","",VLOOKUP(BE53,'シフト記号表（従来型・ユニット型共通）'!$C$6:$L$47,10,FALSE))</f>
        <v/>
      </c>
      <c r="BF54" s="1027">
        <f>IF($BI$3="４週",SUM(AA54:BB54),IF($BI$3="暦月",SUM(AA54:BE54),""))</f>
        <v>0</v>
      </c>
      <c r="BG54" s="1028"/>
      <c r="BH54" s="1029">
        <f>IF($BI$3="４週",BF54/4,IF($BI$3="暦月",(BF54/($BI$8/7)),""))</f>
        <v>0</v>
      </c>
      <c r="BI54" s="1028"/>
      <c r="BJ54" s="1024"/>
      <c r="BK54" s="1025"/>
      <c r="BL54" s="1025"/>
      <c r="BM54" s="1025"/>
      <c r="BN54" s="1026"/>
    </row>
    <row r="55" spans="2:66" ht="20.25" customHeight="1">
      <c r="B55" s="1120">
        <f>B53+1</f>
        <v>20</v>
      </c>
      <c r="C55" s="1030"/>
      <c r="D55" s="1032"/>
      <c r="E55" s="968"/>
      <c r="F55" s="1033"/>
      <c r="G55" s="957"/>
      <c r="H55" s="958"/>
      <c r="I55" s="165"/>
      <c r="J55" s="166"/>
      <c r="K55" s="165"/>
      <c r="L55" s="166"/>
      <c r="M55" s="1051"/>
      <c r="N55" s="1052"/>
      <c r="O55" s="1057"/>
      <c r="P55" s="1058"/>
      <c r="Q55" s="1058"/>
      <c r="R55" s="958"/>
      <c r="S55" s="1081"/>
      <c r="T55" s="1082"/>
      <c r="U55" s="1082"/>
      <c r="V55" s="1082"/>
      <c r="W55" s="1083"/>
      <c r="X55" s="115" t="s">
        <v>18</v>
      </c>
      <c r="Y55" s="116"/>
      <c r="Z55" s="117"/>
      <c r="AA55" s="105"/>
      <c r="AB55" s="106"/>
      <c r="AC55" s="106"/>
      <c r="AD55" s="106"/>
      <c r="AE55" s="106"/>
      <c r="AF55" s="106"/>
      <c r="AG55" s="107"/>
      <c r="AH55" s="105"/>
      <c r="AI55" s="106"/>
      <c r="AJ55" s="106"/>
      <c r="AK55" s="106"/>
      <c r="AL55" s="106"/>
      <c r="AM55" s="106"/>
      <c r="AN55" s="107"/>
      <c r="AO55" s="105"/>
      <c r="AP55" s="106"/>
      <c r="AQ55" s="106"/>
      <c r="AR55" s="106"/>
      <c r="AS55" s="106"/>
      <c r="AT55" s="106"/>
      <c r="AU55" s="107"/>
      <c r="AV55" s="105"/>
      <c r="AW55" s="106"/>
      <c r="AX55" s="106"/>
      <c r="AY55" s="106"/>
      <c r="AZ55" s="106"/>
      <c r="BA55" s="106"/>
      <c r="BB55" s="107"/>
      <c r="BC55" s="105"/>
      <c r="BD55" s="106"/>
      <c r="BE55" s="108"/>
      <c r="BF55" s="1035"/>
      <c r="BG55" s="1036"/>
      <c r="BH55" s="1037"/>
      <c r="BI55" s="1038"/>
      <c r="BJ55" s="1059"/>
      <c r="BK55" s="1060"/>
      <c r="BL55" s="1060"/>
      <c r="BM55" s="1060"/>
      <c r="BN55" s="1061"/>
    </row>
    <row r="56" spans="2:66" ht="20.25" customHeight="1">
      <c r="B56" s="1121"/>
      <c r="C56" s="1031"/>
      <c r="D56" s="1034"/>
      <c r="E56" s="968"/>
      <c r="F56" s="1033"/>
      <c r="G56" s="955"/>
      <c r="H56" s="956"/>
      <c r="I56" s="163"/>
      <c r="J56" s="164">
        <f>G55</f>
        <v>0</v>
      </c>
      <c r="K56" s="163"/>
      <c r="L56" s="164">
        <f>M55</f>
        <v>0</v>
      </c>
      <c r="M56" s="1049"/>
      <c r="N56" s="1050"/>
      <c r="O56" s="1055"/>
      <c r="P56" s="1056"/>
      <c r="Q56" s="1056"/>
      <c r="R56" s="956"/>
      <c r="S56" s="1081"/>
      <c r="T56" s="1082"/>
      <c r="U56" s="1082"/>
      <c r="V56" s="1082"/>
      <c r="W56" s="1083"/>
      <c r="X56" s="196" t="s">
        <v>253</v>
      </c>
      <c r="Y56" s="120"/>
      <c r="Z56" s="197"/>
      <c r="AA56" s="173" t="str">
        <f>IF(AA55="","",VLOOKUP(AA55,'シフト記号表（従来型・ユニット型共通）'!$C$6:$L$47,10,FALSE))</f>
        <v/>
      </c>
      <c r="AB56" s="174" t="str">
        <f>IF(AB55="","",VLOOKUP(AB55,'シフト記号表（従来型・ユニット型共通）'!$C$6:$L$47,10,FALSE))</f>
        <v/>
      </c>
      <c r="AC56" s="174" t="str">
        <f>IF(AC55="","",VLOOKUP(AC55,'シフト記号表（従来型・ユニット型共通）'!$C$6:$L$47,10,FALSE))</f>
        <v/>
      </c>
      <c r="AD56" s="174" t="str">
        <f>IF(AD55="","",VLOOKUP(AD55,'シフト記号表（従来型・ユニット型共通）'!$C$6:$L$47,10,FALSE))</f>
        <v/>
      </c>
      <c r="AE56" s="174" t="str">
        <f>IF(AE55="","",VLOOKUP(AE55,'シフト記号表（従来型・ユニット型共通）'!$C$6:$L$47,10,FALSE))</f>
        <v/>
      </c>
      <c r="AF56" s="174" t="str">
        <f>IF(AF55="","",VLOOKUP(AF55,'シフト記号表（従来型・ユニット型共通）'!$C$6:$L$47,10,FALSE))</f>
        <v/>
      </c>
      <c r="AG56" s="175" t="str">
        <f>IF(AG55="","",VLOOKUP(AG55,'シフト記号表（従来型・ユニット型共通）'!$C$6:$L$47,10,FALSE))</f>
        <v/>
      </c>
      <c r="AH56" s="173" t="str">
        <f>IF(AH55="","",VLOOKUP(AH55,'シフト記号表（従来型・ユニット型共通）'!$C$6:$L$47,10,FALSE))</f>
        <v/>
      </c>
      <c r="AI56" s="174" t="str">
        <f>IF(AI55="","",VLOOKUP(AI55,'シフト記号表（従来型・ユニット型共通）'!$C$6:$L$47,10,FALSE))</f>
        <v/>
      </c>
      <c r="AJ56" s="174" t="str">
        <f>IF(AJ55="","",VLOOKUP(AJ55,'シフト記号表（従来型・ユニット型共通）'!$C$6:$L$47,10,FALSE))</f>
        <v/>
      </c>
      <c r="AK56" s="174" t="str">
        <f>IF(AK55="","",VLOOKUP(AK55,'シフト記号表（従来型・ユニット型共通）'!$C$6:$L$47,10,FALSE))</f>
        <v/>
      </c>
      <c r="AL56" s="174" t="str">
        <f>IF(AL55="","",VLOOKUP(AL55,'シフト記号表（従来型・ユニット型共通）'!$C$6:$L$47,10,FALSE))</f>
        <v/>
      </c>
      <c r="AM56" s="174" t="str">
        <f>IF(AM55="","",VLOOKUP(AM55,'シフト記号表（従来型・ユニット型共通）'!$C$6:$L$47,10,FALSE))</f>
        <v/>
      </c>
      <c r="AN56" s="175" t="str">
        <f>IF(AN55="","",VLOOKUP(AN55,'シフト記号表（従来型・ユニット型共通）'!$C$6:$L$47,10,FALSE))</f>
        <v/>
      </c>
      <c r="AO56" s="173" t="str">
        <f>IF(AO55="","",VLOOKUP(AO55,'シフト記号表（従来型・ユニット型共通）'!$C$6:$L$47,10,FALSE))</f>
        <v/>
      </c>
      <c r="AP56" s="174" t="str">
        <f>IF(AP55="","",VLOOKUP(AP55,'シフト記号表（従来型・ユニット型共通）'!$C$6:$L$47,10,FALSE))</f>
        <v/>
      </c>
      <c r="AQ56" s="174" t="str">
        <f>IF(AQ55="","",VLOOKUP(AQ55,'シフト記号表（従来型・ユニット型共通）'!$C$6:$L$47,10,FALSE))</f>
        <v/>
      </c>
      <c r="AR56" s="174" t="str">
        <f>IF(AR55="","",VLOOKUP(AR55,'シフト記号表（従来型・ユニット型共通）'!$C$6:$L$47,10,FALSE))</f>
        <v/>
      </c>
      <c r="AS56" s="174" t="str">
        <f>IF(AS55="","",VLOOKUP(AS55,'シフト記号表（従来型・ユニット型共通）'!$C$6:$L$47,10,FALSE))</f>
        <v/>
      </c>
      <c r="AT56" s="174" t="str">
        <f>IF(AT55="","",VLOOKUP(AT55,'シフト記号表（従来型・ユニット型共通）'!$C$6:$L$47,10,FALSE))</f>
        <v/>
      </c>
      <c r="AU56" s="175" t="str">
        <f>IF(AU55="","",VLOOKUP(AU55,'シフト記号表（従来型・ユニット型共通）'!$C$6:$L$47,10,FALSE))</f>
        <v/>
      </c>
      <c r="AV56" s="173" t="str">
        <f>IF(AV55="","",VLOOKUP(AV55,'シフト記号表（従来型・ユニット型共通）'!$C$6:$L$47,10,FALSE))</f>
        <v/>
      </c>
      <c r="AW56" s="174" t="str">
        <f>IF(AW55="","",VLOOKUP(AW55,'シフト記号表（従来型・ユニット型共通）'!$C$6:$L$47,10,FALSE))</f>
        <v/>
      </c>
      <c r="AX56" s="174" t="str">
        <f>IF(AX55="","",VLOOKUP(AX55,'シフト記号表（従来型・ユニット型共通）'!$C$6:$L$47,10,FALSE))</f>
        <v/>
      </c>
      <c r="AY56" s="174" t="str">
        <f>IF(AY55="","",VLOOKUP(AY55,'シフト記号表（従来型・ユニット型共通）'!$C$6:$L$47,10,FALSE))</f>
        <v/>
      </c>
      <c r="AZ56" s="174" t="str">
        <f>IF(AZ55="","",VLOOKUP(AZ55,'シフト記号表（従来型・ユニット型共通）'!$C$6:$L$47,10,FALSE))</f>
        <v/>
      </c>
      <c r="BA56" s="174" t="str">
        <f>IF(BA55="","",VLOOKUP(BA55,'シフト記号表（従来型・ユニット型共通）'!$C$6:$L$47,10,FALSE))</f>
        <v/>
      </c>
      <c r="BB56" s="175" t="str">
        <f>IF(BB55="","",VLOOKUP(BB55,'シフト記号表（従来型・ユニット型共通）'!$C$6:$L$47,10,FALSE))</f>
        <v/>
      </c>
      <c r="BC56" s="173" t="str">
        <f>IF(BC55="","",VLOOKUP(BC55,'シフト記号表（従来型・ユニット型共通）'!$C$6:$L$47,10,FALSE))</f>
        <v/>
      </c>
      <c r="BD56" s="174" t="str">
        <f>IF(BD55="","",VLOOKUP(BD55,'シフト記号表（従来型・ユニット型共通）'!$C$6:$L$47,10,FALSE))</f>
        <v/>
      </c>
      <c r="BE56" s="174" t="str">
        <f>IF(BE55="","",VLOOKUP(BE55,'シフト記号表（従来型・ユニット型共通）'!$C$6:$L$47,10,FALSE))</f>
        <v/>
      </c>
      <c r="BF56" s="1027">
        <f>IF($BI$3="４週",SUM(AA56:BB56),IF($BI$3="暦月",SUM(AA56:BE56),""))</f>
        <v>0</v>
      </c>
      <c r="BG56" s="1028"/>
      <c r="BH56" s="1029">
        <f>IF($BI$3="４週",BF56/4,IF($BI$3="暦月",(BF56/($BI$8/7)),""))</f>
        <v>0</v>
      </c>
      <c r="BI56" s="1028"/>
      <c r="BJ56" s="1024"/>
      <c r="BK56" s="1025"/>
      <c r="BL56" s="1025"/>
      <c r="BM56" s="1025"/>
      <c r="BN56" s="1026"/>
    </row>
    <row r="57" spans="2:66" ht="20.25" customHeight="1">
      <c r="B57" s="1120">
        <f>B55+1</f>
        <v>21</v>
      </c>
      <c r="C57" s="1030"/>
      <c r="D57" s="1032"/>
      <c r="E57" s="968"/>
      <c r="F57" s="1033"/>
      <c r="G57" s="957"/>
      <c r="H57" s="958"/>
      <c r="I57" s="163"/>
      <c r="J57" s="164"/>
      <c r="K57" s="163"/>
      <c r="L57" s="164"/>
      <c r="M57" s="1051"/>
      <c r="N57" s="1052"/>
      <c r="O57" s="1057"/>
      <c r="P57" s="1058"/>
      <c r="Q57" s="1058"/>
      <c r="R57" s="958"/>
      <c r="S57" s="1081"/>
      <c r="T57" s="1082"/>
      <c r="U57" s="1082"/>
      <c r="V57" s="1082"/>
      <c r="W57" s="1083"/>
      <c r="X57" s="195" t="s">
        <v>18</v>
      </c>
      <c r="Y57" s="118"/>
      <c r="Z57" s="119"/>
      <c r="AA57" s="105"/>
      <c r="AB57" s="106"/>
      <c r="AC57" s="106"/>
      <c r="AD57" s="106"/>
      <c r="AE57" s="106"/>
      <c r="AF57" s="106"/>
      <c r="AG57" s="107"/>
      <c r="AH57" s="105"/>
      <c r="AI57" s="106"/>
      <c r="AJ57" s="106"/>
      <c r="AK57" s="106"/>
      <c r="AL57" s="106"/>
      <c r="AM57" s="106"/>
      <c r="AN57" s="107"/>
      <c r="AO57" s="105"/>
      <c r="AP57" s="106"/>
      <c r="AQ57" s="106"/>
      <c r="AR57" s="106"/>
      <c r="AS57" s="106"/>
      <c r="AT57" s="106"/>
      <c r="AU57" s="107"/>
      <c r="AV57" s="105"/>
      <c r="AW57" s="106"/>
      <c r="AX57" s="106"/>
      <c r="AY57" s="106"/>
      <c r="AZ57" s="106"/>
      <c r="BA57" s="106"/>
      <c r="BB57" s="107"/>
      <c r="BC57" s="105"/>
      <c r="BD57" s="106"/>
      <c r="BE57" s="108"/>
      <c r="BF57" s="1035"/>
      <c r="BG57" s="1036"/>
      <c r="BH57" s="1037"/>
      <c r="BI57" s="1038"/>
      <c r="BJ57" s="1059"/>
      <c r="BK57" s="1060"/>
      <c r="BL57" s="1060"/>
      <c r="BM57" s="1060"/>
      <c r="BN57" s="1061"/>
    </row>
    <row r="58" spans="2:66" ht="20.25" customHeight="1">
      <c r="B58" s="1121"/>
      <c r="C58" s="1031"/>
      <c r="D58" s="1034"/>
      <c r="E58" s="968"/>
      <c r="F58" s="1033"/>
      <c r="G58" s="955"/>
      <c r="H58" s="956"/>
      <c r="I58" s="163"/>
      <c r="J58" s="164">
        <f>G57</f>
        <v>0</v>
      </c>
      <c r="K58" s="163"/>
      <c r="L58" s="164">
        <f>M57</f>
        <v>0</v>
      </c>
      <c r="M58" s="1049"/>
      <c r="N58" s="1050"/>
      <c r="O58" s="1055"/>
      <c r="P58" s="1056"/>
      <c r="Q58" s="1056"/>
      <c r="R58" s="956"/>
      <c r="S58" s="1081"/>
      <c r="T58" s="1082"/>
      <c r="U58" s="1082"/>
      <c r="V58" s="1082"/>
      <c r="W58" s="1083"/>
      <c r="X58" s="196" t="s">
        <v>253</v>
      </c>
      <c r="Y58" s="120"/>
      <c r="Z58" s="197"/>
      <c r="AA58" s="173" t="str">
        <f>IF(AA57="","",VLOOKUP(AA57,'シフト記号表（従来型・ユニット型共通）'!$C$6:$L$47,10,FALSE))</f>
        <v/>
      </c>
      <c r="AB58" s="174" t="str">
        <f>IF(AB57="","",VLOOKUP(AB57,'シフト記号表（従来型・ユニット型共通）'!$C$6:$L$47,10,FALSE))</f>
        <v/>
      </c>
      <c r="AC58" s="174" t="str">
        <f>IF(AC57="","",VLOOKUP(AC57,'シフト記号表（従来型・ユニット型共通）'!$C$6:$L$47,10,FALSE))</f>
        <v/>
      </c>
      <c r="AD58" s="174" t="str">
        <f>IF(AD57="","",VLOOKUP(AD57,'シフト記号表（従来型・ユニット型共通）'!$C$6:$L$47,10,FALSE))</f>
        <v/>
      </c>
      <c r="AE58" s="174" t="str">
        <f>IF(AE57="","",VLOOKUP(AE57,'シフト記号表（従来型・ユニット型共通）'!$C$6:$L$47,10,FALSE))</f>
        <v/>
      </c>
      <c r="AF58" s="174" t="str">
        <f>IF(AF57="","",VLOOKUP(AF57,'シフト記号表（従来型・ユニット型共通）'!$C$6:$L$47,10,FALSE))</f>
        <v/>
      </c>
      <c r="AG58" s="175" t="str">
        <f>IF(AG57="","",VLOOKUP(AG57,'シフト記号表（従来型・ユニット型共通）'!$C$6:$L$47,10,FALSE))</f>
        <v/>
      </c>
      <c r="AH58" s="173" t="str">
        <f>IF(AH57="","",VLOOKUP(AH57,'シフト記号表（従来型・ユニット型共通）'!$C$6:$L$47,10,FALSE))</f>
        <v/>
      </c>
      <c r="AI58" s="174" t="str">
        <f>IF(AI57="","",VLOOKUP(AI57,'シフト記号表（従来型・ユニット型共通）'!$C$6:$L$47,10,FALSE))</f>
        <v/>
      </c>
      <c r="AJ58" s="174" t="str">
        <f>IF(AJ57="","",VLOOKUP(AJ57,'シフト記号表（従来型・ユニット型共通）'!$C$6:$L$47,10,FALSE))</f>
        <v/>
      </c>
      <c r="AK58" s="174" t="str">
        <f>IF(AK57="","",VLOOKUP(AK57,'シフト記号表（従来型・ユニット型共通）'!$C$6:$L$47,10,FALSE))</f>
        <v/>
      </c>
      <c r="AL58" s="174" t="str">
        <f>IF(AL57="","",VLOOKUP(AL57,'シフト記号表（従来型・ユニット型共通）'!$C$6:$L$47,10,FALSE))</f>
        <v/>
      </c>
      <c r="AM58" s="174" t="str">
        <f>IF(AM57="","",VLOOKUP(AM57,'シフト記号表（従来型・ユニット型共通）'!$C$6:$L$47,10,FALSE))</f>
        <v/>
      </c>
      <c r="AN58" s="175" t="str">
        <f>IF(AN57="","",VLOOKUP(AN57,'シフト記号表（従来型・ユニット型共通）'!$C$6:$L$47,10,FALSE))</f>
        <v/>
      </c>
      <c r="AO58" s="173" t="str">
        <f>IF(AO57="","",VLOOKUP(AO57,'シフト記号表（従来型・ユニット型共通）'!$C$6:$L$47,10,FALSE))</f>
        <v/>
      </c>
      <c r="AP58" s="174" t="str">
        <f>IF(AP57="","",VLOOKUP(AP57,'シフト記号表（従来型・ユニット型共通）'!$C$6:$L$47,10,FALSE))</f>
        <v/>
      </c>
      <c r="AQ58" s="174" t="str">
        <f>IF(AQ57="","",VLOOKUP(AQ57,'シフト記号表（従来型・ユニット型共通）'!$C$6:$L$47,10,FALSE))</f>
        <v/>
      </c>
      <c r="AR58" s="174" t="str">
        <f>IF(AR57="","",VLOOKUP(AR57,'シフト記号表（従来型・ユニット型共通）'!$C$6:$L$47,10,FALSE))</f>
        <v/>
      </c>
      <c r="AS58" s="174" t="str">
        <f>IF(AS57="","",VLOOKUP(AS57,'シフト記号表（従来型・ユニット型共通）'!$C$6:$L$47,10,FALSE))</f>
        <v/>
      </c>
      <c r="AT58" s="174" t="str">
        <f>IF(AT57="","",VLOOKUP(AT57,'シフト記号表（従来型・ユニット型共通）'!$C$6:$L$47,10,FALSE))</f>
        <v/>
      </c>
      <c r="AU58" s="175" t="str">
        <f>IF(AU57="","",VLOOKUP(AU57,'シフト記号表（従来型・ユニット型共通）'!$C$6:$L$47,10,FALSE))</f>
        <v/>
      </c>
      <c r="AV58" s="173" t="str">
        <f>IF(AV57="","",VLOOKUP(AV57,'シフト記号表（従来型・ユニット型共通）'!$C$6:$L$47,10,FALSE))</f>
        <v/>
      </c>
      <c r="AW58" s="174" t="str">
        <f>IF(AW57="","",VLOOKUP(AW57,'シフト記号表（従来型・ユニット型共通）'!$C$6:$L$47,10,FALSE))</f>
        <v/>
      </c>
      <c r="AX58" s="174" t="str">
        <f>IF(AX57="","",VLOOKUP(AX57,'シフト記号表（従来型・ユニット型共通）'!$C$6:$L$47,10,FALSE))</f>
        <v/>
      </c>
      <c r="AY58" s="174" t="str">
        <f>IF(AY57="","",VLOOKUP(AY57,'シフト記号表（従来型・ユニット型共通）'!$C$6:$L$47,10,FALSE))</f>
        <v/>
      </c>
      <c r="AZ58" s="174" t="str">
        <f>IF(AZ57="","",VLOOKUP(AZ57,'シフト記号表（従来型・ユニット型共通）'!$C$6:$L$47,10,FALSE))</f>
        <v/>
      </c>
      <c r="BA58" s="174" t="str">
        <f>IF(BA57="","",VLOOKUP(BA57,'シフト記号表（従来型・ユニット型共通）'!$C$6:$L$47,10,FALSE))</f>
        <v/>
      </c>
      <c r="BB58" s="175" t="str">
        <f>IF(BB57="","",VLOOKUP(BB57,'シフト記号表（従来型・ユニット型共通）'!$C$6:$L$47,10,FALSE))</f>
        <v/>
      </c>
      <c r="BC58" s="173" t="str">
        <f>IF(BC57="","",VLOOKUP(BC57,'シフト記号表（従来型・ユニット型共通）'!$C$6:$L$47,10,FALSE))</f>
        <v/>
      </c>
      <c r="BD58" s="174" t="str">
        <f>IF(BD57="","",VLOOKUP(BD57,'シフト記号表（従来型・ユニット型共通）'!$C$6:$L$47,10,FALSE))</f>
        <v/>
      </c>
      <c r="BE58" s="174" t="str">
        <f>IF(BE57="","",VLOOKUP(BE57,'シフト記号表（従来型・ユニット型共通）'!$C$6:$L$47,10,FALSE))</f>
        <v/>
      </c>
      <c r="BF58" s="1027">
        <f>IF($BI$3="４週",SUM(AA58:BB58),IF($BI$3="暦月",SUM(AA58:BE58),""))</f>
        <v>0</v>
      </c>
      <c r="BG58" s="1028"/>
      <c r="BH58" s="1029">
        <f>IF($BI$3="４週",BF58/4,IF($BI$3="暦月",(BF58/($BI$8/7)),""))</f>
        <v>0</v>
      </c>
      <c r="BI58" s="1028"/>
      <c r="BJ58" s="1024"/>
      <c r="BK58" s="1025"/>
      <c r="BL58" s="1025"/>
      <c r="BM58" s="1025"/>
      <c r="BN58" s="1026"/>
    </row>
    <row r="59" spans="2:66" ht="20.25" customHeight="1">
      <c r="B59" s="1120">
        <f>B57+1</f>
        <v>22</v>
      </c>
      <c r="C59" s="1030"/>
      <c r="D59" s="1032"/>
      <c r="E59" s="968"/>
      <c r="F59" s="1033"/>
      <c r="G59" s="957"/>
      <c r="H59" s="958"/>
      <c r="I59" s="163"/>
      <c r="J59" s="164"/>
      <c r="K59" s="163"/>
      <c r="L59" s="164"/>
      <c r="M59" s="1051"/>
      <c r="N59" s="1052"/>
      <c r="O59" s="1057"/>
      <c r="P59" s="1058"/>
      <c r="Q59" s="1058"/>
      <c r="R59" s="958"/>
      <c r="S59" s="1081"/>
      <c r="T59" s="1082"/>
      <c r="U59" s="1082"/>
      <c r="V59" s="1082"/>
      <c r="W59" s="1083"/>
      <c r="X59" s="195" t="s">
        <v>18</v>
      </c>
      <c r="Y59" s="118"/>
      <c r="Z59" s="119"/>
      <c r="AA59" s="105"/>
      <c r="AB59" s="106"/>
      <c r="AC59" s="106"/>
      <c r="AD59" s="106"/>
      <c r="AE59" s="106"/>
      <c r="AF59" s="106"/>
      <c r="AG59" s="107"/>
      <c r="AH59" s="105"/>
      <c r="AI59" s="106"/>
      <c r="AJ59" s="106"/>
      <c r="AK59" s="106"/>
      <c r="AL59" s="106"/>
      <c r="AM59" s="106"/>
      <c r="AN59" s="107"/>
      <c r="AO59" s="105"/>
      <c r="AP59" s="106"/>
      <c r="AQ59" s="106"/>
      <c r="AR59" s="106"/>
      <c r="AS59" s="106"/>
      <c r="AT59" s="106"/>
      <c r="AU59" s="107"/>
      <c r="AV59" s="105"/>
      <c r="AW59" s="106"/>
      <c r="AX59" s="106"/>
      <c r="AY59" s="106"/>
      <c r="AZ59" s="106"/>
      <c r="BA59" s="106"/>
      <c r="BB59" s="107"/>
      <c r="BC59" s="105"/>
      <c r="BD59" s="106"/>
      <c r="BE59" s="108"/>
      <c r="BF59" s="1035"/>
      <c r="BG59" s="1036"/>
      <c r="BH59" s="1037"/>
      <c r="BI59" s="1038"/>
      <c r="BJ59" s="1059"/>
      <c r="BK59" s="1060"/>
      <c r="BL59" s="1060"/>
      <c r="BM59" s="1060"/>
      <c r="BN59" s="1061"/>
    </row>
    <row r="60" spans="2:66" ht="20.25" customHeight="1">
      <c r="B60" s="1121"/>
      <c r="C60" s="1031"/>
      <c r="D60" s="1034"/>
      <c r="E60" s="968"/>
      <c r="F60" s="1033"/>
      <c r="G60" s="955"/>
      <c r="H60" s="956"/>
      <c r="I60" s="163"/>
      <c r="J60" s="164">
        <f>G59</f>
        <v>0</v>
      </c>
      <c r="K60" s="163"/>
      <c r="L60" s="164">
        <f>M59</f>
        <v>0</v>
      </c>
      <c r="M60" s="1049"/>
      <c r="N60" s="1050"/>
      <c r="O60" s="1055"/>
      <c r="P60" s="1056"/>
      <c r="Q60" s="1056"/>
      <c r="R60" s="956"/>
      <c r="S60" s="1081"/>
      <c r="T60" s="1082"/>
      <c r="U60" s="1082"/>
      <c r="V60" s="1082"/>
      <c r="W60" s="1083"/>
      <c r="X60" s="196" t="s">
        <v>253</v>
      </c>
      <c r="Y60" s="120"/>
      <c r="Z60" s="197"/>
      <c r="AA60" s="173" t="str">
        <f>IF(AA59="","",VLOOKUP(AA59,'シフト記号表（従来型・ユニット型共通）'!$C$6:$L$47,10,FALSE))</f>
        <v/>
      </c>
      <c r="AB60" s="174" t="str">
        <f>IF(AB59="","",VLOOKUP(AB59,'シフト記号表（従来型・ユニット型共通）'!$C$6:$L$47,10,FALSE))</f>
        <v/>
      </c>
      <c r="AC60" s="174" t="str">
        <f>IF(AC59="","",VLOOKUP(AC59,'シフト記号表（従来型・ユニット型共通）'!$C$6:$L$47,10,FALSE))</f>
        <v/>
      </c>
      <c r="AD60" s="174" t="str">
        <f>IF(AD59="","",VLOOKUP(AD59,'シフト記号表（従来型・ユニット型共通）'!$C$6:$L$47,10,FALSE))</f>
        <v/>
      </c>
      <c r="AE60" s="174" t="str">
        <f>IF(AE59="","",VLOOKUP(AE59,'シフト記号表（従来型・ユニット型共通）'!$C$6:$L$47,10,FALSE))</f>
        <v/>
      </c>
      <c r="AF60" s="174" t="str">
        <f>IF(AF59="","",VLOOKUP(AF59,'シフト記号表（従来型・ユニット型共通）'!$C$6:$L$47,10,FALSE))</f>
        <v/>
      </c>
      <c r="AG60" s="175" t="str">
        <f>IF(AG59="","",VLOOKUP(AG59,'シフト記号表（従来型・ユニット型共通）'!$C$6:$L$47,10,FALSE))</f>
        <v/>
      </c>
      <c r="AH60" s="173" t="str">
        <f>IF(AH59="","",VLOOKUP(AH59,'シフト記号表（従来型・ユニット型共通）'!$C$6:$L$47,10,FALSE))</f>
        <v/>
      </c>
      <c r="AI60" s="174" t="str">
        <f>IF(AI59="","",VLOOKUP(AI59,'シフト記号表（従来型・ユニット型共通）'!$C$6:$L$47,10,FALSE))</f>
        <v/>
      </c>
      <c r="AJ60" s="174" t="str">
        <f>IF(AJ59="","",VLOOKUP(AJ59,'シフト記号表（従来型・ユニット型共通）'!$C$6:$L$47,10,FALSE))</f>
        <v/>
      </c>
      <c r="AK60" s="174" t="str">
        <f>IF(AK59="","",VLOOKUP(AK59,'シフト記号表（従来型・ユニット型共通）'!$C$6:$L$47,10,FALSE))</f>
        <v/>
      </c>
      <c r="AL60" s="174" t="str">
        <f>IF(AL59="","",VLOOKUP(AL59,'シフト記号表（従来型・ユニット型共通）'!$C$6:$L$47,10,FALSE))</f>
        <v/>
      </c>
      <c r="AM60" s="174" t="str">
        <f>IF(AM59="","",VLOOKUP(AM59,'シフト記号表（従来型・ユニット型共通）'!$C$6:$L$47,10,FALSE))</f>
        <v/>
      </c>
      <c r="AN60" s="175" t="str">
        <f>IF(AN59="","",VLOOKUP(AN59,'シフト記号表（従来型・ユニット型共通）'!$C$6:$L$47,10,FALSE))</f>
        <v/>
      </c>
      <c r="AO60" s="173" t="str">
        <f>IF(AO59="","",VLOOKUP(AO59,'シフト記号表（従来型・ユニット型共通）'!$C$6:$L$47,10,FALSE))</f>
        <v/>
      </c>
      <c r="AP60" s="174" t="str">
        <f>IF(AP59="","",VLOOKUP(AP59,'シフト記号表（従来型・ユニット型共通）'!$C$6:$L$47,10,FALSE))</f>
        <v/>
      </c>
      <c r="AQ60" s="174" t="str">
        <f>IF(AQ59="","",VLOOKUP(AQ59,'シフト記号表（従来型・ユニット型共通）'!$C$6:$L$47,10,FALSE))</f>
        <v/>
      </c>
      <c r="AR60" s="174" t="str">
        <f>IF(AR59="","",VLOOKUP(AR59,'シフト記号表（従来型・ユニット型共通）'!$C$6:$L$47,10,FALSE))</f>
        <v/>
      </c>
      <c r="AS60" s="174" t="str">
        <f>IF(AS59="","",VLOOKUP(AS59,'シフト記号表（従来型・ユニット型共通）'!$C$6:$L$47,10,FALSE))</f>
        <v/>
      </c>
      <c r="AT60" s="174" t="str">
        <f>IF(AT59="","",VLOOKUP(AT59,'シフト記号表（従来型・ユニット型共通）'!$C$6:$L$47,10,FALSE))</f>
        <v/>
      </c>
      <c r="AU60" s="175" t="str">
        <f>IF(AU59="","",VLOOKUP(AU59,'シフト記号表（従来型・ユニット型共通）'!$C$6:$L$47,10,FALSE))</f>
        <v/>
      </c>
      <c r="AV60" s="173" t="str">
        <f>IF(AV59="","",VLOOKUP(AV59,'シフト記号表（従来型・ユニット型共通）'!$C$6:$L$47,10,FALSE))</f>
        <v/>
      </c>
      <c r="AW60" s="174" t="str">
        <f>IF(AW59="","",VLOOKUP(AW59,'シフト記号表（従来型・ユニット型共通）'!$C$6:$L$47,10,FALSE))</f>
        <v/>
      </c>
      <c r="AX60" s="174" t="str">
        <f>IF(AX59="","",VLOOKUP(AX59,'シフト記号表（従来型・ユニット型共通）'!$C$6:$L$47,10,FALSE))</f>
        <v/>
      </c>
      <c r="AY60" s="174" t="str">
        <f>IF(AY59="","",VLOOKUP(AY59,'シフト記号表（従来型・ユニット型共通）'!$C$6:$L$47,10,FALSE))</f>
        <v/>
      </c>
      <c r="AZ60" s="174" t="str">
        <f>IF(AZ59="","",VLOOKUP(AZ59,'シフト記号表（従来型・ユニット型共通）'!$C$6:$L$47,10,FALSE))</f>
        <v/>
      </c>
      <c r="BA60" s="174" t="str">
        <f>IF(BA59="","",VLOOKUP(BA59,'シフト記号表（従来型・ユニット型共通）'!$C$6:$L$47,10,FALSE))</f>
        <v/>
      </c>
      <c r="BB60" s="175" t="str">
        <f>IF(BB59="","",VLOOKUP(BB59,'シフト記号表（従来型・ユニット型共通）'!$C$6:$L$47,10,FALSE))</f>
        <v/>
      </c>
      <c r="BC60" s="173" t="str">
        <f>IF(BC59="","",VLOOKUP(BC59,'シフト記号表（従来型・ユニット型共通）'!$C$6:$L$47,10,FALSE))</f>
        <v/>
      </c>
      <c r="BD60" s="174" t="str">
        <f>IF(BD59="","",VLOOKUP(BD59,'シフト記号表（従来型・ユニット型共通）'!$C$6:$L$47,10,FALSE))</f>
        <v/>
      </c>
      <c r="BE60" s="174" t="str">
        <f>IF(BE59="","",VLOOKUP(BE59,'シフト記号表（従来型・ユニット型共通）'!$C$6:$L$47,10,FALSE))</f>
        <v/>
      </c>
      <c r="BF60" s="1027">
        <f>IF($BI$3="４週",SUM(AA60:BB60),IF($BI$3="暦月",SUM(AA60:BE60),""))</f>
        <v>0</v>
      </c>
      <c r="BG60" s="1028"/>
      <c r="BH60" s="1029">
        <f>IF($BI$3="４週",BF60/4,IF($BI$3="暦月",(BF60/($BI$8/7)),""))</f>
        <v>0</v>
      </c>
      <c r="BI60" s="1028"/>
      <c r="BJ60" s="1024"/>
      <c r="BK60" s="1025"/>
      <c r="BL60" s="1025"/>
      <c r="BM60" s="1025"/>
      <c r="BN60" s="1026"/>
    </row>
    <row r="61" spans="2:66" ht="20.25" customHeight="1">
      <c r="B61" s="1120">
        <f>B59+1</f>
        <v>23</v>
      </c>
      <c r="C61" s="1030"/>
      <c r="D61" s="1032"/>
      <c r="E61" s="968"/>
      <c r="F61" s="1033"/>
      <c r="G61" s="957"/>
      <c r="H61" s="958"/>
      <c r="I61" s="163"/>
      <c r="J61" s="164"/>
      <c r="K61" s="163"/>
      <c r="L61" s="164"/>
      <c r="M61" s="1051"/>
      <c r="N61" s="1052"/>
      <c r="O61" s="1057"/>
      <c r="P61" s="1058"/>
      <c r="Q61" s="1058"/>
      <c r="R61" s="958"/>
      <c r="S61" s="1081"/>
      <c r="T61" s="1082"/>
      <c r="U61" s="1082"/>
      <c r="V61" s="1082"/>
      <c r="W61" s="1083"/>
      <c r="X61" s="195" t="s">
        <v>18</v>
      </c>
      <c r="Y61" s="118"/>
      <c r="Z61" s="119"/>
      <c r="AA61" s="105"/>
      <c r="AB61" s="106"/>
      <c r="AC61" s="106"/>
      <c r="AD61" s="106"/>
      <c r="AE61" s="106"/>
      <c r="AF61" s="106"/>
      <c r="AG61" s="107"/>
      <c r="AH61" s="105"/>
      <c r="AI61" s="106"/>
      <c r="AJ61" s="106"/>
      <c r="AK61" s="106"/>
      <c r="AL61" s="106"/>
      <c r="AM61" s="106"/>
      <c r="AN61" s="107"/>
      <c r="AO61" s="105"/>
      <c r="AP61" s="106"/>
      <c r="AQ61" s="106"/>
      <c r="AR61" s="106"/>
      <c r="AS61" s="106"/>
      <c r="AT61" s="106"/>
      <c r="AU61" s="107"/>
      <c r="AV61" s="105"/>
      <c r="AW61" s="106"/>
      <c r="AX61" s="106"/>
      <c r="AY61" s="106"/>
      <c r="AZ61" s="106"/>
      <c r="BA61" s="106"/>
      <c r="BB61" s="107"/>
      <c r="BC61" s="105"/>
      <c r="BD61" s="106"/>
      <c r="BE61" s="108"/>
      <c r="BF61" s="1035"/>
      <c r="BG61" s="1036"/>
      <c r="BH61" s="1037"/>
      <c r="BI61" s="1038"/>
      <c r="BJ61" s="1059"/>
      <c r="BK61" s="1060"/>
      <c r="BL61" s="1060"/>
      <c r="BM61" s="1060"/>
      <c r="BN61" s="1061"/>
    </row>
    <row r="62" spans="2:66" ht="20.25" customHeight="1">
      <c r="B62" s="1121"/>
      <c r="C62" s="1031"/>
      <c r="D62" s="1034"/>
      <c r="E62" s="968"/>
      <c r="F62" s="1033"/>
      <c r="G62" s="955"/>
      <c r="H62" s="956"/>
      <c r="I62" s="163"/>
      <c r="J62" s="164">
        <f>G61</f>
        <v>0</v>
      </c>
      <c r="K62" s="163"/>
      <c r="L62" s="164">
        <f>M61</f>
        <v>0</v>
      </c>
      <c r="M62" s="1049"/>
      <c r="N62" s="1050"/>
      <c r="O62" s="1055"/>
      <c r="P62" s="1056"/>
      <c r="Q62" s="1056"/>
      <c r="R62" s="956"/>
      <c r="S62" s="1081"/>
      <c r="T62" s="1082"/>
      <c r="U62" s="1082"/>
      <c r="V62" s="1082"/>
      <c r="W62" s="1083"/>
      <c r="X62" s="196" t="s">
        <v>253</v>
      </c>
      <c r="Y62" s="120"/>
      <c r="Z62" s="197"/>
      <c r="AA62" s="173" t="str">
        <f>IF(AA61="","",VLOOKUP(AA61,'シフト記号表（従来型・ユニット型共通）'!$C$6:$L$47,10,FALSE))</f>
        <v/>
      </c>
      <c r="AB62" s="174" t="str">
        <f>IF(AB61="","",VLOOKUP(AB61,'シフト記号表（従来型・ユニット型共通）'!$C$6:$L$47,10,FALSE))</f>
        <v/>
      </c>
      <c r="AC62" s="174" t="str">
        <f>IF(AC61="","",VLOOKUP(AC61,'シフト記号表（従来型・ユニット型共通）'!$C$6:$L$47,10,FALSE))</f>
        <v/>
      </c>
      <c r="AD62" s="174" t="str">
        <f>IF(AD61="","",VLOOKUP(AD61,'シフト記号表（従来型・ユニット型共通）'!$C$6:$L$47,10,FALSE))</f>
        <v/>
      </c>
      <c r="AE62" s="174" t="str">
        <f>IF(AE61="","",VLOOKUP(AE61,'シフト記号表（従来型・ユニット型共通）'!$C$6:$L$47,10,FALSE))</f>
        <v/>
      </c>
      <c r="AF62" s="174" t="str">
        <f>IF(AF61="","",VLOOKUP(AF61,'シフト記号表（従来型・ユニット型共通）'!$C$6:$L$47,10,FALSE))</f>
        <v/>
      </c>
      <c r="AG62" s="175" t="str">
        <f>IF(AG61="","",VLOOKUP(AG61,'シフト記号表（従来型・ユニット型共通）'!$C$6:$L$47,10,FALSE))</f>
        <v/>
      </c>
      <c r="AH62" s="173" t="str">
        <f>IF(AH61="","",VLOOKUP(AH61,'シフト記号表（従来型・ユニット型共通）'!$C$6:$L$47,10,FALSE))</f>
        <v/>
      </c>
      <c r="AI62" s="174" t="str">
        <f>IF(AI61="","",VLOOKUP(AI61,'シフト記号表（従来型・ユニット型共通）'!$C$6:$L$47,10,FALSE))</f>
        <v/>
      </c>
      <c r="AJ62" s="174" t="str">
        <f>IF(AJ61="","",VLOOKUP(AJ61,'シフト記号表（従来型・ユニット型共通）'!$C$6:$L$47,10,FALSE))</f>
        <v/>
      </c>
      <c r="AK62" s="174" t="str">
        <f>IF(AK61="","",VLOOKUP(AK61,'シフト記号表（従来型・ユニット型共通）'!$C$6:$L$47,10,FALSE))</f>
        <v/>
      </c>
      <c r="AL62" s="174" t="str">
        <f>IF(AL61="","",VLOOKUP(AL61,'シフト記号表（従来型・ユニット型共通）'!$C$6:$L$47,10,FALSE))</f>
        <v/>
      </c>
      <c r="AM62" s="174" t="str">
        <f>IF(AM61="","",VLOOKUP(AM61,'シフト記号表（従来型・ユニット型共通）'!$C$6:$L$47,10,FALSE))</f>
        <v/>
      </c>
      <c r="AN62" s="175" t="str">
        <f>IF(AN61="","",VLOOKUP(AN61,'シフト記号表（従来型・ユニット型共通）'!$C$6:$L$47,10,FALSE))</f>
        <v/>
      </c>
      <c r="AO62" s="173" t="str">
        <f>IF(AO61="","",VLOOKUP(AO61,'シフト記号表（従来型・ユニット型共通）'!$C$6:$L$47,10,FALSE))</f>
        <v/>
      </c>
      <c r="AP62" s="174" t="str">
        <f>IF(AP61="","",VLOOKUP(AP61,'シフト記号表（従来型・ユニット型共通）'!$C$6:$L$47,10,FALSE))</f>
        <v/>
      </c>
      <c r="AQ62" s="174" t="str">
        <f>IF(AQ61="","",VLOOKUP(AQ61,'シフト記号表（従来型・ユニット型共通）'!$C$6:$L$47,10,FALSE))</f>
        <v/>
      </c>
      <c r="AR62" s="174" t="str">
        <f>IF(AR61="","",VLOOKUP(AR61,'シフト記号表（従来型・ユニット型共通）'!$C$6:$L$47,10,FALSE))</f>
        <v/>
      </c>
      <c r="AS62" s="174" t="str">
        <f>IF(AS61="","",VLOOKUP(AS61,'シフト記号表（従来型・ユニット型共通）'!$C$6:$L$47,10,FALSE))</f>
        <v/>
      </c>
      <c r="AT62" s="174" t="str">
        <f>IF(AT61="","",VLOOKUP(AT61,'シフト記号表（従来型・ユニット型共通）'!$C$6:$L$47,10,FALSE))</f>
        <v/>
      </c>
      <c r="AU62" s="175" t="str">
        <f>IF(AU61="","",VLOOKUP(AU61,'シフト記号表（従来型・ユニット型共通）'!$C$6:$L$47,10,FALSE))</f>
        <v/>
      </c>
      <c r="AV62" s="173" t="str">
        <f>IF(AV61="","",VLOOKUP(AV61,'シフト記号表（従来型・ユニット型共通）'!$C$6:$L$47,10,FALSE))</f>
        <v/>
      </c>
      <c r="AW62" s="174" t="str">
        <f>IF(AW61="","",VLOOKUP(AW61,'シフト記号表（従来型・ユニット型共通）'!$C$6:$L$47,10,FALSE))</f>
        <v/>
      </c>
      <c r="AX62" s="174" t="str">
        <f>IF(AX61="","",VLOOKUP(AX61,'シフト記号表（従来型・ユニット型共通）'!$C$6:$L$47,10,FALSE))</f>
        <v/>
      </c>
      <c r="AY62" s="174" t="str">
        <f>IF(AY61="","",VLOOKUP(AY61,'シフト記号表（従来型・ユニット型共通）'!$C$6:$L$47,10,FALSE))</f>
        <v/>
      </c>
      <c r="AZ62" s="174" t="str">
        <f>IF(AZ61="","",VLOOKUP(AZ61,'シフト記号表（従来型・ユニット型共通）'!$C$6:$L$47,10,FALSE))</f>
        <v/>
      </c>
      <c r="BA62" s="174" t="str">
        <f>IF(BA61="","",VLOOKUP(BA61,'シフト記号表（従来型・ユニット型共通）'!$C$6:$L$47,10,FALSE))</f>
        <v/>
      </c>
      <c r="BB62" s="175" t="str">
        <f>IF(BB61="","",VLOOKUP(BB61,'シフト記号表（従来型・ユニット型共通）'!$C$6:$L$47,10,FALSE))</f>
        <v/>
      </c>
      <c r="BC62" s="173" t="str">
        <f>IF(BC61="","",VLOOKUP(BC61,'シフト記号表（従来型・ユニット型共通）'!$C$6:$L$47,10,FALSE))</f>
        <v/>
      </c>
      <c r="BD62" s="174" t="str">
        <f>IF(BD61="","",VLOOKUP(BD61,'シフト記号表（従来型・ユニット型共通）'!$C$6:$L$47,10,FALSE))</f>
        <v/>
      </c>
      <c r="BE62" s="174" t="str">
        <f>IF(BE61="","",VLOOKUP(BE61,'シフト記号表（従来型・ユニット型共通）'!$C$6:$L$47,10,FALSE))</f>
        <v/>
      </c>
      <c r="BF62" s="1027">
        <f>IF($BI$3="４週",SUM(AA62:BB62),IF($BI$3="暦月",SUM(AA62:BE62),""))</f>
        <v>0</v>
      </c>
      <c r="BG62" s="1028"/>
      <c r="BH62" s="1029">
        <f>IF($BI$3="４週",BF62/4,IF($BI$3="暦月",(BF62/($BI$8/7)),""))</f>
        <v>0</v>
      </c>
      <c r="BI62" s="1028"/>
      <c r="BJ62" s="1024"/>
      <c r="BK62" s="1025"/>
      <c r="BL62" s="1025"/>
      <c r="BM62" s="1025"/>
      <c r="BN62" s="1026"/>
    </row>
    <row r="63" spans="2:66" ht="20.25" customHeight="1">
      <c r="B63" s="1120">
        <f>B61+1</f>
        <v>24</v>
      </c>
      <c r="C63" s="1030"/>
      <c r="D63" s="1032"/>
      <c r="E63" s="968"/>
      <c r="F63" s="1033"/>
      <c r="G63" s="957"/>
      <c r="H63" s="958"/>
      <c r="I63" s="163"/>
      <c r="J63" s="164"/>
      <c r="K63" s="163"/>
      <c r="L63" s="164"/>
      <c r="M63" s="1051"/>
      <c r="N63" s="1052"/>
      <c r="O63" s="1057"/>
      <c r="P63" s="1058"/>
      <c r="Q63" s="1058"/>
      <c r="R63" s="958"/>
      <c r="S63" s="1081"/>
      <c r="T63" s="1082"/>
      <c r="U63" s="1082"/>
      <c r="V63" s="1082"/>
      <c r="W63" s="1083"/>
      <c r="X63" s="195" t="s">
        <v>18</v>
      </c>
      <c r="Y63" s="118"/>
      <c r="Z63" s="119"/>
      <c r="AA63" s="105"/>
      <c r="AB63" s="106"/>
      <c r="AC63" s="106"/>
      <c r="AD63" s="106"/>
      <c r="AE63" s="106"/>
      <c r="AF63" s="106"/>
      <c r="AG63" s="107"/>
      <c r="AH63" s="105"/>
      <c r="AI63" s="106"/>
      <c r="AJ63" s="106"/>
      <c r="AK63" s="106"/>
      <c r="AL63" s="106"/>
      <c r="AM63" s="106"/>
      <c r="AN63" s="107"/>
      <c r="AO63" s="105"/>
      <c r="AP63" s="106"/>
      <c r="AQ63" s="106"/>
      <c r="AR63" s="106"/>
      <c r="AS63" s="106"/>
      <c r="AT63" s="106"/>
      <c r="AU63" s="107"/>
      <c r="AV63" s="105"/>
      <c r="AW63" s="106"/>
      <c r="AX63" s="106"/>
      <c r="AY63" s="106"/>
      <c r="AZ63" s="106"/>
      <c r="BA63" s="106"/>
      <c r="BB63" s="107"/>
      <c r="BC63" s="105"/>
      <c r="BD63" s="106"/>
      <c r="BE63" s="108"/>
      <c r="BF63" s="1035"/>
      <c r="BG63" s="1036"/>
      <c r="BH63" s="1037"/>
      <c r="BI63" s="1038"/>
      <c r="BJ63" s="1059"/>
      <c r="BK63" s="1060"/>
      <c r="BL63" s="1060"/>
      <c r="BM63" s="1060"/>
      <c r="BN63" s="1061"/>
    </row>
    <row r="64" spans="2:66" ht="20.25" customHeight="1">
      <c r="B64" s="1121"/>
      <c r="C64" s="1031"/>
      <c r="D64" s="1034"/>
      <c r="E64" s="968"/>
      <c r="F64" s="1033"/>
      <c r="G64" s="955"/>
      <c r="H64" s="956"/>
      <c r="I64" s="163"/>
      <c r="J64" s="164">
        <f>G63</f>
        <v>0</v>
      </c>
      <c r="K64" s="163"/>
      <c r="L64" s="164">
        <f>M63</f>
        <v>0</v>
      </c>
      <c r="M64" s="1049"/>
      <c r="N64" s="1050"/>
      <c r="O64" s="1055"/>
      <c r="P64" s="1056"/>
      <c r="Q64" s="1056"/>
      <c r="R64" s="956"/>
      <c r="S64" s="1081"/>
      <c r="T64" s="1082"/>
      <c r="U64" s="1082"/>
      <c r="V64" s="1082"/>
      <c r="W64" s="1083"/>
      <c r="X64" s="196" t="s">
        <v>253</v>
      </c>
      <c r="Y64" s="120"/>
      <c r="Z64" s="197"/>
      <c r="AA64" s="173" t="str">
        <f>IF(AA63="","",VLOOKUP(AA63,'シフト記号表（従来型・ユニット型共通）'!$C$6:$L$47,10,FALSE))</f>
        <v/>
      </c>
      <c r="AB64" s="174" t="str">
        <f>IF(AB63="","",VLOOKUP(AB63,'シフト記号表（従来型・ユニット型共通）'!$C$6:$L$47,10,FALSE))</f>
        <v/>
      </c>
      <c r="AC64" s="174" t="str">
        <f>IF(AC63="","",VLOOKUP(AC63,'シフト記号表（従来型・ユニット型共通）'!$C$6:$L$47,10,FALSE))</f>
        <v/>
      </c>
      <c r="AD64" s="174" t="str">
        <f>IF(AD63="","",VLOOKUP(AD63,'シフト記号表（従来型・ユニット型共通）'!$C$6:$L$47,10,FALSE))</f>
        <v/>
      </c>
      <c r="AE64" s="174" t="str">
        <f>IF(AE63="","",VLOOKUP(AE63,'シフト記号表（従来型・ユニット型共通）'!$C$6:$L$47,10,FALSE))</f>
        <v/>
      </c>
      <c r="AF64" s="174" t="str">
        <f>IF(AF63="","",VLOOKUP(AF63,'シフト記号表（従来型・ユニット型共通）'!$C$6:$L$47,10,FALSE))</f>
        <v/>
      </c>
      <c r="AG64" s="175" t="str">
        <f>IF(AG63="","",VLOOKUP(AG63,'シフト記号表（従来型・ユニット型共通）'!$C$6:$L$47,10,FALSE))</f>
        <v/>
      </c>
      <c r="AH64" s="173" t="str">
        <f>IF(AH63="","",VLOOKUP(AH63,'シフト記号表（従来型・ユニット型共通）'!$C$6:$L$47,10,FALSE))</f>
        <v/>
      </c>
      <c r="AI64" s="174" t="str">
        <f>IF(AI63="","",VLOOKUP(AI63,'シフト記号表（従来型・ユニット型共通）'!$C$6:$L$47,10,FALSE))</f>
        <v/>
      </c>
      <c r="AJ64" s="174" t="str">
        <f>IF(AJ63="","",VLOOKUP(AJ63,'シフト記号表（従来型・ユニット型共通）'!$C$6:$L$47,10,FALSE))</f>
        <v/>
      </c>
      <c r="AK64" s="174" t="str">
        <f>IF(AK63="","",VLOOKUP(AK63,'シフト記号表（従来型・ユニット型共通）'!$C$6:$L$47,10,FALSE))</f>
        <v/>
      </c>
      <c r="AL64" s="174" t="str">
        <f>IF(AL63="","",VLOOKUP(AL63,'シフト記号表（従来型・ユニット型共通）'!$C$6:$L$47,10,FALSE))</f>
        <v/>
      </c>
      <c r="AM64" s="174" t="str">
        <f>IF(AM63="","",VLOOKUP(AM63,'シフト記号表（従来型・ユニット型共通）'!$C$6:$L$47,10,FALSE))</f>
        <v/>
      </c>
      <c r="AN64" s="175" t="str">
        <f>IF(AN63="","",VLOOKUP(AN63,'シフト記号表（従来型・ユニット型共通）'!$C$6:$L$47,10,FALSE))</f>
        <v/>
      </c>
      <c r="AO64" s="173" t="str">
        <f>IF(AO63="","",VLOOKUP(AO63,'シフト記号表（従来型・ユニット型共通）'!$C$6:$L$47,10,FALSE))</f>
        <v/>
      </c>
      <c r="AP64" s="174" t="str">
        <f>IF(AP63="","",VLOOKUP(AP63,'シフト記号表（従来型・ユニット型共通）'!$C$6:$L$47,10,FALSE))</f>
        <v/>
      </c>
      <c r="AQ64" s="174" t="str">
        <f>IF(AQ63="","",VLOOKUP(AQ63,'シフト記号表（従来型・ユニット型共通）'!$C$6:$L$47,10,FALSE))</f>
        <v/>
      </c>
      <c r="AR64" s="174" t="str">
        <f>IF(AR63="","",VLOOKUP(AR63,'シフト記号表（従来型・ユニット型共通）'!$C$6:$L$47,10,FALSE))</f>
        <v/>
      </c>
      <c r="AS64" s="174" t="str">
        <f>IF(AS63="","",VLOOKUP(AS63,'シフト記号表（従来型・ユニット型共通）'!$C$6:$L$47,10,FALSE))</f>
        <v/>
      </c>
      <c r="AT64" s="174" t="str">
        <f>IF(AT63="","",VLOOKUP(AT63,'シフト記号表（従来型・ユニット型共通）'!$C$6:$L$47,10,FALSE))</f>
        <v/>
      </c>
      <c r="AU64" s="175" t="str">
        <f>IF(AU63="","",VLOOKUP(AU63,'シフト記号表（従来型・ユニット型共通）'!$C$6:$L$47,10,FALSE))</f>
        <v/>
      </c>
      <c r="AV64" s="173" t="str">
        <f>IF(AV63="","",VLOOKUP(AV63,'シフト記号表（従来型・ユニット型共通）'!$C$6:$L$47,10,FALSE))</f>
        <v/>
      </c>
      <c r="AW64" s="174" t="str">
        <f>IF(AW63="","",VLOOKUP(AW63,'シフト記号表（従来型・ユニット型共通）'!$C$6:$L$47,10,FALSE))</f>
        <v/>
      </c>
      <c r="AX64" s="174" t="str">
        <f>IF(AX63="","",VLOOKUP(AX63,'シフト記号表（従来型・ユニット型共通）'!$C$6:$L$47,10,FALSE))</f>
        <v/>
      </c>
      <c r="AY64" s="174" t="str">
        <f>IF(AY63="","",VLOOKUP(AY63,'シフト記号表（従来型・ユニット型共通）'!$C$6:$L$47,10,FALSE))</f>
        <v/>
      </c>
      <c r="AZ64" s="174" t="str">
        <f>IF(AZ63="","",VLOOKUP(AZ63,'シフト記号表（従来型・ユニット型共通）'!$C$6:$L$47,10,FALSE))</f>
        <v/>
      </c>
      <c r="BA64" s="174" t="str">
        <f>IF(BA63="","",VLOOKUP(BA63,'シフト記号表（従来型・ユニット型共通）'!$C$6:$L$47,10,FALSE))</f>
        <v/>
      </c>
      <c r="BB64" s="175" t="str">
        <f>IF(BB63="","",VLOOKUP(BB63,'シフト記号表（従来型・ユニット型共通）'!$C$6:$L$47,10,FALSE))</f>
        <v/>
      </c>
      <c r="BC64" s="173" t="str">
        <f>IF(BC63="","",VLOOKUP(BC63,'シフト記号表（従来型・ユニット型共通）'!$C$6:$L$47,10,FALSE))</f>
        <v/>
      </c>
      <c r="BD64" s="174" t="str">
        <f>IF(BD63="","",VLOOKUP(BD63,'シフト記号表（従来型・ユニット型共通）'!$C$6:$L$47,10,FALSE))</f>
        <v/>
      </c>
      <c r="BE64" s="174" t="str">
        <f>IF(BE63="","",VLOOKUP(BE63,'シフト記号表（従来型・ユニット型共通）'!$C$6:$L$47,10,FALSE))</f>
        <v/>
      </c>
      <c r="BF64" s="1027">
        <f>IF($BI$3="４週",SUM(AA64:BB64),IF($BI$3="暦月",SUM(AA64:BE64),""))</f>
        <v>0</v>
      </c>
      <c r="BG64" s="1028"/>
      <c r="BH64" s="1029">
        <f>IF($BI$3="４週",BF64/4,IF($BI$3="暦月",(BF64/($BI$8/7)),""))</f>
        <v>0</v>
      </c>
      <c r="BI64" s="1028"/>
      <c r="BJ64" s="1024"/>
      <c r="BK64" s="1025"/>
      <c r="BL64" s="1025"/>
      <c r="BM64" s="1025"/>
      <c r="BN64" s="1026"/>
    </row>
    <row r="65" spans="2:66" ht="20.25" customHeight="1">
      <c r="B65" s="1120">
        <f>B63+1</f>
        <v>25</v>
      </c>
      <c r="C65" s="1030"/>
      <c r="D65" s="1032"/>
      <c r="E65" s="968"/>
      <c r="F65" s="1033"/>
      <c r="G65" s="957"/>
      <c r="H65" s="958"/>
      <c r="I65" s="163"/>
      <c r="J65" s="164"/>
      <c r="K65" s="163"/>
      <c r="L65" s="164"/>
      <c r="M65" s="1051"/>
      <c r="N65" s="1052"/>
      <c r="O65" s="1057"/>
      <c r="P65" s="1058"/>
      <c r="Q65" s="1058"/>
      <c r="R65" s="958"/>
      <c r="S65" s="1081"/>
      <c r="T65" s="1082"/>
      <c r="U65" s="1082"/>
      <c r="V65" s="1082"/>
      <c r="W65" s="1083"/>
      <c r="X65" s="195" t="s">
        <v>18</v>
      </c>
      <c r="Y65" s="118"/>
      <c r="Z65" s="119"/>
      <c r="AA65" s="105"/>
      <c r="AB65" s="106"/>
      <c r="AC65" s="106"/>
      <c r="AD65" s="106"/>
      <c r="AE65" s="106"/>
      <c r="AF65" s="106"/>
      <c r="AG65" s="107"/>
      <c r="AH65" s="105"/>
      <c r="AI65" s="106"/>
      <c r="AJ65" s="106"/>
      <c r="AK65" s="106"/>
      <c r="AL65" s="106"/>
      <c r="AM65" s="106"/>
      <c r="AN65" s="107"/>
      <c r="AO65" s="105"/>
      <c r="AP65" s="106"/>
      <c r="AQ65" s="106"/>
      <c r="AR65" s="106"/>
      <c r="AS65" s="106"/>
      <c r="AT65" s="106"/>
      <c r="AU65" s="107"/>
      <c r="AV65" s="105"/>
      <c r="AW65" s="106"/>
      <c r="AX65" s="106"/>
      <c r="AY65" s="106"/>
      <c r="AZ65" s="106"/>
      <c r="BA65" s="106"/>
      <c r="BB65" s="107"/>
      <c r="BC65" s="105"/>
      <c r="BD65" s="106"/>
      <c r="BE65" s="108"/>
      <c r="BF65" s="1035"/>
      <c r="BG65" s="1036"/>
      <c r="BH65" s="1037"/>
      <c r="BI65" s="1038"/>
      <c r="BJ65" s="1059"/>
      <c r="BK65" s="1060"/>
      <c r="BL65" s="1060"/>
      <c r="BM65" s="1060"/>
      <c r="BN65" s="1061"/>
    </row>
    <row r="66" spans="2:66" ht="20.25" customHeight="1">
      <c r="B66" s="1121"/>
      <c r="C66" s="1031"/>
      <c r="D66" s="1034"/>
      <c r="E66" s="968"/>
      <c r="F66" s="1033"/>
      <c r="G66" s="955"/>
      <c r="H66" s="956"/>
      <c r="I66" s="163"/>
      <c r="J66" s="164">
        <f>G65</f>
        <v>0</v>
      </c>
      <c r="K66" s="163"/>
      <c r="L66" s="164">
        <f>M65</f>
        <v>0</v>
      </c>
      <c r="M66" s="1049"/>
      <c r="N66" s="1050"/>
      <c r="O66" s="1055"/>
      <c r="P66" s="1056"/>
      <c r="Q66" s="1056"/>
      <c r="R66" s="956"/>
      <c r="S66" s="1081"/>
      <c r="T66" s="1082"/>
      <c r="U66" s="1082"/>
      <c r="V66" s="1082"/>
      <c r="W66" s="1083"/>
      <c r="X66" s="196" t="s">
        <v>253</v>
      </c>
      <c r="Y66" s="120"/>
      <c r="Z66" s="197"/>
      <c r="AA66" s="173" t="str">
        <f>IF(AA65="","",VLOOKUP(AA65,'シフト記号表（従来型・ユニット型共通）'!$C$6:$L$47,10,FALSE))</f>
        <v/>
      </c>
      <c r="AB66" s="174" t="str">
        <f>IF(AB65="","",VLOOKUP(AB65,'シフト記号表（従来型・ユニット型共通）'!$C$6:$L$47,10,FALSE))</f>
        <v/>
      </c>
      <c r="AC66" s="174" t="str">
        <f>IF(AC65="","",VLOOKUP(AC65,'シフト記号表（従来型・ユニット型共通）'!$C$6:$L$47,10,FALSE))</f>
        <v/>
      </c>
      <c r="AD66" s="174" t="str">
        <f>IF(AD65="","",VLOOKUP(AD65,'シフト記号表（従来型・ユニット型共通）'!$C$6:$L$47,10,FALSE))</f>
        <v/>
      </c>
      <c r="AE66" s="174" t="str">
        <f>IF(AE65="","",VLOOKUP(AE65,'シフト記号表（従来型・ユニット型共通）'!$C$6:$L$47,10,FALSE))</f>
        <v/>
      </c>
      <c r="AF66" s="174" t="str">
        <f>IF(AF65="","",VLOOKUP(AF65,'シフト記号表（従来型・ユニット型共通）'!$C$6:$L$47,10,FALSE))</f>
        <v/>
      </c>
      <c r="AG66" s="175" t="str">
        <f>IF(AG65="","",VLOOKUP(AG65,'シフト記号表（従来型・ユニット型共通）'!$C$6:$L$47,10,FALSE))</f>
        <v/>
      </c>
      <c r="AH66" s="173" t="str">
        <f>IF(AH65="","",VLOOKUP(AH65,'シフト記号表（従来型・ユニット型共通）'!$C$6:$L$47,10,FALSE))</f>
        <v/>
      </c>
      <c r="AI66" s="174" t="str">
        <f>IF(AI65="","",VLOOKUP(AI65,'シフト記号表（従来型・ユニット型共通）'!$C$6:$L$47,10,FALSE))</f>
        <v/>
      </c>
      <c r="AJ66" s="174" t="str">
        <f>IF(AJ65="","",VLOOKUP(AJ65,'シフト記号表（従来型・ユニット型共通）'!$C$6:$L$47,10,FALSE))</f>
        <v/>
      </c>
      <c r="AK66" s="174" t="str">
        <f>IF(AK65="","",VLOOKUP(AK65,'シフト記号表（従来型・ユニット型共通）'!$C$6:$L$47,10,FALSE))</f>
        <v/>
      </c>
      <c r="AL66" s="174" t="str">
        <f>IF(AL65="","",VLOOKUP(AL65,'シフト記号表（従来型・ユニット型共通）'!$C$6:$L$47,10,FALSE))</f>
        <v/>
      </c>
      <c r="AM66" s="174" t="str">
        <f>IF(AM65="","",VLOOKUP(AM65,'シフト記号表（従来型・ユニット型共通）'!$C$6:$L$47,10,FALSE))</f>
        <v/>
      </c>
      <c r="AN66" s="175" t="str">
        <f>IF(AN65="","",VLOOKUP(AN65,'シフト記号表（従来型・ユニット型共通）'!$C$6:$L$47,10,FALSE))</f>
        <v/>
      </c>
      <c r="AO66" s="173" t="str">
        <f>IF(AO65="","",VLOOKUP(AO65,'シフト記号表（従来型・ユニット型共通）'!$C$6:$L$47,10,FALSE))</f>
        <v/>
      </c>
      <c r="AP66" s="174" t="str">
        <f>IF(AP65="","",VLOOKUP(AP65,'シフト記号表（従来型・ユニット型共通）'!$C$6:$L$47,10,FALSE))</f>
        <v/>
      </c>
      <c r="AQ66" s="174" t="str">
        <f>IF(AQ65="","",VLOOKUP(AQ65,'シフト記号表（従来型・ユニット型共通）'!$C$6:$L$47,10,FALSE))</f>
        <v/>
      </c>
      <c r="AR66" s="174" t="str">
        <f>IF(AR65="","",VLOOKUP(AR65,'シフト記号表（従来型・ユニット型共通）'!$C$6:$L$47,10,FALSE))</f>
        <v/>
      </c>
      <c r="AS66" s="174" t="str">
        <f>IF(AS65="","",VLOOKUP(AS65,'シフト記号表（従来型・ユニット型共通）'!$C$6:$L$47,10,FALSE))</f>
        <v/>
      </c>
      <c r="AT66" s="174" t="str">
        <f>IF(AT65="","",VLOOKUP(AT65,'シフト記号表（従来型・ユニット型共通）'!$C$6:$L$47,10,FALSE))</f>
        <v/>
      </c>
      <c r="AU66" s="175" t="str">
        <f>IF(AU65="","",VLOOKUP(AU65,'シフト記号表（従来型・ユニット型共通）'!$C$6:$L$47,10,FALSE))</f>
        <v/>
      </c>
      <c r="AV66" s="173" t="str">
        <f>IF(AV65="","",VLOOKUP(AV65,'シフト記号表（従来型・ユニット型共通）'!$C$6:$L$47,10,FALSE))</f>
        <v/>
      </c>
      <c r="AW66" s="174" t="str">
        <f>IF(AW65="","",VLOOKUP(AW65,'シフト記号表（従来型・ユニット型共通）'!$C$6:$L$47,10,FALSE))</f>
        <v/>
      </c>
      <c r="AX66" s="174" t="str">
        <f>IF(AX65="","",VLOOKUP(AX65,'シフト記号表（従来型・ユニット型共通）'!$C$6:$L$47,10,FALSE))</f>
        <v/>
      </c>
      <c r="AY66" s="174" t="str">
        <f>IF(AY65="","",VLOOKUP(AY65,'シフト記号表（従来型・ユニット型共通）'!$C$6:$L$47,10,FALSE))</f>
        <v/>
      </c>
      <c r="AZ66" s="174" t="str">
        <f>IF(AZ65="","",VLOOKUP(AZ65,'シフト記号表（従来型・ユニット型共通）'!$C$6:$L$47,10,FALSE))</f>
        <v/>
      </c>
      <c r="BA66" s="174" t="str">
        <f>IF(BA65="","",VLOOKUP(BA65,'シフト記号表（従来型・ユニット型共通）'!$C$6:$L$47,10,FALSE))</f>
        <v/>
      </c>
      <c r="BB66" s="175" t="str">
        <f>IF(BB65="","",VLOOKUP(BB65,'シフト記号表（従来型・ユニット型共通）'!$C$6:$L$47,10,FALSE))</f>
        <v/>
      </c>
      <c r="BC66" s="173" t="str">
        <f>IF(BC65="","",VLOOKUP(BC65,'シフト記号表（従来型・ユニット型共通）'!$C$6:$L$47,10,FALSE))</f>
        <v/>
      </c>
      <c r="BD66" s="174" t="str">
        <f>IF(BD65="","",VLOOKUP(BD65,'シフト記号表（従来型・ユニット型共通）'!$C$6:$L$47,10,FALSE))</f>
        <v/>
      </c>
      <c r="BE66" s="174" t="str">
        <f>IF(BE65="","",VLOOKUP(BE65,'シフト記号表（従来型・ユニット型共通）'!$C$6:$L$47,10,FALSE))</f>
        <v/>
      </c>
      <c r="BF66" s="1027">
        <f>IF($BI$3="４週",SUM(AA66:BB66),IF($BI$3="暦月",SUM(AA66:BE66),""))</f>
        <v>0</v>
      </c>
      <c r="BG66" s="1028"/>
      <c r="BH66" s="1029">
        <f>IF($BI$3="４週",BF66/4,IF($BI$3="暦月",(BF66/($BI$8/7)),""))</f>
        <v>0</v>
      </c>
      <c r="BI66" s="1028"/>
      <c r="BJ66" s="1024"/>
      <c r="BK66" s="1025"/>
      <c r="BL66" s="1025"/>
      <c r="BM66" s="1025"/>
      <c r="BN66" s="1026"/>
    </row>
    <row r="67" spans="2:66" ht="20.25" customHeight="1">
      <c r="B67" s="1120">
        <f>B65+1</f>
        <v>26</v>
      </c>
      <c r="C67" s="1030"/>
      <c r="D67" s="1032"/>
      <c r="E67" s="968"/>
      <c r="F67" s="1033"/>
      <c r="G67" s="957"/>
      <c r="H67" s="958"/>
      <c r="I67" s="163"/>
      <c r="J67" s="164"/>
      <c r="K67" s="163"/>
      <c r="L67" s="164"/>
      <c r="M67" s="1051"/>
      <c r="N67" s="1052"/>
      <c r="O67" s="1057"/>
      <c r="P67" s="1058"/>
      <c r="Q67" s="1058"/>
      <c r="R67" s="958"/>
      <c r="S67" s="1081"/>
      <c r="T67" s="1082"/>
      <c r="U67" s="1082"/>
      <c r="V67" s="1082"/>
      <c r="W67" s="1083"/>
      <c r="X67" s="195" t="s">
        <v>18</v>
      </c>
      <c r="Y67" s="118"/>
      <c r="Z67" s="119"/>
      <c r="AA67" s="105"/>
      <c r="AB67" s="106"/>
      <c r="AC67" s="106"/>
      <c r="AD67" s="106"/>
      <c r="AE67" s="106"/>
      <c r="AF67" s="106"/>
      <c r="AG67" s="107"/>
      <c r="AH67" s="105"/>
      <c r="AI67" s="106"/>
      <c r="AJ67" s="106"/>
      <c r="AK67" s="106"/>
      <c r="AL67" s="106"/>
      <c r="AM67" s="106"/>
      <c r="AN67" s="107"/>
      <c r="AO67" s="105"/>
      <c r="AP67" s="106"/>
      <c r="AQ67" s="106"/>
      <c r="AR67" s="106"/>
      <c r="AS67" s="106"/>
      <c r="AT67" s="106"/>
      <c r="AU67" s="107"/>
      <c r="AV67" s="105"/>
      <c r="AW67" s="106"/>
      <c r="AX67" s="106"/>
      <c r="AY67" s="106"/>
      <c r="AZ67" s="106"/>
      <c r="BA67" s="106"/>
      <c r="BB67" s="107"/>
      <c r="BC67" s="105"/>
      <c r="BD67" s="106"/>
      <c r="BE67" s="108"/>
      <c r="BF67" s="1035"/>
      <c r="BG67" s="1036"/>
      <c r="BH67" s="1037"/>
      <c r="BI67" s="1038"/>
      <c r="BJ67" s="1059"/>
      <c r="BK67" s="1060"/>
      <c r="BL67" s="1060"/>
      <c r="BM67" s="1060"/>
      <c r="BN67" s="1061"/>
    </row>
    <row r="68" spans="2:66" ht="20.25" customHeight="1">
      <c r="B68" s="1121"/>
      <c r="C68" s="1031"/>
      <c r="D68" s="1034"/>
      <c r="E68" s="968"/>
      <c r="F68" s="1033"/>
      <c r="G68" s="955"/>
      <c r="H68" s="956"/>
      <c r="I68" s="163"/>
      <c r="J68" s="164">
        <f>G67</f>
        <v>0</v>
      </c>
      <c r="K68" s="163"/>
      <c r="L68" s="164">
        <f>M67</f>
        <v>0</v>
      </c>
      <c r="M68" s="1049"/>
      <c r="N68" s="1050"/>
      <c r="O68" s="1055"/>
      <c r="P68" s="1056"/>
      <c r="Q68" s="1056"/>
      <c r="R68" s="956"/>
      <c r="S68" s="1081"/>
      <c r="T68" s="1082"/>
      <c r="U68" s="1082"/>
      <c r="V68" s="1082"/>
      <c r="W68" s="1083"/>
      <c r="X68" s="196" t="s">
        <v>253</v>
      </c>
      <c r="Y68" s="120"/>
      <c r="Z68" s="197"/>
      <c r="AA68" s="173" t="str">
        <f>IF(AA67="","",VLOOKUP(AA67,'シフト記号表（従来型・ユニット型共通）'!$C$6:$L$47,10,FALSE))</f>
        <v/>
      </c>
      <c r="AB68" s="174" t="str">
        <f>IF(AB67="","",VLOOKUP(AB67,'シフト記号表（従来型・ユニット型共通）'!$C$6:$L$47,10,FALSE))</f>
        <v/>
      </c>
      <c r="AC68" s="174" t="str">
        <f>IF(AC67="","",VLOOKUP(AC67,'シフト記号表（従来型・ユニット型共通）'!$C$6:$L$47,10,FALSE))</f>
        <v/>
      </c>
      <c r="AD68" s="174" t="str">
        <f>IF(AD67="","",VLOOKUP(AD67,'シフト記号表（従来型・ユニット型共通）'!$C$6:$L$47,10,FALSE))</f>
        <v/>
      </c>
      <c r="AE68" s="174" t="str">
        <f>IF(AE67="","",VLOOKUP(AE67,'シフト記号表（従来型・ユニット型共通）'!$C$6:$L$47,10,FALSE))</f>
        <v/>
      </c>
      <c r="AF68" s="174" t="str">
        <f>IF(AF67="","",VLOOKUP(AF67,'シフト記号表（従来型・ユニット型共通）'!$C$6:$L$47,10,FALSE))</f>
        <v/>
      </c>
      <c r="AG68" s="175" t="str">
        <f>IF(AG67="","",VLOOKUP(AG67,'シフト記号表（従来型・ユニット型共通）'!$C$6:$L$47,10,FALSE))</f>
        <v/>
      </c>
      <c r="AH68" s="173" t="str">
        <f>IF(AH67="","",VLOOKUP(AH67,'シフト記号表（従来型・ユニット型共通）'!$C$6:$L$47,10,FALSE))</f>
        <v/>
      </c>
      <c r="AI68" s="174" t="str">
        <f>IF(AI67="","",VLOOKUP(AI67,'シフト記号表（従来型・ユニット型共通）'!$C$6:$L$47,10,FALSE))</f>
        <v/>
      </c>
      <c r="AJ68" s="174" t="str">
        <f>IF(AJ67="","",VLOOKUP(AJ67,'シフト記号表（従来型・ユニット型共通）'!$C$6:$L$47,10,FALSE))</f>
        <v/>
      </c>
      <c r="AK68" s="174" t="str">
        <f>IF(AK67="","",VLOOKUP(AK67,'シフト記号表（従来型・ユニット型共通）'!$C$6:$L$47,10,FALSE))</f>
        <v/>
      </c>
      <c r="AL68" s="174" t="str">
        <f>IF(AL67="","",VLOOKUP(AL67,'シフト記号表（従来型・ユニット型共通）'!$C$6:$L$47,10,FALSE))</f>
        <v/>
      </c>
      <c r="AM68" s="174" t="str">
        <f>IF(AM67="","",VLOOKUP(AM67,'シフト記号表（従来型・ユニット型共通）'!$C$6:$L$47,10,FALSE))</f>
        <v/>
      </c>
      <c r="AN68" s="175" t="str">
        <f>IF(AN67="","",VLOOKUP(AN67,'シフト記号表（従来型・ユニット型共通）'!$C$6:$L$47,10,FALSE))</f>
        <v/>
      </c>
      <c r="AO68" s="173" t="str">
        <f>IF(AO67="","",VLOOKUP(AO67,'シフト記号表（従来型・ユニット型共通）'!$C$6:$L$47,10,FALSE))</f>
        <v/>
      </c>
      <c r="AP68" s="174" t="str">
        <f>IF(AP67="","",VLOOKUP(AP67,'シフト記号表（従来型・ユニット型共通）'!$C$6:$L$47,10,FALSE))</f>
        <v/>
      </c>
      <c r="AQ68" s="174" t="str">
        <f>IF(AQ67="","",VLOOKUP(AQ67,'シフト記号表（従来型・ユニット型共通）'!$C$6:$L$47,10,FALSE))</f>
        <v/>
      </c>
      <c r="AR68" s="174" t="str">
        <f>IF(AR67="","",VLOOKUP(AR67,'シフト記号表（従来型・ユニット型共通）'!$C$6:$L$47,10,FALSE))</f>
        <v/>
      </c>
      <c r="AS68" s="174" t="str">
        <f>IF(AS67="","",VLOOKUP(AS67,'シフト記号表（従来型・ユニット型共通）'!$C$6:$L$47,10,FALSE))</f>
        <v/>
      </c>
      <c r="AT68" s="174" t="str">
        <f>IF(AT67="","",VLOOKUP(AT67,'シフト記号表（従来型・ユニット型共通）'!$C$6:$L$47,10,FALSE))</f>
        <v/>
      </c>
      <c r="AU68" s="175" t="str">
        <f>IF(AU67="","",VLOOKUP(AU67,'シフト記号表（従来型・ユニット型共通）'!$C$6:$L$47,10,FALSE))</f>
        <v/>
      </c>
      <c r="AV68" s="173" t="str">
        <f>IF(AV67="","",VLOOKUP(AV67,'シフト記号表（従来型・ユニット型共通）'!$C$6:$L$47,10,FALSE))</f>
        <v/>
      </c>
      <c r="AW68" s="174" t="str">
        <f>IF(AW67="","",VLOOKUP(AW67,'シフト記号表（従来型・ユニット型共通）'!$C$6:$L$47,10,FALSE))</f>
        <v/>
      </c>
      <c r="AX68" s="174" t="str">
        <f>IF(AX67="","",VLOOKUP(AX67,'シフト記号表（従来型・ユニット型共通）'!$C$6:$L$47,10,FALSE))</f>
        <v/>
      </c>
      <c r="AY68" s="174" t="str">
        <f>IF(AY67="","",VLOOKUP(AY67,'シフト記号表（従来型・ユニット型共通）'!$C$6:$L$47,10,FALSE))</f>
        <v/>
      </c>
      <c r="AZ68" s="174" t="str">
        <f>IF(AZ67="","",VLOOKUP(AZ67,'シフト記号表（従来型・ユニット型共通）'!$C$6:$L$47,10,FALSE))</f>
        <v/>
      </c>
      <c r="BA68" s="174" t="str">
        <f>IF(BA67="","",VLOOKUP(BA67,'シフト記号表（従来型・ユニット型共通）'!$C$6:$L$47,10,FALSE))</f>
        <v/>
      </c>
      <c r="BB68" s="175" t="str">
        <f>IF(BB67="","",VLOOKUP(BB67,'シフト記号表（従来型・ユニット型共通）'!$C$6:$L$47,10,FALSE))</f>
        <v/>
      </c>
      <c r="BC68" s="173" t="str">
        <f>IF(BC67="","",VLOOKUP(BC67,'シフト記号表（従来型・ユニット型共通）'!$C$6:$L$47,10,FALSE))</f>
        <v/>
      </c>
      <c r="BD68" s="174" t="str">
        <f>IF(BD67="","",VLOOKUP(BD67,'シフト記号表（従来型・ユニット型共通）'!$C$6:$L$47,10,FALSE))</f>
        <v/>
      </c>
      <c r="BE68" s="174" t="str">
        <f>IF(BE67="","",VLOOKUP(BE67,'シフト記号表（従来型・ユニット型共通）'!$C$6:$L$47,10,FALSE))</f>
        <v/>
      </c>
      <c r="BF68" s="1027">
        <f>IF($BI$3="４週",SUM(AA68:BB68),IF($BI$3="暦月",SUM(AA68:BE68),""))</f>
        <v>0</v>
      </c>
      <c r="BG68" s="1028"/>
      <c r="BH68" s="1029">
        <f>IF($BI$3="４週",BF68/4,IF($BI$3="暦月",(BF68/($BI$8/7)),""))</f>
        <v>0</v>
      </c>
      <c r="BI68" s="1028"/>
      <c r="BJ68" s="1024"/>
      <c r="BK68" s="1025"/>
      <c r="BL68" s="1025"/>
      <c r="BM68" s="1025"/>
      <c r="BN68" s="1026"/>
    </row>
    <row r="69" spans="2:66" ht="20.25" customHeight="1">
      <c r="B69" s="1120">
        <f>B67+1</f>
        <v>27</v>
      </c>
      <c r="C69" s="1030"/>
      <c r="D69" s="1032"/>
      <c r="E69" s="968"/>
      <c r="F69" s="1033"/>
      <c r="G69" s="957"/>
      <c r="H69" s="958"/>
      <c r="I69" s="163"/>
      <c r="J69" s="164"/>
      <c r="K69" s="163"/>
      <c r="L69" s="164"/>
      <c r="M69" s="1051"/>
      <c r="N69" s="1052"/>
      <c r="O69" s="1057"/>
      <c r="P69" s="1058"/>
      <c r="Q69" s="1058"/>
      <c r="R69" s="958"/>
      <c r="S69" s="1081"/>
      <c r="T69" s="1082"/>
      <c r="U69" s="1082"/>
      <c r="V69" s="1082"/>
      <c r="W69" s="1083"/>
      <c r="X69" s="195" t="s">
        <v>18</v>
      </c>
      <c r="Y69" s="118"/>
      <c r="Z69" s="119"/>
      <c r="AA69" s="105"/>
      <c r="AB69" s="106"/>
      <c r="AC69" s="106"/>
      <c r="AD69" s="106"/>
      <c r="AE69" s="106"/>
      <c r="AF69" s="106"/>
      <c r="AG69" s="107"/>
      <c r="AH69" s="105"/>
      <c r="AI69" s="106"/>
      <c r="AJ69" s="106"/>
      <c r="AK69" s="106"/>
      <c r="AL69" s="106"/>
      <c r="AM69" s="106"/>
      <c r="AN69" s="107"/>
      <c r="AO69" s="105"/>
      <c r="AP69" s="106"/>
      <c r="AQ69" s="106"/>
      <c r="AR69" s="106"/>
      <c r="AS69" s="106"/>
      <c r="AT69" s="106"/>
      <c r="AU69" s="107"/>
      <c r="AV69" s="105"/>
      <c r="AW69" s="106"/>
      <c r="AX69" s="106"/>
      <c r="AY69" s="106"/>
      <c r="AZ69" s="106"/>
      <c r="BA69" s="106"/>
      <c r="BB69" s="107"/>
      <c r="BC69" s="105"/>
      <c r="BD69" s="106"/>
      <c r="BE69" s="108"/>
      <c r="BF69" s="1035"/>
      <c r="BG69" s="1036"/>
      <c r="BH69" s="1037"/>
      <c r="BI69" s="1038"/>
      <c r="BJ69" s="1059"/>
      <c r="BK69" s="1060"/>
      <c r="BL69" s="1060"/>
      <c r="BM69" s="1060"/>
      <c r="BN69" s="1061"/>
    </row>
    <row r="70" spans="2:66" ht="20.25" customHeight="1">
      <c r="B70" s="1121"/>
      <c r="C70" s="1031"/>
      <c r="D70" s="1034"/>
      <c r="E70" s="968"/>
      <c r="F70" s="1033"/>
      <c r="G70" s="955"/>
      <c r="H70" s="956"/>
      <c r="I70" s="163"/>
      <c r="J70" s="164">
        <f>G69</f>
        <v>0</v>
      </c>
      <c r="K70" s="163"/>
      <c r="L70" s="164">
        <f>M69</f>
        <v>0</v>
      </c>
      <c r="M70" s="1049"/>
      <c r="N70" s="1050"/>
      <c r="O70" s="1055"/>
      <c r="P70" s="1056"/>
      <c r="Q70" s="1056"/>
      <c r="R70" s="956"/>
      <c r="S70" s="1081"/>
      <c r="T70" s="1082"/>
      <c r="U70" s="1082"/>
      <c r="V70" s="1082"/>
      <c r="W70" s="1083"/>
      <c r="X70" s="196" t="s">
        <v>253</v>
      </c>
      <c r="Y70" s="120"/>
      <c r="Z70" s="197"/>
      <c r="AA70" s="173" t="str">
        <f>IF(AA69="","",VLOOKUP(AA69,'シフト記号表（従来型・ユニット型共通）'!$C$6:$L$47,10,FALSE))</f>
        <v/>
      </c>
      <c r="AB70" s="174" t="str">
        <f>IF(AB69="","",VLOOKUP(AB69,'シフト記号表（従来型・ユニット型共通）'!$C$6:$L$47,10,FALSE))</f>
        <v/>
      </c>
      <c r="AC70" s="174" t="str">
        <f>IF(AC69="","",VLOOKUP(AC69,'シフト記号表（従来型・ユニット型共通）'!$C$6:$L$47,10,FALSE))</f>
        <v/>
      </c>
      <c r="AD70" s="174" t="str">
        <f>IF(AD69="","",VLOOKUP(AD69,'シフト記号表（従来型・ユニット型共通）'!$C$6:$L$47,10,FALSE))</f>
        <v/>
      </c>
      <c r="AE70" s="174" t="str">
        <f>IF(AE69="","",VLOOKUP(AE69,'シフト記号表（従来型・ユニット型共通）'!$C$6:$L$47,10,FALSE))</f>
        <v/>
      </c>
      <c r="AF70" s="174" t="str">
        <f>IF(AF69="","",VLOOKUP(AF69,'シフト記号表（従来型・ユニット型共通）'!$C$6:$L$47,10,FALSE))</f>
        <v/>
      </c>
      <c r="AG70" s="175" t="str">
        <f>IF(AG69="","",VLOOKUP(AG69,'シフト記号表（従来型・ユニット型共通）'!$C$6:$L$47,10,FALSE))</f>
        <v/>
      </c>
      <c r="AH70" s="173" t="str">
        <f>IF(AH69="","",VLOOKUP(AH69,'シフト記号表（従来型・ユニット型共通）'!$C$6:$L$47,10,FALSE))</f>
        <v/>
      </c>
      <c r="AI70" s="174" t="str">
        <f>IF(AI69="","",VLOOKUP(AI69,'シフト記号表（従来型・ユニット型共通）'!$C$6:$L$47,10,FALSE))</f>
        <v/>
      </c>
      <c r="AJ70" s="174" t="str">
        <f>IF(AJ69="","",VLOOKUP(AJ69,'シフト記号表（従来型・ユニット型共通）'!$C$6:$L$47,10,FALSE))</f>
        <v/>
      </c>
      <c r="AK70" s="174" t="str">
        <f>IF(AK69="","",VLOOKUP(AK69,'シフト記号表（従来型・ユニット型共通）'!$C$6:$L$47,10,FALSE))</f>
        <v/>
      </c>
      <c r="AL70" s="174" t="str">
        <f>IF(AL69="","",VLOOKUP(AL69,'シフト記号表（従来型・ユニット型共通）'!$C$6:$L$47,10,FALSE))</f>
        <v/>
      </c>
      <c r="AM70" s="174" t="str">
        <f>IF(AM69="","",VLOOKUP(AM69,'シフト記号表（従来型・ユニット型共通）'!$C$6:$L$47,10,FALSE))</f>
        <v/>
      </c>
      <c r="AN70" s="175" t="str">
        <f>IF(AN69="","",VLOOKUP(AN69,'シフト記号表（従来型・ユニット型共通）'!$C$6:$L$47,10,FALSE))</f>
        <v/>
      </c>
      <c r="AO70" s="173" t="str">
        <f>IF(AO69="","",VLOOKUP(AO69,'シフト記号表（従来型・ユニット型共通）'!$C$6:$L$47,10,FALSE))</f>
        <v/>
      </c>
      <c r="AP70" s="174" t="str">
        <f>IF(AP69="","",VLOOKUP(AP69,'シフト記号表（従来型・ユニット型共通）'!$C$6:$L$47,10,FALSE))</f>
        <v/>
      </c>
      <c r="AQ70" s="174" t="str">
        <f>IF(AQ69="","",VLOOKUP(AQ69,'シフト記号表（従来型・ユニット型共通）'!$C$6:$L$47,10,FALSE))</f>
        <v/>
      </c>
      <c r="AR70" s="174" t="str">
        <f>IF(AR69="","",VLOOKUP(AR69,'シフト記号表（従来型・ユニット型共通）'!$C$6:$L$47,10,FALSE))</f>
        <v/>
      </c>
      <c r="AS70" s="174" t="str">
        <f>IF(AS69="","",VLOOKUP(AS69,'シフト記号表（従来型・ユニット型共通）'!$C$6:$L$47,10,FALSE))</f>
        <v/>
      </c>
      <c r="AT70" s="174" t="str">
        <f>IF(AT69="","",VLOOKUP(AT69,'シフト記号表（従来型・ユニット型共通）'!$C$6:$L$47,10,FALSE))</f>
        <v/>
      </c>
      <c r="AU70" s="175" t="str">
        <f>IF(AU69="","",VLOOKUP(AU69,'シフト記号表（従来型・ユニット型共通）'!$C$6:$L$47,10,FALSE))</f>
        <v/>
      </c>
      <c r="AV70" s="173" t="str">
        <f>IF(AV69="","",VLOOKUP(AV69,'シフト記号表（従来型・ユニット型共通）'!$C$6:$L$47,10,FALSE))</f>
        <v/>
      </c>
      <c r="AW70" s="174" t="str">
        <f>IF(AW69="","",VLOOKUP(AW69,'シフト記号表（従来型・ユニット型共通）'!$C$6:$L$47,10,FALSE))</f>
        <v/>
      </c>
      <c r="AX70" s="174" t="str">
        <f>IF(AX69="","",VLOOKUP(AX69,'シフト記号表（従来型・ユニット型共通）'!$C$6:$L$47,10,FALSE))</f>
        <v/>
      </c>
      <c r="AY70" s="174" t="str">
        <f>IF(AY69="","",VLOOKUP(AY69,'シフト記号表（従来型・ユニット型共通）'!$C$6:$L$47,10,FALSE))</f>
        <v/>
      </c>
      <c r="AZ70" s="174" t="str">
        <f>IF(AZ69="","",VLOOKUP(AZ69,'シフト記号表（従来型・ユニット型共通）'!$C$6:$L$47,10,FALSE))</f>
        <v/>
      </c>
      <c r="BA70" s="174" t="str">
        <f>IF(BA69="","",VLOOKUP(BA69,'シフト記号表（従来型・ユニット型共通）'!$C$6:$L$47,10,FALSE))</f>
        <v/>
      </c>
      <c r="BB70" s="175" t="str">
        <f>IF(BB69="","",VLOOKUP(BB69,'シフト記号表（従来型・ユニット型共通）'!$C$6:$L$47,10,FALSE))</f>
        <v/>
      </c>
      <c r="BC70" s="173" t="str">
        <f>IF(BC69="","",VLOOKUP(BC69,'シフト記号表（従来型・ユニット型共通）'!$C$6:$L$47,10,FALSE))</f>
        <v/>
      </c>
      <c r="BD70" s="174" t="str">
        <f>IF(BD69="","",VLOOKUP(BD69,'シフト記号表（従来型・ユニット型共通）'!$C$6:$L$47,10,FALSE))</f>
        <v/>
      </c>
      <c r="BE70" s="174" t="str">
        <f>IF(BE69="","",VLOOKUP(BE69,'シフト記号表（従来型・ユニット型共通）'!$C$6:$L$47,10,FALSE))</f>
        <v/>
      </c>
      <c r="BF70" s="1027">
        <f>IF($BI$3="４週",SUM(AA70:BB70),IF($BI$3="暦月",SUM(AA70:BE70),""))</f>
        <v>0</v>
      </c>
      <c r="BG70" s="1028"/>
      <c r="BH70" s="1029">
        <f>IF($BI$3="４週",BF70/4,IF($BI$3="暦月",(BF70/($BI$8/7)),""))</f>
        <v>0</v>
      </c>
      <c r="BI70" s="1028"/>
      <c r="BJ70" s="1024"/>
      <c r="BK70" s="1025"/>
      <c r="BL70" s="1025"/>
      <c r="BM70" s="1025"/>
      <c r="BN70" s="1026"/>
    </row>
    <row r="71" spans="2:66" ht="20.25" customHeight="1">
      <c r="B71" s="1120">
        <f>B69+1</f>
        <v>28</v>
      </c>
      <c r="C71" s="1030"/>
      <c r="D71" s="1032"/>
      <c r="E71" s="968"/>
      <c r="F71" s="1033"/>
      <c r="G71" s="957"/>
      <c r="H71" s="958"/>
      <c r="I71" s="163"/>
      <c r="J71" s="164"/>
      <c r="K71" s="163"/>
      <c r="L71" s="164"/>
      <c r="M71" s="1051"/>
      <c r="N71" s="1052"/>
      <c r="O71" s="1057"/>
      <c r="P71" s="1058"/>
      <c r="Q71" s="1058"/>
      <c r="R71" s="958"/>
      <c r="S71" s="1081"/>
      <c r="T71" s="1082"/>
      <c r="U71" s="1082"/>
      <c r="V71" s="1082"/>
      <c r="W71" s="1083"/>
      <c r="X71" s="195" t="s">
        <v>18</v>
      </c>
      <c r="Y71" s="118"/>
      <c r="Z71" s="119"/>
      <c r="AA71" s="105"/>
      <c r="AB71" s="106"/>
      <c r="AC71" s="106"/>
      <c r="AD71" s="106"/>
      <c r="AE71" s="106"/>
      <c r="AF71" s="106"/>
      <c r="AG71" s="107"/>
      <c r="AH71" s="105"/>
      <c r="AI71" s="106"/>
      <c r="AJ71" s="106"/>
      <c r="AK71" s="106"/>
      <c r="AL71" s="106"/>
      <c r="AM71" s="106"/>
      <c r="AN71" s="107"/>
      <c r="AO71" s="105"/>
      <c r="AP71" s="106"/>
      <c r="AQ71" s="106"/>
      <c r="AR71" s="106"/>
      <c r="AS71" s="106"/>
      <c r="AT71" s="106"/>
      <c r="AU71" s="107"/>
      <c r="AV71" s="105"/>
      <c r="AW71" s="106"/>
      <c r="AX71" s="106"/>
      <c r="AY71" s="106"/>
      <c r="AZ71" s="106"/>
      <c r="BA71" s="106"/>
      <c r="BB71" s="107"/>
      <c r="BC71" s="105"/>
      <c r="BD71" s="106"/>
      <c r="BE71" s="108"/>
      <c r="BF71" s="1035"/>
      <c r="BG71" s="1036"/>
      <c r="BH71" s="1037"/>
      <c r="BI71" s="1038"/>
      <c r="BJ71" s="1059"/>
      <c r="BK71" s="1060"/>
      <c r="BL71" s="1060"/>
      <c r="BM71" s="1060"/>
      <c r="BN71" s="1061"/>
    </row>
    <row r="72" spans="2:66" ht="20.25" customHeight="1">
      <c r="B72" s="1121"/>
      <c r="C72" s="1031"/>
      <c r="D72" s="1034"/>
      <c r="E72" s="968"/>
      <c r="F72" s="1033"/>
      <c r="G72" s="955"/>
      <c r="H72" s="956"/>
      <c r="I72" s="163"/>
      <c r="J72" s="164">
        <f>G71</f>
        <v>0</v>
      </c>
      <c r="K72" s="163"/>
      <c r="L72" s="164">
        <f>M71</f>
        <v>0</v>
      </c>
      <c r="M72" s="1049"/>
      <c r="N72" s="1050"/>
      <c r="O72" s="1055"/>
      <c r="P72" s="1056"/>
      <c r="Q72" s="1056"/>
      <c r="R72" s="956"/>
      <c r="S72" s="1081"/>
      <c r="T72" s="1082"/>
      <c r="U72" s="1082"/>
      <c r="V72" s="1082"/>
      <c r="W72" s="1083"/>
      <c r="X72" s="196" t="s">
        <v>253</v>
      </c>
      <c r="Y72" s="120"/>
      <c r="Z72" s="197"/>
      <c r="AA72" s="173" t="str">
        <f>IF(AA71="","",VLOOKUP(AA71,'シフト記号表（従来型・ユニット型共通）'!$C$6:$L$47,10,FALSE))</f>
        <v/>
      </c>
      <c r="AB72" s="174" t="str">
        <f>IF(AB71="","",VLOOKUP(AB71,'シフト記号表（従来型・ユニット型共通）'!$C$6:$L$47,10,FALSE))</f>
        <v/>
      </c>
      <c r="AC72" s="174" t="str">
        <f>IF(AC71="","",VLOOKUP(AC71,'シフト記号表（従来型・ユニット型共通）'!$C$6:$L$47,10,FALSE))</f>
        <v/>
      </c>
      <c r="AD72" s="174" t="str">
        <f>IF(AD71="","",VLOOKUP(AD71,'シフト記号表（従来型・ユニット型共通）'!$C$6:$L$47,10,FALSE))</f>
        <v/>
      </c>
      <c r="AE72" s="174" t="str">
        <f>IF(AE71="","",VLOOKUP(AE71,'シフト記号表（従来型・ユニット型共通）'!$C$6:$L$47,10,FALSE))</f>
        <v/>
      </c>
      <c r="AF72" s="174" t="str">
        <f>IF(AF71="","",VLOOKUP(AF71,'シフト記号表（従来型・ユニット型共通）'!$C$6:$L$47,10,FALSE))</f>
        <v/>
      </c>
      <c r="AG72" s="175" t="str">
        <f>IF(AG71="","",VLOOKUP(AG71,'シフト記号表（従来型・ユニット型共通）'!$C$6:$L$47,10,FALSE))</f>
        <v/>
      </c>
      <c r="AH72" s="173" t="str">
        <f>IF(AH71="","",VLOOKUP(AH71,'シフト記号表（従来型・ユニット型共通）'!$C$6:$L$47,10,FALSE))</f>
        <v/>
      </c>
      <c r="AI72" s="174" t="str">
        <f>IF(AI71="","",VLOOKUP(AI71,'シフト記号表（従来型・ユニット型共通）'!$C$6:$L$47,10,FALSE))</f>
        <v/>
      </c>
      <c r="AJ72" s="174" t="str">
        <f>IF(AJ71="","",VLOOKUP(AJ71,'シフト記号表（従来型・ユニット型共通）'!$C$6:$L$47,10,FALSE))</f>
        <v/>
      </c>
      <c r="AK72" s="174" t="str">
        <f>IF(AK71="","",VLOOKUP(AK71,'シフト記号表（従来型・ユニット型共通）'!$C$6:$L$47,10,FALSE))</f>
        <v/>
      </c>
      <c r="AL72" s="174" t="str">
        <f>IF(AL71="","",VLOOKUP(AL71,'シフト記号表（従来型・ユニット型共通）'!$C$6:$L$47,10,FALSE))</f>
        <v/>
      </c>
      <c r="AM72" s="174" t="str">
        <f>IF(AM71="","",VLOOKUP(AM71,'シフト記号表（従来型・ユニット型共通）'!$C$6:$L$47,10,FALSE))</f>
        <v/>
      </c>
      <c r="AN72" s="175" t="str">
        <f>IF(AN71="","",VLOOKUP(AN71,'シフト記号表（従来型・ユニット型共通）'!$C$6:$L$47,10,FALSE))</f>
        <v/>
      </c>
      <c r="AO72" s="173" t="str">
        <f>IF(AO71="","",VLOOKUP(AO71,'シフト記号表（従来型・ユニット型共通）'!$C$6:$L$47,10,FALSE))</f>
        <v/>
      </c>
      <c r="AP72" s="174" t="str">
        <f>IF(AP71="","",VLOOKUP(AP71,'シフト記号表（従来型・ユニット型共通）'!$C$6:$L$47,10,FALSE))</f>
        <v/>
      </c>
      <c r="AQ72" s="174" t="str">
        <f>IF(AQ71="","",VLOOKUP(AQ71,'シフト記号表（従来型・ユニット型共通）'!$C$6:$L$47,10,FALSE))</f>
        <v/>
      </c>
      <c r="AR72" s="174" t="str">
        <f>IF(AR71="","",VLOOKUP(AR71,'シフト記号表（従来型・ユニット型共通）'!$C$6:$L$47,10,FALSE))</f>
        <v/>
      </c>
      <c r="AS72" s="174" t="str">
        <f>IF(AS71="","",VLOOKUP(AS71,'シフト記号表（従来型・ユニット型共通）'!$C$6:$L$47,10,FALSE))</f>
        <v/>
      </c>
      <c r="AT72" s="174" t="str">
        <f>IF(AT71="","",VLOOKUP(AT71,'シフト記号表（従来型・ユニット型共通）'!$C$6:$L$47,10,FALSE))</f>
        <v/>
      </c>
      <c r="AU72" s="175" t="str">
        <f>IF(AU71="","",VLOOKUP(AU71,'シフト記号表（従来型・ユニット型共通）'!$C$6:$L$47,10,FALSE))</f>
        <v/>
      </c>
      <c r="AV72" s="173" t="str">
        <f>IF(AV71="","",VLOOKUP(AV71,'シフト記号表（従来型・ユニット型共通）'!$C$6:$L$47,10,FALSE))</f>
        <v/>
      </c>
      <c r="AW72" s="174" t="str">
        <f>IF(AW71="","",VLOOKUP(AW71,'シフト記号表（従来型・ユニット型共通）'!$C$6:$L$47,10,FALSE))</f>
        <v/>
      </c>
      <c r="AX72" s="174" t="str">
        <f>IF(AX71="","",VLOOKUP(AX71,'シフト記号表（従来型・ユニット型共通）'!$C$6:$L$47,10,FALSE))</f>
        <v/>
      </c>
      <c r="AY72" s="174" t="str">
        <f>IF(AY71="","",VLOOKUP(AY71,'シフト記号表（従来型・ユニット型共通）'!$C$6:$L$47,10,FALSE))</f>
        <v/>
      </c>
      <c r="AZ72" s="174" t="str">
        <f>IF(AZ71="","",VLOOKUP(AZ71,'シフト記号表（従来型・ユニット型共通）'!$C$6:$L$47,10,FALSE))</f>
        <v/>
      </c>
      <c r="BA72" s="174" t="str">
        <f>IF(BA71="","",VLOOKUP(BA71,'シフト記号表（従来型・ユニット型共通）'!$C$6:$L$47,10,FALSE))</f>
        <v/>
      </c>
      <c r="BB72" s="175" t="str">
        <f>IF(BB71="","",VLOOKUP(BB71,'シフト記号表（従来型・ユニット型共通）'!$C$6:$L$47,10,FALSE))</f>
        <v/>
      </c>
      <c r="BC72" s="173" t="str">
        <f>IF(BC71="","",VLOOKUP(BC71,'シフト記号表（従来型・ユニット型共通）'!$C$6:$L$47,10,FALSE))</f>
        <v/>
      </c>
      <c r="BD72" s="174" t="str">
        <f>IF(BD71="","",VLOOKUP(BD71,'シフト記号表（従来型・ユニット型共通）'!$C$6:$L$47,10,FALSE))</f>
        <v/>
      </c>
      <c r="BE72" s="174" t="str">
        <f>IF(BE71="","",VLOOKUP(BE71,'シフト記号表（従来型・ユニット型共通）'!$C$6:$L$47,10,FALSE))</f>
        <v/>
      </c>
      <c r="BF72" s="1027">
        <f>IF($BI$3="４週",SUM(AA72:BB72),IF($BI$3="暦月",SUM(AA72:BE72),""))</f>
        <v>0</v>
      </c>
      <c r="BG72" s="1028"/>
      <c r="BH72" s="1029">
        <f>IF($BI$3="４週",BF72/4,IF($BI$3="暦月",(BF72/($BI$8/7)),""))</f>
        <v>0</v>
      </c>
      <c r="BI72" s="1028"/>
      <c r="BJ72" s="1024"/>
      <c r="BK72" s="1025"/>
      <c r="BL72" s="1025"/>
      <c r="BM72" s="1025"/>
      <c r="BN72" s="1026"/>
    </row>
    <row r="73" spans="2:66" ht="20.25" customHeight="1">
      <c r="B73" s="1120">
        <f>B71+1</f>
        <v>29</v>
      </c>
      <c r="C73" s="1030"/>
      <c r="D73" s="1032"/>
      <c r="E73" s="968"/>
      <c r="F73" s="1033"/>
      <c r="G73" s="957"/>
      <c r="H73" s="958"/>
      <c r="I73" s="163"/>
      <c r="J73" s="164"/>
      <c r="K73" s="163"/>
      <c r="L73" s="164"/>
      <c r="M73" s="1051"/>
      <c r="N73" s="1052"/>
      <c r="O73" s="1057"/>
      <c r="P73" s="1058"/>
      <c r="Q73" s="1058"/>
      <c r="R73" s="958"/>
      <c r="S73" s="1081"/>
      <c r="T73" s="1082"/>
      <c r="U73" s="1082"/>
      <c r="V73" s="1082"/>
      <c r="W73" s="1083"/>
      <c r="X73" s="195" t="s">
        <v>18</v>
      </c>
      <c r="Y73" s="118"/>
      <c r="Z73" s="119"/>
      <c r="AA73" s="105"/>
      <c r="AB73" s="106"/>
      <c r="AC73" s="106"/>
      <c r="AD73" s="106"/>
      <c r="AE73" s="106"/>
      <c r="AF73" s="106"/>
      <c r="AG73" s="107"/>
      <c r="AH73" s="105"/>
      <c r="AI73" s="106"/>
      <c r="AJ73" s="106"/>
      <c r="AK73" s="106"/>
      <c r="AL73" s="106"/>
      <c r="AM73" s="106"/>
      <c r="AN73" s="107"/>
      <c r="AO73" s="105"/>
      <c r="AP73" s="106"/>
      <c r="AQ73" s="106"/>
      <c r="AR73" s="106"/>
      <c r="AS73" s="106"/>
      <c r="AT73" s="106"/>
      <c r="AU73" s="107"/>
      <c r="AV73" s="105"/>
      <c r="AW73" s="106"/>
      <c r="AX73" s="106"/>
      <c r="AY73" s="106"/>
      <c r="AZ73" s="106"/>
      <c r="BA73" s="106"/>
      <c r="BB73" s="107"/>
      <c r="BC73" s="105"/>
      <c r="BD73" s="106"/>
      <c r="BE73" s="108"/>
      <c r="BF73" s="1035"/>
      <c r="BG73" s="1036"/>
      <c r="BH73" s="1037"/>
      <c r="BI73" s="1038"/>
      <c r="BJ73" s="1059"/>
      <c r="BK73" s="1060"/>
      <c r="BL73" s="1060"/>
      <c r="BM73" s="1060"/>
      <c r="BN73" s="1061"/>
    </row>
    <row r="74" spans="2:66" ht="20.25" customHeight="1">
      <c r="B74" s="1121"/>
      <c r="C74" s="1031"/>
      <c r="D74" s="1034"/>
      <c r="E74" s="968"/>
      <c r="F74" s="1033"/>
      <c r="G74" s="1105"/>
      <c r="H74" s="1106"/>
      <c r="I74" s="207"/>
      <c r="J74" s="208">
        <f>G73</f>
        <v>0</v>
      </c>
      <c r="K74" s="207"/>
      <c r="L74" s="208">
        <f>M73</f>
        <v>0</v>
      </c>
      <c r="M74" s="1107"/>
      <c r="N74" s="1108"/>
      <c r="O74" s="1109"/>
      <c r="P74" s="1110"/>
      <c r="Q74" s="1110"/>
      <c r="R74" s="1106"/>
      <c r="S74" s="1081"/>
      <c r="T74" s="1082"/>
      <c r="U74" s="1082"/>
      <c r="V74" s="1082"/>
      <c r="W74" s="1083"/>
      <c r="X74" s="196" t="s">
        <v>253</v>
      </c>
      <c r="Y74" s="120"/>
      <c r="Z74" s="197"/>
      <c r="AA74" s="173" t="str">
        <f>IF(AA73="","",VLOOKUP(AA73,'シフト記号表（従来型・ユニット型共通）'!$C$6:$L$47,10,FALSE))</f>
        <v/>
      </c>
      <c r="AB74" s="174" t="str">
        <f>IF(AB73="","",VLOOKUP(AB73,'シフト記号表（従来型・ユニット型共通）'!$C$6:$L$47,10,FALSE))</f>
        <v/>
      </c>
      <c r="AC74" s="174" t="str">
        <f>IF(AC73="","",VLOOKUP(AC73,'シフト記号表（従来型・ユニット型共通）'!$C$6:$L$47,10,FALSE))</f>
        <v/>
      </c>
      <c r="AD74" s="174" t="str">
        <f>IF(AD73="","",VLOOKUP(AD73,'シフト記号表（従来型・ユニット型共通）'!$C$6:$L$47,10,FALSE))</f>
        <v/>
      </c>
      <c r="AE74" s="174" t="str">
        <f>IF(AE73="","",VLOOKUP(AE73,'シフト記号表（従来型・ユニット型共通）'!$C$6:$L$47,10,FALSE))</f>
        <v/>
      </c>
      <c r="AF74" s="174" t="str">
        <f>IF(AF73="","",VLOOKUP(AF73,'シフト記号表（従来型・ユニット型共通）'!$C$6:$L$47,10,FALSE))</f>
        <v/>
      </c>
      <c r="AG74" s="175" t="str">
        <f>IF(AG73="","",VLOOKUP(AG73,'シフト記号表（従来型・ユニット型共通）'!$C$6:$L$47,10,FALSE))</f>
        <v/>
      </c>
      <c r="AH74" s="173" t="str">
        <f>IF(AH73="","",VLOOKUP(AH73,'シフト記号表（従来型・ユニット型共通）'!$C$6:$L$47,10,FALSE))</f>
        <v/>
      </c>
      <c r="AI74" s="174" t="str">
        <f>IF(AI73="","",VLOOKUP(AI73,'シフト記号表（従来型・ユニット型共通）'!$C$6:$L$47,10,FALSE))</f>
        <v/>
      </c>
      <c r="AJ74" s="174" t="str">
        <f>IF(AJ73="","",VLOOKUP(AJ73,'シフト記号表（従来型・ユニット型共通）'!$C$6:$L$47,10,FALSE))</f>
        <v/>
      </c>
      <c r="AK74" s="174" t="str">
        <f>IF(AK73="","",VLOOKUP(AK73,'シフト記号表（従来型・ユニット型共通）'!$C$6:$L$47,10,FALSE))</f>
        <v/>
      </c>
      <c r="AL74" s="174" t="str">
        <f>IF(AL73="","",VLOOKUP(AL73,'シフト記号表（従来型・ユニット型共通）'!$C$6:$L$47,10,FALSE))</f>
        <v/>
      </c>
      <c r="AM74" s="174" t="str">
        <f>IF(AM73="","",VLOOKUP(AM73,'シフト記号表（従来型・ユニット型共通）'!$C$6:$L$47,10,FALSE))</f>
        <v/>
      </c>
      <c r="AN74" s="175" t="str">
        <f>IF(AN73="","",VLOOKUP(AN73,'シフト記号表（従来型・ユニット型共通）'!$C$6:$L$47,10,FALSE))</f>
        <v/>
      </c>
      <c r="AO74" s="173" t="str">
        <f>IF(AO73="","",VLOOKUP(AO73,'シフト記号表（従来型・ユニット型共通）'!$C$6:$L$47,10,FALSE))</f>
        <v/>
      </c>
      <c r="AP74" s="174" t="str">
        <f>IF(AP73="","",VLOOKUP(AP73,'シフト記号表（従来型・ユニット型共通）'!$C$6:$L$47,10,FALSE))</f>
        <v/>
      </c>
      <c r="AQ74" s="174" t="str">
        <f>IF(AQ73="","",VLOOKUP(AQ73,'シフト記号表（従来型・ユニット型共通）'!$C$6:$L$47,10,FALSE))</f>
        <v/>
      </c>
      <c r="AR74" s="174" t="str">
        <f>IF(AR73="","",VLOOKUP(AR73,'シフト記号表（従来型・ユニット型共通）'!$C$6:$L$47,10,FALSE))</f>
        <v/>
      </c>
      <c r="AS74" s="174" t="str">
        <f>IF(AS73="","",VLOOKUP(AS73,'シフト記号表（従来型・ユニット型共通）'!$C$6:$L$47,10,FALSE))</f>
        <v/>
      </c>
      <c r="AT74" s="174" t="str">
        <f>IF(AT73="","",VLOOKUP(AT73,'シフト記号表（従来型・ユニット型共通）'!$C$6:$L$47,10,FALSE))</f>
        <v/>
      </c>
      <c r="AU74" s="175" t="str">
        <f>IF(AU73="","",VLOOKUP(AU73,'シフト記号表（従来型・ユニット型共通）'!$C$6:$L$47,10,FALSE))</f>
        <v/>
      </c>
      <c r="AV74" s="173" t="str">
        <f>IF(AV73="","",VLOOKUP(AV73,'シフト記号表（従来型・ユニット型共通）'!$C$6:$L$47,10,FALSE))</f>
        <v/>
      </c>
      <c r="AW74" s="174" t="str">
        <f>IF(AW73="","",VLOOKUP(AW73,'シフト記号表（従来型・ユニット型共通）'!$C$6:$L$47,10,FALSE))</f>
        <v/>
      </c>
      <c r="AX74" s="174" t="str">
        <f>IF(AX73="","",VLOOKUP(AX73,'シフト記号表（従来型・ユニット型共通）'!$C$6:$L$47,10,FALSE))</f>
        <v/>
      </c>
      <c r="AY74" s="174" t="str">
        <f>IF(AY73="","",VLOOKUP(AY73,'シフト記号表（従来型・ユニット型共通）'!$C$6:$L$47,10,FALSE))</f>
        <v/>
      </c>
      <c r="AZ74" s="174" t="str">
        <f>IF(AZ73="","",VLOOKUP(AZ73,'シフト記号表（従来型・ユニット型共通）'!$C$6:$L$47,10,FALSE))</f>
        <v/>
      </c>
      <c r="BA74" s="174" t="str">
        <f>IF(BA73="","",VLOOKUP(BA73,'シフト記号表（従来型・ユニット型共通）'!$C$6:$L$47,10,FALSE))</f>
        <v/>
      </c>
      <c r="BB74" s="175" t="str">
        <f>IF(BB73="","",VLOOKUP(BB73,'シフト記号表（従来型・ユニット型共通）'!$C$6:$L$47,10,FALSE))</f>
        <v/>
      </c>
      <c r="BC74" s="173" t="str">
        <f>IF(BC73="","",VLOOKUP(BC73,'シフト記号表（従来型・ユニット型共通）'!$C$6:$L$47,10,FALSE))</f>
        <v/>
      </c>
      <c r="BD74" s="174" t="str">
        <f>IF(BD73="","",VLOOKUP(BD73,'シフト記号表（従来型・ユニット型共通）'!$C$6:$L$47,10,FALSE))</f>
        <v/>
      </c>
      <c r="BE74" s="174" t="str">
        <f>IF(BE73="","",VLOOKUP(BE73,'シフト記号表（従来型・ユニット型共通）'!$C$6:$L$47,10,FALSE))</f>
        <v/>
      </c>
      <c r="BF74" s="1114">
        <f>IF($BI$3="４週",SUM(AA74:BB74),IF($BI$3="暦月",SUM(AA74:BE74),""))</f>
        <v>0</v>
      </c>
      <c r="BG74" s="1115"/>
      <c r="BH74" s="1116">
        <f>IF($BI$3="４週",BF74/4,IF($BI$3="暦月",(BF74/($BI$8/7)),""))</f>
        <v>0</v>
      </c>
      <c r="BI74" s="1115"/>
      <c r="BJ74" s="1111"/>
      <c r="BK74" s="1112"/>
      <c r="BL74" s="1112"/>
      <c r="BM74" s="1112"/>
      <c r="BN74" s="1113"/>
    </row>
    <row r="75" spans="2:66" ht="20.25" customHeight="1">
      <c r="B75" s="1120">
        <f>B73+1</f>
        <v>30</v>
      </c>
      <c r="C75" s="1030"/>
      <c r="D75" s="1032"/>
      <c r="E75" s="968"/>
      <c r="F75" s="1033"/>
      <c r="G75" s="957"/>
      <c r="H75" s="958"/>
      <c r="I75" s="163"/>
      <c r="J75" s="164"/>
      <c r="K75" s="163"/>
      <c r="L75" s="164"/>
      <c r="M75" s="1051"/>
      <c r="N75" s="1052"/>
      <c r="O75" s="1057"/>
      <c r="P75" s="1058"/>
      <c r="Q75" s="1058"/>
      <c r="R75" s="958"/>
      <c r="S75" s="1081"/>
      <c r="T75" s="1082"/>
      <c r="U75" s="1082"/>
      <c r="V75" s="1082"/>
      <c r="W75" s="1083"/>
      <c r="X75" s="195" t="s">
        <v>18</v>
      </c>
      <c r="Y75" s="118"/>
      <c r="Z75" s="119"/>
      <c r="AA75" s="105"/>
      <c r="AB75" s="106"/>
      <c r="AC75" s="106"/>
      <c r="AD75" s="106"/>
      <c r="AE75" s="106"/>
      <c r="AF75" s="106"/>
      <c r="AG75" s="107"/>
      <c r="AH75" s="105"/>
      <c r="AI75" s="106"/>
      <c r="AJ75" s="106"/>
      <c r="AK75" s="106"/>
      <c r="AL75" s="106"/>
      <c r="AM75" s="106"/>
      <c r="AN75" s="107"/>
      <c r="AO75" s="105"/>
      <c r="AP75" s="106"/>
      <c r="AQ75" s="106"/>
      <c r="AR75" s="106"/>
      <c r="AS75" s="106"/>
      <c r="AT75" s="106"/>
      <c r="AU75" s="107"/>
      <c r="AV75" s="105"/>
      <c r="AW75" s="106"/>
      <c r="AX75" s="106"/>
      <c r="AY75" s="106"/>
      <c r="AZ75" s="106"/>
      <c r="BA75" s="106"/>
      <c r="BB75" s="107"/>
      <c r="BC75" s="105"/>
      <c r="BD75" s="106"/>
      <c r="BE75" s="108"/>
      <c r="BF75" s="1035"/>
      <c r="BG75" s="1036"/>
      <c r="BH75" s="1037"/>
      <c r="BI75" s="1038"/>
      <c r="BJ75" s="1059"/>
      <c r="BK75" s="1060"/>
      <c r="BL75" s="1060"/>
      <c r="BM75" s="1060"/>
      <c r="BN75" s="1061"/>
    </row>
    <row r="76" spans="2:66" ht="20.25" customHeight="1">
      <c r="B76" s="1121"/>
      <c r="C76" s="1031"/>
      <c r="D76" s="1034"/>
      <c r="E76" s="968"/>
      <c r="F76" s="1033"/>
      <c r="G76" s="1105"/>
      <c r="H76" s="1106"/>
      <c r="I76" s="207"/>
      <c r="J76" s="208">
        <f>G75</f>
        <v>0</v>
      </c>
      <c r="K76" s="207"/>
      <c r="L76" s="208">
        <f>M75</f>
        <v>0</v>
      </c>
      <c r="M76" s="1107"/>
      <c r="N76" s="1108"/>
      <c r="O76" s="1109"/>
      <c r="P76" s="1110"/>
      <c r="Q76" s="1110"/>
      <c r="R76" s="1106"/>
      <c r="S76" s="1081"/>
      <c r="T76" s="1082"/>
      <c r="U76" s="1082"/>
      <c r="V76" s="1082"/>
      <c r="W76" s="1083"/>
      <c r="X76" s="196" t="s">
        <v>253</v>
      </c>
      <c r="Y76" s="120"/>
      <c r="Z76" s="197"/>
      <c r="AA76" s="173" t="str">
        <f>IF(AA75="","",VLOOKUP(AA75,'シフト記号表（従来型・ユニット型共通）'!$C$6:$L$47,10,FALSE))</f>
        <v/>
      </c>
      <c r="AB76" s="174" t="str">
        <f>IF(AB75="","",VLOOKUP(AB75,'シフト記号表（従来型・ユニット型共通）'!$C$6:$L$47,10,FALSE))</f>
        <v/>
      </c>
      <c r="AC76" s="174" t="str">
        <f>IF(AC75="","",VLOOKUP(AC75,'シフト記号表（従来型・ユニット型共通）'!$C$6:$L$47,10,FALSE))</f>
        <v/>
      </c>
      <c r="AD76" s="174" t="str">
        <f>IF(AD75="","",VLOOKUP(AD75,'シフト記号表（従来型・ユニット型共通）'!$C$6:$L$47,10,FALSE))</f>
        <v/>
      </c>
      <c r="AE76" s="174" t="str">
        <f>IF(AE75="","",VLOOKUP(AE75,'シフト記号表（従来型・ユニット型共通）'!$C$6:$L$47,10,FALSE))</f>
        <v/>
      </c>
      <c r="AF76" s="174" t="str">
        <f>IF(AF75="","",VLOOKUP(AF75,'シフト記号表（従来型・ユニット型共通）'!$C$6:$L$47,10,FALSE))</f>
        <v/>
      </c>
      <c r="AG76" s="175" t="str">
        <f>IF(AG75="","",VLOOKUP(AG75,'シフト記号表（従来型・ユニット型共通）'!$C$6:$L$47,10,FALSE))</f>
        <v/>
      </c>
      <c r="AH76" s="173" t="str">
        <f>IF(AH75="","",VLOOKUP(AH75,'シフト記号表（従来型・ユニット型共通）'!$C$6:$L$47,10,FALSE))</f>
        <v/>
      </c>
      <c r="AI76" s="174" t="str">
        <f>IF(AI75="","",VLOOKUP(AI75,'シフト記号表（従来型・ユニット型共通）'!$C$6:$L$47,10,FALSE))</f>
        <v/>
      </c>
      <c r="AJ76" s="174" t="str">
        <f>IF(AJ75="","",VLOOKUP(AJ75,'シフト記号表（従来型・ユニット型共通）'!$C$6:$L$47,10,FALSE))</f>
        <v/>
      </c>
      <c r="AK76" s="174" t="str">
        <f>IF(AK75="","",VLOOKUP(AK75,'シフト記号表（従来型・ユニット型共通）'!$C$6:$L$47,10,FALSE))</f>
        <v/>
      </c>
      <c r="AL76" s="174" t="str">
        <f>IF(AL75="","",VLOOKUP(AL75,'シフト記号表（従来型・ユニット型共通）'!$C$6:$L$47,10,FALSE))</f>
        <v/>
      </c>
      <c r="AM76" s="174" t="str">
        <f>IF(AM75="","",VLOOKUP(AM75,'シフト記号表（従来型・ユニット型共通）'!$C$6:$L$47,10,FALSE))</f>
        <v/>
      </c>
      <c r="AN76" s="175" t="str">
        <f>IF(AN75="","",VLOOKUP(AN75,'シフト記号表（従来型・ユニット型共通）'!$C$6:$L$47,10,FALSE))</f>
        <v/>
      </c>
      <c r="AO76" s="173" t="str">
        <f>IF(AO75="","",VLOOKUP(AO75,'シフト記号表（従来型・ユニット型共通）'!$C$6:$L$47,10,FALSE))</f>
        <v/>
      </c>
      <c r="AP76" s="174" t="str">
        <f>IF(AP75="","",VLOOKUP(AP75,'シフト記号表（従来型・ユニット型共通）'!$C$6:$L$47,10,FALSE))</f>
        <v/>
      </c>
      <c r="AQ76" s="174" t="str">
        <f>IF(AQ75="","",VLOOKUP(AQ75,'シフト記号表（従来型・ユニット型共通）'!$C$6:$L$47,10,FALSE))</f>
        <v/>
      </c>
      <c r="AR76" s="174" t="str">
        <f>IF(AR75="","",VLOOKUP(AR75,'シフト記号表（従来型・ユニット型共通）'!$C$6:$L$47,10,FALSE))</f>
        <v/>
      </c>
      <c r="AS76" s="174" t="str">
        <f>IF(AS75="","",VLOOKUP(AS75,'シフト記号表（従来型・ユニット型共通）'!$C$6:$L$47,10,FALSE))</f>
        <v/>
      </c>
      <c r="AT76" s="174" t="str">
        <f>IF(AT75="","",VLOOKUP(AT75,'シフト記号表（従来型・ユニット型共通）'!$C$6:$L$47,10,FALSE))</f>
        <v/>
      </c>
      <c r="AU76" s="175" t="str">
        <f>IF(AU75="","",VLOOKUP(AU75,'シフト記号表（従来型・ユニット型共通）'!$C$6:$L$47,10,FALSE))</f>
        <v/>
      </c>
      <c r="AV76" s="173" t="str">
        <f>IF(AV75="","",VLOOKUP(AV75,'シフト記号表（従来型・ユニット型共通）'!$C$6:$L$47,10,FALSE))</f>
        <v/>
      </c>
      <c r="AW76" s="174" t="str">
        <f>IF(AW75="","",VLOOKUP(AW75,'シフト記号表（従来型・ユニット型共通）'!$C$6:$L$47,10,FALSE))</f>
        <v/>
      </c>
      <c r="AX76" s="174" t="str">
        <f>IF(AX75="","",VLOOKUP(AX75,'シフト記号表（従来型・ユニット型共通）'!$C$6:$L$47,10,FALSE))</f>
        <v/>
      </c>
      <c r="AY76" s="174" t="str">
        <f>IF(AY75="","",VLOOKUP(AY75,'シフト記号表（従来型・ユニット型共通）'!$C$6:$L$47,10,FALSE))</f>
        <v/>
      </c>
      <c r="AZ76" s="174" t="str">
        <f>IF(AZ75="","",VLOOKUP(AZ75,'シフト記号表（従来型・ユニット型共通）'!$C$6:$L$47,10,FALSE))</f>
        <v/>
      </c>
      <c r="BA76" s="174" t="str">
        <f>IF(BA75="","",VLOOKUP(BA75,'シフト記号表（従来型・ユニット型共通）'!$C$6:$L$47,10,FALSE))</f>
        <v/>
      </c>
      <c r="BB76" s="175" t="str">
        <f>IF(BB75="","",VLOOKUP(BB75,'シフト記号表（従来型・ユニット型共通）'!$C$6:$L$47,10,FALSE))</f>
        <v/>
      </c>
      <c r="BC76" s="173" t="str">
        <f>IF(BC75="","",VLOOKUP(BC75,'シフト記号表（従来型・ユニット型共通）'!$C$6:$L$47,10,FALSE))</f>
        <v/>
      </c>
      <c r="BD76" s="174" t="str">
        <f>IF(BD75="","",VLOOKUP(BD75,'シフト記号表（従来型・ユニット型共通）'!$C$6:$L$47,10,FALSE))</f>
        <v/>
      </c>
      <c r="BE76" s="174" t="str">
        <f>IF(BE75="","",VLOOKUP(BE75,'シフト記号表（従来型・ユニット型共通）'!$C$6:$L$47,10,FALSE))</f>
        <v/>
      </c>
      <c r="BF76" s="1114">
        <f>IF($BI$3="４週",SUM(AA76:BB76),IF($BI$3="暦月",SUM(AA76:BE76),""))</f>
        <v>0</v>
      </c>
      <c r="BG76" s="1115"/>
      <c r="BH76" s="1116">
        <f>IF($BI$3="４週",BF76/4,IF($BI$3="暦月",(BF76/($BI$8/7)),""))</f>
        <v>0</v>
      </c>
      <c r="BI76" s="1115"/>
      <c r="BJ76" s="1111"/>
      <c r="BK76" s="1112"/>
      <c r="BL76" s="1112"/>
      <c r="BM76" s="1112"/>
      <c r="BN76" s="1113"/>
    </row>
    <row r="77" spans="2:66" ht="20.25" customHeight="1">
      <c r="B77" s="1120">
        <f>B75+1</f>
        <v>31</v>
      </c>
      <c r="C77" s="1030"/>
      <c r="D77" s="1032"/>
      <c r="E77" s="968"/>
      <c r="F77" s="1033"/>
      <c r="G77" s="957"/>
      <c r="H77" s="958"/>
      <c r="I77" s="163"/>
      <c r="J77" s="164"/>
      <c r="K77" s="163"/>
      <c r="L77" s="164"/>
      <c r="M77" s="1051"/>
      <c r="N77" s="1052"/>
      <c r="O77" s="1057"/>
      <c r="P77" s="1058"/>
      <c r="Q77" s="1058"/>
      <c r="R77" s="958"/>
      <c r="S77" s="1081"/>
      <c r="T77" s="1082"/>
      <c r="U77" s="1082"/>
      <c r="V77" s="1082"/>
      <c r="W77" s="1083"/>
      <c r="X77" s="195" t="s">
        <v>18</v>
      </c>
      <c r="Y77" s="118"/>
      <c r="Z77" s="119"/>
      <c r="AA77" s="105"/>
      <c r="AB77" s="106"/>
      <c r="AC77" s="106"/>
      <c r="AD77" s="106"/>
      <c r="AE77" s="106"/>
      <c r="AF77" s="106"/>
      <c r="AG77" s="107"/>
      <c r="AH77" s="105"/>
      <c r="AI77" s="106"/>
      <c r="AJ77" s="106"/>
      <c r="AK77" s="106"/>
      <c r="AL77" s="106"/>
      <c r="AM77" s="106"/>
      <c r="AN77" s="107"/>
      <c r="AO77" s="105"/>
      <c r="AP77" s="106"/>
      <c r="AQ77" s="106"/>
      <c r="AR77" s="106"/>
      <c r="AS77" s="106"/>
      <c r="AT77" s="106"/>
      <c r="AU77" s="107"/>
      <c r="AV77" s="105"/>
      <c r="AW77" s="106"/>
      <c r="AX77" s="106"/>
      <c r="AY77" s="106"/>
      <c r="AZ77" s="106"/>
      <c r="BA77" s="106"/>
      <c r="BB77" s="107"/>
      <c r="BC77" s="105"/>
      <c r="BD77" s="106"/>
      <c r="BE77" s="108"/>
      <c r="BF77" s="1035"/>
      <c r="BG77" s="1036"/>
      <c r="BH77" s="1037"/>
      <c r="BI77" s="1038"/>
      <c r="BJ77" s="1059"/>
      <c r="BK77" s="1060"/>
      <c r="BL77" s="1060"/>
      <c r="BM77" s="1060"/>
      <c r="BN77" s="1061"/>
    </row>
    <row r="78" spans="2:66" ht="20.25" customHeight="1">
      <c r="B78" s="1121"/>
      <c r="C78" s="1031"/>
      <c r="D78" s="1034"/>
      <c r="E78" s="968"/>
      <c r="F78" s="1033"/>
      <c r="G78" s="1105"/>
      <c r="H78" s="1106"/>
      <c r="I78" s="207"/>
      <c r="J78" s="208">
        <f>G77</f>
        <v>0</v>
      </c>
      <c r="K78" s="207"/>
      <c r="L78" s="208">
        <f>M77</f>
        <v>0</v>
      </c>
      <c r="M78" s="1107"/>
      <c r="N78" s="1108"/>
      <c r="O78" s="1109"/>
      <c r="P78" s="1110"/>
      <c r="Q78" s="1110"/>
      <c r="R78" s="1106"/>
      <c r="S78" s="1081"/>
      <c r="T78" s="1082"/>
      <c r="U78" s="1082"/>
      <c r="V78" s="1082"/>
      <c r="W78" s="1083"/>
      <c r="X78" s="196" t="s">
        <v>253</v>
      </c>
      <c r="Y78" s="120"/>
      <c r="Z78" s="197"/>
      <c r="AA78" s="173" t="str">
        <f>IF(AA77="","",VLOOKUP(AA77,'シフト記号表（従来型・ユニット型共通）'!$C$6:$L$47,10,FALSE))</f>
        <v/>
      </c>
      <c r="AB78" s="174" t="str">
        <f>IF(AB77="","",VLOOKUP(AB77,'シフト記号表（従来型・ユニット型共通）'!$C$6:$L$47,10,FALSE))</f>
        <v/>
      </c>
      <c r="AC78" s="174" t="str">
        <f>IF(AC77="","",VLOOKUP(AC77,'シフト記号表（従来型・ユニット型共通）'!$C$6:$L$47,10,FALSE))</f>
        <v/>
      </c>
      <c r="AD78" s="174" t="str">
        <f>IF(AD77="","",VLOOKUP(AD77,'シフト記号表（従来型・ユニット型共通）'!$C$6:$L$47,10,FALSE))</f>
        <v/>
      </c>
      <c r="AE78" s="174" t="str">
        <f>IF(AE77="","",VLOOKUP(AE77,'シフト記号表（従来型・ユニット型共通）'!$C$6:$L$47,10,FALSE))</f>
        <v/>
      </c>
      <c r="AF78" s="174" t="str">
        <f>IF(AF77="","",VLOOKUP(AF77,'シフト記号表（従来型・ユニット型共通）'!$C$6:$L$47,10,FALSE))</f>
        <v/>
      </c>
      <c r="AG78" s="175" t="str">
        <f>IF(AG77="","",VLOOKUP(AG77,'シフト記号表（従来型・ユニット型共通）'!$C$6:$L$47,10,FALSE))</f>
        <v/>
      </c>
      <c r="AH78" s="173" t="str">
        <f>IF(AH77="","",VLOOKUP(AH77,'シフト記号表（従来型・ユニット型共通）'!$C$6:$L$47,10,FALSE))</f>
        <v/>
      </c>
      <c r="AI78" s="174" t="str">
        <f>IF(AI77="","",VLOOKUP(AI77,'シフト記号表（従来型・ユニット型共通）'!$C$6:$L$47,10,FALSE))</f>
        <v/>
      </c>
      <c r="AJ78" s="174" t="str">
        <f>IF(AJ77="","",VLOOKUP(AJ77,'シフト記号表（従来型・ユニット型共通）'!$C$6:$L$47,10,FALSE))</f>
        <v/>
      </c>
      <c r="AK78" s="174" t="str">
        <f>IF(AK77="","",VLOOKUP(AK77,'シフト記号表（従来型・ユニット型共通）'!$C$6:$L$47,10,FALSE))</f>
        <v/>
      </c>
      <c r="AL78" s="174" t="str">
        <f>IF(AL77="","",VLOOKUP(AL77,'シフト記号表（従来型・ユニット型共通）'!$C$6:$L$47,10,FALSE))</f>
        <v/>
      </c>
      <c r="AM78" s="174" t="str">
        <f>IF(AM77="","",VLOOKUP(AM77,'シフト記号表（従来型・ユニット型共通）'!$C$6:$L$47,10,FALSE))</f>
        <v/>
      </c>
      <c r="AN78" s="175" t="str">
        <f>IF(AN77="","",VLOOKUP(AN77,'シフト記号表（従来型・ユニット型共通）'!$C$6:$L$47,10,FALSE))</f>
        <v/>
      </c>
      <c r="AO78" s="173" t="str">
        <f>IF(AO77="","",VLOOKUP(AO77,'シフト記号表（従来型・ユニット型共通）'!$C$6:$L$47,10,FALSE))</f>
        <v/>
      </c>
      <c r="AP78" s="174" t="str">
        <f>IF(AP77="","",VLOOKUP(AP77,'シフト記号表（従来型・ユニット型共通）'!$C$6:$L$47,10,FALSE))</f>
        <v/>
      </c>
      <c r="AQ78" s="174" t="str">
        <f>IF(AQ77="","",VLOOKUP(AQ77,'シフト記号表（従来型・ユニット型共通）'!$C$6:$L$47,10,FALSE))</f>
        <v/>
      </c>
      <c r="AR78" s="174" t="str">
        <f>IF(AR77="","",VLOOKUP(AR77,'シフト記号表（従来型・ユニット型共通）'!$C$6:$L$47,10,FALSE))</f>
        <v/>
      </c>
      <c r="AS78" s="174" t="str">
        <f>IF(AS77="","",VLOOKUP(AS77,'シフト記号表（従来型・ユニット型共通）'!$C$6:$L$47,10,FALSE))</f>
        <v/>
      </c>
      <c r="AT78" s="174" t="str">
        <f>IF(AT77="","",VLOOKUP(AT77,'シフト記号表（従来型・ユニット型共通）'!$C$6:$L$47,10,FALSE))</f>
        <v/>
      </c>
      <c r="AU78" s="175" t="str">
        <f>IF(AU77="","",VLOOKUP(AU77,'シフト記号表（従来型・ユニット型共通）'!$C$6:$L$47,10,FALSE))</f>
        <v/>
      </c>
      <c r="AV78" s="173" t="str">
        <f>IF(AV77="","",VLOOKUP(AV77,'シフト記号表（従来型・ユニット型共通）'!$C$6:$L$47,10,FALSE))</f>
        <v/>
      </c>
      <c r="AW78" s="174" t="str">
        <f>IF(AW77="","",VLOOKUP(AW77,'シフト記号表（従来型・ユニット型共通）'!$C$6:$L$47,10,FALSE))</f>
        <v/>
      </c>
      <c r="AX78" s="174" t="str">
        <f>IF(AX77="","",VLOOKUP(AX77,'シフト記号表（従来型・ユニット型共通）'!$C$6:$L$47,10,FALSE))</f>
        <v/>
      </c>
      <c r="AY78" s="174" t="str">
        <f>IF(AY77="","",VLOOKUP(AY77,'シフト記号表（従来型・ユニット型共通）'!$C$6:$L$47,10,FALSE))</f>
        <v/>
      </c>
      <c r="AZ78" s="174" t="str">
        <f>IF(AZ77="","",VLOOKUP(AZ77,'シフト記号表（従来型・ユニット型共通）'!$C$6:$L$47,10,FALSE))</f>
        <v/>
      </c>
      <c r="BA78" s="174" t="str">
        <f>IF(BA77="","",VLOOKUP(BA77,'シフト記号表（従来型・ユニット型共通）'!$C$6:$L$47,10,FALSE))</f>
        <v/>
      </c>
      <c r="BB78" s="175" t="str">
        <f>IF(BB77="","",VLOOKUP(BB77,'シフト記号表（従来型・ユニット型共通）'!$C$6:$L$47,10,FALSE))</f>
        <v/>
      </c>
      <c r="BC78" s="173" t="str">
        <f>IF(BC77="","",VLOOKUP(BC77,'シフト記号表（従来型・ユニット型共通）'!$C$6:$L$47,10,FALSE))</f>
        <v/>
      </c>
      <c r="BD78" s="174" t="str">
        <f>IF(BD77="","",VLOOKUP(BD77,'シフト記号表（従来型・ユニット型共通）'!$C$6:$L$47,10,FALSE))</f>
        <v/>
      </c>
      <c r="BE78" s="174" t="str">
        <f>IF(BE77="","",VLOOKUP(BE77,'シフト記号表（従来型・ユニット型共通）'!$C$6:$L$47,10,FALSE))</f>
        <v/>
      </c>
      <c r="BF78" s="1114">
        <f>IF($BI$3="４週",SUM(AA78:BB78),IF($BI$3="暦月",SUM(AA78:BE78),""))</f>
        <v>0</v>
      </c>
      <c r="BG78" s="1115"/>
      <c r="BH78" s="1116">
        <f>IF($BI$3="４週",BF78/4,IF($BI$3="暦月",(BF78/($BI$8/7)),""))</f>
        <v>0</v>
      </c>
      <c r="BI78" s="1115"/>
      <c r="BJ78" s="1111"/>
      <c r="BK78" s="1112"/>
      <c r="BL78" s="1112"/>
      <c r="BM78" s="1112"/>
      <c r="BN78" s="1113"/>
    </row>
    <row r="79" spans="2:66" ht="20.25" customHeight="1">
      <c r="B79" s="1120">
        <f>B77+1</f>
        <v>32</v>
      </c>
      <c r="C79" s="1030"/>
      <c r="D79" s="1032"/>
      <c r="E79" s="968"/>
      <c r="F79" s="1033"/>
      <c r="G79" s="957"/>
      <c r="H79" s="958"/>
      <c r="I79" s="163"/>
      <c r="J79" s="164"/>
      <c r="K79" s="163"/>
      <c r="L79" s="164"/>
      <c r="M79" s="1051"/>
      <c r="N79" s="1052"/>
      <c r="O79" s="1057"/>
      <c r="P79" s="1058"/>
      <c r="Q79" s="1058"/>
      <c r="R79" s="958"/>
      <c r="S79" s="1081"/>
      <c r="T79" s="1082"/>
      <c r="U79" s="1082"/>
      <c r="V79" s="1082"/>
      <c r="W79" s="1083"/>
      <c r="X79" s="195" t="s">
        <v>18</v>
      </c>
      <c r="Y79" s="118"/>
      <c r="Z79" s="119"/>
      <c r="AA79" s="105"/>
      <c r="AB79" s="106"/>
      <c r="AC79" s="106"/>
      <c r="AD79" s="106"/>
      <c r="AE79" s="106"/>
      <c r="AF79" s="106"/>
      <c r="AG79" s="107"/>
      <c r="AH79" s="105"/>
      <c r="AI79" s="106"/>
      <c r="AJ79" s="106"/>
      <c r="AK79" s="106"/>
      <c r="AL79" s="106"/>
      <c r="AM79" s="106"/>
      <c r="AN79" s="107"/>
      <c r="AO79" s="105"/>
      <c r="AP79" s="106"/>
      <c r="AQ79" s="106"/>
      <c r="AR79" s="106"/>
      <c r="AS79" s="106"/>
      <c r="AT79" s="106"/>
      <c r="AU79" s="107"/>
      <c r="AV79" s="105"/>
      <c r="AW79" s="106"/>
      <c r="AX79" s="106"/>
      <c r="AY79" s="106"/>
      <c r="AZ79" s="106"/>
      <c r="BA79" s="106"/>
      <c r="BB79" s="107"/>
      <c r="BC79" s="105"/>
      <c r="BD79" s="106"/>
      <c r="BE79" s="108"/>
      <c r="BF79" s="1035"/>
      <c r="BG79" s="1036"/>
      <c r="BH79" s="1037"/>
      <c r="BI79" s="1038"/>
      <c r="BJ79" s="1059"/>
      <c r="BK79" s="1060"/>
      <c r="BL79" s="1060"/>
      <c r="BM79" s="1060"/>
      <c r="BN79" s="1061"/>
    </row>
    <row r="80" spans="2:66" ht="20.25" customHeight="1">
      <c r="B80" s="1121"/>
      <c r="C80" s="1031"/>
      <c r="D80" s="1034"/>
      <c r="E80" s="968"/>
      <c r="F80" s="1033"/>
      <c r="G80" s="1105"/>
      <c r="H80" s="1106"/>
      <c r="I80" s="207"/>
      <c r="J80" s="208">
        <f>G79</f>
        <v>0</v>
      </c>
      <c r="K80" s="207"/>
      <c r="L80" s="208">
        <f>M79</f>
        <v>0</v>
      </c>
      <c r="M80" s="1107"/>
      <c r="N80" s="1108"/>
      <c r="O80" s="1109"/>
      <c r="P80" s="1110"/>
      <c r="Q80" s="1110"/>
      <c r="R80" s="1106"/>
      <c r="S80" s="1081"/>
      <c r="T80" s="1082"/>
      <c r="U80" s="1082"/>
      <c r="V80" s="1082"/>
      <c r="W80" s="1083"/>
      <c r="X80" s="196" t="s">
        <v>253</v>
      </c>
      <c r="Y80" s="120"/>
      <c r="Z80" s="197"/>
      <c r="AA80" s="173" t="str">
        <f>IF(AA79="","",VLOOKUP(AA79,'シフト記号表（従来型・ユニット型共通）'!$C$6:$L$47,10,FALSE))</f>
        <v/>
      </c>
      <c r="AB80" s="174" t="str">
        <f>IF(AB79="","",VLOOKUP(AB79,'シフト記号表（従来型・ユニット型共通）'!$C$6:$L$47,10,FALSE))</f>
        <v/>
      </c>
      <c r="AC80" s="174" t="str">
        <f>IF(AC79="","",VLOOKUP(AC79,'シフト記号表（従来型・ユニット型共通）'!$C$6:$L$47,10,FALSE))</f>
        <v/>
      </c>
      <c r="AD80" s="174" t="str">
        <f>IF(AD79="","",VLOOKUP(AD79,'シフト記号表（従来型・ユニット型共通）'!$C$6:$L$47,10,FALSE))</f>
        <v/>
      </c>
      <c r="AE80" s="174" t="str">
        <f>IF(AE79="","",VLOOKUP(AE79,'シフト記号表（従来型・ユニット型共通）'!$C$6:$L$47,10,FALSE))</f>
        <v/>
      </c>
      <c r="AF80" s="174" t="str">
        <f>IF(AF79="","",VLOOKUP(AF79,'シフト記号表（従来型・ユニット型共通）'!$C$6:$L$47,10,FALSE))</f>
        <v/>
      </c>
      <c r="AG80" s="175" t="str">
        <f>IF(AG79="","",VLOOKUP(AG79,'シフト記号表（従来型・ユニット型共通）'!$C$6:$L$47,10,FALSE))</f>
        <v/>
      </c>
      <c r="AH80" s="173" t="str">
        <f>IF(AH79="","",VLOOKUP(AH79,'シフト記号表（従来型・ユニット型共通）'!$C$6:$L$47,10,FALSE))</f>
        <v/>
      </c>
      <c r="AI80" s="174" t="str">
        <f>IF(AI79="","",VLOOKUP(AI79,'シフト記号表（従来型・ユニット型共通）'!$C$6:$L$47,10,FALSE))</f>
        <v/>
      </c>
      <c r="AJ80" s="174" t="str">
        <f>IF(AJ79="","",VLOOKUP(AJ79,'シフト記号表（従来型・ユニット型共通）'!$C$6:$L$47,10,FALSE))</f>
        <v/>
      </c>
      <c r="AK80" s="174" t="str">
        <f>IF(AK79="","",VLOOKUP(AK79,'シフト記号表（従来型・ユニット型共通）'!$C$6:$L$47,10,FALSE))</f>
        <v/>
      </c>
      <c r="AL80" s="174" t="str">
        <f>IF(AL79="","",VLOOKUP(AL79,'シフト記号表（従来型・ユニット型共通）'!$C$6:$L$47,10,FALSE))</f>
        <v/>
      </c>
      <c r="AM80" s="174" t="str">
        <f>IF(AM79="","",VLOOKUP(AM79,'シフト記号表（従来型・ユニット型共通）'!$C$6:$L$47,10,FALSE))</f>
        <v/>
      </c>
      <c r="AN80" s="175" t="str">
        <f>IF(AN79="","",VLOOKUP(AN79,'シフト記号表（従来型・ユニット型共通）'!$C$6:$L$47,10,FALSE))</f>
        <v/>
      </c>
      <c r="AO80" s="173" t="str">
        <f>IF(AO79="","",VLOOKUP(AO79,'シフト記号表（従来型・ユニット型共通）'!$C$6:$L$47,10,FALSE))</f>
        <v/>
      </c>
      <c r="AP80" s="174" t="str">
        <f>IF(AP79="","",VLOOKUP(AP79,'シフト記号表（従来型・ユニット型共通）'!$C$6:$L$47,10,FALSE))</f>
        <v/>
      </c>
      <c r="AQ80" s="174" t="str">
        <f>IF(AQ79="","",VLOOKUP(AQ79,'シフト記号表（従来型・ユニット型共通）'!$C$6:$L$47,10,FALSE))</f>
        <v/>
      </c>
      <c r="AR80" s="174" t="str">
        <f>IF(AR79="","",VLOOKUP(AR79,'シフト記号表（従来型・ユニット型共通）'!$C$6:$L$47,10,FALSE))</f>
        <v/>
      </c>
      <c r="AS80" s="174" t="str">
        <f>IF(AS79="","",VLOOKUP(AS79,'シフト記号表（従来型・ユニット型共通）'!$C$6:$L$47,10,FALSE))</f>
        <v/>
      </c>
      <c r="AT80" s="174" t="str">
        <f>IF(AT79="","",VLOOKUP(AT79,'シフト記号表（従来型・ユニット型共通）'!$C$6:$L$47,10,FALSE))</f>
        <v/>
      </c>
      <c r="AU80" s="175" t="str">
        <f>IF(AU79="","",VLOOKUP(AU79,'シフト記号表（従来型・ユニット型共通）'!$C$6:$L$47,10,FALSE))</f>
        <v/>
      </c>
      <c r="AV80" s="173" t="str">
        <f>IF(AV79="","",VLOOKUP(AV79,'シフト記号表（従来型・ユニット型共通）'!$C$6:$L$47,10,FALSE))</f>
        <v/>
      </c>
      <c r="AW80" s="174" t="str">
        <f>IF(AW79="","",VLOOKUP(AW79,'シフト記号表（従来型・ユニット型共通）'!$C$6:$L$47,10,FALSE))</f>
        <v/>
      </c>
      <c r="AX80" s="174" t="str">
        <f>IF(AX79="","",VLOOKUP(AX79,'シフト記号表（従来型・ユニット型共通）'!$C$6:$L$47,10,FALSE))</f>
        <v/>
      </c>
      <c r="AY80" s="174" t="str">
        <f>IF(AY79="","",VLOOKUP(AY79,'シフト記号表（従来型・ユニット型共通）'!$C$6:$L$47,10,FALSE))</f>
        <v/>
      </c>
      <c r="AZ80" s="174" t="str">
        <f>IF(AZ79="","",VLOOKUP(AZ79,'シフト記号表（従来型・ユニット型共通）'!$C$6:$L$47,10,FALSE))</f>
        <v/>
      </c>
      <c r="BA80" s="174" t="str">
        <f>IF(BA79="","",VLOOKUP(BA79,'シフト記号表（従来型・ユニット型共通）'!$C$6:$L$47,10,FALSE))</f>
        <v/>
      </c>
      <c r="BB80" s="175" t="str">
        <f>IF(BB79="","",VLOOKUP(BB79,'シフト記号表（従来型・ユニット型共通）'!$C$6:$L$47,10,FALSE))</f>
        <v/>
      </c>
      <c r="BC80" s="173" t="str">
        <f>IF(BC79="","",VLOOKUP(BC79,'シフト記号表（従来型・ユニット型共通）'!$C$6:$L$47,10,FALSE))</f>
        <v/>
      </c>
      <c r="BD80" s="174" t="str">
        <f>IF(BD79="","",VLOOKUP(BD79,'シフト記号表（従来型・ユニット型共通）'!$C$6:$L$47,10,FALSE))</f>
        <v/>
      </c>
      <c r="BE80" s="174" t="str">
        <f>IF(BE79="","",VLOOKUP(BE79,'シフト記号表（従来型・ユニット型共通）'!$C$6:$L$47,10,FALSE))</f>
        <v/>
      </c>
      <c r="BF80" s="1114">
        <f>IF($BI$3="４週",SUM(AA80:BB80),IF($BI$3="暦月",SUM(AA80:BE80),""))</f>
        <v>0</v>
      </c>
      <c r="BG80" s="1115"/>
      <c r="BH80" s="1116">
        <f>IF($BI$3="４週",BF80/4,IF($BI$3="暦月",(BF80/($BI$8/7)),""))</f>
        <v>0</v>
      </c>
      <c r="BI80" s="1115"/>
      <c r="BJ80" s="1111"/>
      <c r="BK80" s="1112"/>
      <c r="BL80" s="1112"/>
      <c r="BM80" s="1112"/>
      <c r="BN80" s="1113"/>
    </row>
    <row r="81" spans="2:66" ht="20.25" customHeight="1">
      <c r="B81" s="1120">
        <f>B79+1</f>
        <v>33</v>
      </c>
      <c r="C81" s="1030"/>
      <c r="D81" s="1032"/>
      <c r="E81" s="968"/>
      <c r="F81" s="1033"/>
      <c r="G81" s="957"/>
      <c r="H81" s="958"/>
      <c r="I81" s="163"/>
      <c r="J81" s="164"/>
      <c r="K81" s="163"/>
      <c r="L81" s="164"/>
      <c r="M81" s="1051"/>
      <c r="N81" s="1052"/>
      <c r="O81" s="1057"/>
      <c r="P81" s="1058"/>
      <c r="Q81" s="1058"/>
      <c r="R81" s="958"/>
      <c r="S81" s="1081"/>
      <c r="T81" s="1082"/>
      <c r="U81" s="1082"/>
      <c r="V81" s="1082"/>
      <c r="W81" s="1083"/>
      <c r="X81" s="195" t="s">
        <v>18</v>
      </c>
      <c r="Y81" s="118"/>
      <c r="Z81" s="119"/>
      <c r="AA81" s="105"/>
      <c r="AB81" s="106"/>
      <c r="AC81" s="106"/>
      <c r="AD81" s="106"/>
      <c r="AE81" s="106"/>
      <c r="AF81" s="106"/>
      <c r="AG81" s="107"/>
      <c r="AH81" s="105"/>
      <c r="AI81" s="106"/>
      <c r="AJ81" s="106"/>
      <c r="AK81" s="106"/>
      <c r="AL81" s="106"/>
      <c r="AM81" s="106"/>
      <c r="AN81" s="107"/>
      <c r="AO81" s="105"/>
      <c r="AP81" s="106"/>
      <c r="AQ81" s="106"/>
      <c r="AR81" s="106"/>
      <c r="AS81" s="106"/>
      <c r="AT81" s="106"/>
      <c r="AU81" s="107"/>
      <c r="AV81" s="105"/>
      <c r="AW81" s="106"/>
      <c r="AX81" s="106"/>
      <c r="AY81" s="106"/>
      <c r="AZ81" s="106"/>
      <c r="BA81" s="106"/>
      <c r="BB81" s="107"/>
      <c r="BC81" s="105"/>
      <c r="BD81" s="106"/>
      <c r="BE81" s="108"/>
      <c r="BF81" s="1035"/>
      <c r="BG81" s="1036"/>
      <c r="BH81" s="1037"/>
      <c r="BI81" s="1038"/>
      <c r="BJ81" s="1059"/>
      <c r="BK81" s="1060"/>
      <c r="BL81" s="1060"/>
      <c r="BM81" s="1060"/>
      <c r="BN81" s="1061"/>
    </row>
    <row r="82" spans="2:66" ht="20.25" customHeight="1">
      <c r="B82" s="1121"/>
      <c r="C82" s="1031"/>
      <c r="D82" s="1034"/>
      <c r="E82" s="968"/>
      <c r="F82" s="1033"/>
      <c r="G82" s="1105"/>
      <c r="H82" s="1106"/>
      <c r="I82" s="207"/>
      <c r="J82" s="208">
        <f>G81</f>
        <v>0</v>
      </c>
      <c r="K82" s="207"/>
      <c r="L82" s="208">
        <f>M81</f>
        <v>0</v>
      </c>
      <c r="M82" s="1107"/>
      <c r="N82" s="1108"/>
      <c r="O82" s="1109"/>
      <c r="P82" s="1110"/>
      <c r="Q82" s="1110"/>
      <c r="R82" s="1106"/>
      <c r="S82" s="1081"/>
      <c r="T82" s="1082"/>
      <c r="U82" s="1082"/>
      <c r="V82" s="1082"/>
      <c r="W82" s="1083"/>
      <c r="X82" s="196" t="s">
        <v>253</v>
      </c>
      <c r="Y82" s="120"/>
      <c r="Z82" s="197"/>
      <c r="AA82" s="173" t="str">
        <f>IF(AA81="","",VLOOKUP(AA81,'シフト記号表（従来型・ユニット型共通）'!$C$6:$L$47,10,FALSE))</f>
        <v/>
      </c>
      <c r="AB82" s="174" t="str">
        <f>IF(AB81="","",VLOOKUP(AB81,'シフト記号表（従来型・ユニット型共通）'!$C$6:$L$47,10,FALSE))</f>
        <v/>
      </c>
      <c r="AC82" s="174" t="str">
        <f>IF(AC81="","",VLOOKUP(AC81,'シフト記号表（従来型・ユニット型共通）'!$C$6:$L$47,10,FALSE))</f>
        <v/>
      </c>
      <c r="AD82" s="174" t="str">
        <f>IF(AD81="","",VLOOKUP(AD81,'シフト記号表（従来型・ユニット型共通）'!$C$6:$L$47,10,FALSE))</f>
        <v/>
      </c>
      <c r="AE82" s="174" t="str">
        <f>IF(AE81="","",VLOOKUP(AE81,'シフト記号表（従来型・ユニット型共通）'!$C$6:$L$47,10,FALSE))</f>
        <v/>
      </c>
      <c r="AF82" s="174" t="str">
        <f>IF(AF81="","",VLOOKUP(AF81,'シフト記号表（従来型・ユニット型共通）'!$C$6:$L$47,10,FALSE))</f>
        <v/>
      </c>
      <c r="AG82" s="175" t="str">
        <f>IF(AG81="","",VLOOKUP(AG81,'シフト記号表（従来型・ユニット型共通）'!$C$6:$L$47,10,FALSE))</f>
        <v/>
      </c>
      <c r="AH82" s="173" t="str">
        <f>IF(AH81="","",VLOOKUP(AH81,'シフト記号表（従来型・ユニット型共通）'!$C$6:$L$47,10,FALSE))</f>
        <v/>
      </c>
      <c r="AI82" s="174" t="str">
        <f>IF(AI81="","",VLOOKUP(AI81,'シフト記号表（従来型・ユニット型共通）'!$C$6:$L$47,10,FALSE))</f>
        <v/>
      </c>
      <c r="AJ82" s="174" t="str">
        <f>IF(AJ81="","",VLOOKUP(AJ81,'シフト記号表（従来型・ユニット型共通）'!$C$6:$L$47,10,FALSE))</f>
        <v/>
      </c>
      <c r="AK82" s="174" t="str">
        <f>IF(AK81="","",VLOOKUP(AK81,'シフト記号表（従来型・ユニット型共通）'!$C$6:$L$47,10,FALSE))</f>
        <v/>
      </c>
      <c r="AL82" s="174" t="str">
        <f>IF(AL81="","",VLOOKUP(AL81,'シフト記号表（従来型・ユニット型共通）'!$C$6:$L$47,10,FALSE))</f>
        <v/>
      </c>
      <c r="AM82" s="174" t="str">
        <f>IF(AM81="","",VLOOKUP(AM81,'シフト記号表（従来型・ユニット型共通）'!$C$6:$L$47,10,FALSE))</f>
        <v/>
      </c>
      <c r="AN82" s="175" t="str">
        <f>IF(AN81="","",VLOOKUP(AN81,'シフト記号表（従来型・ユニット型共通）'!$C$6:$L$47,10,FALSE))</f>
        <v/>
      </c>
      <c r="AO82" s="173" t="str">
        <f>IF(AO81="","",VLOOKUP(AO81,'シフト記号表（従来型・ユニット型共通）'!$C$6:$L$47,10,FALSE))</f>
        <v/>
      </c>
      <c r="AP82" s="174" t="str">
        <f>IF(AP81="","",VLOOKUP(AP81,'シフト記号表（従来型・ユニット型共通）'!$C$6:$L$47,10,FALSE))</f>
        <v/>
      </c>
      <c r="AQ82" s="174" t="str">
        <f>IF(AQ81="","",VLOOKUP(AQ81,'シフト記号表（従来型・ユニット型共通）'!$C$6:$L$47,10,FALSE))</f>
        <v/>
      </c>
      <c r="AR82" s="174" t="str">
        <f>IF(AR81="","",VLOOKUP(AR81,'シフト記号表（従来型・ユニット型共通）'!$C$6:$L$47,10,FALSE))</f>
        <v/>
      </c>
      <c r="AS82" s="174" t="str">
        <f>IF(AS81="","",VLOOKUP(AS81,'シフト記号表（従来型・ユニット型共通）'!$C$6:$L$47,10,FALSE))</f>
        <v/>
      </c>
      <c r="AT82" s="174" t="str">
        <f>IF(AT81="","",VLOOKUP(AT81,'シフト記号表（従来型・ユニット型共通）'!$C$6:$L$47,10,FALSE))</f>
        <v/>
      </c>
      <c r="AU82" s="175" t="str">
        <f>IF(AU81="","",VLOOKUP(AU81,'シフト記号表（従来型・ユニット型共通）'!$C$6:$L$47,10,FALSE))</f>
        <v/>
      </c>
      <c r="AV82" s="173" t="str">
        <f>IF(AV81="","",VLOOKUP(AV81,'シフト記号表（従来型・ユニット型共通）'!$C$6:$L$47,10,FALSE))</f>
        <v/>
      </c>
      <c r="AW82" s="174" t="str">
        <f>IF(AW81="","",VLOOKUP(AW81,'シフト記号表（従来型・ユニット型共通）'!$C$6:$L$47,10,FALSE))</f>
        <v/>
      </c>
      <c r="AX82" s="174" t="str">
        <f>IF(AX81="","",VLOOKUP(AX81,'シフト記号表（従来型・ユニット型共通）'!$C$6:$L$47,10,FALSE))</f>
        <v/>
      </c>
      <c r="AY82" s="174" t="str">
        <f>IF(AY81="","",VLOOKUP(AY81,'シフト記号表（従来型・ユニット型共通）'!$C$6:$L$47,10,FALSE))</f>
        <v/>
      </c>
      <c r="AZ82" s="174" t="str">
        <f>IF(AZ81="","",VLOOKUP(AZ81,'シフト記号表（従来型・ユニット型共通）'!$C$6:$L$47,10,FALSE))</f>
        <v/>
      </c>
      <c r="BA82" s="174" t="str">
        <f>IF(BA81="","",VLOOKUP(BA81,'シフト記号表（従来型・ユニット型共通）'!$C$6:$L$47,10,FALSE))</f>
        <v/>
      </c>
      <c r="BB82" s="175" t="str">
        <f>IF(BB81="","",VLOOKUP(BB81,'シフト記号表（従来型・ユニット型共通）'!$C$6:$L$47,10,FALSE))</f>
        <v/>
      </c>
      <c r="BC82" s="173" t="str">
        <f>IF(BC81="","",VLOOKUP(BC81,'シフト記号表（従来型・ユニット型共通）'!$C$6:$L$47,10,FALSE))</f>
        <v/>
      </c>
      <c r="BD82" s="174" t="str">
        <f>IF(BD81="","",VLOOKUP(BD81,'シフト記号表（従来型・ユニット型共通）'!$C$6:$L$47,10,FALSE))</f>
        <v/>
      </c>
      <c r="BE82" s="174" t="str">
        <f>IF(BE81="","",VLOOKUP(BE81,'シフト記号表（従来型・ユニット型共通）'!$C$6:$L$47,10,FALSE))</f>
        <v/>
      </c>
      <c r="BF82" s="1114">
        <f>IF($BI$3="４週",SUM(AA82:BB82),IF($BI$3="暦月",SUM(AA82:BE82),""))</f>
        <v>0</v>
      </c>
      <c r="BG82" s="1115"/>
      <c r="BH82" s="1116">
        <f>IF($BI$3="４週",BF82/4,IF($BI$3="暦月",(BF82/($BI$8/7)),""))</f>
        <v>0</v>
      </c>
      <c r="BI82" s="1115"/>
      <c r="BJ82" s="1111"/>
      <c r="BK82" s="1112"/>
      <c r="BL82" s="1112"/>
      <c r="BM82" s="1112"/>
      <c r="BN82" s="1113"/>
    </row>
    <row r="83" spans="2:66" ht="20.25" customHeight="1">
      <c r="B83" s="1120">
        <f>B81+1</f>
        <v>34</v>
      </c>
      <c r="C83" s="1030"/>
      <c r="D83" s="1032"/>
      <c r="E83" s="968"/>
      <c r="F83" s="1033"/>
      <c r="G83" s="957"/>
      <c r="H83" s="958"/>
      <c r="I83" s="163"/>
      <c r="J83" s="164"/>
      <c r="K83" s="163"/>
      <c r="L83" s="164"/>
      <c r="M83" s="1051"/>
      <c r="N83" s="1052"/>
      <c r="O83" s="1057"/>
      <c r="P83" s="1058"/>
      <c r="Q83" s="1058"/>
      <c r="R83" s="958"/>
      <c r="S83" s="1081"/>
      <c r="T83" s="1082"/>
      <c r="U83" s="1082"/>
      <c r="V83" s="1082"/>
      <c r="W83" s="1083"/>
      <c r="X83" s="195" t="s">
        <v>18</v>
      </c>
      <c r="Y83" s="118"/>
      <c r="Z83" s="119"/>
      <c r="AA83" s="105"/>
      <c r="AB83" s="106"/>
      <c r="AC83" s="106"/>
      <c r="AD83" s="106"/>
      <c r="AE83" s="106"/>
      <c r="AF83" s="106"/>
      <c r="AG83" s="107"/>
      <c r="AH83" s="105"/>
      <c r="AI83" s="106"/>
      <c r="AJ83" s="106"/>
      <c r="AK83" s="106"/>
      <c r="AL83" s="106"/>
      <c r="AM83" s="106"/>
      <c r="AN83" s="107"/>
      <c r="AO83" s="105"/>
      <c r="AP83" s="106"/>
      <c r="AQ83" s="106"/>
      <c r="AR83" s="106"/>
      <c r="AS83" s="106"/>
      <c r="AT83" s="106"/>
      <c r="AU83" s="107"/>
      <c r="AV83" s="105"/>
      <c r="AW83" s="106"/>
      <c r="AX83" s="106"/>
      <c r="AY83" s="106"/>
      <c r="AZ83" s="106"/>
      <c r="BA83" s="106"/>
      <c r="BB83" s="107"/>
      <c r="BC83" s="105"/>
      <c r="BD83" s="106"/>
      <c r="BE83" s="108"/>
      <c r="BF83" s="1035"/>
      <c r="BG83" s="1036"/>
      <c r="BH83" s="1037"/>
      <c r="BI83" s="1038"/>
      <c r="BJ83" s="1059"/>
      <c r="BK83" s="1060"/>
      <c r="BL83" s="1060"/>
      <c r="BM83" s="1060"/>
      <c r="BN83" s="1061"/>
    </row>
    <row r="84" spans="2:66" ht="20.25" customHeight="1">
      <c r="B84" s="1121"/>
      <c r="C84" s="1031"/>
      <c r="D84" s="1034"/>
      <c r="E84" s="968"/>
      <c r="F84" s="1033"/>
      <c r="G84" s="1105"/>
      <c r="H84" s="1106"/>
      <c r="I84" s="207"/>
      <c r="J84" s="208">
        <f>G83</f>
        <v>0</v>
      </c>
      <c r="K84" s="207"/>
      <c r="L84" s="208">
        <f>M83</f>
        <v>0</v>
      </c>
      <c r="M84" s="1107"/>
      <c r="N84" s="1108"/>
      <c r="O84" s="1109"/>
      <c r="P84" s="1110"/>
      <c r="Q84" s="1110"/>
      <c r="R84" s="1106"/>
      <c r="S84" s="1081"/>
      <c r="T84" s="1082"/>
      <c r="U84" s="1082"/>
      <c r="V84" s="1082"/>
      <c r="W84" s="1083"/>
      <c r="X84" s="196" t="s">
        <v>253</v>
      </c>
      <c r="Y84" s="120"/>
      <c r="Z84" s="197"/>
      <c r="AA84" s="173" t="str">
        <f>IF(AA83="","",VLOOKUP(AA83,'シフト記号表（従来型・ユニット型共通）'!$C$6:$L$47,10,FALSE))</f>
        <v/>
      </c>
      <c r="AB84" s="174" t="str">
        <f>IF(AB83="","",VLOOKUP(AB83,'シフト記号表（従来型・ユニット型共通）'!$C$6:$L$47,10,FALSE))</f>
        <v/>
      </c>
      <c r="AC84" s="174" t="str">
        <f>IF(AC83="","",VLOOKUP(AC83,'シフト記号表（従来型・ユニット型共通）'!$C$6:$L$47,10,FALSE))</f>
        <v/>
      </c>
      <c r="AD84" s="174" t="str">
        <f>IF(AD83="","",VLOOKUP(AD83,'シフト記号表（従来型・ユニット型共通）'!$C$6:$L$47,10,FALSE))</f>
        <v/>
      </c>
      <c r="AE84" s="174" t="str">
        <f>IF(AE83="","",VLOOKUP(AE83,'シフト記号表（従来型・ユニット型共通）'!$C$6:$L$47,10,FALSE))</f>
        <v/>
      </c>
      <c r="AF84" s="174" t="str">
        <f>IF(AF83="","",VLOOKUP(AF83,'シフト記号表（従来型・ユニット型共通）'!$C$6:$L$47,10,FALSE))</f>
        <v/>
      </c>
      <c r="AG84" s="175" t="str">
        <f>IF(AG83="","",VLOOKUP(AG83,'シフト記号表（従来型・ユニット型共通）'!$C$6:$L$47,10,FALSE))</f>
        <v/>
      </c>
      <c r="AH84" s="173" t="str">
        <f>IF(AH83="","",VLOOKUP(AH83,'シフト記号表（従来型・ユニット型共通）'!$C$6:$L$47,10,FALSE))</f>
        <v/>
      </c>
      <c r="AI84" s="174" t="str">
        <f>IF(AI83="","",VLOOKUP(AI83,'シフト記号表（従来型・ユニット型共通）'!$C$6:$L$47,10,FALSE))</f>
        <v/>
      </c>
      <c r="AJ84" s="174" t="str">
        <f>IF(AJ83="","",VLOOKUP(AJ83,'シフト記号表（従来型・ユニット型共通）'!$C$6:$L$47,10,FALSE))</f>
        <v/>
      </c>
      <c r="AK84" s="174" t="str">
        <f>IF(AK83="","",VLOOKUP(AK83,'シフト記号表（従来型・ユニット型共通）'!$C$6:$L$47,10,FALSE))</f>
        <v/>
      </c>
      <c r="AL84" s="174" t="str">
        <f>IF(AL83="","",VLOOKUP(AL83,'シフト記号表（従来型・ユニット型共通）'!$C$6:$L$47,10,FALSE))</f>
        <v/>
      </c>
      <c r="AM84" s="174" t="str">
        <f>IF(AM83="","",VLOOKUP(AM83,'シフト記号表（従来型・ユニット型共通）'!$C$6:$L$47,10,FALSE))</f>
        <v/>
      </c>
      <c r="AN84" s="175" t="str">
        <f>IF(AN83="","",VLOOKUP(AN83,'シフト記号表（従来型・ユニット型共通）'!$C$6:$L$47,10,FALSE))</f>
        <v/>
      </c>
      <c r="AO84" s="173" t="str">
        <f>IF(AO83="","",VLOOKUP(AO83,'シフト記号表（従来型・ユニット型共通）'!$C$6:$L$47,10,FALSE))</f>
        <v/>
      </c>
      <c r="AP84" s="174" t="str">
        <f>IF(AP83="","",VLOOKUP(AP83,'シフト記号表（従来型・ユニット型共通）'!$C$6:$L$47,10,FALSE))</f>
        <v/>
      </c>
      <c r="AQ84" s="174" t="str">
        <f>IF(AQ83="","",VLOOKUP(AQ83,'シフト記号表（従来型・ユニット型共通）'!$C$6:$L$47,10,FALSE))</f>
        <v/>
      </c>
      <c r="AR84" s="174" t="str">
        <f>IF(AR83="","",VLOOKUP(AR83,'シフト記号表（従来型・ユニット型共通）'!$C$6:$L$47,10,FALSE))</f>
        <v/>
      </c>
      <c r="AS84" s="174" t="str">
        <f>IF(AS83="","",VLOOKUP(AS83,'シフト記号表（従来型・ユニット型共通）'!$C$6:$L$47,10,FALSE))</f>
        <v/>
      </c>
      <c r="AT84" s="174" t="str">
        <f>IF(AT83="","",VLOOKUP(AT83,'シフト記号表（従来型・ユニット型共通）'!$C$6:$L$47,10,FALSE))</f>
        <v/>
      </c>
      <c r="AU84" s="175" t="str">
        <f>IF(AU83="","",VLOOKUP(AU83,'シフト記号表（従来型・ユニット型共通）'!$C$6:$L$47,10,FALSE))</f>
        <v/>
      </c>
      <c r="AV84" s="173" t="str">
        <f>IF(AV83="","",VLOOKUP(AV83,'シフト記号表（従来型・ユニット型共通）'!$C$6:$L$47,10,FALSE))</f>
        <v/>
      </c>
      <c r="AW84" s="174" t="str">
        <f>IF(AW83="","",VLOOKUP(AW83,'シフト記号表（従来型・ユニット型共通）'!$C$6:$L$47,10,FALSE))</f>
        <v/>
      </c>
      <c r="AX84" s="174" t="str">
        <f>IF(AX83="","",VLOOKUP(AX83,'シフト記号表（従来型・ユニット型共通）'!$C$6:$L$47,10,FALSE))</f>
        <v/>
      </c>
      <c r="AY84" s="174" t="str">
        <f>IF(AY83="","",VLOOKUP(AY83,'シフト記号表（従来型・ユニット型共通）'!$C$6:$L$47,10,FALSE))</f>
        <v/>
      </c>
      <c r="AZ84" s="174" t="str">
        <f>IF(AZ83="","",VLOOKUP(AZ83,'シフト記号表（従来型・ユニット型共通）'!$C$6:$L$47,10,FALSE))</f>
        <v/>
      </c>
      <c r="BA84" s="174" t="str">
        <f>IF(BA83="","",VLOOKUP(BA83,'シフト記号表（従来型・ユニット型共通）'!$C$6:$L$47,10,FALSE))</f>
        <v/>
      </c>
      <c r="BB84" s="175" t="str">
        <f>IF(BB83="","",VLOOKUP(BB83,'シフト記号表（従来型・ユニット型共通）'!$C$6:$L$47,10,FALSE))</f>
        <v/>
      </c>
      <c r="BC84" s="173" t="str">
        <f>IF(BC83="","",VLOOKUP(BC83,'シフト記号表（従来型・ユニット型共通）'!$C$6:$L$47,10,FALSE))</f>
        <v/>
      </c>
      <c r="BD84" s="174" t="str">
        <f>IF(BD83="","",VLOOKUP(BD83,'シフト記号表（従来型・ユニット型共通）'!$C$6:$L$47,10,FALSE))</f>
        <v/>
      </c>
      <c r="BE84" s="174" t="str">
        <f>IF(BE83="","",VLOOKUP(BE83,'シフト記号表（従来型・ユニット型共通）'!$C$6:$L$47,10,FALSE))</f>
        <v/>
      </c>
      <c r="BF84" s="1114">
        <f>IF($BI$3="４週",SUM(AA84:BB84),IF($BI$3="暦月",SUM(AA84:BE84),""))</f>
        <v>0</v>
      </c>
      <c r="BG84" s="1115"/>
      <c r="BH84" s="1116">
        <f>IF($BI$3="４週",BF84/4,IF($BI$3="暦月",(BF84/($BI$8/7)),""))</f>
        <v>0</v>
      </c>
      <c r="BI84" s="1115"/>
      <c r="BJ84" s="1111"/>
      <c r="BK84" s="1112"/>
      <c r="BL84" s="1112"/>
      <c r="BM84" s="1112"/>
      <c r="BN84" s="1113"/>
    </row>
    <row r="85" spans="2:66" ht="20.25" customHeight="1">
      <c r="B85" s="1120">
        <f>B83+1</f>
        <v>35</v>
      </c>
      <c r="C85" s="1030"/>
      <c r="D85" s="1032"/>
      <c r="E85" s="968"/>
      <c r="F85" s="1033"/>
      <c r="G85" s="957"/>
      <c r="H85" s="958"/>
      <c r="I85" s="163"/>
      <c r="J85" s="164"/>
      <c r="K85" s="163"/>
      <c r="L85" s="164"/>
      <c r="M85" s="1051"/>
      <c r="N85" s="1052"/>
      <c r="O85" s="1057"/>
      <c r="P85" s="1058"/>
      <c r="Q85" s="1058"/>
      <c r="R85" s="958"/>
      <c r="S85" s="1081"/>
      <c r="T85" s="1082"/>
      <c r="U85" s="1082"/>
      <c r="V85" s="1082"/>
      <c r="W85" s="1083"/>
      <c r="X85" s="195" t="s">
        <v>18</v>
      </c>
      <c r="Y85" s="118"/>
      <c r="Z85" s="119"/>
      <c r="AA85" s="105"/>
      <c r="AB85" s="106"/>
      <c r="AC85" s="106"/>
      <c r="AD85" s="106"/>
      <c r="AE85" s="106"/>
      <c r="AF85" s="106"/>
      <c r="AG85" s="107"/>
      <c r="AH85" s="105"/>
      <c r="AI85" s="106"/>
      <c r="AJ85" s="106"/>
      <c r="AK85" s="106"/>
      <c r="AL85" s="106"/>
      <c r="AM85" s="106"/>
      <c r="AN85" s="107"/>
      <c r="AO85" s="105"/>
      <c r="AP85" s="106"/>
      <c r="AQ85" s="106"/>
      <c r="AR85" s="106"/>
      <c r="AS85" s="106"/>
      <c r="AT85" s="106"/>
      <c r="AU85" s="107"/>
      <c r="AV85" s="105"/>
      <c r="AW85" s="106"/>
      <c r="AX85" s="106"/>
      <c r="AY85" s="106"/>
      <c r="AZ85" s="106"/>
      <c r="BA85" s="106"/>
      <c r="BB85" s="107"/>
      <c r="BC85" s="105"/>
      <c r="BD85" s="106"/>
      <c r="BE85" s="108"/>
      <c r="BF85" s="1035"/>
      <c r="BG85" s="1036"/>
      <c r="BH85" s="1037"/>
      <c r="BI85" s="1038"/>
      <c r="BJ85" s="1059"/>
      <c r="BK85" s="1060"/>
      <c r="BL85" s="1060"/>
      <c r="BM85" s="1060"/>
      <c r="BN85" s="1061"/>
    </row>
    <row r="86" spans="2:66" ht="20.25" customHeight="1">
      <c r="B86" s="1121"/>
      <c r="C86" s="1031"/>
      <c r="D86" s="1034"/>
      <c r="E86" s="968"/>
      <c r="F86" s="1033"/>
      <c r="G86" s="1105"/>
      <c r="H86" s="1106"/>
      <c r="I86" s="207"/>
      <c r="J86" s="208">
        <f>G85</f>
        <v>0</v>
      </c>
      <c r="K86" s="207"/>
      <c r="L86" s="208">
        <f>M85</f>
        <v>0</v>
      </c>
      <c r="M86" s="1107"/>
      <c r="N86" s="1108"/>
      <c r="O86" s="1109"/>
      <c r="P86" s="1110"/>
      <c r="Q86" s="1110"/>
      <c r="R86" s="1106"/>
      <c r="S86" s="1081"/>
      <c r="T86" s="1082"/>
      <c r="U86" s="1082"/>
      <c r="V86" s="1082"/>
      <c r="W86" s="1083"/>
      <c r="X86" s="196" t="s">
        <v>253</v>
      </c>
      <c r="Y86" s="120"/>
      <c r="Z86" s="197"/>
      <c r="AA86" s="173" t="str">
        <f>IF(AA85="","",VLOOKUP(AA85,'シフト記号表（従来型・ユニット型共通）'!$C$6:$L$47,10,FALSE))</f>
        <v/>
      </c>
      <c r="AB86" s="174" t="str">
        <f>IF(AB85="","",VLOOKUP(AB85,'シフト記号表（従来型・ユニット型共通）'!$C$6:$L$47,10,FALSE))</f>
        <v/>
      </c>
      <c r="AC86" s="174" t="str">
        <f>IF(AC85="","",VLOOKUP(AC85,'シフト記号表（従来型・ユニット型共通）'!$C$6:$L$47,10,FALSE))</f>
        <v/>
      </c>
      <c r="AD86" s="174" t="str">
        <f>IF(AD85="","",VLOOKUP(AD85,'シフト記号表（従来型・ユニット型共通）'!$C$6:$L$47,10,FALSE))</f>
        <v/>
      </c>
      <c r="AE86" s="174" t="str">
        <f>IF(AE85="","",VLOOKUP(AE85,'シフト記号表（従来型・ユニット型共通）'!$C$6:$L$47,10,FALSE))</f>
        <v/>
      </c>
      <c r="AF86" s="174" t="str">
        <f>IF(AF85="","",VLOOKUP(AF85,'シフト記号表（従来型・ユニット型共通）'!$C$6:$L$47,10,FALSE))</f>
        <v/>
      </c>
      <c r="AG86" s="175" t="str">
        <f>IF(AG85="","",VLOOKUP(AG85,'シフト記号表（従来型・ユニット型共通）'!$C$6:$L$47,10,FALSE))</f>
        <v/>
      </c>
      <c r="AH86" s="173" t="str">
        <f>IF(AH85="","",VLOOKUP(AH85,'シフト記号表（従来型・ユニット型共通）'!$C$6:$L$47,10,FALSE))</f>
        <v/>
      </c>
      <c r="AI86" s="174" t="str">
        <f>IF(AI85="","",VLOOKUP(AI85,'シフト記号表（従来型・ユニット型共通）'!$C$6:$L$47,10,FALSE))</f>
        <v/>
      </c>
      <c r="AJ86" s="174" t="str">
        <f>IF(AJ85="","",VLOOKUP(AJ85,'シフト記号表（従来型・ユニット型共通）'!$C$6:$L$47,10,FALSE))</f>
        <v/>
      </c>
      <c r="AK86" s="174" t="str">
        <f>IF(AK85="","",VLOOKUP(AK85,'シフト記号表（従来型・ユニット型共通）'!$C$6:$L$47,10,FALSE))</f>
        <v/>
      </c>
      <c r="AL86" s="174" t="str">
        <f>IF(AL85="","",VLOOKUP(AL85,'シフト記号表（従来型・ユニット型共通）'!$C$6:$L$47,10,FALSE))</f>
        <v/>
      </c>
      <c r="AM86" s="174" t="str">
        <f>IF(AM85="","",VLOOKUP(AM85,'シフト記号表（従来型・ユニット型共通）'!$C$6:$L$47,10,FALSE))</f>
        <v/>
      </c>
      <c r="AN86" s="175" t="str">
        <f>IF(AN85="","",VLOOKUP(AN85,'シフト記号表（従来型・ユニット型共通）'!$C$6:$L$47,10,FALSE))</f>
        <v/>
      </c>
      <c r="AO86" s="173" t="str">
        <f>IF(AO85="","",VLOOKUP(AO85,'シフト記号表（従来型・ユニット型共通）'!$C$6:$L$47,10,FALSE))</f>
        <v/>
      </c>
      <c r="AP86" s="174" t="str">
        <f>IF(AP85="","",VLOOKUP(AP85,'シフト記号表（従来型・ユニット型共通）'!$C$6:$L$47,10,FALSE))</f>
        <v/>
      </c>
      <c r="AQ86" s="174" t="str">
        <f>IF(AQ85="","",VLOOKUP(AQ85,'シフト記号表（従来型・ユニット型共通）'!$C$6:$L$47,10,FALSE))</f>
        <v/>
      </c>
      <c r="AR86" s="174" t="str">
        <f>IF(AR85="","",VLOOKUP(AR85,'シフト記号表（従来型・ユニット型共通）'!$C$6:$L$47,10,FALSE))</f>
        <v/>
      </c>
      <c r="AS86" s="174" t="str">
        <f>IF(AS85="","",VLOOKUP(AS85,'シフト記号表（従来型・ユニット型共通）'!$C$6:$L$47,10,FALSE))</f>
        <v/>
      </c>
      <c r="AT86" s="174" t="str">
        <f>IF(AT85="","",VLOOKUP(AT85,'シフト記号表（従来型・ユニット型共通）'!$C$6:$L$47,10,FALSE))</f>
        <v/>
      </c>
      <c r="AU86" s="175" t="str">
        <f>IF(AU85="","",VLOOKUP(AU85,'シフト記号表（従来型・ユニット型共通）'!$C$6:$L$47,10,FALSE))</f>
        <v/>
      </c>
      <c r="AV86" s="173" t="str">
        <f>IF(AV85="","",VLOOKUP(AV85,'シフト記号表（従来型・ユニット型共通）'!$C$6:$L$47,10,FALSE))</f>
        <v/>
      </c>
      <c r="AW86" s="174" t="str">
        <f>IF(AW85="","",VLOOKUP(AW85,'シフト記号表（従来型・ユニット型共通）'!$C$6:$L$47,10,FALSE))</f>
        <v/>
      </c>
      <c r="AX86" s="174" t="str">
        <f>IF(AX85="","",VLOOKUP(AX85,'シフト記号表（従来型・ユニット型共通）'!$C$6:$L$47,10,FALSE))</f>
        <v/>
      </c>
      <c r="AY86" s="174" t="str">
        <f>IF(AY85="","",VLOOKUP(AY85,'シフト記号表（従来型・ユニット型共通）'!$C$6:$L$47,10,FALSE))</f>
        <v/>
      </c>
      <c r="AZ86" s="174" t="str">
        <f>IF(AZ85="","",VLOOKUP(AZ85,'シフト記号表（従来型・ユニット型共通）'!$C$6:$L$47,10,FALSE))</f>
        <v/>
      </c>
      <c r="BA86" s="174" t="str">
        <f>IF(BA85="","",VLOOKUP(BA85,'シフト記号表（従来型・ユニット型共通）'!$C$6:$L$47,10,FALSE))</f>
        <v/>
      </c>
      <c r="BB86" s="175" t="str">
        <f>IF(BB85="","",VLOOKUP(BB85,'シフト記号表（従来型・ユニット型共通）'!$C$6:$L$47,10,FALSE))</f>
        <v/>
      </c>
      <c r="BC86" s="173" t="str">
        <f>IF(BC85="","",VLOOKUP(BC85,'シフト記号表（従来型・ユニット型共通）'!$C$6:$L$47,10,FALSE))</f>
        <v/>
      </c>
      <c r="BD86" s="174" t="str">
        <f>IF(BD85="","",VLOOKUP(BD85,'シフト記号表（従来型・ユニット型共通）'!$C$6:$L$47,10,FALSE))</f>
        <v/>
      </c>
      <c r="BE86" s="174" t="str">
        <f>IF(BE85="","",VLOOKUP(BE85,'シフト記号表（従来型・ユニット型共通）'!$C$6:$L$47,10,FALSE))</f>
        <v/>
      </c>
      <c r="BF86" s="1114">
        <f>IF($BI$3="４週",SUM(AA86:BB86),IF($BI$3="暦月",SUM(AA86:BE86),""))</f>
        <v>0</v>
      </c>
      <c r="BG86" s="1115"/>
      <c r="BH86" s="1116">
        <f>IF($BI$3="４週",BF86/4,IF($BI$3="暦月",(BF86/($BI$8/7)),""))</f>
        <v>0</v>
      </c>
      <c r="BI86" s="1115"/>
      <c r="BJ86" s="1111"/>
      <c r="BK86" s="1112"/>
      <c r="BL86" s="1112"/>
      <c r="BM86" s="1112"/>
      <c r="BN86" s="1113"/>
    </row>
    <row r="87" spans="2:66" ht="20.25" customHeight="1">
      <c r="B87" s="1120">
        <f>B85+1</f>
        <v>36</v>
      </c>
      <c r="C87" s="1030"/>
      <c r="D87" s="1032"/>
      <c r="E87" s="968"/>
      <c r="F87" s="1033"/>
      <c r="G87" s="957"/>
      <c r="H87" s="958"/>
      <c r="I87" s="163"/>
      <c r="J87" s="164"/>
      <c r="K87" s="163"/>
      <c r="L87" s="164"/>
      <c r="M87" s="1051"/>
      <c r="N87" s="1052"/>
      <c r="O87" s="1057"/>
      <c r="P87" s="1058"/>
      <c r="Q87" s="1058"/>
      <c r="R87" s="958"/>
      <c r="S87" s="1081"/>
      <c r="T87" s="1082"/>
      <c r="U87" s="1082"/>
      <c r="V87" s="1082"/>
      <c r="W87" s="1083"/>
      <c r="X87" s="195" t="s">
        <v>18</v>
      </c>
      <c r="Y87" s="118"/>
      <c r="Z87" s="119"/>
      <c r="AA87" s="105"/>
      <c r="AB87" s="106"/>
      <c r="AC87" s="106"/>
      <c r="AD87" s="106"/>
      <c r="AE87" s="106"/>
      <c r="AF87" s="106"/>
      <c r="AG87" s="107"/>
      <c r="AH87" s="105"/>
      <c r="AI87" s="106"/>
      <c r="AJ87" s="106"/>
      <c r="AK87" s="106"/>
      <c r="AL87" s="106"/>
      <c r="AM87" s="106"/>
      <c r="AN87" s="107"/>
      <c r="AO87" s="105"/>
      <c r="AP87" s="106"/>
      <c r="AQ87" s="106"/>
      <c r="AR87" s="106"/>
      <c r="AS87" s="106"/>
      <c r="AT87" s="106"/>
      <c r="AU87" s="107"/>
      <c r="AV87" s="105"/>
      <c r="AW87" s="106"/>
      <c r="AX87" s="106"/>
      <c r="AY87" s="106"/>
      <c r="AZ87" s="106"/>
      <c r="BA87" s="106"/>
      <c r="BB87" s="107"/>
      <c r="BC87" s="105"/>
      <c r="BD87" s="106"/>
      <c r="BE87" s="108"/>
      <c r="BF87" s="1035"/>
      <c r="BG87" s="1036"/>
      <c r="BH87" s="1037"/>
      <c r="BI87" s="1038"/>
      <c r="BJ87" s="1059"/>
      <c r="BK87" s="1060"/>
      <c r="BL87" s="1060"/>
      <c r="BM87" s="1060"/>
      <c r="BN87" s="1061"/>
    </row>
    <row r="88" spans="2:66" ht="20.25" customHeight="1">
      <c r="B88" s="1121"/>
      <c r="C88" s="1031"/>
      <c r="D88" s="1034"/>
      <c r="E88" s="968"/>
      <c r="F88" s="1033"/>
      <c r="G88" s="1105"/>
      <c r="H88" s="1106"/>
      <c r="I88" s="207"/>
      <c r="J88" s="208">
        <f>G87</f>
        <v>0</v>
      </c>
      <c r="K88" s="207"/>
      <c r="L88" s="208">
        <f>M87</f>
        <v>0</v>
      </c>
      <c r="M88" s="1107"/>
      <c r="N88" s="1108"/>
      <c r="O88" s="1109"/>
      <c r="P88" s="1110"/>
      <c r="Q88" s="1110"/>
      <c r="R88" s="1106"/>
      <c r="S88" s="1081"/>
      <c r="T88" s="1082"/>
      <c r="U88" s="1082"/>
      <c r="V88" s="1082"/>
      <c r="W88" s="1083"/>
      <c r="X88" s="196" t="s">
        <v>253</v>
      </c>
      <c r="Y88" s="120"/>
      <c r="Z88" s="197"/>
      <c r="AA88" s="173" t="str">
        <f>IF(AA87="","",VLOOKUP(AA87,'シフト記号表（従来型・ユニット型共通）'!$C$6:$L$47,10,FALSE))</f>
        <v/>
      </c>
      <c r="AB88" s="174" t="str">
        <f>IF(AB87="","",VLOOKUP(AB87,'シフト記号表（従来型・ユニット型共通）'!$C$6:$L$47,10,FALSE))</f>
        <v/>
      </c>
      <c r="AC88" s="174" t="str">
        <f>IF(AC87="","",VLOOKUP(AC87,'シフト記号表（従来型・ユニット型共通）'!$C$6:$L$47,10,FALSE))</f>
        <v/>
      </c>
      <c r="AD88" s="174" t="str">
        <f>IF(AD87="","",VLOOKUP(AD87,'シフト記号表（従来型・ユニット型共通）'!$C$6:$L$47,10,FALSE))</f>
        <v/>
      </c>
      <c r="AE88" s="174" t="str">
        <f>IF(AE87="","",VLOOKUP(AE87,'シフト記号表（従来型・ユニット型共通）'!$C$6:$L$47,10,FALSE))</f>
        <v/>
      </c>
      <c r="AF88" s="174" t="str">
        <f>IF(AF87="","",VLOOKUP(AF87,'シフト記号表（従来型・ユニット型共通）'!$C$6:$L$47,10,FALSE))</f>
        <v/>
      </c>
      <c r="AG88" s="175" t="str">
        <f>IF(AG87="","",VLOOKUP(AG87,'シフト記号表（従来型・ユニット型共通）'!$C$6:$L$47,10,FALSE))</f>
        <v/>
      </c>
      <c r="AH88" s="173" t="str">
        <f>IF(AH87="","",VLOOKUP(AH87,'シフト記号表（従来型・ユニット型共通）'!$C$6:$L$47,10,FALSE))</f>
        <v/>
      </c>
      <c r="AI88" s="174" t="str">
        <f>IF(AI87="","",VLOOKUP(AI87,'シフト記号表（従来型・ユニット型共通）'!$C$6:$L$47,10,FALSE))</f>
        <v/>
      </c>
      <c r="AJ88" s="174" t="str">
        <f>IF(AJ87="","",VLOOKUP(AJ87,'シフト記号表（従来型・ユニット型共通）'!$C$6:$L$47,10,FALSE))</f>
        <v/>
      </c>
      <c r="AK88" s="174" t="str">
        <f>IF(AK87="","",VLOOKUP(AK87,'シフト記号表（従来型・ユニット型共通）'!$C$6:$L$47,10,FALSE))</f>
        <v/>
      </c>
      <c r="AL88" s="174" t="str">
        <f>IF(AL87="","",VLOOKUP(AL87,'シフト記号表（従来型・ユニット型共通）'!$C$6:$L$47,10,FALSE))</f>
        <v/>
      </c>
      <c r="AM88" s="174" t="str">
        <f>IF(AM87="","",VLOOKUP(AM87,'シフト記号表（従来型・ユニット型共通）'!$C$6:$L$47,10,FALSE))</f>
        <v/>
      </c>
      <c r="AN88" s="175" t="str">
        <f>IF(AN87="","",VLOOKUP(AN87,'シフト記号表（従来型・ユニット型共通）'!$C$6:$L$47,10,FALSE))</f>
        <v/>
      </c>
      <c r="AO88" s="173" t="str">
        <f>IF(AO87="","",VLOOKUP(AO87,'シフト記号表（従来型・ユニット型共通）'!$C$6:$L$47,10,FALSE))</f>
        <v/>
      </c>
      <c r="AP88" s="174" t="str">
        <f>IF(AP87="","",VLOOKUP(AP87,'シフト記号表（従来型・ユニット型共通）'!$C$6:$L$47,10,FALSE))</f>
        <v/>
      </c>
      <c r="AQ88" s="174" t="str">
        <f>IF(AQ87="","",VLOOKUP(AQ87,'シフト記号表（従来型・ユニット型共通）'!$C$6:$L$47,10,FALSE))</f>
        <v/>
      </c>
      <c r="AR88" s="174" t="str">
        <f>IF(AR87="","",VLOOKUP(AR87,'シフト記号表（従来型・ユニット型共通）'!$C$6:$L$47,10,FALSE))</f>
        <v/>
      </c>
      <c r="AS88" s="174" t="str">
        <f>IF(AS87="","",VLOOKUP(AS87,'シフト記号表（従来型・ユニット型共通）'!$C$6:$L$47,10,FALSE))</f>
        <v/>
      </c>
      <c r="AT88" s="174" t="str">
        <f>IF(AT87="","",VLOOKUP(AT87,'シフト記号表（従来型・ユニット型共通）'!$C$6:$L$47,10,FALSE))</f>
        <v/>
      </c>
      <c r="AU88" s="175" t="str">
        <f>IF(AU87="","",VLOOKUP(AU87,'シフト記号表（従来型・ユニット型共通）'!$C$6:$L$47,10,FALSE))</f>
        <v/>
      </c>
      <c r="AV88" s="173" t="str">
        <f>IF(AV87="","",VLOOKUP(AV87,'シフト記号表（従来型・ユニット型共通）'!$C$6:$L$47,10,FALSE))</f>
        <v/>
      </c>
      <c r="AW88" s="174" t="str">
        <f>IF(AW87="","",VLOOKUP(AW87,'シフト記号表（従来型・ユニット型共通）'!$C$6:$L$47,10,FALSE))</f>
        <v/>
      </c>
      <c r="AX88" s="174" t="str">
        <f>IF(AX87="","",VLOOKUP(AX87,'シフト記号表（従来型・ユニット型共通）'!$C$6:$L$47,10,FALSE))</f>
        <v/>
      </c>
      <c r="AY88" s="174" t="str">
        <f>IF(AY87="","",VLOOKUP(AY87,'シフト記号表（従来型・ユニット型共通）'!$C$6:$L$47,10,FALSE))</f>
        <v/>
      </c>
      <c r="AZ88" s="174" t="str">
        <f>IF(AZ87="","",VLOOKUP(AZ87,'シフト記号表（従来型・ユニット型共通）'!$C$6:$L$47,10,FALSE))</f>
        <v/>
      </c>
      <c r="BA88" s="174" t="str">
        <f>IF(BA87="","",VLOOKUP(BA87,'シフト記号表（従来型・ユニット型共通）'!$C$6:$L$47,10,FALSE))</f>
        <v/>
      </c>
      <c r="BB88" s="175" t="str">
        <f>IF(BB87="","",VLOOKUP(BB87,'シフト記号表（従来型・ユニット型共通）'!$C$6:$L$47,10,FALSE))</f>
        <v/>
      </c>
      <c r="BC88" s="173" t="str">
        <f>IF(BC87="","",VLOOKUP(BC87,'シフト記号表（従来型・ユニット型共通）'!$C$6:$L$47,10,FALSE))</f>
        <v/>
      </c>
      <c r="BD88" s="174" t="str">
        <f>IF(BD87="","",VLOOKUP(BD87,'シフト記号表（従来型・ユニット型共通）'!$C$6:$L$47,10,FALSE))</f>
        <v/>
      </c>
      <c r="BE88" s="174" t="str">
        <f>IF(BE87="","",VLOOKUP(BE87,'シフト記号表（従来型・ユニット型共通）'!$C$6:$L$47,10,FALSE))</f>
        <v/>
      </c>
      <c r="BF88" s="1114">
        <f>IF($BI$3="４週",SUM(AA88:BB88),IF($BI$3="暦月",SUM(AA88:BE88),""))</f>
        <v>0</v>
      </c>
      <c r="BG88" s="1115"/>
      <c r="BH88" s="1116">
        <f>IF($BI$3="４週",BF88/4,IF($BI$3="暦月",(BF88/($BI$8/7)),""))</f>
        <v>0</v>
      </c>
      <c r="BI88" s="1115"/>
      <c r="BJ88" s="1111"/>
      <c r="BK88" s="1112"/>
      <c r="BL88" s="1112"/>
      <c r="BM88" s="1112"/>
      <c r="BN88" s="1113"/>
    </row>
    <row r="89" spans="2:66" ht="20.25" customHeight="1">
      <c r="B89" s="1120">
        <f>B87+1</f>
        <v>37</v>
      </c>
      <c r="C89" s="1030"/>
      <c r="D89" s="1032"/>
      <c r="E89" s="968"/>
      <c r="F89" s="1033"/>
      <c r="G89" s="957"/>
      <c r="H89" s="958"/>
      <c r="I89" s="163"/>
      <c r="J89" s="164"/>
      <c r="K89" s="163"/>
      <c r="L89" s="164"/>
      <c r="M89" s="1051"/>
      <c r="N89" s="1052"/>
      <c r="O89" s="1057"/>
      <c r="P89" s="1058"/>
      <c r="Q89" s="1058"/>
      <c r="R89" s="958"/>
      <c r="S89" s="1081"/>
      <c r="T89" s="1082"/>
      <c r="U89" s="1082"/>
      <c r="V89" s="1082"/>
      <c r="W89" s="1083"/>
      <c r="X89" s="195" t="s">
        <v>18</v>
      </c>
      <c r="Y89" s="118"/>
      <c r="Z89" s="119"/>
      <c r="AA89" s="105"/>
      <c r="AB89" s="106"/>
      <c r="AC89" s="106"/>
      <c r="AD89" s="106"/>
      <c r="AE89" s="106"/>
      <c r="AF89" s="106"/>
      <c r="AG89" s="107"/>
      <c r="AH89" s="105"/>
      <c r="AI89" s="106"/>
      <c r="AJ89" s="106"/>
      <c r="AK89" s="106"/>
      <c r="AL89" s="106"/>
      <c r="AM89" s="106"/>
      <c r="AN89" s="107"/>
      <c r="AO89" s="105"/>
      <c r="AP89" s="106"/>
      <c r="AQ89" s="106"/>
      <c r="AR89" s="106"/>
      <c r="AS89" s="106"/>
      <c r="AT89" s="106"/>
      <c r="AU89" s="107"/>
      <c r="AV89" s="105"/>
      <c r="AW89" s="106"/>
      <c r="AX89" s="106"/>
      <c r="AY89" s="106"/>
      <c r="AZ89" s="106"/>
      <c r="BA89" s="106"/>
      <c r="BB89" s="107"/>
      <c r="BC89" s="105"/>
      <c r="BD89" s="106"/>
      <c r="BE89" s="108"/>
      <c r="BF89" s="1035"/>
      <c r="BG89" s="1036"/>
      <c r="BH89" s="1037"/>
      <c r="BI89" s="1038"/>
      <c r="BJ89" s="1059"/>
      <c r="BK89" s="1060"/>
      <c r="BL89" s="1060"/>
      <c r="BM89" s="1060"/>
      <c r="BN89" s="1061"/>
    </row>
    <row r="90" spans="2:66" ht="20.25" customHeight="1">
      <c r="B90" s="1121"/>
      <c r="C90" s="1031"/>
      <c r="D90" s="1034"/>
      <c r="E90" s="968"/>
      <c r="F90" s="1033"/>
      <c r="G90" s="1105"/>
      <c r="H90" s="1106"/>
      <c r="I90" s="207"/>
      <c r="J90" s="208">
        <f>G89</f>
        <v>0</v>
      </c>
      <c r="K90" s="207"/>
      <c r="L90" s="208">
        <f>M89</f>
        <v>0</v>
      </c>
      <c r="M90" s="1107"/>
      <c r="N90" s="1108"/>
      <c r="O90" s="1109"/>
      <c r="P90" s="1110"/>
      <c r="Q90" s="1110"/>
      <c r="R90" s="1106"/>
      <c r="S90" s="1081"/>
      <c r="T90" s="1082"/>
      <c r="U90" s="1082"/>
      <c r="V90" s="1082"/>
      <c r="W90" s="1083"/>
      <c r="X90" s="196" t="s">
        <v>253</v>
      </c>
      <c r="Y90" s="120"/>
      <c r="Z90" s="197"/>
      <c r="AA90" s="173" t="str">
        <f>IF(AA89="","",VLOOKUP(AA89,'シフト記号表（従来型・ユニット型共通）'!$C$6:$L$47,10,FALSE))</f>
        <v/>
      </c>
      <c r="AB90" s="174" t="str">
        <f>IF(AB89="","",VLOOKUP(AB89,'シフト記号表（従来型・ユニット型共通）'!$C$6:$L$47,10,FALSE))</f>
        <v/>
      </c>
      <c r="AC90" s="174" t="str">
        <f>IF(AC89="","",VLOOKUP(AC89,'シフト記号表（従来型・ユニット型共通）'!$C$6:$L$47,10,FALSE))</f>
        <v/>
      </c>
      <c r="AD90" s="174" t="str">
        <f>IF(AD89="","",VLOOKUP(AD89,'シフト記号表（従来型・ユニット型共通）'!$C$6:$L$47,10,FALSE))</f>
        <v/>
      </c>
      <c r="AE90" s="174" t="str">
        <f>IF(AE89="","",VLOOKUP(AE89,'シフト記号表（従来型・ユニット型共通）'!$C$6:$L$47,10,FALSE))</f>
        <v/>
      </c>
      <c r="AF90" s="174" t="str">
        <f>IF(AF89="","",VLOOKUP(AF89,'シフト記号表（従来型・ユニット型共通）'!$C$6:$L$47,10,FALSE))</f>
        <v/>
      </c>
      <c r="AG90" s="175" t="str">
        <f>IF(AG89="","",VLOOKUP(AG89,'シフト記号表（従来型・ユニット型共通）'!$C$6:$L$47,10,FALSE))</f>
        <v/>
      </c>
      <c r="AH90" s="173" t="str">
        <f>IF(AH89="","",VLOOKUP(AH89,'シフト記号表（従来型・ユニット型共通）'!$C$6:$L$47,10,FALSE))</f>
        <v/>
      </c>
      <c r="AI90" s="174" t="str">
        <f>IF(AI89="","",VLOOKUP(AI89,'シフト記号表（従来型・ユニット型共通）'!$C$6:$L$47,10,FALSE))</f>
        <v/>
      </c>
      <c r="AJ90" s="174" t="str">
        <f>IF(AJ89="","",VLOOKUP(AJ89,'シフト記号表（従来型・ユニット型共通）'!$C$6:$L$47,10,FALSE))</f>
        <v/>
      </c>
      <c r="AK90" s="174" t="str">
        <f>IF(AK89="","",VLOOKUP(AK89,'シフト記号表（従来型・ユニット型共通）'!$C$6:$L$47,10,FALSE))</f>
        <v/>
      </c>
      <c r="AL90" s="174" t="str">
        <f>IF(AL89="","",VLOOKUP(AL89,'シフト記号表（従来型・ユニット型共通）'!$C$6:$L$47,10,FALSE))</f>
        <v/>
      </c>
      <c r="AM90" s="174" t="str">
        <f>IF(AM89="","",VLOOKUP(AM89,'シフト記号表（従来型・ユニット型共通）'!$C$6:$L$47,10,FALSE))</f>
        <v/>
      </c>
      <c r="AN90" s="175" t="str">
        <f>IF(AN89="","",VLOOKUP(AN89,'シフト記号表（従来型・ユニット型共通）'!$C$6:$L$47,10,FALSE))</f>
        <v/>
      </c>
      <c r="AO90" s="173" t="str">
        <f>IF(AO89="","",VLOOKUP(AO89,'シフト記号表（従来型・ユニット型共通）'!$C$6:$L$47,10,FALSE))</f>
        <v/>
      </c>
      <c r="AP90" s="174" t="str">
        <f>IF(AP89="","",VLOOKUP(AP89,'シフト記号表（従来型・ユニット型共通）'!$C$6:$L$47,10,FALSE))</f>
        <v/>
      </c>
      <c r="AQ90" s="174" t="str">
        <f>IF(AQ89="","",VLOOKUP(AQ89,'シフト記号表（従来型・ユニット型共通）'!$C$6:$L$47,10,FALSE))</f>
        <v/>
      </c>
      <c r="AR90" s="174" t="str">
        <f>IF(AR89="","",VLOOKUP(AR89,'シフト記号表（従来型・ユニット型共通）'!$C$6:$L$47,10,FALSE))</f>
        <v/>
      </c>
      <c r="AS90" s="174" t="str">
        <f>IF(AS89="","",VLOOKUP(AS89,'シフト記号表（従来型・ユニット型共通）'!$C$6:$L$47,10,FALSE))</f>
        <v/>
      </c>
      <c r="AT90" s="174" t="str">
        <f>IF(AT89="","",VLOOKUP(AT89,'シフト記号表（従来型・ユニット型共通）'!$C$6:$L$47,10,FALSE))</f>
        <v/>
      </c>
      <c r="AU90" s="175" t="str">
        <f>IF(AU89="","",VLOOKUP(AU89,'シフト記号表（従来型・ユニット型共通）'!$C$6:$L$47,10,FALSE))</f>
        <v/>
      </c>
      <c r="AV90" s="173" t="str">
        <f>IF(AV89="","",VLOOKUP(AV89,'シフト記号表（従来型・ユニット型共通）'!$C$6:$L$47,10,FALSE))</f>
        <v/>
      </c>
      <c r="AW90" s="174" t="str">
        <f>IF(AW89="","",VLOOKUP(AW89,'シフト記号表（従来型・ユニット型共通）'!$C$6:$L$47,10,FALSE))</f>
        <v/>
      </c>
      <c r="AX90" s="174" t="str">
        <f>IF(AX89="","",VLOOKUP(AX89,'シフト記号表（従来型・ユニット型共通）'!$C$6:$L$47,10,FALSE))</f>
        <v/>
      </c>
      <c r="AY90" s="174" t="str">
        <f>IF(AY89="","",VLOOKUP(AY89,'シフト記号表（従来型・ユニット型共通）'!$C$6:$L$47,10,FALSE))</f>
        <v/>
      </c>
      <c r="AZ90" s="174" t="str">
        <f>IF(AZ89="","",VLOOKUP(AZ89,'シフト記号表（従来型・ユニット型共通）'!$C$6:$L$47,10,FALSE))</f>
        <v/>
      </c>
      <c r="BA90" s="174" t="str">
        <f>IF(BA89="","",VLOOKUP(BA89,'シフト記号表（従来型・ユニット型共通）'!$C$6:$L$47,10,FALSE))</f>
        <v/>
      </c>
      <c r="BB90" s="175" t="str">
        <f>IF(BB89="","",VLOOKUP(BB89,'シフト記号表（従来型・ユニット型共通）'!$C$6:$L$47,10,FALSE))</f>
        <v/>
      </c>
      <c r="BC90" s="173" t="str">
        <f>IF(BC89="","",VLOOKUP(BC89,'シフト記号表（従来型・ユニット型共通）'!$C$6:$L$47,10,FALSE))</f>
        <v/>
      </c>
      <c r="BD90" s="174" t="str">
        <f>IF(BD89="","",VLOOKUP(BD89,'シフト記号表（従来型・ユニット型共通）'!$C$6:$L$47,10,FALSE))</f>
        <v/>
      </c>
      <c r="BE90" s="174" t="str">
        <f>IF(BE89="","",VLOOKUP(BE89,'シフト記号表（従来型・ユニット型共通）'!$C$6:$L$47,10,FALSE))</f>
        <v/>
      </c>
      <c r="BF90" s="1114">
        <f>IF($BI$3="４週",SUM(AA90:BB90),IF($BI$3="暦月",SUM(AA90:BE90),""))</f>
        <v>0</v>
      </c>
      <c r="BG90" s="1115"/>
      <c r="BH90" s="1116">
        <f>IF($BI$3="４週",BF90/4,IF($BI$3="暦月",(BF90/($BI$8/7)),""))</f>
        <v>0</v>
      </c>
      <c r="BI90" s="1115"/>
      <c r="BJ90" s="1111"/>
      <c r="BK90" s="1112"/>
      <c r="BL90" s="1112"/>
      <c r="BM90" s="1112"/>
      <c r="BN90" s="1113"/>
    </row>
    <row r="91" spans="2:66" ht="20.25" customHeight="1">
      <c r="B91" s="1120">
        <f>B89+1</f>
        <v>38</v>
      </c>
      <c r="C91" s="1030"/>
      <c r="D91" s="1032"/>
      <c r="E91" s="968"/>
      <c r="F91" s="1033"/>
      <c r="G91" s="957"/>
      <c r="H91" s="958"/>
      <c r="I91" s="163"/>
      <c r="J91" s="164"/>
      <c r="K91" s="163"/>
      <c r="L91" s="164"/>
      <c r="M91" s="1051"/>
      <c r="N91" s="1052"/>
      <c r="O91" s="1057"/>
      <c r="P91" s="1058"/>
      <c r="Q91" s="1058"/>
      <c r="R91" s="958"/>
      <c r="S91" s="1081"/>
      <c r="T91" s="1082"/>
      <c r="U91" s="1082"/>
      <c r="V91" s="1082"/>
      <c r="W91" s="1083"/>
      <c r="X91" s="195" t="s">
        <v>18</v>
      </c>
      <c r="Y91" s="118"/>
      <c r="Z91" s="119"/>
      <c r="AA91" s="105"/>
      <c r="AB91" s="106"/>
      <c r="AC91" s="106"/>
      <c r="AD91" s="106"/>
      <c r="AE91" s="106"/>
      <c r="AF91" s="106"/>
      <c r="AG91" s="107"/>
      <c r="AH91" s="105"/>
      <c r="AI91" s="106"/>
      <c r="AJ91" s="106"/>
      <c r="AK91" s="106"/>
      <c r="AL91" s="106"/>
      <c r="AM91" s="106"/>
      <c r="AN91" s="107"/>
      <c r="AO91" s="105"/>
      <c r="AP91" s="106"/>
      <c r="AQ91" s="106"/>
      <c r="AR91" s="106"/>
      <c r="AS91" s="106"/>
      <c r="AT91" s="106"/>
      <c r="AU91" s="107"/>
      <c r="AV91" s="105"/>
      <c r="AW91" s="106"/>
      <c r="AX91" s="106"/>
      <c r="AY91" s="106"/>
      <c r="AZ91" s="106"/>
      <c r="BA91" s="106"/>
      <c r="BB91" s="107"/>
      <c r="BC91" s="105"/>
      <c r="BD91" s="106"/>
      <c r="BE91" s="108"/>
      <c r="BF91" s="1035"/>
      <c r="BG91" s="1036"/>
      <c r="BH91" s="1037"/>
      <c r="BI91" s="1038"/>
      <c r="BJ91" s="1059"/>
      <c r="BK91" s="1060"/>
      <c r="BL91" s="1060"/>
      <c r="BM91" s="1060"/>
      <c r="BN91" s="1061"/>
    </row>
    <row r="92" spans="2:66" ht="20.25" customHeight="1">
      <c r="B92" s="1121"/>
      <c r="C92" s="1031"/>
      <c r="D92" s="1034"/>
      <c r="E92" s="968"/>
      <c r="F92" s="1033"/>
      <c r="G92" s="1105"/>
      <c r="H92" s="1106"/>
      <c r="I92" s="207"/>
      <c r="J92" s="208">
        <f>G91</f>
        <v>0</v>
      </c>
      <c r="K92" s="207"/>
      <c r="L92" s="208">
        <f>M91</f>
        <v>0</v>
      </c>
      <c r="M92" s="1107"/>
      <c r="N92" s="1108"/>
      <c r="O92" s="1109"/>
      <c r="P92" s="1110"/>
      <c r="Q92" s="1110"/>
      <c r="R92" s="1106"/>
      <c r="S92" s="1081"/>
      <c r="T92" s="1082"/>
      <c r="U92" s="1082"/>
      <c r="V92" s="1082"/>
      <c r="W92" s="1083"/>
      <c r="X92" s="196" t="s">
        <v>253</v>
      </c>
      <c r="Y92" s="120"/>
      <c r="Z92" s="197"/>
      <c r="AA92" s="173" t="str">
        <f>IF(AA91="","",VLOOKUP(AA91,'シフト記号表（従来型・ユニット型共通）'!$C$6:$L$47,10,FALSE))</f>
        <v/>
      </c>
      <c r="AB92" s="174" t="str">
        <f>IF(AB91="","",VLOOKUP(AB91,'シフト記号表（従来型・ユニット型共通）'!$C$6:$L$47,10,FALSE))</f>
        <v/>
      </c>
      <c r="AC92" s="174" t="str">
        <f>IF(AC91="","",VLOOKUP(AC91,'シフト記号表（従来型・ユニット型共通）'!$C$6:$L$47,10,FALSE))</f>
        <v/>
      </c>
      <c r="AD92" s="174" t="str">
        <f>IF(AD91="","",VLOOKUP(AD91,'シフト記号表（従来型・ユニット型共通）'!$C$6:$L$47,10,FALSE))</f>
        <v/>
      </c>
      <c r="AE92" s="174" t="str">
        <f>IF(AE91="","",VLOOKUP(AE91,'シフト記号表（従来型・ユニット型共通）'!$C$6:$L$47,10,FALSE))</f>
        <v/>
      </c>
      <c r="AF92" s="174" t="str">
        <f>IF(AF91="","",VLOOKUP(AF91,'シフト記号表（従来型・ユニット型共通）'!$C$6:$L$47,10,FALSE))</f>
        <v/>
      </c>
      <c r="AG92" s="175" t="str">
        <f>IF(AG91="","",VLOOKUP(AG91,'シフト記号表（従来型・ユニット型共通）'!$C$6:$L$47,10,FALSE))</f>
        <v/>
      </c>
      <c r="AH92" s="173" t="str">
        <f>IF(AH91="","",VLOOKUP(AH91,'シフト記号表（従来型・ユニット型共通）'!$C$6:$L$47,10,FALSE))</f>
        <v/>
      </c>
      <c r="AI92" s="174" t="str">
        <f>IF(AI91="","",VLOOKUP(AI91,'シフト記号表（従来型・ユニット型共通）'!$C$6:$L$47,10,FALSE))</f>
        <v/>
      </c>
      <c r="AJ92" s="174" t="str">
        <f>IF(AJ91="","",VLOOKUP(AJ91,'シフト記号表（従来型・ユニット型共通）'!$C$6:$L$47,10,FALSE))</f>
        <v/>
      </c>
      <c r="AK92" s="174" t="str">
        <f>IF(AK91="","",VLOOKUP(AK91,'シフト記号表（従来型・ユニット型共通）'!$C$6:$L$47,10,FALSE))</f>
        <v/>
      </c>
      <c r="AL92" s="174" t="str">
        <f>IF(AL91="","",VLOOKUP(AL91,'シフト記号表（従来型・ユニット型共通）'!$C$6:$L$47,10,FALSE))</f>
        <v/>
      </c>
      <c r="AM92" s="174" t="str">
        <f>IF(AM91="","",VLOOKUP(AM91,'シフト記号表（従来型・ユニット型共通）'!$C$6:$L$47,10,FALSE))</f>
        <v/>
      </c>
      <c r="AN92" s="175" t="str">
        <f>IF(AN91="","",VLOOKUP(AN91,'シフト記号表（従来型・ユニット型共通）'!$C$6:$L$47,10,FALSE))</f>
        <v/>
      </c>
      <c r="AO92" s="173" t="str">
        <f>IF(AO91="","",VLOOKUP(AO91,'シフト記号表（従来型・ユニット型共通）'!$C$6:$L$47,10,FALSE))</f>
        <v/>
      </c>
      <c r="AP92" s="174" t="str">
        <f>IF(AP91="","",VLOOKUP(AP91,'シフト記号表（従来型・ユニット型共通）'!$C$6:$L$47,10,FALSE))</f>
        <v/>
      </c>
      <c r="AQ92" s="174" t="str">
        <f>IF(AQ91="","",VLOOKUP(AQ91,'シフト記号表（従来型・ユニット型共通）'!$C$6:$L$47,10,FALSE))</f>
        <v/>
      </c>
      <c r="AR92" s="174" t="str">
        <f>IF(AR91="","",VLOOKUP(AR91,'シフト記号表（従来型・ユニット型共通）'!$C$6:$L$47,10,FALSE))</f>
        <v/>
      </c>
      <c r="AS92" s="174" t="str">
        <f>IF(AS91="","",VLOOKUP(AS91,'シフト記号表（従来型・ユニット型共通）'!$C$6:$L$47,10,FALSE))</f>
        <v/>
      </c>
      <c r="AT92" s="174" t="str">
        <f>IF(AT91="","",VLOOKUP(AT91,'シフト記号表（従来型・ユニット型共通）'!$C$6:$L$47,10,FALSE))</f>
        <v/>
      </c>
      <c r="AU92" s="175" t="str">
        <f>IF(AU91="","",VLOOKUP(AU91,'シフト記号表（従来型・ユニット型共通）'!$C$6:$L$47,10,FALSE))</f>
        <v/>
      </c>
      <c r="AV92" s="173" t="str">
        <f>IF(AV91="","",VLOOKUP(AV91,'シフト記号表（従来型・ユニット型共通）'!$C$6:$L$47,10,FALSE))</f>
        <v/>
      </c>
      <c r="AW92" s="174" t="str">
        <f>IF(AW91="","",VLOOKUP(AW91,'シフト記号表（従来型・ユニット型共通）'!$C$6:$L$47,10,FALSE))</f>
        <v/>
      </c>
      <c r="AX92" s="174" t="str">
        <f>IF(AX91="","",VLOOKUP(AX91,'シフト記号表（従来型・ユニット型共通）'!$C$6:$L$47,10,FALSE))</f>
        <v/>
      </c>
      <c r="AY92" s="174" t="str">
        <f>IF(AY91="","",VLOOKUP(AY91,'シフト記号表（従来型・ユニット型共通）'!$C$6:$L$47,10,FALSE))</f>
        <v/>
      </c>
      <c r="AZ92" s="174" t="str">
        <f>IF(AZ91="","",VLOOKUP(AZ91,'シフト記号表（従来型・ユニット型共通）'!$C$6:$L$47,10,FALSE))</f>
        <v/>
      </c>
      <c r="BA92" s="174" t="str">
        <f>IF(BA91="","",VLOOKUP(BA91,'シフト記号表（従来型・ユニット型共通）'!$C$6:$L$47,10,FALSE))</f>
        <v/>
      </c>
      <c r="BB92" s="175" t="str">
        <f>IF(BB91="","",VLOOKUP(BB91,'シフト記号表（従来型・ユニット型共通）'!$C$6:$L$47,10,FALSE))</f>
        <v/>
      </c>
      <c r="BC92" s="173" t="str">
        <f>IF(BC91="","",VLOOKUP(BC91,'シフト記号表（従来型・ユニット型共通）'!$C$6:$L$47,10,FALSE))</f>
        <v/>
      </c>
      <c r="BD92" s="174" t="str">
        <f>IF(BD91="","",VLOOKUP(BD91,'シフト記号表（従来型・ユニット型共通）'!$C$6:$L$47,10,FALSE))</f>
        <v/>
      </c>
      <c r="BE92" s="174" t="str">
        <f>IF(BE91="","",VLOOKUP(BE91,'シフト記号表（従来型・ユニット型共通）'!$C$6:$L$47,10,FALSE))</f>
        <v/>
      </c>
      <c r="BF92" s="1114">
        <f>IF($BI$3="４週",SUM(AA92:BB92),IF($BI$3="暦月",SUM(AA92:BE92),""))</f>
        <v>0</v>
      </c>
      <c r="BG92" s="1115"/>
      <c r="BH92" s="1116">
        <f>IF($BI$3="４週",BF92/4,IF($BI$3="暦月",(BF92/($BI$8/7)),""))</f>
        <v>0</v>
      </c>
      <c r="BI92" s="1115"/>
      <c r="BJ92" s="1111"/>
      <c r="BK92" s="1112"/>
      <c r="BL92" s="1112"/>
      <c r="BM92" s="1112"/>
      <c r="BN92" s="1113"/>
    </row>
    <row r="93" spans="2:66" ht="20.25" customHeight="1">
      <c r="B93" s="1120">
        <f>B91+1</f>
        <v>39</v>
      </c>
      <c r="C93" s="1030"/>
      <c r="D93" s="1032"/>
      <c r="E93" s="968"/>
      <c r="F93" s="1033"/>
      <c r="G93" s="957"/>
      <c r="H93" s="958"/>
      <c r="I93" s="163"/>
      <c r="J93" s="164"/>
      <c r="K93" s="163"/>
      <c r="L93" s="164"/>
      <c r="M93" s="1051"/>
      <c r="N93" s="1052"/>
      <c r="O93" s="1057"/>
      <c r="P93" s="1058"/>
      <c r="Q93" s="1058"/>
      <c r="R93" s="958"/>
      <c r="S93" s="1081"/>
      <c r="T93" s="1082"/>
      <c r="U93" s="1082"/>
      <c r="V93" s="1082"/>
      <c r="W93" s="1083"/>
      <c r="X93" s="195" t="s">
        <v>18</v>
      </c>
      <c r="Y93" s="118"/>
      <c r="Z93" s="119"/>
      <c r="AA93" s="105"/>
      <c r="AB93" s="106"/>
      <c r="AC93" s="106"/>
      <c r="AD93" s="106"/>
      <c r="AE93" s="106"/>
      <c r="AF93" s="106"/>
      <c r="AG93" s="107"/>
      <c r="AH93" s="105"/>
      <c r="AI93" s="106"/>
      <c r="AJ93" s="106"/>
      <c r="AK93" s="106"/>
      <c r="AL93" s="106"/>
      <c r="AM93" s="106"/>
      <c r="AN93" s="107"/>
      <c r="AO93" s="105"/>
      <c r="AP93" s="106"/>
      <c r="AQ93" s="106"/>
      <c r="AR93" s="106"/>
      <c r="AS93" s="106"/>
      <c r="AT93" s="106"/>
      <c r="AU93" s="107"/>
      <c r="AV93" s="105"/>
      <c r="AW93" s="106"/>
      <c r="AX93" s="106"/>
      <c r="AY93" s="106"/>
      <c r="AZ93" s="106"/>
      <c r="BA93" s="106"/>
      <c r="BB93" s="107"/>
      <c r="BC93" s="105"/>
      <c r="BD93" s="106"/>
      <c r="BE93" s="108"/>
      <c r="BF93" s="1035"/>
      <c r="BG93" s="1036"/>
      <c r="BH93" s="1037"/>
      <c r="BI93" s="1038"/>
      <c r="BJ93" s="1059"/>
      <c r="BK93" s="1060"/>
      <c r="BL93" s="1060"/>
      <c r="BM93" s="1060"/>
      <c r="BN93" s="1061"/>
    </row>
    <row r="94" spans="2:66" ht="20.25" customHeight="1">
      <c r="B94" s="1121"/>
      <c r="C94" s="1031"/>
      <c r="D94" s="1034"/>
      <c r="E94" s="968"/>
      <c r="F94" s="1033"/>
      <c r="G94" s="1105"/>
      <c r="H94" s="1106"/>
      <c r="I94" s="207"/>
      <c r="J94" s="208">
        <f>G93</f>
        <v>0</v>
      </c>
      <c r="K94" s="207"/>
      <c r="L94" s="208">
        <f>M93</f>
        <v>0</v>
      </c>
      <c r="M94" s="1107"/>
      <c r="N94" s="1108"/>
      <c r="O94" s="1109"/>
      <c r="P94" s="1110"/>
      <c r="Q94" s="1110"/>
      <c r="R94" s="1106"/>
      <c r="S94" s="1081"/>
      <c r="T94" s="1082"/>
      <c r="U94" s="1082"/>
      <c r="V94" s="1082"/>
      <c r="W94" s="1083"/>
      <c r="X94" s="196" t="s">
        <v>253</v>
      </c>
      <c r="Y94" s="120"/>
      <c r="Z94" s="197"/>
      <c r="AA94" s="173" t="str">
        <f>IF(AA93="","",VLOOKUP(AA93,'シフト記号表（従来型・ユニット型共通）'!$C$6:$L$47,10,FALSE))</f>
        <v/>
      </c>
      <c r="AB94" s="174" t="str">
        <f>IF(AB93="","",VLOOKUP(AB93,'シフト記号表（従来型・ユニット型共通）'!$C$6:$L$47,10,FALSE))</f>
        <v/>
      </c>
      <c r="AC94" s="174" t="str">
        <f>IF(AC93="","",VLOOKUP(AC93,'シフト記号表（従来型・ユニット型共通）'!$C$6:$L$47,10,FALSE))</f>
        <v/>
      </c>
      <c r="AD94" s="174" t="str">
        <f>IF(AD93="","",VLOOKUP(AD93,'シフト記号表（従来型・ユニット型共通）'!$C$6:$L$47,10,FALSE))</f>
        <v/>
      </c>
      <c r="AE94" s="174" t="str">
        <f>IF(AE93="","",VLOOKUP(AE93,'シフト記号表（従来型・ユニット型共通）'!$C$6:$L$47,10,FALSE))</f>
        <v/>
      </c>
      <c r="AF94" s="174" t="str">
        <f>IF(AF93="","",VLOOKUP(AF93,'シフト記号表（従来型・ユニット型共通）'!$C$6:$L$47,10,FALSE))</f>
        <v/>
      </c>
      <c r="AG94" s="175" t="str">
        <f>IF(AG93="","",VLOOKUP(AG93,'シフト記号表（従来型・ユニット型共通）'!$C$6:$L$47,10,FALSE))</f>
        <v/>
      </c>
      <c r="AH94" s="173" t="str">
        <f>IF(AH93="","",VLOOKUP(AH93,'シフト記号表（従来型・ユニット型共通）'!$C$6:$L$47,10,FALSE))</f>
        <v/>
      </c>
      <c r="AI94" s="174" t="str">
        <f>IF(AI93="","",VLOOKUP(AI93,'シフト記号表（従来型・ユニット型共通）'!$C$6:$L$47,10,FALSE))</f>
        <v/>
      </c>
      <c r="AJ94" s="174" t="str">
        <f>IF(AJ93="","",VLOOKUP(AJ93,'シフト記号表（従来型・ユニット型共通）'!$C$6:$L$47,10,FALSE))</f>
        <v/>
      </c>
      <c r="AK94" s="174" t="str">
        <f>IF(AK93="","",VLOOKUP(AK93,'シフト記号表（従来型・ユニット型共通）'!$C$6:$L$47,10,FALSE))</f>
        <v/>
      </c>
      <c r="AL94" s="174" t="str">
        <f>IF(AL93="","",VLOOKUP(AL93,'シフト記号表（従来型・ユニット型共通）'!$C$6:$L$47,10,FALSE))</f>
        <v/>
      </c>
      <c r="AM94" s="174" t="str">
        <f>IF(AM93="","",VLOOKUP(AM93,'シフト記号表（従来型・ユニット型共通）'!$C$6:$L$47,10,FALSE))</f>
        <v/>
      </c>
      <c r="AN94" s="175" t="str">
        <f>IF(AN93="","",VLOOKUP(AN93,'シフト記号表（従来型・ユニット型共通）'!$C$6:$L$47,10,FALSE))</f>
        <v/>
      </c>
      <c r="AO94" s="173" t="str">
        <f>IF(AO93="","",VLOOKUP(AO93,'シフト記号表（従来型・ユニット型共通）'!$C$6:$L$47,10,FALSE))</f>
        <v/>
      </c>
      <c r="AP94" s="174" t="str">
        <f>IF(AP93="","",VLOOKUP(AP93,'シフト記号表（従来型・ユニット型共通）'!$C$6:$L$47,10,FALSE))</f>
        <v/>
      </c>
      <c r="AQ94" s="174" t="str">
        <f>IF(AQ93="","",VLOOKUP(AQ93,'シフト記号表（従来型・ユニット型共通）'!$C$6:$L$47,10,FALSE))</f>
        <v/>
      </c>
      <c r="AR94" s="174" t="str">
        <f>IF(AR93="","",VLOOKUP(AR93,'シフト記号表（従来型・ユニット型共通）'!$C$6:$L$47,10,FALSE))</f>
        <v/>
      </c>
      <c r="AS94" s="174" t="str">
        <f>IF(AS93="","",VLOOKUP(AS93,'シフト記号表（従来型・ユニット型共通）'!$C$6:$L$47,10,FALSE))</f>
        <v/>
      </c>
      <c r="AT94" s="174" t="str">
        <f>IF(AT93="","",VLOOKUP(AT93,'シフト記号表（従来型・ユニット型共通）'!$C$6:$L$47,10,FALSE))</f>
        <v/>
      </c>
      <c r="AU94" s="175" t="str">
        <f>IF(AU93="","",VLOOKUP(AU93,'シフト記号表（従来型・ユニット型共通）'!$C$6:$L$47,10,FALSE))</f>
        <v/>
      </c>
      <c r="AV94" s="173" t="str">
        <f>IF(AV93="","",VLOOKUP(AV93,'シフト記号表（従来型・ユニット型共通）'!$C$6:$L$47,10,FALSE))</f>
        <v/>
      </c>
      <c r="AW94" s="174" t="str">
        <f>IF(AW93="","",VLOOKUP(AW93,'シフト記号表（従来型・ユニット型共通）'!$C$6:$L$47,10,FALSE))</f>
        <v/>
      </c>
      <c r="AX94" s="174" t="str">
        <f>IF(AX93="","",VLOOKUP(AX93,'シフト記号表（従来型・ユニット型共通）'!$C$6:$L$47,10,FALSE))</f>
        <v/>
      </c>
      <c r="AY94" s="174" t="str">
        <f>IF(AY93="","",VLOOKUP(AY93,'シフト記号表（従来型・ユニット型共通）'!$C$6:$L$47,10,FALSE))</f>
        <v/>
      </c>
      <c r="AZ94" s="174" t="str">
        <f>IF(AZ93="","",VLOOKUP(AZ93,'シフト記号表（従来型・ユニット型共通）'!$C$6:$L$47,10,FALSE))</f>
        <v/>
      </c>
      <c r="BA94" s="174" t="str">
        <f>IF(BA93="","",VLOOKUP(BA93,'シフト記号表（従来型・ユニット型共通）'!$C$6:$L$47,10,FALSE))</f>
        <v/>
      </c>
      <c r="BB94" s="175" t="str">
        <f>IF(BB93="","",VLOOKUP(BB93,'シフト記号表（従来型・ユニット型共通）'!$C$6:$L$47,10,FALSE))</f>
        <v/>
      </c>
      <c r="BC94" s="173" t="str">
        <f>IF(BC93="","",VLOOKUP(BC93,'シフト記号表（従来型・ユニット型共通）'!$C$6:$L$47,10,FALSE))</f>
        <v/>
      </c>
      <c r="BD94" s="174" t="str">
        <f>IF(BD93="","",VLOOKUP(BD93,'シフト記号表（従来型・ユニット型共通）'!$C$6:$L$47,10,FALSE))</f>
        <v/>
      </c>
      <c r="BE94" s="174" t="str">
        <f>IF(BE93="","",VLOOKUP(BE93,'シフト記号表（従来型・ユニット型共通）'!$C$6:$L$47,10,FALSE))</f>
        <v/>
      </c>
      <c r="BF94" s="1114">
        <f>IF($BI$3="４週",SUM(AA94:BB94),IF($BI$3="暦月",SUM(AA94:BE94),""))</f>
        <v>0</v>
      </c>
      <c r="BG94" s="1115"/>
      <c r="BH94" s="1116">
        <f>IF($BI$3="４週",BF94/4,IF($BI$3="暦月",(BF94/($BI$8/7)),""))</f>
        <v>0</v>
      </c>
      <c r="BI94" s="1115"/>
      <c r="BJ94" s="1111"/>
      <c r="BK94" s="1112"/>
      <c r="BL94" s="1112"/>
      <c r="BM94" s="1112"/>
      <c r="BN94" s="1113"/>
    </row>
    <row r="95" spans="2:66" ht="20.25" customHeight="1">
      <c r="B95" s="1120">
        <f>B93+1</f>
        <v>40</v>
      </c>
      <c r="C95" s="1030"/>
      <c r="D95" s="1032"/>
      <c r="E95" s="968"/>
      <c r="F95" s="1033"/>
      <c r="G95" s="957"/>
      <c r="H95" s="958"/>
      <c r="I95" s="163"/>
      <c r="J95" s="164"/>
      <c r="K95" s="163"/>
      <c r="L95" s="164"/>
      <c r="M95" s="1051"/>
      <c r="N95" s="1052"/>
      <c r="O95" s="1057"/>
      <c r="P95" s="1058"/>
      <c r="Q95" s="1058"/>
      <c r="R95" s="958"/>
      <c r="S95" s="1081"/>
      <c r="T95" s="1082"/>
      <c r="U95" s="1082"/>
      <c r="V95" s="1082"/>
      <c r="W95" s="1083"/>
      <c r="X95" s="195" t="s">
        <v>18</v>
      </c>
      <c r="Y95" s="118"/>
      <c r="Z95" s="119"/>
      <c r="AA95" s="105"/>
      <c r="AB95" s="106"/>
      <c r="AC95" s="106"/>
      <c r="AD95" s="106"/>
      <c r="AE95" s="106"/>
      <c r="AF95" s="106"/>
      <c r="AG95" s="107"/>
      <c r="AH95" s="105"/>
      <c r="AI95" s="106"/>
      <c r="AJ95" s="106"/>
      <c r="AK95" s="106"/>
      <c r="AL95" s="106"/>
      <c r="AM95" s="106"/>
      <c r="AN95" s="107"/>
      <c r="AO95" s="105"/>
      <c r="AP95" s="106"/>
      <c r="AQ95" s="106"/>
      <c r="AR95" s="106"/>
      <c r="AS95" s="106"/>
      <c r="AT95" s="106"/>
      <c r="AU95" s="107"/>
      <c r="AV95" s="105"/>
      <c r="AW95" s="106"/>
      <c r="AX95" s="106"/>
      <c r="AY95" s="106"/>
      <c r="AZ95" s="106"/>
      <c r="BA95" s="106"/>
      <c r="BB95" s="107"/>
      <c r="BC95" s="105"/>
      <c r="BD95" s="106"/>
      <c r="BE95" s="108"/>
      <c r="BF95" s="1035"/>
      <c r="BG95" s="1036"/>
      <c r="BH95" s="1037"/>
      <c r="BI95" s="1038"/>
      <c r="BJ95" s="1059"/>
      <c r="BK95" s="1060"/>
      <c r="BL95" s="1060"/>
      <c r="BM95" s="1060"/>
      <c r="BN95" s="1061"/>
    </row>
    <row r="96" spans="2:66" ht="20.25" customHeight="1">
      <c r="B96" s="1121"/>
      <c r="C96" s="1031"/>
      <c r="D96" s="1034"/>
      <c r="E96" s="968"/>
      <c r="F96" s="1033"/>
      <c r="G96" s="1105"/>
      <c r="H96" s="1106"/>
      <c r="I96" s="207"/>
      <c r="J96" s="208">
        <f>G95</f>
        <v>0</v>
      </c>
      <c r="K96" s="207"/>
      <c r="L96" s="208">
        <f>M95</f>
        <v>0</v>
      </c>
      <c r="M96" s="1107"/>
      <c r="N96" s="1108"/>
      <c r="O96" s="1109"/>
      <c r="P96" s="1110"/>
      <c r="Q96" s="1110"/>
      <c r="R96" s="1106"/>
      <c r="S96" s="1081"/>
      <c r="T96" s="1082"/>
      <c r="U96" s="1082"/>
      <c r="V96" s="1082"/>
      <c r="W96" s="1083"/>
      <c r="X96" s="196" t="s">
        <v>253</v>
      </c>
      <c r="Y96" s="120"/>
      <c r="Z96" s="197"/>
      <c r="AA96" s="173" t="str">
        <f>IF(AA95="","",VLOOKUP(AA95,'シフト記号表（従来型・ユニット型共通）'!$C$6:$L$47,10,FALSE))</f>
        <v/>
      </c>
      <c r="AB96" s="174" t="str">
        <f>IF(AB95="","",VLOOKUP(AB95,'シフト記号表（従来型・ユニット型共通）'!$C$6:$L$47,10,FALSE))</f>
        <v/>
      </c>
      <c r="AC96" s="174" t="str">
        <f>IF(AC95="","",VLOOKUP(AC95,'シフト記号表（従来型・ユニット型共通）'!$C$6:$L$47,10,FALSE))</f>
        <v/>
      </c>
      <c r="AD96" s="174" t="str">
        <f>IF(AD95="","",VLOOKUP(AD95,'シフト記号表（従来型・ユニット型共通）'!$C$6:$L$47,10,FALSE))</f>
        <v/>
      </c>
      <c r="AE96" s="174" t="str">
        <f>IF(AE95="","",VLOOKUP(AE95,'シフト記号表（従来型・ユニット型共通）'!$C$6:$L$47,10,FALSE))</f>
        <v/>
      </c>
      <c r="AF96" s="174" t="str">
        <f>IF(AF95="","",VLOOKUP(AF95,'シフト記号表（従来型・ユニット型共通）'!$C$6:$L$47,10,FALSE))</f>
        <v/>
      </c>
      <c r="AG96" s="175" t="str">
        <f>IF(AG95="","",VLOOKUP(AG95,'シフト記号表（従来型・ユニット型共通）'!$C$6:$L$47,10,FALSE))</f>
        <v/>
      </c>
      <c r="AH96" s="173" t="str">
        <f>IF(AH95="","",VLOOKUP(AH95,'シフト記号表（従来型・ユニット型共通）'!$C$6:$L$47,10,FALSE))</f>
        <v/>
      </c>
      <c r="AI96" s="174" t="str">
        <f>IF(AI95="","",VLOOKUP(AI95,'シフト記号表（従来型・ユニット型共通）'!$C$6:$L$47,10,FALSE))</f>
        <v/>
      </c>
      <c r="AJ96" s="174" t="str">
        <f>IF(AJ95="","",VLOOKUP(AJ95,'シフト記号表（従来型・ユニット型共通）'!$C$6:$L$47,10,FALSE))</f>
        <v/>
      </c>
      <c r="AK96" s="174" t="str">
        <f>IF(AK95="","",VLOOKUP(AK95,'シフト記号表（従来型・ユニット型共通）'!$C$6:$L$47,10,FALSE))</f>
        <v/>
      </c>
      <c r="AL96" s="174" t="str">
        <f>IF(AL95="","",VLOOKUP(AL95,'シフト記号表（従来型・ユニット型共通）'!$C$6:$L$47,10,FALSE))</f>
        <v/>
      </c>
      <c r="AM96" s="174" t="str">
        <f>IF(AM95="","",VLOOKUP(AM95,'シフト記号表（従来型・ユニット型共通）'!$C$6:$L$47,10,FALSE))</f>
        <v/>
      </c>
      <c r="AN96" s="175" t="str">
        <f>IF(AN95="","",VLOOKUP(AN95,'シフト記号表（従来型・ユニット型共通）'!$C$6:$L$47,10,FALSE))</f>
        <v/>
      </c>
      <c r="AO96" s="173" t="str">
        <f>IF(AO95="","",VLOOKUP(AO95,'シフト記号表（従来型・ユニット型共通）'!$C$6:$L$47,10,FALSE))</f>
        <v/>
      </c>
      <c r="AP96" s="174" t="str">
        <f>IF(AP95="","",VLOOKUP(AP95,'シフト記号表（従来型・ユニット型共通）'!$C$6:$L$47,10,FALSE))</f>
        <v/>
      </c>
      <c r="AQ96" s="174" t="str">
        <f>IF(AQ95="","",VLOOKUP(AQ95,'シフト記号表（従来型・ユニット型共通）'!$C$6:$L$47,10,FALSE))</f>
        <v/>
      </c>
      <c r="AR96" s="174" t="str">
        <f>IF(AR95="","",VLOOKUP(AR95,'シフト記号表（従来型・ユニット型共通）'!$C$6:$L$47,10,FALSE))</f>
        <v/>
      </c>
      <c r="AS96" s="174" t="str">
        <f>IF(AS95="","",VLOOKUP(AS95,'シフト記号表（従来型・ユニット型共通）'!$C$6:$L$47,10,FALSE))</f>
        <v/>
      </c>
      <c r="AT96" s="174" t="str">
        <f>IF(AT95="","",VLOOKUP(AT95,'シフト記号表（従来型・ユニット型共通）'!$C$6:$L$47,10,FALSE))</f>
        <v/>
      </c>
      <c r="AU96" s="175" t="str">
        <f>IF(AU95="","",VLOOKUP(AU95,'シフト記号表（従来型・ユニット型共通）'!$C$6:$L$47,10,FALSE))</f>
        <v/>
      </c>
      <c r="AV96" s="173" t="str">
        <f>IF(AV95="","",VLOOKUP(AV95,'シフト記号表（従来型・ユニット型共通）'!$C$6:$L$47,10,FALSE))</f>
        <v/>
      </c>
      <c r="AW96" s="174" t="str">
        <f>IF(AW95="","",VLOOKUP(AW95,'シフト記号表（従来型・ユニット型共通）'!$C$6:$L$47,10,FALSE))</f>
        <v/>
      </c>
      <c r="AX96" s="174" t="str">
        <f>IF(AX95="","",VLOOKUP(AX95,'シフト記号表（従来型・ユニット型共通）'!$C$6:$L$47,10,FALSE))</f>
        <v/>
      </c>
      <c r="AY96" s="174" t="str">
        <f>IF(AY95="","",VLOOKUP(AY95,'シフト記号表（従来型・ユニット型共通）'!$C$6:$L$47,10,FALSE))</f>
        <v/>
      </c>
      <c r="AZ96" s="174" t="str">
        <f>IF(AZ95="","",VLOOKUP(AZ95,'シフト記号表（従来型・ユニット型共通）'!$C$6:$L$47,10,FALSE))</f>
        <v/>
      </c>
      <c r="BA96" s="174" t="str">
        <f>IF(BA95="","",VLOOKUP(BA95,'シフト記号表（従来型・ユニット型共通）'!$C$6:$L$47,10,FALSE))</f>
        <v/>
      </c>
      <c r="BB96" s="175" t="str">
        <f>IF(BB95="","",VLOOKUP(BB95,'シフト記号表（従来型・ユニット型共通）'!$C$6:$L$47,10,FALSE))</f>
        <v/>
      </c>
      <c r="BC96" s="173" t="str">
        <f>IF(BC95="","",VLOOKUP(BC95,'シフト記号表（従来型・ユニット型共通）'!$C$6:$L$47,10,FALSE))</f>
        <v/>
      </c>
      <c r="BD96" s="174" t="str">
        <f>IF(BD95="","",VLOOKUP(BD95,'シフト記号表（従来型・ユニット型共通）'!$C$6:$L$47,10,FALSE))</f>
        <v/>
      </c>
      <c r="BE96" s="174" t="str">
        <f>IF(BE95="","",VLOOKUP(BE95,'シフト記号表（従来型・ユニット型共通）'!$C$6:$L$47,10,FALSE))</f>
        <v/>
      </c>
      <c r="BF96" s="1114">
        <f>IF($BI$3="４週",SUM(AA96:BB96),IF($BI$3="暦月",SUM(AA96:BE96),""))</f>
        <v>0</v>
      </c>
      <c r="BG96" s="1115"/>
      <c r="BH96" s="1116">
        <f>IF($BI$3="４週",BF96/4,IF($BI$3="暦月",(BF96/($BI$8/7)),""))</f>
        <v>0</v>
      </c>
      <c r="BI96" s="1115"/>
      <c r="BJ96" s="1111"/>
      <c r="BK96" s="1112"/>
      <c r="BL96" s="1112"/>
      <c r="BM96" s="1112"/>
      <c r="BN96" s="1113"/>
    </row>
    <row r="97" spans="2:66" ht="20.25" customHeight="1">
      <c r="B97" s="1120">
        <f>B95+1</f>
        <v>41</v>
      </c>
      <c r="C97" s="1030"/>
      <c r="D97" s="1032"/>
      <c r="E97" s="968"/>
      <c r="F97" s="1033"/>
      <c r="G97" s="957"/>
      <c r="H97" s="958"/>
      <c r="I97" s="163"/>
      <c r="J97" s="164"/>
      <c r="K97" s="163"/>
      <c r="L97" s="164"/>
      <c r="M97" s="1051"/>
      <c r="N97" s="1052"/>
      <c r="O97" s="1057"/>
      <c r="P97" s="1058"/>
      <c r="Q97" s="1058"/>
      <c r="R97" s="958"/>
      <c r="S97" s="1081"/>
      <c r="T97" s="1082"/>
      <c r="U97" s="1082"/>
      <c r="V97" s="1082"/>
      <c r="W97" s="1083"/>
      <c r="X97" s="195" t="s">
        <v>18</v>
      </c>
      <c r="Y97" s="118"/>
      <c r="Z97" s="119"/>
      <c r="AA97" s="105"/>
      <c r="AB97" s="106"/>
      <c r="AC97" s="106"/>
      <c r="AD97" s="106"/>
      <c r="AE97" s="106"/>
      <c r="AF97" s="106"/>
      <c r="AG97" s="107"/>
      <c r="AH97" s="105"/>
      <c r="AI97" s="106"/>
      <c r="AJ97" s="106"/>
      <c r="AK97" s="106"/>
      <c r="AL97" s="106"/>
      <c r="AM97" s="106"/>
      <c r="AN97" s="107"/>
      <c r="AO97" s="105"/>
      <c r="AP97" s="106"/>
      <c r="AQ97" s="106"/>
      <c r="AR97" s="106"/>
      <c r="AS97" s="106"/>
      <c r="AT97" s="106"/>
      <c r="AU97" s="107"/>
      <c r="AV97" s="105"/>
      <c r="AW97" s="106"/>
      <c r="AX97" s="106"/>
      <c r="AY97" s="106"/>
      <c r="AZ97" s="106"/>
      <c r="BA97" s="106"/>
      <c r="BB97" s="107"/>
      <c r="BC97" s="105"/>
      <c r="BD97" s="106"/>
      <c r="BE97" s="108"/>
      <c r="BF97" s="1035"/>
      <c r="BG97" s="1036"/>
      <c r="BH97" s="1037"/>
      <c r="BI97" s="1038"/>
      <c r="BJ97" s="1059"/>
      <c r="BK97" s="1060"/>
      <c r="BL97" s="1060"/>
      <c r="BM97" s="1060"/>
      <c r="BN97" s="1061"/>
    </row>
    <row r="98" spans="2:66" ht="20.25" customHeight="1">
      <c r="B98" s="1121"/>
      <c r="C98" s="1031"/>
      <c r="D98" s="1034"/>
      <c r="E98" s="968"/>
      <c r="F98" s="1033"/>
      <c r="G98" s="1105"/>
      <c r="H98" s="1106"/>
      <c r="I98" s="207"/>
      <c r="J98" s="208">
        <f>G97</f>
        <v>0</v>
      </c>
      <c r="K98" s="207"/>
      <c r="L98" s="208">
        <f>M97</f>
        <v>0</v>
      </c>
      <c r="M98" s="1107"/>
      <c r="N98" s="1108"/>
      <c r="O98" s="1109"/>
      <c r="P98" s="1110"/>
      <c r="Q98" s="1110"/>
      <c r="R98" s="1106"/>
      <c r="S98" s="1081"/>
      <c r="T98" s="1082"/>
      <c r="U98" s="1082"/>
      <c r="V98" s="1082"/>
      <c r="W98" s="1083"/>
      <c r="X98" s="196" t="s">
        <v>253</v>
      </c>
      <c r="Y98" s="120"/>
      <c r="Z98" s="197"/>
      <c r="AA98" s="173" t="str">
        <f>IF(AA97="","",VLOOKUP(AA97,'シフト記号表（従来型・ユニット型共通）'!$C$6:$L$47,10,FALSE))</f>
        <v/>
      </c>
      <c r="AB98" s="174" t="str">
        <f>IF(AB97="","",VLOOKUP(AB97,'シフト記号表（従来型・ユニット型共通）'!$C$6:$L$47,10,FALSE))</f>
        <v/>
      </c>
      <c r="AC98" s="174" t="str">
        <f>IF(AC97="","",VLOOKUP(AC97,'シフト記号表（従来型・ユニット型共通）'!$C$6:$L$47,10,FALSE))</f>
        <v/>
      </c>
      <c r="AD98" s="174" t="str">
        <f>IF(AD97="","",VLOOKUP(AD97,'シフト記号表（従来型・ユニット型共通）'!$C$6:$L$47,10,FALSE))</f>
        <v/>
      </c>
      <c r="AE98" s="174" t="str">
        <f>IF(AE97="","",VLOOKUP(AE97,'シフト記号表（従来型・ユニット型共通）'!$C$6:$L$47,10,FALSE))</f>
        <v/>
      </c>
      <c r="AF98" s="174" t="str">
        <f>IF(AF97="","",VLOOKUP(AF97,'シフト記号表（従来型・ユニット型共通）'!$C$6:$L$47,10,FALSE))</f>
        <v/>
      </c>
      <c r="AG98" s="175" t="str">
        <f>IF(AG97="","",VLOOKUP(AG97,'シフト記号表（従来型・ユニット型共通）'!$C$6:$L$47,10,FALSE))</f>
        <v/>
      </c>
      <c r="AH98" s="173" t="str">
        <f>IF(AH97="","",VLOOKUP(AH97,'シフト記号表（従来型・ユニット型共通）'!$C$6:$L$47,10,FALSE))</f>
        <v/>
      </c>
      <c r="AI98" s="174" t="str">
        <f>IF(AI97="","",VLOOKUP(AI97,'シフト記号表（従来型・ユニット型共通）'!$C$6:$L$47,10,FALSE))</f>
        <v/>
      </c>
      <c r="AJ98" s="174" t="str">
        <f>IF(AJ97="","",VLOOKUP(AJ97,'シフト記号表（従来型・ユニット型共通）'!$C$6:$L$47,10,FALSE))</f>
        <v/>
      </c>
      <c r="AK98" s="174" t="str">
        <f>IF(AK97="","",VLOOKUP(AK97,'シフト記号表（従来型・ユニット型共通）'!$C$6:$L$47,10,FALSE))</f>
        <v/>
      </c>
      <c r="AL98" s="174" t="str">
        <f>IF(AL97="","",VLOOKUP(AL97,'シフト記号表（従来型・ユニット型共通）'!$C$6:$L$47,10,FALSE))</f>
        <v/>
      </c>
      <c r="AM98" s="174" t="str">
        <f>IF(AM97="","",VLOOKUP(AM97,'シフト記号表（従来型・ユニット型共通）'!$C$6:$L$47,10,FALSE))</f>
        <v/>
      </c>
      <c r="AN98" s="175" t="str">
        <f>IF(AN97="","",VLOOKUP(AN97,'シフト記号表（従来型・ユニット型共通）'!$C$6:$L$47,10,FALSE))</f>
        <v/>
      </c>
      <c r="AO98" s="173" t="str">
        <f>IF(AO97="","",VLOOKUP(AO97,'シフト記号表（従来型・ユニット型共通）'!$C$6:$L$47,10,FALSE))</f>
        <v/>
      </c>
      <c r="AP98" s="174" t="str">
        <f>IF(AP97="","",VLOOKUP(AP97,'シフト記号表（従来型・ユニット型共通）'!$C$6:$L$47,10,FALSE))</f>
        <v/>
      </c>
      <c r="AQ98" s="174" t="str">
        <f>IF(AQ97="","",VLOOKUP(AQ97,'シフト記号表（従来型・ユニット型共通）'!$C$6:$L$47,10,FALSE))</f>
        <v/>
      </c>
      <c r="AR98" s="174" t="str">
        <f>IF(AR97="","",VLOOKUP(AR97,'シフト記号表（従来型・ユニット型共通）'!$C$6:$L$47,10,FALSE))</f>
        <v/>
      </c>
      <c r="AS98" s="174" t="str">
        <f>IF(AS97="","",VLOOKUP(AS97,'シフト記号表（従来型・ユニット型共通）'!$C$6:$L$47,10,FALSE))</f>
        <v/>
      </c>
      <c r="AT98" s="174" t="str">
        <f>IF(AT97="","",VLOOKUP(AT97,'シフト記号表（従来型・ユニット型共通）'!$C$6:$L$47,10,FALSE))</f>
        <v/>
      </c>
      <c r="AU98" s="175" t="str">
        <f>IF(AU97="","",VLOOKUP(AU97,'シフト記号表（従来型・ユニット型共通）'!$C$6:$L$47,10,FALSE))</f>
        <v/>
      </c>
      <c r="AV98" s="173" t="str">
        <f>IF(AV97="","",VLOOKUP(AV97,'シフト記号表（従来型・ユニット型共通）'!$C$6:$L$47,10,FALSE))</f>
        <v/>
      </c>
      <c r="AW98" s="174" t="str">
        <f>IF(AW97="","",VLOOKUP(AW97,'シフト記号表（従来型・ユニット型共通）'!$C$6:$L$47,10,FALSE))</f>
        <v/>
      </c>
      <c r="AX98" s="174" t="str">
        <f>IF(AX97="","",VLOOKUP(AX97,'シフト記号表（従来型・ユニット型共通）'!$C$6:$L$47,10,FALSE))</f>
        <v/>
      </c>
      <c r="AY98" s="174" t="str">
        <f>IF(AY97="","",VLOOKUP(AY97,'シフト記号表（従来型・ユニット型共通）'!$C$6:$L$47,10,FALSE))</f>
        <v/>
      </c>
      <c r="AZ98" s="174" t="str">
        <f>IF(AZ97="","",VLOOKUP(AZ97,'シフト記号表（従来型・ユニット型共通）'!$C$6:$L$47,10,FALSE))</f>
        <v/>
      </c>
      <c r="BA98" s="174" t="str">
        <f>IF(BA97="","",VLOOKUP(BA97,'シフト記号表（従来型・ユニット型共通）'!$C$6:$L$47,10,FALSE))</f>
        <v/>
      </c>
      <c r="BB98" s="175" t="str">
        <f>IF(BB97="","",VLOOKUP(BB97,'シフト記号表（従来型・ユニット型共通）'!$C$6:$L$47,10,FALSE))</f>
        <v/>
      </c>
      <c r="BC98" s="173" t="str">
        <f>IF(BC97="","",VLOOKUP(BC97,'シフト記号表（従来型・ユニット型共通）'!$C$6:$L$47,10,FALSE))</f>
        <v/>
      </c>
      <c r="BD98" s="174" t="str">
        <f>IF(BD97="","",VLOOKUP(BD97,'シフト記号表（従来型・ユニット型共通）'!$C$6:$L$47,10,FALSE))</f>
        <v/>
      </c>
      <c r="BE98" s="174" t="str">
        <f>IF(BE97="","",VLOOKUP(BE97,'シフト記号表（従来型・ユニット型共通）'!$C$6:$L$47,10,FALSE))</f>
        <v/>
      </c>
      <c r="BF98" s="1114">
        <f>IF($BI$3="４週",SUM(AA98:BB98),IF($BI$3="暦月",SUM(AA98:BE98),""))</f>
        <v>0</v>
      </c>
      <c r="BG98" s="1115"/>
      <c r="BH98" s="1116">
        <f>IF($BI$3="４週",BF98/4,IF($BI$3="暦月",(BF98/($BI$8/7)),""))</f>
        <v>0</v>
      </c>
      <c r="BI98" s="1115"/>
      <c r="BJ98" s="1111"/>
      <c r="BK98" s="1112"/>
      <c r="BL98" s="1112"/>
      <c r="BM98" s="1112"/>
      <c r="BN98" s="1113"/>
    </row>
    <row r="99" spans="2:66" ht="20.25" customHeight="1">
      <c r="B99" s="1120">
        <f>B97+1</f>
        <v>42</v>
      </c>
      <c r="C99" s="1030"/>
      <c r="D99" s="1032"/>
      <c r="E99" s="968"/>
      <c r="F99" s="1033"/>
      <c r="G99" s="957"/>
      <c r="H99" s="958"/>
      <c r="I99" s="163"/>
      <c r="J99" s="164"/>
      <c r="K99" s="163"/>
      <c r="L99" s="164"/>
      <c r="M99" s="1051"/>
      <c r="N99" s="1052"/>
      <c r="O99" s="1057"/>
      <c r="P99" s="1058"/>
      <c r="Q99" s="1058"/>
      <c r="R99" s="958"/>
      <c r="S99" s="1081"/>
      <c r="T99" s="1082"/>
      <c r="U99" s="1082"/>
      <c r="V99" s="1082"/>
      <c r="W99" s="1083"/>
      <c r="X99" s="195" t="s">
        <v>18</v>
      </c>
      <c r="Y99" s="118"/>
      <c r="Z99" s="119"/>
      <c r="AA99" s="105"/>
      <c r="AB99" s="106"/>
      <c r="AC99" s="106"/>
      <c r="AD99" s="106"/>
      <c r="AE99" s="106"/>
      <c r="AF99" s="106"/>
      <c r="AG99" s="107"/>
      <c r="AH99" s="105"/>
      <c r="AI99" s="106"/>
      <c r="AJ99" s="106"/>
      <c r="AK99" s="106"/>
      <c r="AL99" s="106"/>
      <c r="AM99" s="106"/>
      <c r="AN99" s="107"/>
      <c r="AO99" s="105"/>
      <c r="AP99" s="106"/>
      <c r="AQ99" s="106"/>
      <c r="AR99" s="106"/>
      <c r="AS99" s="106"/>
      <c r="AT99" s="106"/>
      <c r="AU99" s="107"/>
      <c r="AV99" s="105"/>
      <c r="AW99" s="106"/>
      <c r="AX99" s="106"/>
      <c r="AY99" s="106"/>
      <c r="AZ99" s="106"/>
      <c r="BA99" s="106"/>
      <c r="BB99" s="107"/>
      <c r="BC99" s="105"/>
      <c r="BD99" s="106"/>
      <c r="BE99" s="108"/>
      <c r="BF99" s="1035"/>
      <c r="BG99" s="1036"/>
      <c r="BH99" s="1037"/>
      <c r="BI99" s="1038"/>
      <c r="BJ99" s="1059"/>
      <c r="BK99" s="1060"/>
      <c r="BL99" s="1060"/>
      <c r="BM99" s="1060"/>
      <c r="BN99" s="1061"/>
    </row>
    <row r="100" spans="2:66" ht="20.25" customHeight="1">
      <c r="B100" s="1121"/>
      <c r="C100" s="1031"/>
      <c r="D100" s="1034"/>
      <c r="E100" s="968"/>
      <c r="F100" s="1033"/>
      <c r="G100" s="1105"/>
      <c r="H100" s="1106"/>
      <c r="I100" s="207"/>
      <c r="J100" s="208">
        <f>G99</f>
        <v>0</v>
      </c>
      <c r="K100" s="207"/>
      <c r="L100" s="208">
        <f>M99</f>
        <v>0</v>
      </c>
      <c r="M100" s="1107"/>
      <c r="N100" s="1108"/>
      <c r="O100" s="1109"/>
      <c r="P100" s="1110"/>
      <c r="Q100" s="1110"/>
      <c r="R100" s="1106"/>
      <c r="S100" s="1081"/>
      <c r="T100" s="1082"/>
      <c r="U100" s="1082"/>
      <c r="V100" s="1082"/>
      <c r="W100" s="1083"/>
      <c r="X100" s="196" t="s">
        <v>253</v>
      </c>
      <c r="Y100" s="120"/>
      <c r="Z100" s="197"/>
      <c r="AA100" s="173" t="str">
        <f>IF(AA99="","",VLOOKUP(AA99,'シフト記号表（従来型・ユニット型共通）'!$C$6:$L$47,10,FALSE))</f>
        <v/>
      </c>
      <c r="AB100" s="174" t="str">
        <f>IF(AB99="","",VLOOKUP(AB99,'シフト記号表（従来型・ユニット型共通）'!$C$6:$L$47,10,FALSE))</f>
        <v/>
      </c>
      <c r="AC100" s="174" t="str">
        <f>IF(AC99="","",VLOOKUP(AC99,'シフト記号表（従来型・ユニット型共通）'!$C$6:$L$47,10,FALSE))</f>
        <v/>
      </c>
      <c r="AD100" s="174" t="str">
        <f>IF(AD99="","",VLOOKUP(AD99,'シフト記号表（従来型・ユニット型共通）'!$C$6:$L$47,10,FALSE))</f>
        <v/>
      </c>
      <c r="AE100" s="174" t="str">
        <f>IF(AE99="","",VLOOKUP(AE99,'シフト記号表（従来型・ユニット型共通）'!$C$6:$L$47,10,FALSE))</f>
        <v/>
      </c>
      <c r="AF100" s="174" t="str">
        <f>IF(AF99="","",VLOOKUP(AF99,'シフト記号表（従来型・ユニット型共通）'!$C$6:$L$47,10,FALSE))</f>
        <v/>
      </c>
      <c r="AG100" s="175" t="str">
        <f>IF(AG99="","",VLOOKUP(AG99,'シフト記号表（従来型・ユニット型共通）'!$C$6:$L$47,10,FALSE))</f>
        <v/>
      </c>
      <c r="AH100" s="173" t="str">
        <f>IF(AH99="","",VLOOKUP(AH99,'シフト記号表（従来型・ユニット型共通）'!$C$6:$L$47,10,FALSE))</f>
        <v/>
      </c>
      <c r="AI100" s="174" t="str">
        <f>IF(AI99="","",VLOOKUP(AI99,'シフト記号表（従来型・ユニット型共通）'!$C$6:$L$47,10,FALSE))</f>
        <v/>
      </c>
      <c r="AJ100" s="174" t="str">
        <f>IF(AJ99="","",VLOOKUP(AJ99,'シフト記号表（従来型・ユニット型共通）'!$C$6:$L$47,10,FALSE))</f>
        <v/>
      </c>
      <c r="AK100" s="174" t="str">
        <f>IF(AK99="","",VLOOKUP(AK99,'シフト記号表（従来型・ユニット型共通）'!$C$6:$L$47,10,FALSE))</f>
        <v/>
      </c>
      <c r="AL100" s="174" t="str">
        <f>IF(AL99="","",VLOOKUP(AL99,'シフト記号表（従来型・ユニット型共通）'!$C$6:$L$47,10,FALSE))</f>
        <v/>
      </c>
      <c r="AM100" s="174" t="str">
        <f>IF(AM99="","",VLOOKUP(AM99,'シフト記号表（従来型・ユニット型共通）'!$C$6:$L$47,10,FALSE))</f>
        <v/>
      </c>
      <c r="AN100" s="175" t="str">
        <f>IF(AN99="","",VLOOKUP(AN99,'シフト記号表（従来型・ユニット型共通）'!$C$6:$L$47,10,FALSE))</f>
        <v/>
      </c>
      <c r="AO100" s="173" t="str">
        <f>IF(AO99="","",VLOOKUP(AO99,'シフト記号表（従来型・ユニット型共通）'!$C$6:$L$47,10,FALSE))</f>
        <v/>
      </c>
      <c r="AP100" s="174" t="str">
        <f>IF(AP99="","",VLOOKUP(AP99,'シフト記号表（従来型・ユニット型共通）'!$C$6:$L$47,10,FALSE))</f>
        <v/>
      </c>
      <c r="AQ100" s="174" t="str">
        <f>IF(AQ99="","",VLOOKUP(AQ99,'シフト記号表（従来型・ユニット型共通）'!$C$6:$L$47,10,FALSE))</f>
        <v/>
      </c>
      <c r="AR100" s="174" t="str">
        <f>IF(AR99="","",VLOOKUP(AR99,'シフト記号表（従来型・ユニット型共通）'!$C$6:$L$47,10,FALSE))</f>
        <v/>
      </c>
      <c r="AS100" s="174" t="str">
        <f>IF(AS99="","",VLOOKUP(AS99,'シフト記号表（従来型・ユニット型共通）'!$C$6:$L$47,10,FALSE))</f>
        <v/>
      </c>
      <c r="AT100" s="174" t="str">
        <f>IF(AT99="","",VLOOKUP(AT99,'シフト記号表（従来型・ユニット型共通）'!$C$6:$L$47,10,FALSE))</f>
        <v/>
      </c>
      <c r="AU100" s="175" t="str">
        <f>IF(AU99="","",VLOOKUP(AU99,'シフト記号表（従来型・ユニット型共通）'!$C$6:$L$47,10,FALSE))</f>
        <v/>
      </c>
      <c r="AV100" s="173" t="str">
        <f>IF(AV99="","",VLOOKUP(AV99,'シフト記号表（従来型・ユニット型共通）'!$C$6:$L$47,10,FALSE))</f>
        <v/>
      </c>
      <c r="AW100" s="174" t="str">
        <f>IF(AW99="","",VLOOKUP(AW99,'シフト記号表（従来型・ユニット型共通）'!$C$6:$L$47,10,FALSE))</f>
        <v/>
      </c>
      <c r="AX100" s="174" t="str">
        <f>IF(AX99="","",VLOOKUP(AX99,'シフト記号表（従来型・ユニット型共通）'!$C$6:$L$47,10,FALSE))</f>
        <v/>
      </c>
      <c r="AY100" s="174" t="str">
        <f>IF(AY99="","",VLOOKUP(AY99,'シフト記号表（従来型・ユニット型共通）'!$C$6:$L$47,10,FALSE))</f>
        <v/>
      </c>
      <c r="AZ100" s="174" t="str">
        <f>IF(AZ99="","",VLOOKUP(AZ99,'シフト記号表（従来型・ユニット型共通）'!$C$6:$L$47,10,FALSE))</f>
        <v/>
      </c>
      <c r="BA100" s="174" t="str">
        <f>IF(BA99="","",VLOOKUP(BA99,'シフト記号表（従来型・ユニット型共通）'!$C$6:$L$47,10,FALSE))</f>
        <v/>
      </c>
      <c r="BB100" s="175" t="str">
        <f>IF(BB99="","",VLOOKUP(BB99,'シフト記号表（従来型・ユニット型共通）'!$C$6:$L$47,10,FALSE))</f>
        <v/>
      </c>
      <c r="BC100" s="173" t="str">
        <f>IF(BC99="","",VLOOKUP(BC99,'シフト記号表（従来型・ユニット型共通）'!$C$6:$L$47,10,FALSE))</f>
        <v/>
      </c>
      <c r="BD100" s="174" t="str">
        <f>IF(BD99="","",VLOOKUP(BD99,'シフト記号表（従来型・ユニット型共通）'!$C$6:$L$47,10,FALSE))</f>
        <v/>
      </c>
      <c r="BE100" s="174" t="str">
        <f>IF(BE99="","",VLOOKUP(BE99,'シフト記号表（従来型・ユニット型共通）'!$C$6:$L$47,10,FALSE))</f>
        <v/>
      </c>
      <c r="BF100" s="1114">
        <f>IF($BI$3="４週",SUM(AA100:BB100),IF($BI$3="暦月",SUM(AA100:BE100),""))</f>
        <v>0</v>
      </c>
      <c r="BG100" s="1115"/>
      <c r="BH100" s="1116">
        <f>IF($BI$3="４週",BF100/4,IF($BI$3="暦月",(BF100/($BI$8/7)),""))</f>
        <v>0</v>
      </c>
      <c r="BI100" s="1115"/>
      <c r="BJ100" s="1111"/>
      <c r="BK100" s="1112"/>
      <c r="BL100" s="1112"/>
      <c r="BM100" s="1112"/>
      <c r="BN100" s="1113"/>
    </row>
    <row r="101" spans="2:66" ht="20.25" customHeight="1">
      <c r="B101" s="1120">
        <f>B99+1</f>
        <v>43</v>
      </c>
      <c r="C101" s="1030"/>
      <c r="D101" s="1032"/>
      <c r="E101" s="968"/>
      <c r="F101" s="1033"/>
      <c r="G101" s="957"/>
      <c r="H101" s="958"/>
      <c r="I101" s="163"/>
      <c r="J101" s="164"/>
      <c r="K101" s="163"/>
      <c r="L101" s="164"/>
      <c r="M101" s="1051"/>
      <c r="N101" s="1052"/>
      <c r="O101" s="1057"/>
      <c r="P101" s="1058"/>
      <c r="Q101" s="1058"/>
      <c r="R101" s="958"/>
      <c r="S101" s="1081"/>
      <c r="T101" s="1082"/>
      <c r="U101" s="1082"/>
      <c r="V101" s="1082"/>
      <c r="W101" s="1083"/>
      <c r="X101" s="195" t="s">
        <v>18</v>
      </c>
      <c r="Y101" s="118"/>
      <c r="Z101" s="119"/>
      <c r="AA101" s="105"/>
      <c r="AB101" s="106"/>
      <c r="AC101" s="106"/>
      <c r="AD101" s="106"/>
      <c r="AE101" s="106"/>
      <c r="AF101" s="106"/>
      <c r="AG101" s="107"/>
      <c r="AH101" s="105"/>
      <c r="AI101" s="106"/>
      <c r="AJ101" s="106"/>
      <c r="AK101" s="106"/>
      <c r="AL101" s="106"/>
      <c r="AM101" s="106"/>
      <c r="AN101" s="107"/>
      <c r="AO101" s="105"/>
      <c r="AP101" s="106"/>
      <c r="AQ101" s="106"/>
      <c r="AR101" s="106"/>
      <c r="AS101" s="106"/>
      <c r="AT101" s="106"/>
      <c r="AU101" s="107"/>
      <c r="AV101" s="105"/>
      <c r="AW101" s="106"/>
      <c r="AX101" s="106"/>
      <c r="AY101" s="106"/>
      <c r="AZ101" s="106"/>
      <c r="BA101" s="106"/>
      <c r="BB101" s="107"/>
      <c r="BC101" s="105"/>
      <c r="BD101" s="106"/>
      <c r="BE101" s="108"/>
      <c r="BF101" s="1035"/>
      <c r="BG101" s="1036"/>
      <c r="BH101" s="1037"/>
      <c r="BI101" s="1038"/>
      <c r="BJ101" s="1059"/>
      <c r="BK101" s="1060"/>
      <c r="BL101" s="1060"/>
      <c r="BM101" s="1060"/>
      <c r="BN101" s="1061"/>
    </row>
    <row r="102" spans="2:66" ht="20.25" customHeight="1">
      <c r="B102" s="1121"/>
      <c r="C102" s="1031"/>
      <c r="D102" s="1034"/>
      <c r="E102" s="968"/>
      <c r="F102" s="1033"/>
      <c r="G102" s="1105"/>
      <c r="H102" s="1106"/>
      <c r="I102" s="207"/>
      <c r="J102" s="208">
        <f>G101</f>
        <v>0</v>
      </c>
      <c r="K102" s="207"/>
      <c r="L102" s="208">
        <f>M101</f>
        <v>0</v>
      </c>
      <c r="M102" s="1107"/>
      <c r="N102" s="1108"/>
      <c r="O102" s="1109"/>
      <c r="P102" s="1110"/>
      <c r="Q102" s="1110"/>
      <c r="R102" s="1106"/>
      <c r="S102" s="1081"/>
      <c r="T102" s="1082"/>
      <c r="U102" s="1082"/>
      <c r="V102" s="1082"/>
      <c r="W102" s="1083"/>
      <c r="X102" s="196" t="s">
        <v>253</v>
      </c>
      <c r="Y102" s="120"/>
      <c r="Z102" s="197"/>
      <c r="AA102" s="173" t="str">
        <f>IF(AA101="","",VLOOKUP(AA101,'シフト記号表（従来型・ユニット型共通）'!$C$6:$L$47,10,FALSE))</f>
        <v/>
      </c>
      <c r="AB102" s="174" t="str">
        <f>IF(AB101="","",VLOOKUP(AB101,'シフト記号表（従来型・ユニット型共通）'!$C$6:$L$47,10,FALSE))</f>
        <v/>
      </c>
      <c r="AC102" s="174" t="str">
        <f>IF(AC101="","",VLOOKUP(AC101,'シフト記号表（従来型・ユニット型共通）'!$C$6:$L$47,10,FALSE))</f>
        <v/>
      </c>
      <c r="AD102" s="174" t="str">
        <f>IF(AD101="","",VLOOKUP(AD101,'シフト記号表（従来型・ユニット型共通）'!$C$6:$L$47,10,FALSE))</f>
        <v/>
      </c>
      <c r="AE102" s="174" t="str">
        <f>IF(AE101="","",VLOOKUP(AE101,'シフト記号表（従来型・ユニット型共通）'!$C$6:$L$47,10,FALSE))</f>
        <v/>
      </c>
      <c r="AF102" s="174" t="str">
        <f>IF(AF101="","",VLOOKUP(AF101,'シフト記号表（従来型・ユニット型共通）'!$C$6:$L$47,10,FALSE))</f>
        <v/>
      </c>
      <c r="AG102" s="175" t="str">
        <f>IF(AG101="","",VLOOKUP(AG101,'シフト記号表（従来型・ユニット型共通）'!$C$6:$L$47,10,FALSE))</f>
        <v/>
      </c>
      <c r="AH102" s="173" t="str">
        <f>IF(AH101="","",VLOOKUP(AH101,'シフト記号表（従来型・ユニット型共通）'!$C$6:$L$47,10,FALSE))</f>
        <v/>
      </c>
      <c r="AI102" s="174" t="str">
        <f>IF(AI101="","",VLOOKUP(AI101,'シフト記号表（従来型・ユニット型共通）'!$C$6:$L$47,10,FALSE))</f>
        <v/>
      </c>
      <c r="AJ102" s="174" t="str">
        <f>IF(AJ101="","",VLOOKUP(AJ101,'シフト記号表（従来型・ユニット型共通）'!$C$6:$L$47,10,FALSE))</f>
        <v/>
      </c>
      <c r="AK102" s="174" t="str">
        <f>IF(AK101="","",VLOOKUP(AK101,'シフト記号表（従来型・ユニット型共通）'!$C$6:$L$47,10,FALSE))</f>
        <v/>
      </c>
      <c r="AL102" s="174" t="str">
        <f>IF(AL101="","",VLOOKUP(AL101,'シフト記号表（従来型・ユニット型共通）'!$C$6:$L$47,10,FALSE))</f>
        <v/>
      </c>
      <c r="AM102" s="174" t="str">
        <f>IF(AM101="","",VLOOKUP(AM101,'シフト記号表（従来型・ユニット型共通）'!$C$6:$L$47,10,FALSE))</f>
        <v/>
      </c>
      <c r="AN102" s="175" t="str">
        <f>IF(AN101="","",VLOOKUP(AN101,'シフト記号表（従来型・ユニット型共通）'!$C$6:$L$47,10,FALSE))</f>
        <v/>
      </c>
      <c r="AO102" s="173" t="str">
        <f>IF(AO101="","",VLOOKUP(AO101,'シフト記号表（従来型・ユニット型共通）'!$C$6:$L$47,10,FALSE))</f>
        <v/>
      </c>
      <c r="AP102" s="174" t="str">
        <f>IF(AP101="","",VLOOKUP(AP101,'シフト記号表（従来型・ユニット型共通）'!$C$6:$L$47,10,FALSE))</f>
        <v/>
      </c>
      <c r="AQ102" s="174" t="str">
        <f>IF(AQ101="","",VLOOKUP(AQ101,'シフト記号表（従来型・ユニット型共通）'!$C$6:$L$47,10,FALSE))</f>
        <v/>
      </c>
      <c r="AR102" s="174" t="str">
        <f>IF(AR101="","",VLOOKUP(AR101,'シフト記号表（従来型・ユニット型共通）'!$C$6:$L$47,10,FALSE))</f>
        <v/>
      </c>
      <c r="AS102" s="174" t="str">
        <f>IF(AS101="","",VLOOKUP(AS101,'シフト記号表（従来型・ユニット型共通）'!$C$6:$L$47,10,FALSE))</f>
        <v/>
      </c>
      <c r="AT102" s="174" t="str">
        <f>IF(AT101="","",VLOOKUP(AT101,'シフト記号表（従来型・ユニット型共通）'!$C$6:$L$47,10,FALSE))</f>
        <v/>
      </c>
      <c r="AU102" s="175" t="str">
        <f>IF(AU101="","",VLOOKUP(AU101,'シフト記号表（従来型・ユニット型共通）'!$C$6:$L$47,10,FALSE))</f>
        <v/>
      </c>
      <c r="AV102" s="173" t="str">
        <f>IF(AV101="","",VLOOKUP(AV101,'シフト記号表（従来型・ユニット型共通）'!$C$6:$L$47,10,FALSE))</f>
        <v/>
      </c>
      <c r="AW102" s="174" t="str">
        <f>IF(AW101="","",VLOOKUP(AW101,'シフト記号表（従来型・ユニット型共通）'!$C$6:$L$47,10,FALSE))</f>
        <v/>
      </c>
      <c r="AX102" s="174" t="str">
        <f>IF(AX101="","",VLOOKUP(AX101,'シフト記号表（従来型・ユニット型共通）'!$C$6:$L$47,10,FALSE))</f>
        <v/>
      </c>
      <c r="AY102" s="174" t="str">
        <f>IF(AY101="","",VLOOKUP(AY101,'シフト記号表（従来型・ユニット型共通）'!$C$6:$L$47,10,FALSE))</f>
        <v/>
      </c>
      <c r="AZ102" s="174" t="str">
        <f>IF(AZ101="","",VLOOKUP(AZ101,'シフト記号表（従来型・ユニット型共通）'!$C$6:$L$47,10,FALSE))</f>
        <v/>
      </c>
      <c r="BA102" s="174" t="str">
        <f>IF(BA101="","",VLOOKUP(BA101,'シフト記号表（従来型・ユニット型共通）'!$C$6:$L$47,10,FALSE))</f>
        <v/>
      </c>
      <c r="BB102" s="175" t="str">
        <f>IF(BB101="","",VLOOKUP(BB101,'シフト記号表（従来型・ユニット型共通）'!$C$6:$L$47,10,FALSE))</f>
        <v/>
      </c>
      <c r="BC102" s="173" t="str">
        <f>IF(BC101="","",VLOOKUP(BC101,'シフト記号表（従来型・ユニット型共通）'!$C$6:$L$47,10,FALSE))</f>
        <v/>
      </c>
      <c r="BD102" s="174" t="str">
        <f>IF(BD101="","",VLOOKUP(BD101,'シフト記号表（従来型・ユニット型共通）'!$C$6:$L$47,10,FALSE))</f>
        <v/>
      </c>
      <c r="BE102" s="174" t="str">
        <f>IF(BE101="","",VLOOKUP(BE101,'シフト記号表（従来型・ユニット型共通）'!$C$6:$L$47,10,FALSE))</f>
        <v/>
      </c>
      <c r="BF102" s="1114">
        <f>IF($BI$3="４週",SUM(AA102:BB102),IF($BI$3="暦月",SUM(AA102:BE102),""))</f>
        <v>0</v>
      </c>
      <c r="BG102" s="1115"/>
      <c r="BH102" s="1116">
        <f>IF($BI$3="４週",BF102/4,IF($BI$3="暦月",(BF102/($BI$8/7)),""))</f>
        <v>0</v>
      </c>
      <c r="BI102" s="1115"/>
      <c r="BJ102" s="1111"/>
      <c r="BK102" s="1112"/>
      <c r="BL102" s="1112"/>
      <c r="BM102" s="1112"/>
      <c r="BN102" s="1113"/>
    </row>
    <row r="103" spans="2:66" ht="20.25" customHeight="1">
      <c r="B103" s="1120">
        <f>B101+1</f>
        <v>44</v>
      </c>
      <c r="C103" s="1030"/>
      <c r="D103" s="1032"/>
      <c r="E103" s="968"/>
      <c r="F103" s="1033"/>
      <c r="G103" s="957"/>
      <c r="H103" s="958"/>
      <c r="I103" s="163"/>
      <c r="J103" s="164"/>
      <c r="K103" s="163"/>
      <c r="L103" s="164"/>
      <c r="M103" s="1051"/>
      <c r="N103" s="1052"/>
      <c r="O103" s="1057"/>
      <c r="P103" s="1058"/>
      <c r="Q103" s="1058"/>
      <c r="R103" s="958"/>
      <c r="S103" s="1081"/>
      <c r="T103" s="1082"/>
      <c r="U103" s="1082"/>
      <c r="V103" s="1082"/>
      <c r="W103" s="1083"/>
      <c r="X103" s="195" t="s">
        <v>18</v>
      </c>
      <c r="Y103" s="118"/>
      <c r="Z103" s="119"/>
      <c r="AA103" s="105"/>
      <c r="AB103" s="106"/>
      <c r="AC103" s="106"/>
      <c r="AD103" s="106"/>
      <c r="AE103" s="106"/>
      <c r="AF103" s="106"/>
      <c r="AG103" s="107"/>
      <c r="AH103" s="105"/>
      <c r="AI103" s="106"/>
      <c r="AJ103" s="106"/>
      <c r="AK103" s="106"/>
      <c r="AL103" s="106"/>
      <c r="AM103" s="106"/>
      <c r="AN103" s="107"/>
      <c r="AO103" s="105"/>
      <c r="AP103" s="106"/>
      <c r="AQ103" s="106"/>
      <c r="AR103" s="106"/>
      <c r="AS103" s="106"/>
      <c r="AT103" s="106"/>
      <c r="AU103" s="107"/>
      <c r="AV103" s="105"/>
      <c r="AW103" s="106"/>
      <c r="AX103" s="106"/>
      <c r="AY103" s="106"/>
      <c r="AZ103" s="106"/>
      <c r="BA103" s="106"/>
      <c r="BB103" s="107"/>
      <c r="BC103" s="105"/>
      <c r="BD103" s="106"/>
      <c r="BE103" s="108"/>
      <c r="BF103" s="1035"/>
      <c r="BG103" s="1036"/>
      <c r="BH103" s="1037"/>
      <c r="BI103" s="1038"/>
      <c r="BJ103" s="1059"/>
      <c r="BK103" s="1060"/>
      <c r="BL103" s="1060"/>
      <c r="BM103" s="1060"/>
      <c r="BN103" s="1061"/>
    </row>
    <row r="104" spans="2:66" ht="20.25" customHeight="1">
      <c r="B104" s="1121"/>
      <c r="C104" s="1031"/>
      <c r="D104" s="1034"/>
      <c r="E104" s="968"/>
      <c r="F104" s="1033"/>
      <c r="G104" s="1105"/>
      <c r="H104" s="1106"/>
      <c r="I104" s="207"/>
      <c r="J104" s="208">
        <f>G103</f>
        <v>0</v>
      </c>
      <c r="K104" s="207"/>
      <c r="L104" s="208">
        <f>M103</f>
        <v>0</v>
      </c>
      <c r="M104" s="1107"/>
      <c r="N104" s="1108"/>
      <c r="O104" s="1109"/>
      <c r="P104" s="1110"/>
      <c r="Q104" s="1110"/>
      <c r="R104" s="1106"/>
      <c r="S104" s="1081"/>
      <c r="T104" s="1082"/>
      <c r="U104" s="1082"/>
      <c r="V104" s="1082"/>
      <c r="W104" s="1083"/>
      <c r="X104" s="196" t="s">
        <v>253</v>
      </c>
      <c r="Y104" s="120"/>
      <c r="Z104" s="197"/>
      <c r="AA104" s="173" t="str">
        <f>IF(AA103="","",VLOOKUP(AA103,'シフト記号表（従来型・ユニット型共通）'!$C$6:$L$47,10,FALSE))</f>
        <v/>
      </c>
      <c r="AB104" s="174" t="str">
        <f>IF(AB103="","",VLOOKUP(AB103,'シフト記号表（従来型・ユニット型共通）'!$C$6:$L$47,10,FALSE))</f>
        <v/>
      </c>
      <c r="AC104" s="174" t="str">
        <f>IF(AC103="","",VLOOKUP(AC103,'シフト記号表（従来型・ユニット型共通）'!$C$6:$L$47,10,FALSE))</f>
        <v/>
      </c>
      <c r="AD104" s="174" t="str">
        <f>IF(AD103="","",VLOOKUP(AD103,'シフト記号表（従来型・ユニット型共通）'!$C$6:$L$47,10,FALSE))</f>
        <v/>
      </c>
      <c r="AE104" s="174" t="str">
        <f>IF(AE103="","",VLOOKUP(AE103,'シフト記号表（従来型・ユニット型共通）'!$C$6:$L$47,10,FALSE))</f>
        <v/>
      </c>
      <c r="AF104" s="174" t="str">
        <f>IF(AF103="","",VLOOKUP(AF103,'シフト記号表（従来型・ユニット型共通）'!$C$6:$L$47,10,FALSE))</f>
        <v/>
      </c>
      <c r="AG104" s="175" t="str">
        <f>IF(AG103="","",VLOOKUP(AG103,'シフト記号表（従来型・ユニット型共通）'!$C$6:$L$47,10,FALSE))</f>
        <v/>
      </c>
      <c r="AH104" s="173" t="str">
        <f>IF(AH103="","",VLOOKUP(AH103,'シフト記号表（従来型・ユニット型共通）'!$C$6:$L$47,10,FALSE))</f>
        <v/>
      </c>
      <c r="AI104" s="174" t="str">
        <f>IF(AI103="","",VLOOKUP(AI103,'シフト記号表（従来型・ユニット型共通）'!$C$6:$L$47,10,FALSE))</f>
        <v/>
      </c>
      <c r="AJ104" s="174" t="str">
        <f>IF(AJ103="","",VLOOKUP(AJ103,'シフト記号表（従来型・ユニット型共通）'!$C$6:$L$47,10,FALSE))</f>
        <v/>
      </c>
      <c r="AK104" s="174" t="str">
        <f>IF(AK103="","",VLOOKUP(AK103,'シフト記号表（従来型・ユニット型共通）'!$C$6:$L$47,10,FALSE))</f>
        <v/>
      </c>
      <c r="AL104" s="174" t="str">
        <f>IF(AL103="","",VLOOKUP(AL103,'シフト記号表（従来型・ユニット型共通）'!$C$6:$L$47,10,FALSE))</f>
        <v/>
      </c>
      <c r="AM104" s="174" t="str">
        <f>IF(AM103="","",VLOOKUP(AM103,'シフト記号表（従来型・ユニット型共通）'!$C$6:$L$47,10,FALSE))</f>
        <v/>
      </c>
      <c r="AN104" s="175" t="str">
        <f>IF(AN103="","",VLOOKUP(AN103,'シフト記号表（従来型・ユニット型共通）'!$C$6:$L$47,10,FALSE))</f>
        <v/>
      </c>
      <c r="AO104" s="173" t="str">
        <f>IF(AO103="","",VLOOKUP(AO103,'シフト記号表（従来型・ユニット型共通）'!$C$6:$L$47,10,FALSE))</f>
        <v/>
      </c>
      <c r="AP104" s="174" t="str">
        <f>IF(AP103="","",VLOOKUP(AP103,'シフト記号表（従来型・ユニット型共通）'!$C$6:$L$47,10,FALSE))</f>
        <v/>
      </c>
      <c r="AQ104" s="174" t="str">
        <f>IF(AQ103="","",VLOOKUP(AQ103,'シフト記号表（従来型・ユニット型共通）'!$C$6:$L$47,10,FALSE))</f>
        <v/>
      </c>
      <c r="AR104" s="174" t="str">
        <f>IF(AR103="","",VLOOKUP(AR103,'シフト記号表（従来型・ユニット型共通）'!$C$6:$L$47,10,FALSE))</f>
        <v/>
      </c>
      <c r="AS104" s="174" t="str">
        <f>IF(AS103="","",VLOOKUP(AS103,'シフト記号表（従来型・ユニット型共通）'!$C$6:$L$47,10,FALSE))</f>
        <v/>
      </c>
      <c r="AT104" s="174" t="str">
        <f>IF(AT103="","",VLOOKUP(AT103,'シフト記号表（従来型・ユニット型共通）'!$C$6:$L$47,10,FALSE))</f>
        <v/>
      </c>
      <c r="AU104" s="175" t="str">
        <f>IF(AU103="","",VLOOKUP(AU103,'シフト記号表（従来型・ユニット型共通）'!$C$6:$L$47,10,FALSE))</f>
        <v/>
      </c>
      <c r="AV104" s="173" t="str">
        <f>IF(AV103="","",VLOOKUP(AV103,'シフト記号表（従来型・ユニット型共通）'!$C$6:$L$47,10,FALSE))</f>
        <v/>
      </c>
      <c r="AW104" s="174" t="str">
        <f>IF(AW103="","",VLOOKUP(AW103,'シフト記号表（従来型・ユニット型共通）'!$C$6:$L$47,10,FALSE))</f>
        <v/>
      </c>
      <c r="AX104" s="174" t="str">
        <f>IF(AX103="","",VLOOKUP(AX103,'シフト記号表（従来型・ユニット型共通）'!$C$6:$L$47,10,FALSE))</f>
        <v/>
      </c>
      <c r="AY104" s="174" t="str">
        <f>IF(AY103="","",VLOOKUP(AY103,'シフト記号表（従来型・ユニット型共通）'!$C$6:$L$47,10,FALSE))</f>
        <v/>
      </c>
      <c r="AZ104" s="174" t="str">
        <f>IF(AZ103="","",VLOOKUP(AZ103,'シフト記号表（従来型・ユニット型共通）'!$C$6:$L$47,10,FALSE))</f>
        <v/>
      </c>
      <c r="BA104" s="174" t="str">
        <f>IF(BA103="","",VLOOKUP(BA103,'シフト記号表（従来型・ユニット型共通）'!$C$6:$L$47,10,FALSE))</f>
        <v/>
      </c>
      <c r="BB104" s="175" t="str">
        <f>IF(BB103="","",VLOOKUP(BB103,'シフト記号表（従来型・ユニット型共通）'!$C$6:$L$47,10,FALSE))</f>
        <v/>
      </c>
      <c r="BC104" s="173" t="str">
        <f>IF(BC103="","",VLOOKUP(BC103,'シフト記号表（従来型・ユニット型共通）'!$C$6:$L$47,10,FALSE))</f>
        <v/>
      </c>
      <c r="BD104" s="174" t="str">
        <f>IF(BD103="","",VLOOKUP(BD103,'シフト記号表（従来型・ユニット型共通）'!$C$6:$L$47,10,FALSE))</f>
        <v/>
      </c>
      <c r="BE104" s="174" t="str">
        <f>IF(BE103="","",VLOOKUP(BE103,'シフト記号表（従来型・ユニット型共通）'!$C$6:$L$47,10,FALSE))</f>
        <v/>
      </c>
      <c r="BF104" s="1114">
        <f>IF($BI$3="４週",SUM(AA104:BB104),IF($BI$3="暦月",SUM(AA104:BE104),""))</f>
        <v>0</v>
      </c>
      <c r="BG104" s="1115"/>
      <c r="BH104" s="1116">
        <f>IF($BI$3="４週",BF104/4,IF($BI$3="暦月",(BF104/($BI$8/7)),""))</f>
        <v>0</v>
      </c>
      <c r="BI104" s="1115"/>
      <c r="BJ104" s="1111"/>
      <c r="BK104" s="1112"/>
      <c r="BL104" s="1112"/>
      <c r="BM104" s="1112"/>
      <c r="BN104" s="1113"/>
    </row>
    <row r="105" spans="2:66" ht="20.25" customHeight="1">
      <c r="B105" s="1120">
        <f>B103+1</f>
        <v>45</v>
      </c>
      <c r="C105" s="1030"/>
      <c r="D105" s="1032"/>
      <c r="E105" s="968"/>
      <c r="F105" s="1033"/>
      <c r="G105" s="957"/>
      <c r="H105" s="958"/>
      <c r="I105" s="163"/>
      <c r="J105" s="164"/>
      <c r="K105" s="163"/>
      <c r="L105" s="164"/>
      <c r="M105" s="1051"/>
      <c r="N105" s="1052"/>
      <c r="O105" s="1057"/>
      <c r="P105" s="1058"/>
      <c r="Q105" s="1058"/>
      <c r="R105" s="958"/>
      <c r="S105" s="1081"/>
      <c r="T105" s="1082"/>
      <c r="U105" s="1082"/>
      <c r="V105" s="1082"/>
      <c r="W105" s="1083"/>
      <c r="X105" s="195" t="s">
        <v>18</v>
      </c>
      <c r="Y105" s="118"/>
      <c r="Z105" s="119"/>
      <c r="AA105" s="105"/>
      <c r="AB105" s="106"/>
      <c r="AC105" s="106"/>
      <c r="AD105" s="106"/>
      <c r="AE105" s="106"/>
      <c r="AF105" s="106"/>
      <c r="AG105" s="107"/>
      <c r="AH105" s="105"/>
      <c r="AI105" s="106"/>
      <c r="AJ105" s="106"/>
      <c r="AK105" s="106"/>
      <c r="AL105" s="106"/>
      <c r="AM105" s="106"/>
      <c r="AN105" s="107"/>
      <c r="AO105" s="105"/>
      <c r="AP105" s="106"/>
      <c r="AQ105" s="106"/>
      <c r="AR105" s="106"/>
      <c r="AS105" s="106"/>
      <c r="AT105" s="106"/>
      <c r="AU105" s="107"/>
      <c r="AV105" s="105"/>
      <c r="AW105" s="106"/>
      <c r="AX105" s="106"/>
      <c r="AY105" s="106"/>
      <c r="AZ105" s="106"/>
      <c r="BA105" s="106"/>
      <c r="BB105" s="107"/>
      <c r="BC105" s="105"/>
      <c r="BD105" s="106"/>
      <c r="BE105" s="108"/>
      <c r="BF105" s="1035"/>
      <c r="BG105" s="1036"/>
      <c r="BH105" s="1037"/>
      <c r="BI105" s="1038"/>
      <c r="BJ105" s="1059"/>
      <c r="BK105" s="1060"/>
      <c r="BL105" s="1060"/>
      <c r="BM105" s="1060"/>
      <c r="BN105" s="1061"/>
    </row>
    <row r="106" spans="2:66" ht="20.25" customHeight="1">
      <c r="B106" s="1121"/>
      <c r="C106" s="1031"/>
      <c r="D106" s="1034"/>
      <c r="E106" s="968"/>
      <c r="F106" s="1033"/>
      <c r="G106" s="1105"/>
      <c r="H106" s="1106"/>
      <c r="I106" s="207"/>
      <c r="J106" s="208">
        <f>G105</f>
        <v>0</v>
      </c>
      <c r="K106" s="207"/>
      <c r="L106" s="208">
        <f>M105</f>
        <v>0</v>
      </c>
      <c r="M106" s="1107"/>
      <c r="N106" s="1108"/>
      <c r="O106" s="1109"/>
      <c r="P106" s="1110"/>
      <c r="Q106" s="1110"/>
      <c r="R106" s="1106"/>
      <c r="S106" s="1081"/>
      <c r="T106" s="1082"/>
      <c r="U106" s="1082"/>
      <c r="V106" s="1082"/>
      <c r="W106" s="1083"/>
      <c r="X106" s="196" t="s">
        <v>253</v>
      </c>
      <c r="Y106" s="120"/>
      <c r="Z106" s="197"/>
      <c r="AA106" s="173" t="str">
        <f>IF(AA105="","",VLOOKUP(AA105,'シフト記号表（従来型・ユニット型共通）'!$C$6:$L$47,10,FALSE))</f>
        <v/>
      </c>
      <c r="AB106" s="174" t="str">
        <f>IF(AB105="","",VLOOKUP(AB105,'シフト記号表（従来型・ユニット型共通）'!$C$6:$L$47,10,FALSE))</f>
        <v/>
      </c>
      <c r="AC106" s="174" t="str">
        <f>IF(AC105="","",VLOOKUP(AC105,'シフト記号表（従来型・ユニット型共通）'!$C$6:$L$47,10,FALSE))</f>
        <v/>
      </c>
      <c r="AD106" s="174" t="str">
        <f>IF(AD105="","",VLOOKUP(AD105,'シフト記号表（従来型・ユニット型共通）'!$C$6:$L$47,10,FALSE))</f>
        <v/>
      </c>
      <c r="AE106" s="174" t="str">
        <f>IF(AE105="","",VLOOKUP(AE105,'シフト記号表（従来型・ユニット型共通）'!$C$6:$L$47,10,FALSE))</f>
        <v/>
      </c>
      <c r="AF106" s="174" t="str">
        <f>IF(AF105="","",VLOOKUP(AF105,'シフト記号表（従来型・ユニット型共通）'!$C$6:$L$47,10,FALSE))</f>
        <v/>
      </c>
      <c r="AG106" s="175" t="str">
        <f>IF(AG105="","",VLOOKUP(AG105,'シフト記号表（従来型・ユニット型共通）'!$C$6:$L$47,10,FALSE))</f>
        <v/>
      </c>
      <c r="AH106" s="173" t="str">
        <f>IF(AH105="","",VLOOKUP(AH105,'シフト記号表（従来型・ユニット型共通）'!$C$6:$L$47,10,FALSE))</f>
        <v/>
      </c>
      <c r="AI106" s="174" t="str">
        <f>IF(AI105="","",VLOOKUP(AI105,'シフト記号表（従来型・ユニット型共通）'!$C$6:$L$47,10,FALSE))</f>
        <v/>
      </c>
      <c r="AJ106" s="174" t="str">
        <f>IF(AJ105="","",VLOOKUP(AJ105,'シフト記号表（従来型・ユニット型共通）'!$C$6:$L$47,10,FALSE))</f>
        <v/>
      </c>
      <c r="AK106" s="174" t="str">
        <f>IF(AK105="","",VLOOKUP(AK105,'シフト記号表（従来型・ユニット型共通）'!$C$6:$L$47,10,FALSE))</f>
        <v/>
      </c>
      <c r="AL106" s="174" t="str">
        <f>IF(AL105="","",VLOOKUP(AL105,'シフト記号表（従来型・ユニット型共通）'!$C$6:$L$47,10,FALSE))</f>
        <v/>
      </c>
      <c r="AM106" s="174" t="str">
        <f>IF(AM105="","",VLOOKUP(AM105,'シフト記号表（従来型・ユニット型共通）'!$C$6:$L$47,10,FALSE))</f>
        <v/>
      </c>
      <c r="AN106" s="175" t="str">
        <f>IF(AN105="","",VLOOKUP(AN105,'シフト記号表（従来型・ユニット型共通）'!$C$6:$L$47,10,FALSE))</f>
        <v/>
      </c>
      <c r="AO106" s="173" t="str">
        <f>IF(AO105="","",VLOOKUP(AO105,'シフト記号表（従来型・ユニット型共通）'!$C$6:$L$47,10,FALSE))</f>
        <v/>
      </c>
      <c r="AP106" s="174" t="str">
        <f>IF(AP105="","",VLOOKUP(AP105,'シフト記号表（従来型・ユニット型共通）'!$C$6:$L$47,10,FALSE))</f>
        <v/>
      </c>
      <c r="AQ106" s="174" t="str">
        <f>IF(AQ105="","",VLOOKUP(AQ105,'シフト記号表（従来型・ユニット型共通）'!$C$6:$L$47,10,FALSE))</f>
        <v/>
      </c>
      <c r="AR106" s="174" t="str">
        <f>IF(AR105="","",VLOOKUP(AR105,'シフト記号表（従来型・ユニット型共通）'!$C$6:$L$47,10,FALSE))</f>
        <v/>
      </c>
      <c r="AS106" s="174" t="str">
        <f>IF(AS105="","",VLOOKUP(AS105,'シフト記号表（従来型・ユニット型共通）'!$C$6:$L$47,10,FALSE))</f>
        <v/>
      </c>
      <c r="AT106" s="174" t="str">
        <f>IF(AT105="","",VLOOKUP(AT105,'シフト記号表（従来型・ユニット型共通）'!$C$6:$L$47,10,FALSE))</f>
        <v/>
      </c>
      <c r="AU106" s="175" t="str">
        <f>IF(AU105="","",VLOOKUP(AU105,'シフト記号表（従来型・ユニット型共通）'!$C$6:$L$47,10,FALSE))</f>
        <v/>
      </c>
      <c r="AV106" s="173" t="str">
        <f>IF(AV105="","",VLOOKUP(AV105,'シフト記号表（従来型・ユニット型共通）'!$C$6:$L$47,10,FALSE))</f>
        <v/>
      </c>
      <c r="AW106" s="174" t="str">
        <f>IF(AW105="","",VLOOKUP(AW105,'シフト記号表（従来型・ユニット型共通）'!$C$6:$L$47,10,FALSE))</f>
        <v/>
      </c>
      <c r="AX106" s="174" t="str">
        <f>IF(AX105="","",VLOOKUP(AX105,'シフト記号表（従来型・ユニット型共通）'!$C$6:$L$47,10,FALSE))</f>
        <v/>
      </c>
      <c r="AY106" s="174" t="str">
        <f>IF(AY105="","",VLOOKUP(AY105,'シフト記号表（従来型・ユニット型共通）'!$C$6:$L$47,10,FALSE))</f>
        <v/>
      </c>
      <c r="AZ106" s="174" t="str">
        <f>IF(AZ105="","",VLOOKUP(AZ105,'シフト記号表（従来型・ユニット型共通）'!$C$6:$L$47,10,FALSE))</f>
        <v/>
      </c>
      <c r="BA106" s="174" t="str">
        <f>IF(BA105="","",VLOOKUP(BA105,'シフト記号表（従来型・ユニット型共通）'!$C$6:$L$47,10,FALSE))</f>
        <v/>
      </c>
      <c r="BB106" s="175" t="str">
        <f>IF(BB105="","",VLOOKUP(BB105,'シフト記号表（従来型・ユニット型共通）'!$C$6:$L$47,10,FALSE))</f>
        <v/>
      </c>
      <c r="BC106" s="173" t="str">
        <f>IF(BC105="","",VLOOKUP(BC105,'シフト記号表（従来型・ユニット型共通）'!$C$6:$L$47,10,FALSE))</f>
        <v/>
      </c>
      <c r="BD106" s="174" t="str">
        <f>IF(BD105="","",VLOOKUP(BD105,'シフト記号表（従来型・ユニット型共通）'!$C$6:$L$47,10,FALSE))</f>
        <v/>
      </c>
      <c r="BE106" s="174" t="str">
        <f>IF(BE105="","",VLOOKUP(BE105,'シフト記号表（従来型・ユニット型共通）'!$C$6:$L$47,10,FALSE))</f>
        <v/>
      </c>
      <c r="BF106" s="1114">
        <f>IF($BI$3="４週",SUM(AA106:BB106),IF($BI$3="暦月",SUM(AA106:BE106),""))</f>
        <v>0</v>
      </c>
      <c r="BG106" s="1115"/>
      <c r="BH106" s="1116">
        <f>IF($BI$3="４週",BF106/4,IF($BI$3="暦月",(BF106/($BI$8/7)),""))</f>
        <v>0</v>
      </c>
      <c r="BI106" s="1115"/>
      <c r="BJ106" s="1111"/>
      <c r="BK106" s="1112"/>
      <c r="BL106" s="1112"/>
      <c r="BM106" s="1112"/>
      <c r="BN106" s="1113"/>
    </row>
    <row r="107" spans="2:66" ht="20.25" customHeight="1">
      <c r="B107" s="1120">
        <f>B105+1</f>
        <v>46</v>
      </c>
      <c r="C107" s="1030"/>
      <c r="D107" s="1032"/>
      <c r="E107" s="968"/>
      <c r="F107" s="1033"/>
      <c r="G107" s="957"/>
      <c r="H107" s="958"/>
      <c r="I107" s="163"/>
      <c r="J107" s="164"/>
      <c r="K107" s="163"/>
      <c r="L107" s="164"/>
      <c r="M107" s="1051"/>
      <c r="N107" s="1052"/>
      <c r="O107" s="1057"/>
      <c r="P107" s="1058"/>
      <c r="Q107" s="1058"/>
      <c r="R107" s="958"/>
      <c r="S107" s="1081"/>
      <c r="T107" s="1082"/>
      <c r="U107" s="1082"/>
      <c r="V107" s="1082"/>
      <c r="W107" s="1083"/>
      <c r="X107" s="195" t="s">
        <v>18</v>
      </c>
      <c r="Y107" s="118"/>
      <c r="Z107" s="119"/>
      <c r="AA107" s="105"/>
      <c r="AB107" s="106"/>
      <c r="AC107" s="106"/>
      <c r="AD107" s="106"/>
      <c r="AE107" s="106"/>
      <c r="AF107" s="106"/>
      <c r="AG107" s="107"/>
      <c r="AH107" s="105"/>
      <c r="AI107" s="106"/>
      <c r="AJ107" s="106"/>
      <c r="AK107" s="106"/>
      <c r="AL107" s="106"/>
      <c r="AM107" s="106"/>
      <c r="AN107" s="107"/>
      <c r="AO107" s="105"/>
      <c r="AP107" s="106"/>
      <c r="AQ107" s="106"/>
      <c r="AR107" s="106"/>
      <c r="AS107" s="106"/>
      <c r="AT107" s="106"/>
      <c r="AU107" s="107"/>
      <c r="AV107" s="105"/>
      <c r="AW107" s="106"/>
      <c r="AX107" s="106"/>
      <c r="AY107" s="106"/>
      <c r="AZ107" s="106"/>
      <c r="BA107" s="106"/>
      <c r="BB107" s="107"/>
      <c r="BC107" s="105"/>
      <c r="BD107" s="106"/>
      <c r="BE107" s="108"/>
      <c r="BF107" s="1035"/>
      <c r="BG107" s="1036"/>
      <c r="BH107" s="1037"/>
      <c r="BI107" s="1038"/>
      <c r="BJ107" s="1059"/>
      <c r="BK107" s="1060"/>
      <c r="BL107" s="1060"/>
      <c r="BM107" s="1060"/>
      <c r="BN107" s="1061"/>
    </row>
    <row r="108" spans="2:66" ht="20.25" customHeight="1">
      <c r="B108" s="1121"/>
      <c r="C108" s="1031"/>
      <c r="D108" s="1034"/>
      <c r="E108" s="968"/>
      <c r="F108" s="1033"/>
      <c r="G108" s="1105"/>
      <c r="H108" s="1106"/>
      <c r="I108" s="207"/>
      <c r="J108" s="208">
        <f>G107</f>
        <v>0</v>
      </c>
      <c r="K108" s="207"/>
      <c r="L108" s="208">
        <f>M107</f>
        <v>0</v>
      </c>
      <c r="M108" s="1107"/>
      <c r="N108" s="1108"/>
      <c r="O108" s="1109"/>
      <c r="P108" s="1110"/>
      <c r="Q108" s="1110"/>
      <c r="R108" s="1106"/>
      <c r="S108" s="1081"/>
      <c r="T108" s="1082"/>
      <c r="U108" s="1082"/>
      <c r="V108" s="1082"/>
      <c r="W108" s="1083"/>
      <c r="X108" s="196" t="s">
        <v>253</v>
      </c>
      <c r="Y108" s="120"/>
      <c r="Z108" s="197"/>
      <c r="AA108" s="173" t="str">
        <f>IF(AA107="","",VLOOKUP(AA107,'シフト記号表（従来型・ユニット型共通）'!$C$6:$L$47,10,FALSE))</f>
        <v/>
      </c>
      <c r="AB108" s="174" t="str">
        <f>IF(AB107="","",VLOOKUP(AB107,'シフト記号表（従来型・ユニット型共通）'!$C$6:$L$47,10,FALSE))</f>
        <v/>
      </c>
      <c r="AC108" s="174" t="str">
        <f>IF(AC107="","",VLOOKUP(AC107,'シフト記号表（従来型・ユニット型共通）'!$C$6:$L$47,10,FALSE))</f>
        <v/>
      </c>
      <c r="AD108" s="174" t="str">
        <f>IF(AD107="","",VLOOKUP(AD107,'シフト記号表（従来型・ユニット型共通）'!$C$6:$L$47,10,FALSE))</f>
        <v/>
      </c>
      <c r="AE108" s="174" t="str">
        <f>IF(AE107="","",VLOOKUP(AE107,'シフト記号表（従来型・ユニット型共通）'!$C$6:$L$47,10,FALSE))</f>
        <v/>
      </c>
      <c r="AF108" s="174" t="str">
        <f>IF(AF107="","",VLOOKUP(AF107,'シフト記号表（従来型・ユニット型共通）'!$C$6:$L$47,10,FALSE))</f>
        <v/>
      </c>
      <c r="AG108" s="175" t="str">
        <f>IF(AG107="","",VLOOKUP(AG107,'シフト記号表（従来型・ユニット型共通）'!$C$6:$L$47,10,FALSE))</f>
        <v/>
      </c>
      <c r="AH108" s="173" t="str">
        <f>IF(AH107="","",VLOOKUP(AH107,'シフト記号表（従来型・ユニット型共通）'!$C$6:$L$47,10,FALSE))</f>
        <v/>
      </c>
      <c r="AI108" s="174" t="str">
        <f>IF(AI107="","",VLOOKUP(AI107,'シフト記号表（従来型・ユニット型共通）'!$C$6:$L$47,10,FALSE))</f>
        <v/>
      </c>
      <c r="AJ108" s="174" t="str">
        <f>IF(AJ107="","",VLOOKUP(AJ107,'シフト記号表（従来型・ユニット型共通）'!$C$6:$L$47,10,FALSE))</f>
        <v/>
      </c>
      <c r="AK108" s="174" t="str">
        <f>IF(AK107="","",VLOOKUP(AK107,'シフト記号表（従来型・ユニット型共通）'!$C$6:$L$47,10,FALSE))</f>
        <v/>
      </c>
      <c r="AL108" s="174" t="str">
        <f>IF(AL107="","",VLOOKUP(AL107,'シフト記号表（従来型・ユニット型共通）'!$C$6:$L$47,10,FALSE))</f>
        <v/>
      </c>
      <c r="AM108" s="174" t="str">
        <f>IF(AM107="","",VLOOKUP(AM107,'シフト記号表（従来型・ユニット型共通）'!$C$6:$L$47,10,FALSE))</f>
        <v/>
      </c>
      <c r="AN108" s="175" t="str">
        <f>IF(AN107="","",VLOOKUP(AN107,'シフト記号表（従来型・ユニット型共通）'!$C$6:$L$47,10,FALSE))</f>
        <v/>
      </c>
      <c r="AO108" s="173" t="str">
        <f>IF(AO107="","",VLOOKUP(AO107,'シフト記号表（従来型・ユニット型共通）'!$C$6:$L$47,10,FALSE))</f>
        <v/>
      </c>
      <c r="AP108" s="174" t="str">
        <f>IF(AP107="","",VLOOKUP(AP107,'シフト記号表（従来型・ユニット型共通）'!$C$6:$L$47,10,FALSE))</f>
        <v/>
      </c>
      <c r="AQ108" s="174" t="str">
        <f>IF(AQ107="","",VLOOKUP(AQ107,'シフト記号表（従来型・ユニット型共通）'!$C$6:$L$47,10,FALSE))</f>
        <v/>
      </c>
      <c r="AR108" s="174" t="str">
        <f>IF(AR107="","",VLOOKUP(AR107,'シフト記号表（従来型・ユニット型共通）'!$C$6:$L$47,10,FALSE))</f>
        <v/>
      </c>
      <c r="AS108" s="174" t="str">
        <f>IF(AS107="","",VLOOKUP(AS107,'シフト記号表（従来型・ユニット型共通）'!$C$6:$L$47,10,FALSE))</f>
        <v/>
      </c>
      <c r="AT108" s="174" t="str">
        <f>IF(AT107="","",VLOOKUP(AT107,'シフト記号表（従来型・ユニット型共通）'!$C$6:$L$47,10,FALSE))</f>
        <v/>
      </c>
      <c r="AU108" s="175" t="str">
        <f>IF(AU107="","",VLOOKUP(AU107,'シフト記号表（従来型・ユニット型共通）'!$C$6:$L$47,10,FALSE))</f>
        <v/>
      </c>
      <c r="AV108" s="173" t="str">
        <f>IF(AV107="","",VLOOKUP(AV107,'シフト記号表（従来型・ユニット型共通）'!$C$6:$L$47,10,FALSE))</f>
        <v/>
      </c>
      <c r="AW108" s="174" t="str">
        <f>IF(AW107="","",VLOOKUP(AW107,'シフト記号表（従来型・ユニット型共通）'!$C$6:$L$47,10,FALSE))</f>
        <v/>
      </c>
      <c r="AX108" s="174" t="str">
        <f>IF(AX107="","",VLOOKUP(AX107,'シフト記号表（従来型・ユニット型共通）'!$C$6:$L$47,10,FALSE))</f>
        <v/>
      </c>
      <c r="AY108" s="174" t="str">
        <f>IF(AY107="","",VLOOKUP(AY107,'シフト記号表（従来型・ユニット型共通）'!$C$6:$L$47,10,FALSE))</f>
        <v/>
      </c>
      <c r="AZ108" s="174" t="str">
        <f>IF(AZ107="","",VLOOKUP(AZ107,'シフト記号表（従来型・ユニット型共通）'!$C$6:$L$47,10,FALSE))</f>
        <v/>
      </c>
      <c r="BA108" s="174" t="str">
        <f>IF(BA107="","",VLOOKUP(BA107,'シフト記号表（従来型・ユニット型共通）'!$C$6:$L$47,10,FALSE))</f>
        <v/>
      </c>
      <c r="BB108" s="175" t="str">
        <f>IF(BB107="","",VLOOKUP(BB107,'シフト記号表（従来型・ユニット型共通）'!$C$6:$L$47,10,FALSE))</f>
        <v/>
      </c>
      <c r="BC108" s="173" t="str">
        <f>IF(BC107="","",VLOOKUP(BC107,'シフト記号表（従来型・ユニット型共通）'!$C$6:$L$47,10,FALSE))</f>
        <v/>
      </c>
      <c r="BD108" s="174" t="str">
        <f>IF(BD107="","",VLOOKUP(BD107,'シフト記号表（従来型・ユニット型共通）'!$C$6:$L$47,10,FALSE))</f>
        <v/>
      </c>
      <c r="BE108" s="174" t="str">
        <f>IF(BE107="","",VLOOKUP(BE107,'シフト記号表（従来型・ユニット型共通）'!$C$6:$L$47,10,FALSE))</f>
        <v/>
      </c>
      <c r="BF108" s="1114">
        <f>IF($BI$3="４週",SUM(AA108:BB108),IF($BI$3="暦月",SUM(AA108:BE108),""))</f>
        <v>0</v>
      </c>
      <c r="BG108" s="1115"/>
      <c r="BH108" s="1116">
        <f>IF($BI$3="４週",BF108/4,IF($BI$3="暦月",(BF108/($BI$8/7)),""))</f>
        <v>0</v>
      </c>
      <c r="BI108" s="1115"/>
      <c r="BJ108" s="1111"/>
      <c r="BK108" s="1112"/>
      <c r="BL108" s="1112"/>
      <c r="BM108" s="1112"/>
      <c r="BN108" s="1113"/>
    </row>
    <row r="109" spans="2:66" ht="20.25" customHeight="1">
      <c r="B109" s="1120">
        <f>B107+1</f>
        <v>47</v>
      </c>
      <c r="C109" s="1030"/>
      <c r="D109" s="1032"/>
      <c r="E109" s="968"/>
      <c r="F109" s="1033"/>
      <c r="G109" s="957"/>
      <c r="H109" s="958"/>
      <c r="I109" s="163"/>
      <c r="J109" s="164"/>
      <c r="K109" s="163"/>
      <c r="L109" s="164"/>
      <c r="M109" s="1051"/>
      <c r="N109" s="1052"/>
      <c r="O109" s="1057"/>
      <c r="P109" s="1058"/>
      <c r="Q109" s="1058"/>
      <c r="R109" s="958"/>
      <c r="S109" s="1081"/>
      <c r="T109" s="1082"/>
      <c r="U109" s="1082"/>
      <c r="V109" s="1082"/>
      <c r="W109" s="1083"/>
      <c r="X109" s="195" t="s">
        <v>18</v>
      </c>
      <c r="Y109" s="118"/>
      <c r="Z109" s="119"/>
      <c r="AA109" s="105"/>
      <c r="AB109" s="106"/>
      <c r="AC109" s="106"/>
      <c r="AD109" s="106"/>
      <c r="AE109" s="106"/>
      <c r="AF109" s="106"/>
      <c r="AG109" s="107"/>
      <c r="AH109" s="105"/>
      <c r="AI109" s="106"/>
      <c r="AJ109" s="106"/>
      <c r="AK109" s="106"/>
      <c r="AL109" s="106"/>
      <c r="AM109" s="106"/>
      <c r="AN109" s="107"/>
      <c r="AO109" s="105"/>
      <c r="AP109" s="106"/>
      <c r="AQ109" s="106"/>
      <c r="AR109" s="106"/>
      <c r="AS109" s="106"/>
      <c r="AT109" s="106"/>
      <c r="AU109" s="107"/>
      <c r="AV109" s="105"/>
      <c r="AW109" s="106"/>
      <c r="AX109" s="106"/>
      <c r="AY109" s="106"/>
      <c r="AZ109" s="106"/>
      <c r="BA109" s="106"/>
      <c r="BB109" s="107"/>
      <c r="BC109" s="105"/>
      <c r="BD109" s="106"/>
      <c r="BE109" s="108"/>
      <c r="BF109" s="1035"/>
      <c r="BG109" s="1036"/>
      <c r="BH109" s="1037"/>
      <c r="BI109" s="1038"/>
      <c r="BJ109" s="1059"/>
      <c r="BK109" s="1060"/>
      <c r="BL109" s="1060"/>
      <c r="BM109" s="1060"/>
      <c r="BN109" s="1061"/>
    </row>
    <row r="110" spans="2:66" ht="20.25" customHeight="1">
      <c r="B110" s="1121"/>
      <c r="C110" s="1031"/>
      <c r="D110" s="1034"/>
      <c r="E110" s="968"/>
      <c r="F110" s="1033"/>
      <c r="G110" s="1105"/>
      <c r="H110" s="1106"/>
      <c r="I110" s="207"/>
      <c r="J110" s="208">
        <f>G109</f>
        <v>0</v>
      </c>
      <c r="K110" s="207"/>
      <c r="L110" s="208">
        <f>M109</f>
        <v>0</v>
      </c>
      <c r="M110" s="1107"/>
      <c r="N110" s="1108"/>
      <c r="O110" s="1109"/>
      <c r="P110" s="1110"/>
      <c r="Q110" s="1110"/>
      <c r="R110" s="1106"/>
      <c r="S110" s="1081"/>
      <c r="T110" s="1082"/>
      <c r="U110" s="1082"/>
      <c r="V110" s="1082"/>
      <c r="W110" s="1083"/>
      <c r="X110" s="196" t="s">
        <v>253</v>
      </c>
      <c r="Y110" s="120"/>
      <c r="Z110" s="197"/>
      <c r="AA110" s="173" t="str">
        <f>IF(AA109="","",VLOOKUP(AA109,'シフト記号表（従来型・ユニット型共通）'!$C$6:$L$47,10,FALSE))</f>
        <v/>
      </c>
      <c r="AB110" s="174" t="str">
        <f>IF(AB109="","",VLOOKUP(AB109,'シフト記号表（従来型・ユニット型共通）'!$C$6:$L$47,10,FALSE))</f>
        <v/>
      </c>
      <c r="AC110" s="174" t="str">
        <f>IF(AC109="","",VLOOKUP(AC109,'シフト記号表（従来型・ユニット型共通）'!$C$6:$L$47,10,FALSE))</f>
        <v/>
      </c>
      <c r="AD110" s="174" t="str">
        <f>IF(AD109="","",VLOOKUP(AD109,'シフト記号表（従来型・ユニット型共通）'!$C$6:$L$47,10,FALSE))</f>
        <v/>
      </c>
      <c r="AE110" s="174" t="str">
        <f>IF(AE109="","",VLOOKUP(AE109,'シフト記号表（従来型・ユニット型共通）'!$C$6:$L$47,10,FALSE))</f>
        <v/>
      </c>
      <c r="AF110" s="174" t="str">
        <f>IF(AF109="","",VLOOKUP(AF109,'シフト記号表（従来型・ユニット型共通）'!$C$6:$L$47,10,FALSE))</f>
        <v/>
      </c>
      <c r="AG110" s="175" t="str">
        <f>IF(AG109="","",VLOOKUP(AG109,'シフト記号表（従来型・ユニット型共通）'!$C$6:$L$47,10,FALSE))</f>
        <v/>
      </c>
      <c r="AH110" s="173" t="str">
        <f>IF(AH109="","",VLOOKUP(AH109,'シフト記号表（従来型・ユニット型共通）'!$C$6:$L$47,10,FALSE))</f>
        <v/>
      </c>
      <c r="AI110" s="174" t="str">
        <f>IF(AI109="","",VLOOKUP(AI109,'シフト記号表（従来型・ユニット型共通）'!$C$6:$L$47,10,FALSE))</f>
        <v/>
      </c>
      <c r="AJ110" s="174" t="str">
        <f>IF(AJ109="","",VLOOKUP(AJ109,'シフト記号表（従来型・ユニット型共通）'!$C$6:$L$47,10,FALSE))</f>
        <v/>
      </c>
      <c r="AK110" s="174" t="str">
        <f>IF(AK109="","",VLOOKUP(AK109,'シフト記号表（従来型・ユニット型共通）'!$C$6:$L$47,10,FALSE))</f>
        <v/>
      </c>
      <c r="AL110" s="174" t="str">
        <f>IF(AL109="","",VLOOKUP(AL109,'シフト記号表（従来型・ユニット型共通）'!$C$6:$L$47,10,FALSE))</f>
        <v/>
      </c>
      <c r="AM110" s="174" t="str">
        <f>IF(AM109="","",VLOOKUP(AM109,'シフト記号表（従来型・ユニット型共通）'!$C$6:$L$47,10,FALSE))</f>
        <v/>
      </c>
      <c r="AN110" s="175" t="str">
        <f>IF(AN109="","",VLOOKUP(AN109,'シフト記号表（従来型・ユニット型共通）'!$C$6:$L$47,10,FALSE))</f>
        <v/>
      </c>
      <c r="AO110" s="173" t="str">
        <f>IF(AO109="","",VLOOKUP(AO109,'シフト記号表（従来型・ユニット型共通）'!$C$6:$L$47,10,FALSE))</f>
        <v/>
      </c>
      <c r="AP110" s="174" t="str">
        <f>IF(AP109="","",VLOOKUP(AP109,'シフト記号表（従来型・ユニット型共通）'!$C$6:$L$47,10,FALSE))</f>
        <v/>
      </c>
      <c r="AQ110" s="174" t="str">
        <f>IF(AQ109="","",VLOOKUP(AQ109,'シフト記号表（従来型・ユニット型共通）'!$C$6:$L$47,10,FALSE))</f>
        <v/>
      </c>
      <c r="AR110" s="174" t="str">
        <f>IF(AR109="","",VLOOKUP(AR109,'シフト記号表（従来型・ユニット型共通）'!$C$6:$L$47,10,FALSE))</f>
        <v/>
      </c>
      <c r="AS110" s="174" t="str">
        <f>IF(AS109="","",VLOOKUP(AS109,'シフト記号表（従来型・ユニット型共通）'!$C$6:$L$47,10,FALSE))</f>
        <v/>
      </c>
      <c r="AT110" s="174" t="str">
        <f>IF(AT109="","",VLOOKUP(AT109,'シフト記号表（従来型・ユニット型共通）'!$C$6:$L$47,10,FALSE))</f>
        <v/>
      </c>
      <c r="AU110" s="175" t="str">
        <f>IF(AU109="","",VLOOKUP(AU109,'シフト記号表（従来型・ユニット型共通）'!$C$6:$L$47,10,FALSE))</f>
        <v/>
      </c>
      <c r="AV110" s="173" t="str">
        <f>IF(AV109="","",VLOOKUP(AV109,'シフト記号表（従来型・ユニット型共通）'!$C$6:$L$47,10,FALSE))</f>
        <v/>
      </c>
      <c r="AW110" s="174" t="str">
        <f>IF(AW109="","",VLOOKUP(AW109,'シフト記号表（従来型・ユニット型共通）'!$C$6:$L$47,10,FALSE))</f>
        <v/>
      </c>
      <c r="AX110" s="174" t="str">
        <f>IF(AX109="","",VLOOKUP(AX109,'シフト記号表（従来型・ユニット型共通）'!$C$6:$L$47,10,FALSE))</f>
        <v/>
      </c>
      <c r="AY110" s="174" t="str">
        <f>IF(AY109="","",VLOOKUP(AY109,'シフト記号表（従来型・ユニット型共通）'!$C$6:$L$47,10,FALSE))</f>
        <v/>
      </c>
      <c r="AZ110" s="174" t="str">
        <f>IF(AZ109="","",VLOOKUP(AZ109,'シフト記号表（従来型・ユニット型共通）'!$C$6:$L$47,10,FALSE))</f>
        <v/>
      </c>
      <c r="BA110" s="174" t="str">
        <f>IF(BA109="","",VLOOKUP(BA109,'シフト記号表（従来型・ユニット型共通）'!$C$6:$L$47,10,FALSE))</f>
        <v/>
      </c>
      <c r="BB110" s="175" t="str">
        <f>IF(BB109="","",VLOOKUP(BB109,'シフト記号表（従来型・ユニット型共通）'!$C$6:$L$47,10,FALSE))</f>
        <v/>
      </c>
      <c r="BC110" s="173" t="str">
        <f>IF(BC109="","",VLOOKUP(BC109,'シフト記号表（従来型・ユニット型共通）'!$C$6:$L$47,10,FALSE))</f>
        <v/>
      </c>
      <c r="BD110" s="174" t="str">
        <f>IF(BD109="","",VLOOKUP(BD109,'シフト記号表（従来型・ユニット型共通）'!$C$6:$L$47,10,FALSE))</f>
        <v/>
      </c>
      <c r="BE110" s="174" t="str">
        <f>IF(BE109="","",VLOOKUP(BE109,'シフト記号表（従来型・ユニット型共通）'!$C$6:$L$47,10,FALSE))</f>
        <v/>
      </c>
      <c r="BF110" s="1114">
        <f>IF($BI$3="４週",SUM(AA110:BB110),IF($BI$3="暦月",SUM(AA110:BE110),""))</f>
        <v>0</v>
      </c>
      <c r="BG110" s="1115"/>
      <c r="BH110" s="1116">
        <f>IF($BI$3="４週",BF110/4,IF($BI$3="暦月",(BF110/($BI$8/7)),""))</f>
        <v>0</v>
      </c>
      <c r="BI110" s="1115"/>
      <c r="BJ110" s="1111"/>
      <c r="BK110" s="1112"/>
      <c r="BL110" s="1112"/>
      <c r="BM110" s="1112"/>
      <c r="BN110" s="1113"/>
    </row>
    <row r="111" spans="2:66" ht="20.25" customHeight="1">
      <c r="B111" s="1120">
        <f>B109+1</f>
        <v>48</v>
      </c>
      <c r="C111" s="1030"/>
      <c r="D111" s="1032"/>
      <c r="E111" s="968"/>
      <c r="F111" s="1033"/>
      <c r="G111" s="957"/>
      <c r="H111" s="958"/>
      <c r="I111" s="163"/>
      <c r="J111" s="164"/>
      <c r="K111" s="163"/>
      <c r="L111" s="164"/>
      <c r="M111" s="1051"/>
      <c r="N111" s="1052"/>
      <c r="O111" s="1057"/>
      <c r="P111" s="1058"/>
      <c r="Q111" s="1058"/>
      <c r="R111" s="958"/>
      <c r="S111" s="1081"/>
      <c r="T111" s="1082"/>
      <c r="U111" s="1082"/>
      <c r="V111" s="1082"/>
      <c r="W111" s="1083"/>
      <c r="X111" s="195" t="s">
        <v>18</v>
      </c>
      <c r="Y111" s="118"/>
      <c r="Z111" s="119"/>
      <c r="AA111" s="105"/>
      <c r="AB111" s="106"/>
      <c r="AC111" s="106"/>
      <c r="AD111" s="106"/>
      <c r="AE111" s="106"/>
      <c r="AF111" s="106"/>
      <c r="AG111" s="107"/>
      <c r="AH111" s="105"/>
      <c r="AI111" s="106"/>
      <c r="AJ111" s="106"/>
      <c r="AK111" s="106"/>
      <c r="AL111" s="106"/>
      <c r="AM111" s="106"/>
      <c r="AN111" s="107"/>
      <c r="AO111" s="105"/>
      <c r="AP111" s="106"/>
      <c r="AQ111" s="106"/>
      <c r="AR111" s="106"/>
      <c r="AS111" s="106"/>
      <c r="AT111" s="106"/>
      <c r="AU111" s="107"/>
      <c r="AV111" s="105"/>
      <c r="AW111" s="106"/>
      <c r="AX111" s="106"/>
      <c r="AY111" s="106"/>
      <c r="AZ111" s="106"/>
      <c r="BA111" s="106"/>
      <c r="BB111" s="107"/>
      <c r="BC111" s="105"/>
      <c r="BD111" s="106"/>
      <c r="BE111" s="108"/>
      <c r="BF111" s="1035"/>
      <c r="BG111" s="1036"/>
      <c r="BH111" s="1037"/>
      <c r="BI111" s="1038"/>
      <c r="BJ111" s="1059"/>
      <c r="BK111" s="1060"/>
      <c r="BL111" s="1060"/>
      <c r="BM111" s="1060"/>
      <c r="BN111" s="1061"/>
    </row>
    <row r="112" spans="2:66" ht="20.25" customHeight="1">
      <c r="B112" s="1121"/>
      <c r="C112" s="1031"/>
      <c r="D112" s="1034"/>
      <c r="E112" s="968"/>
      <c r="F112" s="1033"/>
      <c r="G112" s="1105"/>
      <c r="H112" s="1106"/>
      <c r="I112" s="207"/>
      <c r="J112" s="208">
        <f>G111</f>
        <v>0</v>
      </c>
      <c r="K112" s="207"/>
      <c r="L112" s="208">
        <f>M111</f>
        <v>0</v>
      </c>
      <c r="M112" s="1107"/>
      <c r="N112" s="1108"/>
      <c r="O112" s="1109"/>
      <c r="P112" s="1110"/>
      <c r="Q112" s="1110"/>
      <c r="R112" s="1106"/>
      <c r="S112" s="1081"/>
      <c r="T112" s="1082"/>
      <c r="U112" s="1082"/>
      <c r="V112" s="1082"/>
      <c r="W112" s="1083"/>
      <c r="X112" s="196" t="s">
        <v>253</v>
      </c>
      <c r="Y112" s="120"/>
      <c r="Z112" s="197"/>
      <c r="AA112" s="173" t="str">
        <f>IF(AA111="","",VLOOKUP(AA111,'シフト記号表（従来型・ユニット型共通）'!$C$6:$L$47,10,FALSE))</f>
        <v/>
      </c>
      <c r="AB112" s="174" t="str">
        <f>IF(AB111="","",VLOOKUP(AB111,'シフト記号表（従来型・ユニット型共通）'!$C$6:$L$47,10,FALSE))</f>
        <v/>
      </c>
      <c r="AC112" s="174" t="str">
        <f>IF(AC111="","",VLOOKUP(AC111,'シフト記号表（従来型・ユニット型共通）'!$C$6:$L$47,10,FALSE))</f>
        <v/>
      </c>
      <c r="AD112" s="174" t="str">
        <f>IF(AD111="","",VLOOKUP(AD111,'シフト記号表（従来型・ユニット型共通）'!$C$6:$L$47,10,FALSE))</f>
        <v/>
      </c>
      <c r="AE112" s="174" t="str">
        <f>IF(AE111="","",VLOOKUP(AE111,'シフト記号表（従来型・ユニット型共通）'!$C$6:$L$47,10,FALSE))</f>
        <v/>
      </c>
      <c r="AF112" s="174" t="str">
        <f>IF(AF111="","",VLOOKUP(AF111,'シフト記号表（従来型・ユニット型共通）'!$C$6:$L$47,10,FALSE))</f>
        <v/>
      </c>
      <c r="AG112" s="175" t="str">
        <f>IF(AG111="","",VLOOKUP(AG111,'シフト記号表（従来型・ユニット型共通）'!$C$6:$L$47,10,FALSE))</f>
        <v/>
      </c>
      <c r="AH112" s="173" t="str">
        <f>IF(AH111="","",VLOOKUP(AH111,'シフト記号表（従来型・ユニット型共通）'!$C$6:$L$47,10,FALSE))</f>
        <v/>
      </c>
      <c r="AI112" s="174" t="str">
        <f>IF(AI111="","",VLOOKUP(AI111,'シフト記号表（従来型・ユニット型共通）'!$C$6:$L$47,10,FALSE))</f>
        <v/>
      </c>
      <c r="AJ112" s="174" t="str">
        <f>IF(AJ111="","",VLOOKUP(AJ111,'シフト記号表（従来型・ユニット型共通）'!$C$6:$L$47,10,FALSE))</f>
        <v/>
      </c>
      <c r="AK112" s="174" t="str">
        <f>IF(AK111="","",VLOOKUP(AK111,'シフト記号表（従来型・ユニット型共通）'!$C$6:$L$47,10,FALSE))</f>
        <v/>
      </c>
      <c r="AL112" s="174" t="str">
        <f>IF(AL111="","",VLOOKUP(AL111,'シフト記号表（従来型・ユニット型共通）'!$C$6:$L$47,10,FALSE))</f>
        <v/>
      </c>
      <c r="AM112" s="174" t="str">
        <f>IF(AM111="","",VLOOKUP(AM111,'シフト記号表（従来型・ユニット型共通）'!$C$6:$L$47,10,FALSE))</f>
        <v/>
      </c>
      <c r="AN112" s="175" t="str">
        <f>IF(AN111="","",VLOOKUP(AN111,'シフト記号表（従来型・ユニット型共通）'!$C$6:$L$47,10,FALSE))</f>
        <v/>
      </c>
      <c r="AO112" s="173" t="str">
        <f>IF(AO111="","",VLOOKUP(AO111,'シフト記号表（従来型・ユニット型共通）'!$C$6:$L$47,10,FALSE))</f>
        <v/>
      </c>
      <c r="AP112" s="174" t="str">
        <f>IF(AP111="","",VLOOKUP(AP111,'シフト記号表（従来型・ユニット型共通）'!$C$6:$L$47,10,FALSE))</f>
        <v/>
      </c>
      <c r="AQ112" s="174" t="str">
        <f>IF(AQ111="","",VLOOKUP(AQ111,'シフト記号表（従来型・ユニット型共通）'!$C$6:$L$47,10,FALSE))</f>
        <v/>
      </c>
      <c r="AR112" s="174" t="str">
        <f>IF(AR111="","",VLOOKUP(AR111,'シフト記号表（従来型・ユニット型共通）'!$C$6:$L$47,10,FALSE))</f>
        <v/>
      </c>
      <c r="AS112" s="174" t="str">
        <f>IF(AS111="","",VLOOKUP(AS111,'シフト記号表（従来型・ユニット型共通）'!$C$6:$L$47,10,FALSE))</f>
        <v/>
      </c>
      <c r="AT112" s="174" t="str">
        <f>IF(AT111="","",VLOOKUP(AT111,'シフト記号表（従来型・ユニット型共通）'!$C$6:$L$47,10,FALSE))</f>
        <v/>
      </c>
      <c r="AU112" s="175" t="str">
        <f>IF(AU111="","",VLOOKUP(AU111,'シフト記号表（従来型・ユニット型共通）'!$C$6:$L$47,10,FALSE))</f>
        <v/>
      </c>
      <c r="AV112" s="173" t="str">
        <f>IF(AV111="","",VLOOKUP(AV111,'シフト記号表（従来型・ユニット型共通）'!$C$6:$L$47,10,FALSE))</f>
        <v/>
      </c>
      <c r="AW112" s="174" t="str">
        <f>IF(AW111="","",VLOOKUP(AW111,'シフト記号表（従来型・ユニット型共通）'!$C$6:$L$47,10,FALSE))</f>
        <v/>
      </c>
      <c r="AX112" s="174" t="str">
        <f>IF(AX111="","",VLOOKUP(AX111,'シフト記号表（従来型・ユニット型共通）'!$C$6:$L$47,10,FALSE))</f>
        <v/>
      </c>
      <c r="AY112" s="174" t="str">
        <f>IF(AY111="","",VLOOKUP(AY111,'シフト記号表（従来型・ユニット型共通）'!$C$6:$L$47,10,FALSE))</f>
        <v/>
      </c>
      <c r="AZ112" s="174" t="str">
        <f>IF(AZ111="","",VLOOKUP(AZ111,'シフト記号表（従来型・ユニット型共通）'!$C$6:$L$47,10,FALSE))</f>
        <v/>
      </c>
      <c r="BA112" s="174" t="str">
        <f>IF(BA111="","",VLOOKUP(BA111,'シフト記号表（従来型・ユニット型共通）'!$C$6:$L$47,10,FALSE))</f>
        <v/>
      </c>
      <c r="BB112" s="175" t="str">
        <f>IF(BB111="","",VLOOKUP(BB111,'シフト記号表（従来型・ユニット型共通）'!$C$6:$L$47,10,FALSE))</f>
        <v/>
      </c>
      <c r="BC112" s="173" t="str">
        <f>IF(BC111="","",VLOOKUP(BC111,'シフト記号表（従来型・ユニット型共通）'!$C$6:$L$47,10,FALSE))</f>
        <v/>
      </c>
      <c r="BD112" s="174" t="str">
        <f>IF(BD111="","",VLOOKUP(BD111,'シフト記号表（従来型・ユニット型共通）'!$C$6:$L$47,10,FALSE))</f>
        <v/>
      </c>
      <c r="BE112" s="174" t="str">
        <f>IF(BE111="","",VLOOKUP(BE111,'シフト記号表（従来型・ユニット型共通）'!$C$6:$L$47,10,FALSE))</f>
        <v/>
      </c>
      <c r="BF112" s="1114">
        <f>IF($BI$3="４週",SUM(AA112:BB112),IF($BI$3="暦月",SUM(AA112:BE112),""))</f>
        <v>0</v>
      </c>
      <c r="BG112" s="1115"/>
      <c r="BH112" s="1116">
        <f>IF($BI$3="４週",BF112/4,IF($BI$3="暦月",(BF112/($BI$8/7)),""))</f>
        <v>0</v>
      </c>
      <c r="BI112" s="1115"/>
      <c r="BJ112" s="1111"/>
      <c r="BK112" s="1112"/>
      <c r="BL112" s="1112"/>
      <c r="BM112" s="1112"/>
      <c r="BN112" s="1113"/>
    </row>
    <row r="113" spans="2:66" ht="20.25" customHeight="1">
      <c r="B113" s="1120">
        <f>B111+1</f>
        <v>49</v>
      </c>
      <c r="C113" s="1030"/>
      <c r="D113" s="1032"/>
      <c r="E113" s="968"/>
      <c r="F113" s="1033"/>
      <c r="G113" s="957"/>
      <c r="H113" s="958"/>
      <c r="I113" s="163"/>
      <c r="J113" s="164"/>
      <c r="K113" s="163"/>
      <c r="L113" s="164"/>
      <c r="M113" s="1051"/>
      <c r="N113" s="1052"/>
      <c r="O113" s="1057"/>
      <c r="P113" s="1058"/>
      <c r="Q113" s="1058"/>
      <c r="R113" s="958"/>
      <c r="S113" s="1081"/>
      <c r="T113" s="1082"/>
      <c r="U113" s="1082"/>
      <c r="V113" s="1082"/>
      <c r="W113" s="1083"/>
      <c r="X113" s="195" t="s">
        <v>18</v>
      </c>
      <c r="Y113" s="118"/>
      <c r="Z113" s="119"/>
      <c r="AA113" s="105"/>
      <c r="AB113" s="106"/>
      <c r="AC113" s="106"/>
      <c r="AD113" s="106"/>
      <c r="AE113" s="106"/>
      <c r="AF113" s="106"/>
      <c r="AG113" s="107"/>
      <c r="AH113" s="105"/>
      <c r="AI113" s="106"/>
      <c r="AJ113" s="106"/>
      <c r="AK113" s="106"/>
      <c r="AL113" s="106"/>
      <c r="AM113" s="106"/>
      <c r="AN113" s="107"/>
      <c r="AO113" s="105"/>
      <c r="AP113" s="106"/>
      <c r="AQ113" s="106"/>
      <c r="AR113" s="106"/>
      <c r="AS113" s="106"/>
      <c r="AT113" s="106"/>
      <c r="AU113" s="107"/>
      <c r="AV113" s="105"/>
      <c r="AW113" s="106"/>
      <c r="AX113" s="106"/>
      <c r="AY113" s="106"/>
      <c r="AZ113" s="106"/>
      <c r="BA113" s="106"/>
      <c r="BB113" s="107"/>
      <c r="BC113" s="105"/>
      <c r="BD113" s="106"/>
      <c r="BE113" s="108"/>
      <c r="BF113" s="1035"/>
      <c r="BG113" s="1036"/>
      <c r="BH113" s="1037"/>
      <c r="BI113" s="1038"/>
      <c r="BJ113" s="1059"/>
      <c r="BK113" s="1060"/>
      <c r="BL113" s="1060"/>
      <c r="BM113" s="1060"/>
      <c r="BN113" s="1061"/>
    </row>
    <row r="114" spans="2:66" ht="20.25" customHeight="1">
      <c r="B114" s="1121"/>
      <c r="C114" s="1031"/>
      <c r="D114" s="1034"/>
      <c r="E114" s="968"/>
      <c r="F114" s="1033"/>
      <c r="G114" s="1105"/>
      <c r="H114" s="1106"/>
      <c r="I114" s="207"/>
      <c r="J114" s="208">
        <f>G113</f>
        <v>0</v>
      </c>
      <c r="K114" s="207"/>
      <c r="L114" s="208">
        <f>M113</f>
        <v>0</v>
      </c>
      <c r="M114" s="1107"/>
      <c r="N114" s="1108"/>
      <c r="O114" s="1109"/>
      <c r="P114" s="1110"/>
      <c r="Q114" s="1110"/>
      <c r="R114" s="1106"/>
      <c r="S114" s="1081"/>
      <c r="T114" s="1082"/>
      <c r="U114" s="1082"/>
      <c r="V114" s="1082"/>
      <c r="W114" s="1083"/>
      <c r="X114" s="196" t="s">
        <v>253</v>
      </c>
      <c r="Y114" s="120"/>
      <c r="Z114" s="197"/>
      <c r="AA114" s="173" t="str">
        <f>IF(AA113="","",VLOOKUP(AA113,'シフト記号表（従来型・ユニット型共通）'!$C$6:$L$47,10,FALSE))</f>
        <v/>
      </c>
      <c r="AB114" s="174" t="str">
        <f>IF(AB113="","",VLOOKUP(AB113,'シフト記号表（従来型・ユニット型共通）'!$C$6:$L$47,10,FALSE))</f>
        <v/>
      </c>
      <c r="AC114" s="174" t="str">
        <f>IF(AC113="","",VLOOKUP(AC113,'シフト記号表（従来型・ユニット型共通）'!$C$6:$L$47,10,FALSE))</f>
        <v/>
      </c>
      <c r="AD114" s="174" t="str">
        <f>IF(AD113="","",VLOOKUP(AD113,'シフト記号表（従来型・ユニット型共通）'!$C$6:$L$47,10,FALSE))</f>
        <v/>
      </c>
      <c r="AE114" s="174" t="str">
        <f>IF(AE113="","",VLOOKUP(AE113,'シフト記号表（従来型・ユニット型共通）'!$C$6:$L$47,10,FALSE))</f>
        <v/>
      </c>
      <c r="AF114" s="174" t="str">
        <f>IF(AF113="","",VLOOKUP(AF113,'シフト記号表（従来型・ユニット型共通）'!$C$6:$L$47,10,FALSE))</f>
        <v/>
      </c>
      <c r="AG114" s="175" t="str">
        <f>IF(AG113="","",VLOOKUP(AG113,'シフト記号表（従来型・ユニット型共通）'!$C$6:$L$47,10,FALSE))</f>
        <v/>
      </c>
      <c r="AH114" s="173" t="str">
        <f>IF(AH113="","",VLOOKUP(AH113,'シフト記号表（従来型・ユニット型共通）'!$C$6:$L$47,10,FALSE))</f>
        <v/>
      </c>
      <c r="AI114" s="174" t="str">
        <f>IF(AI113="","",VLOOKUP(AI113,'シフト記号表（従来型・ユニット型共通）'!$C$6:$L$47,10,FALSE))</f>
        <v/>
      </c>
      <c r="AJ114" s="174" t="str">
        <f>IF(AJ113="","",VLOOKUP(AJ113,'シフト記号表（従来型・ユニット型共通）'!$C$6:$L$47,10,FALSE))</f>
        <v/>
      </c>
      <c r="AK114" s="174" t="str">
        <f>IF(AK113="","",VLOOKUP(AK113,'シフト記号表（従来型・ユニット型共通）'!$C$6:$L$47,10,FALSE))</f>
        <v/>
      </c>
      <c r="AL114" s="174" t="str">
        <f>IF(AL113="","",VLOOKUP(AL113,'シフト記号表（従来型・ユニット型共通）'!$C$6:$L$47,10,FALSE))</f>
        <v/>
      </c>
      <c r="AM114" s="174" t="str">
        <f>IF(AM113="","",VLOOKUP(AM113,'シフト記号表（従来型・ユニット型共通）'!$C$6:$L$47,10,FALSE))</f>
        <v/>
      </c>
      <c r="AN114" s="175" t="str">
        <f>IF(AN113="","",VLOOKUP(AN113,'シフト記号表（従来型・ユニット型共通）'!$C$6:$L$47,10,FALSE))</f>
        <v/>
      </c>
      <c r="AO114" s="173" t="str">
        <f>IF(AO113="","",VLOOKUP(AO113,'シフト記号表（従来型・ユニット型共通）'!$C$6:$L$47,10,FALSE))</f>
        <v/>
      </c>
      <c r="AP114" s="174" t="str">
        <f>IF(AP113="","",VLOOKUP(AP113,'シフト記号表（従来型・ユニット型共通）'!$C$6:$L$47,10,FALSE))</f>
        <v/>
      </c>
      <c r="AQ114" s="174" t="str">
        <f>IF(AQ113="","",VLOOKUP(AQ113,'シフト記号表（従来型・ユニット型共通）'!$C$6:$L$47,10,FALSE))</f>
        <v/>
      </c>
      <c r="AR114" s="174" t="str">
        <f>IF(AR113="","",VLOOKUP(AR113,'シフト記号表（従来型・ユニット型共通）'!$C$6:$L$47,10,FALSE))</f>
        <v/>
      </c>
      <c r="AS114" s="174" t="str">
        <f>IF(AS113="","",VLOOKUP(AS113,'シフト記号表（従来型・ユニット型共通）'!$C$6:$L$47,10,FALSE))</f>
        <v/>
      </c>
      <c r="AT114" s="174" t="str">
        <f>IF(AT113="","",VLOOKUP(AT113,'シフト記号表（従来型・ユニット型共通）'!$C$6:$L$47,10,FALSE))</f>
        <v/>
      </c>
      <c r="AU114" s="175" t="str">
        <f>IF(AU113="","",VLOOKUP(AU113,'シフト記号表（従来型・ユニット型共通）'!$C$6:$L$47,10,FALSE))</f>
        <v/>
      </c>
      <c r="AV114" s="173" t="str">
        <f>IF(AV113="","",VLOOKUP(AV113,'シフト記号表（従来型・ユニット型共通）'!$C$6:$L$47,10,FALSE))</f>
        <v/>
      </c>
      <c r="AW114" s="174" t="str">
        <f>IF(AW113="","",VLOOKUP(AW113,'シフト記号表（従来型・ユニット型共通）'!$C$6:$L$47,10,FALSE))</f>
        <v/>
      </c>
      <c r="AX114" s="174" t="str">
        <f>IF(AX113="","",VLOOKUP(AX113,'シフト記号表（従来型・ユニット型共通）'!$C$6:$L$47,10,FALSE))</f>
        <v/>
      </c>
      <c r="AY114" s="174" t="str">
        <f>IF(AY113="","",VLOOKUP(AY113,'シフト記号表（従来型・ユニット型共通）'!$C$6:$L$47,10,FALSE))</f>
        <v/>
      </c>
      <c r="AZ114" s="174" t="str">
        <f>IF(AZ113="","",VLOOKUP(AZ113,'シフト記号表（従来型・ユニット型共通）'!$C$6:$L$47,10,FALSE))</f>
        <v/>
      </c>
      <c r="BA114" s="174" t="str">
        <f>IF(BA113="","",VLOOKUP(BA113,'シフト記号表（従来型・ユニット型共通）'!$C$6:$L$47,10,FALSE))</f>
        <v/>
      </c>
      <c r="BB114" s="175" t="str">
        <f>IF(BB113="","",VLOOKUP(BB113,'シフト記号表（従来型・ユニット型共通）'!$C$6:$L$47,10,FALSE))</f>
        <v/>
      </c>
      <c r="BC114" s="173" t="str">
        <f>IF(BC113="","",VLOOKUP(BC113,'シフト記号表（従来型・ユニット型共通）'!$C$6:$L$47,10,FALSE))</f>
        <v/>
      </c>
      <c r="BD114" s="174" t="str">
        <f>IF(BD113="","",VLOOKUP(BD113,'シフト記号表（従来型・ユニット型共通）'!$C$6:$L$47,10,FALSE))</f>
        <v/>
      </c>
      <c r="BE114" s="174" t="str">
        <f>IF(BE113="","",VLOOKUP(BE113,'シフト記号表（従来型・ユニット型共通）'!$C$6:$L$47,10,FALSE))</f>
        <v/>
      </c>
      <c r="BF114" s="1114">
        <f>IF($BI$3="４週",SUM(AA114:BB114),IF($BI$3="暦月",SUM(AA114:BE114),""))</f>
        <v>0</v>
      </c>
      <c r="BG114" s="1115"/>
      <c r="BH114" s="1116">
        <f>IF($BI$3="４週",BF114/4,IF($BI$3="暦月",(BF114/($BI$8/7)),""))</f>
        <v>0</v>
      </c>
      <c r="BI114" s="1115"/>
      <c r="BJ114" s="1111"/>
      <c r="BK114" s="1112"/>
      <c r="BL114" s="1112"/>
      <c r="BM114" s="1112"/>
      <c r="BN114" s="1113"/>
    </row>
    <row r="115" spans="2:66" ht="20.25" customHeight="1">
      <c r="B115" s="1120">
        <f>B113+1</f>
        <v>50</v>
      </c>
      <c r="C115" s="1030"/>
      <c r="D115" s="1032"/>
      <c r="E115" s="968"/>
      <c r="F115" s="1033"/>
      <c r="G115" s="957"/>
      <c r="H115" s="958"/>
      <c r="I115" s="163"/>
      <c r="J115" s="164"/>
      <c r="K115" s="163"/>
      <c r="L115" s="164"/>
      <c r="M115" s="1051"/>
      <c r="N115" s="1052"/>
      <c r="O115" s="1057"/>
      <c r="P115" s="1058"/>
      <c r="Q115" s="1058"/>
      <c r="R115" s="958"/>
      <c r="S115" s="1081"/>
      <c r="T115" s="1082"/>
      <c r="U115" s="1082"/>
      <c r="V115" s="1082"/>
      <c r="W115" s="1083"/>
      <c r="X115" s="195" t="s">
        <v>18</v>
      </c>
      <c r="Y115" s="118"/>
      <c r="Z115" s="119"/>
      <c r="AA115" s="105"/>
      <c r="AB115" s="106"/>
      <c r="AC115" s="106"/>
      <c r="AD115" s="106"/>
      <c r="AE115" s="106"/>
      <c r="AF115" s="106"/>
      <c r="AG115" s="107"/>
      <c r="AH115" s="105"/>
      <c r="AI115" s="106"/>
      <c r="AJ115" s="106"/>
      <c r="AK115" s="106"/>
      <c r="AL115" s="106"/>
      <c r="AM115" s="106"/>
      <c r="AN115" s="107"/>
      <c r="AO115" s="105"/>
      <c r="AP115" s="106"/>
      <c r="AQ115" s="106"/>
      <c r="AR115" s="106"/>
      <c r="AS115" s="106"/>
      <c r="AT115" s="106"/>
      <c r="AU115" s="107"/>
      <c r="AV115" s="105"/>
      <c r="AW115" s="106"/>
      <c r="AX115" s="106"/>
      <c r="AY115" s="106"/>
      <c r="AZ115" s="106"/>
      <c r="BA115" s="106"/>
      <c r="BB115" s="107"/>
      <c r="BC115" s="105"/>
      <c r="BD115" s="106"/>
      <c r="BE115" s="108"/>
      <c r="BF115" s="1035"/>
      <c r="BG115" s="1036"/>
      <c r="BH115" s="1037"/>
      <c r="BI115" s="1038"/>
      <c r="BJ115" s="1059"/>
      <c r="BK115" s="1060"/>
      <c r="BL115" s="1060"/>
      <c r="BM115" s="1060"/>
      <c r="BN115" s="1061"/>
    </row>
    <row r="116" spans="2:66" ht="20.25" customHeight="1">
      <c r="B116" s="1121"/>
      <c r="C116" s="1031"/>
      <c r="D116" s="1034"/>
      <c r="E116" s="968"/>
      <c r="F116" s="1033"/>
      <c r="G116" s="1105"/>
      <c r="H116" s="1106"/>
      <c r="I116" s="207"/>
      <c r="J116" s="208">
        <f>G115</f>
        <v>0</v>
      </c>
      <c r="K116" s="207"/>
      <c r="L116" s="208">
        <f>M115</f>
        <v>0</v>
      </c>
      <c r="M116" s="1107"/>
      <c r="N116" s="1108"/>
      <c r="O116" s="1109"/>
      <c r="P116" s="1110"/>
      <c r="Q116" s="1110"/>
      <c r="R116" s="1106"/>
      <c r="S116" s="1081"/>
      <c r="T116" s="1082"/>
      <c r="U116" s="1082"/>
      <c r="V116" s="1082"/>
      <c r="W116" s="1083"/>
      <c r="X116" s="196" t="s">
        <v>253</v>
      </c>
      <c r="Y116" s="120"/>
      <c r="Z116" s="197"/>
      <c r="AA116" s="173" t="str">
        <f>IF(AA115="","",VLOOKUP(AA115,'シフト記号表（従来型・ユニット型共通）'!$C$6:$L$47,10,FALSE))</f>
        <v/>
      </c>
      <c r="AB116" s="174" t="str">
        <f>IF(AB115="","",VLOOKUP(AB115,'シフト記号表（従来型・ユニット型共通）'!$C$6:$L$47,10,FALSE))</f>
        <v/>
      </c>
      <c r="AC116" s="174" t="str">
        <f>IF(AC115="","",VLOOKUP(AC115,'シフト記号表（従来型・ユニット型共通）'!$C$6:$L$47,10,FALSE))</f>
        <v/>
      </c>
      <c r="AD116" s="174" t="str">
        <f>IF(AD115="","",VLOOKUP(AD115,'シフト記号表（従来型・ユニット型共通）'!$C$6:$L$47,10,FALSE))</f>
        <v/>
      </c>
      <c r="AE116" s="174" t="str">
        <f>IF(AE115="","",VLOOKUP(AE115,'シフト記号表（従来型・ユニット型共通）'!$C$6:$L$47,10,FALSE))</f>
        <v/>
      </c>
      <c r="AF116" s="174" t="str">
        <f>IF(AF115="","",VLOOKUP(AF115,'シフト記号表（従来型・ユニット型共通）'!$C$6:$L$47,10,FALSE))</f>
        <v/>
      </c>
      <c r="AG116" s="175" t="str">
        <f>IF(AG115="","",VLOOKUP(AG115,'シフト記号表（従来型・ユニット型共通）'!$C$6:$L$47,10,FALSE))</f>
        <v/>
      </c>
      <c r="AH116" s="173" t="str">
        <f>IF(AH115="","",VLOOKUP(AH115,'シフト記号表（従来型・ユニット型共通）'!$C$6:$L$47,10,FALSE))</f>
        <v/>
      </c>
      <c r="AI116" s="174" t="str">
        <f>IF(AI115="","",VLOOKUP(AI115,'シフト記号表（従来型・ユニット型共通）'!$C$6:$L$47,10,FALSE))</f>
        <v/>
      </c>
      <c r="AJ116" s="174" t="str">
        <f>IF(AJ115="","",VLOOKUP(AJ115,'シフト記号表（従来型・ユニット型共通）'!$C$6:$L$47,10,FALSE))</f>
        <v/>
      </c>
      <c r="AK116" s="174" t="str">
        <f>IF(AK115="","",VLOOKUP(AK115,'シフト記号表（従来型・ユニット型共通）'!$C$6:$L$47,10,FALSE))</f>
        <v/>
      </c>
      <c r="AL116" s="174" t="str">
        <f>IF(AL115="","",VLOOKUP(AL115,'シフト記号表（従来型・ユニット型共通）'!$C$6:$L$47,10,FALSE))</f>
        <v/>
      </c>
      <c r="AM116" s="174" t="str">
        <f>IF(AM115="","",VLOOKUP(AM115,'シフト記号表（従来型・ユニット型共通）'!$C$6:$L$47,10,FALSE))</f>
        <v/>
      </c>
      <c r="AN116" s="175" t="str">
        <f>IF(AN115="","",VLOOKUP(AN115,'シフト記号表（従来型・ユニット型共通）'!$C$6:$L$47,10,FALSE))</f>
        <v/>
      </c>
      <c r="AO116" s="173" t="str">
        <f>IF(AO115="","",VLOOKUP(AO115,'シフト記号表（従来型・ユニット型共通）'!$C$6:$L$47,10,FALSE))</f>
        <v/>
      </c>
      <c r="AP116" s="174" t="str">
        <f>IF(AP115="","",VLOOKUP(AP115,'シフト記号表（従来型・ユニット型共通）'!$C$6:$L$47,10,FALSE))</f>
        <v/>
      </c>
      <c r="AQ116" s="174" t="str">
        <f>IF(AQ115="","",VLOOKUP(AQ115,'シフト記号表（従来型・ユニット型共通）'!$C$6:$L$47,10,FALSE))</f>
        <v/>
      </c>
      <c r="AR116" s="174" t="str">
        <f>IF(AR115="","",VLOOKUP(AR115,'シフト記号表（従来型・ユニット型共通）'!$C$6:$L$47,10,FALSE))</f>
        <v/>
      </c>
      <c r="AS116" s="174" t="str">
        <f>IF(AS115="","",VLOOKUP(AS115,'シフト記号表（従来型・ユニット型共通）'!$C$6:$L$47,10,FALSE))</f>
        <v/>
      </c>
      <c r="AT116" s="174" t="str">
        <f>IF(AT115="","",VLOOKUP(AT115,'シフト記号表（従来型・ユニット型共通）'!$C$6:$L$47,10,FALSE))</f>
        <v/>
      </c>
      <c r="AU116" s="175" t="str">
        <f>IF(AU115="","",VLOOKUP(AU115,'シフト記号表（従来型・ユニット型共通）'!$C$6:$L$47,10,FALSE))</f>
        <v/>
      </c>
      <c r="AV116" s="173" t="str">
        <f>IF(AV115="","",VLOOKUP(AV115,'シフト記号表（従来型・ユニット型共通）'!$C$6:$L$47,10,FALSE))</f>
        <v/>
      </c>
      <c r="AW116" s="174" t="str">
        <f>IF(AW115="","",VLOOKUP(AW115,'シフト記号表（従来型・ユニット型共通）'!$C$6:$L$47,10,FALSE))</f>
        <v/>
      </c>
      <c r="AX116" s="174" t="str">
        <f>IF(AX115="","",VLOOKUP(AX115,'シフト記号表（従来型・ユニット型共通）'!$C$6:$L$47,10,FALSE))</f>
        <v/>
      </c>
      <c r="AY116" s="174" t="str">
        <f>IF(AY115="","",VLOOKUP(AY115,'シフト記号表（従来型・ユニット型共通）'!$C$6:$L$47,10,FALSE))</f>
        <v/>
      </c>
      <c r="AZ116" s="174" t="str">
        <f>IF(AZ115="","",VLOOKUP(AZ115,'シフト記号表（従来型・ユニット型共通）'!$C$6:$L$47,10,FALSE))</f>
        <v/>
      </c>
      <c r="BA116" s="174" t="str">
        <f>IF(BA115="","",VLOOKUP(BA115,'シフト記号表（従来型・ユニット型共通）'!$C$6:$L$47,10,FALSE))</f>
        <v/>
      </c>
      <c r="BB116" s="175" t="str">
        <f>IF(BB115="","",VLOOKUP(BB115,'シフト記号表（従来型・ユニット型共通）'!$C$6:$L$47,10,FALSE))</f>
        <v/>
      </c>
      <c r="BC116" s="173" t="str">
        <f>IF(BC115="","",VLOOKUP(BC115,'シフト記号表（従来型・ユニット型共通）'!$C$6:$L$47,10,FALSE))</f>
        <v/>
      </c>
      <c r="BD116" s="174" t="str">
        <f>IF(BD115="","",VLOOKUP(BD115,'シフト記号表（従来型・ユニット型共通）'!$C$6:$L$47,10,FALSE))</f>
        <v/>
      </c>
      <c r="BE116" s="174" t="str">
        <f>IF(BE115="","",VLOOKUP(BE115,'シフト記号表（従来型・ユニット型共通）'!$C$6:$L$47,10,FALSE))</f>
        <v/>
      </c>
      <c r="BF116" s="1114">
        <f>IF($BI$3="４週",SUM(AA116:BB116),IF($BI$3="暦月",SUM(AA116:BE116),""))</f>
        <v>0</v>
      </c>
      <c r="BG116" s="1115"/>
      <c r="BH116" s="1116">
        <f>IF($BI$3="４週",BF116/4,IF($BI$3="暦月",(BF116/($BI$8/7)),""))</f>
        <v>0</v>
      </c>
      <c r="BI116" s="1115"/>
      <c r="BJ116" s="1111"/>
      <c r="BK116" s="1112"/>
      <c r="BL116" s="1112"/>
      <c r="BM116" s="1112"/>
      <c r="BN116" s="1113"/>
    </row>
    <row r="117" spans="2:66" ht="20.25" customHeight="1">
      <c r="B117" s="1120">
        <f>B115+1</f>
        <v>51</v>
      </c>
      <c r="C117" s="1030"/>
      <c r="D117" s="1032"/>
      <c r="E117" s="968"/>
      <c r="F117" s="1033"/>
      <c r="G117" s="957"/>
      <c r="H117" s="958"/>
      <c r="I117" s="163"/>
      <c r="J117" s="164"/>
      <c r="K117" s="163"/>
      <c r="L117" s="164"/>
      <c r="M117" s="1051"/>
      <c r="N117" s="1052"/>
      <c r="O117" s="1057"/>
      <c r="P117" s="1058"/>
      <c r="Q117" s="1058"/>
      <c r="R117" s="958"/>
      <c r="S117" s="1081"/>
      <c r="T117" s="1082"/>
      <c r="U117" s="1082"/>
      <c r="V117" s="1082"/>
      <c r="W117" s="1083"/>
      <c r="X117" s="195" t="s">
        <v>18</v>
      </c>
      <c r="Y117" s="118"/>
      <c r="Z117" s="119"/>
      <c r="AA117" s="105"/>
      <c r="AB117" s="106"/>
      <c r="AC117" s="106"/>
      <c r="AD117" s="106"/>
      <c r="AE117" s="106"/>
      <c r="AF117" s="106"/>
      <c r="AG117" s="107"/>
      <c r="AH117" s="105"/>
      <c r="AI117" s="106"/>
      <c r="AJ117" s="106"/>
      <c r="AK117" s="106"/>
      <c r="AL117" s="106"/>
      <c r="AM117" s="106"/>
      <c r="AN117" s="107"/>
      <c r="AO117" s="105"/>
      <c r="AP117" s="106"/>
      <c r="AQ117" s="106"/>
      <c r="AR117" s="106"/>
      <c r="AS117" s="106"/>
      <c r="AT117" s="106"/>
      <c r="AU117" s="107"/>
      <c r="AV117" s="105"/>
      <c r="AW117" s="106"/>
      <c r="AX117" s="106"/>
      <c r="AY117" s="106"/>
      <c r="AZ117" s="106"/>
      <c r="BA117" s="106"/>
      <c r="BB117" s="107"/>
      <c r="BC117" s="105"/>
      <c r="BD117" s="106"/>
      <c r="BE117" s="108"/>
      <c r="BF117" s="1035"/>
      <c r="BG117" s="1036"/>
      <c r="BH117" s="1037"/>
      <c r="BI117" s="1038"/>
      <c r="BJ117" s="1059"/>
      <c r="BK117" s="1060"/>
      <c r="BL117" s="1060"/>
      <c r="BM117" s="1060"/>
      <c r="BN117" s="1061"/>
    </row>
    <row r="118" spans="2:66" ht="20.25" customHeight="1">
      <c r="B118" s="1121"/>
      <c r="C118" s="1031"/>
      <c r="D118" s="1034"/>
      <c r="E118" s="968"/>
      <c r="F118" s="1033"/>
      <c r="G118" s="1105"/>
      <c r="H118" s="1106"/>
      <c r="I118" s="207"/>
      <c r="J118" s="208">
        <f>G117</f>
        <v>0</v>
      </c>
      <c r="K118" s="207"/>
      <c r="L118" s="208">
        <f>M117</f>
        <v>0</v>
      </c>
      <c r="M118" s="1107"/>
      <c r="N118" s="1108"/>
      <c r="O118" s="1109"/>
      <c r="P118" s="1110"/>
      <c r="Q118" s="1110"/>
      <c r="R118" s="1106"/>
      <c r="S118" s="1081"/>
      <c r="T118" s="1082"/>
      <c r="U118" s="1082"/>
      <c r="V118" s="1082"/>
      <c r="W118" s="1083"/>
      <c r="X118" s="196" t="s">
        <v>253</v>
      </c>
      <c r="Y118" s="120"/>
      <c r="Z118" s="197"/>
      <c r="AA118" s="173" t="str">
        <f>IF(AA117="","",VLOOKUP(AA117,'シフト記号表（従来型・ユニット型共通）'!$C$6:$L$47,10,FALSE))</f>
        <v/>
      </c>
      <c r="AB118" s="174" t="str">
        <f>IF(AB117="","",VLOOKUP(AB117,'シフト記号表（従来型・ユニット型共通）'!$C$6:$L$47,10,FALSE))</f>
        <v/>
      </c>
      <c r="AC118" s="174" t="str">
        <f>IF(AC117="","",VLOOKUP(AC117,'シフト記号表（従来型・ユニット型共通）'!$C$6:$L$47,10,FALSE))</f>
        <v/>
      </c>
      <c r="AD118" s="174" t="str">
        <f>IF(AD117="","",VLOOKUP(AD117,'シフト記号表（従来型・ユニット型共通）'!$C$6:$L$47,10,FALSE))</f>
        <v/>
      </c>
      <c r="AE118" s="174" t="str">
        <f>IF(AE117="","",VLOOKUP(AE117,'シフト記号表（従来型・ユニット型共通）'!$C$6:$L$47,10,FALSE))</f>
        <v/>
      </c>
      <c r="AF118" s="174" t="str">
        <f>IF(AF117="","",VLOOKUP(AF117,'シフト記号表（従来型・ユニット型共通）'!$C$6:$L$47,10,FALSE))</f>
        <v/>
      </c>
      <c r="AG118" s="175" t="str">
        <f>IF(AG117="","",VLOOKUP(AG117,'シフト記号表（従来型・ユニット型共通）'!$C$6:$L$47,10,FALSE))</f>
        <v/>
      </c>
      <c r="AH118" s="173" t="str">
        <f>IF(AH117="","",VLOOKUP(AH117,'シフト記号表（従来型・ユニット型共通）'!$C$6:$L$47,10,FALSE))</f>
        <v/>
      </c>
      <c r="AI118" s="174" t="str">
        <f>IF(AI117="","",VLOOKUP(AI117,'シフト記号表（従来型・ユニット型共通）'!$C$6:$L$47,10,FALSE))</f>
        <v/>
      </c>
      <c r="AJ118" s="174" t="str">
        <f>IF(AJ117="","",VLOOKUP(AJ117,'シフト記号表（従来型・ユニット型共通）'!$C$6:$L$47,10,FALSE))</f>
        <v/>
      </c>
      <c r="AK118" s="174" t="str">
        <f>IF(AK117="","",VLOOKUP(AK117,'シフト記号表（従来型・ユニット型共通）'!$C$6:$L$47,10,FALSE))</f>
        <v/>
      </c>
      <c r="AL118" s="174" t="str">
        <f>IF(AL117="","",VLOOKUP(AL117,'シフト記号表（従来型・ユニット型共通）'!$C$6:$L$47,10,FALSE))</f>
        <v/>
      </c>
      <c r="AM118" s="174" t="str">
        <f>IF(AM117="","",VLOOKUP(AM117,'シフト記号表（従来型・ユニット型共通）'!$C$6:$L$47,10,FALSE))</f>
        <v/>
      </c>
      <c r="AN118" s="175" t="str">
        <f>IF(AN117="","",VLOOKUP(AN117,'シフト記号表（従来型・ユニット型共通）'!$C$6:$L$47,10,FALSE))</f>
        <v/>
      </c>
      <c r="AO118" s="173" t="str">
        <f>IF(AO117="","",VLOOKUP(AO117,'シフト記号表（従来型・ユニット型共通）'!$C$6:$L$47,10,FALSE))</f>
        <v/>
      </c>
      <c r="AP118" s="174" t="str">
        <f>IF(AP117="","",VLOOKUP(AP117,'シフト記号表（従来型・ユニット型共通）'!$C$6:$L$47,10,FALSE))</f>
        <v/>
      </c>
      <c r="AQ118" s="174" t="str">
        <f>IF(AQ117="","",VLOOKUP(AQ117,'シフト記号表（従来型・ユニット型共通）'!$C$6:$L$47,10,FALSE))</f>
        <v/>
      </c>
      <c r="AR118" s="174" t="str">
        <f>IF(AR117="","",VLOOKUP(AR117,'シフト記号表（従来型・ユニット型共通）'!$C$6:$L$47,10,FALSE))</f>
        <v/>
      </c>
      <c r="AS118" s="174" t="str">
        <f>IF(AS117="","",VLOOKUP(AS117,'シフト記号表（従来型・ユニット型共通）'!$C$6:$L$47,10,FALSE))</f>
        <v/>
      </c>
      <c r="AT118" s="174" t="str">
        <f>IF(AT117="","",VLOOKUP(AT117,'シフト記号表（従来型・ユニット型共通）'!$C$6:$L$47,10,FALSE))</f>
        <v/>
      </c>
      <c r="AU118" s="175" t="str">
        <f>IF(AU117="","",VLOOKUP(AU117,'シフト記号表（従来型・ユニット型共通）'!$C$6:$L$47,10,FALSE))</f>
        <v/>
      </c>
      <c r="AV118" s="173" t="str">
        <f>IF(AV117="","",VLOOKUP(AV117,'シフト記号表（従来型・ユニット型共通）'!$C$6:$L$47,10,FALSE))</f>
        <v/>
      </c>
      <c r="AW118" s="174" t="str">
        <f>IF(AW117="","",VLOOKUP(AW117,'シフト記号表（従来型・ユニット型共通）'!$C$6:$L$47,10,FALSE))</f>
        <v/>
      </c>
      <c r="AX118" s="174" t="str">
        <f>IF(AX117="","",VLOOKUP(AX117,'シフト記号表（従来型・ユニット型共通）'!$C$6:$L$47,10,FALSE))</f>
        <v/>
      </c>
      <c r="AY118" s="174" t="str">
        <f>IF(AY117="","",VLOOKUP(AY117,'シフト記号表（従来型・ユニット型共通）'!$C$6:$L$47,10,FALSE))</f>
        <v/>
      </c>
      <c r="AZ118" s="174" t="str">
        <f>IF(AZ117="","",VLOOKUP(AZ117,'シフト記号表（従来型・ユニット型共通）'!$C$6:$L$47,10,FALSE))</f>
        <v/>
      </c>
      <c r="BA118" s="174" t="str">
        <f>IF(BA117="","",VLOOKUP(BA117,'シフト記号表（従来型・ユニット型共通）'!$C$6:$L$47,10,FALSE))</f>
        <v/>
      </c>
      <c r="BB118" s="175" t="str">
        <f>IF(BB117="","",VLOOKUP(BB117,'シフト記号表（従来型・ユニット型共通）'!$C$6:$L$47,10,FALSE))</f>
        <v/>
      </c>
      <c r="BC118" s="173" t="str">
        <f>IF(BC117="","",VLOOKUP(BC117,'シフト記号表（従来型・ユニット型共通）'!$C$6:$L$47,10,FALSE))</f>
        <v/>
      </c>
      <c r="BD118" s="174" t="str">
        <f>IF(BD117="","",VLOOKUP(BD117,'シフト記号表（従来型・ユニット型共通）'!$C$6:$L$47,10,FALSE))</f>
        <v/>
      </c>
      <c r="BE118" s="174" t="str">
        <f>IF(BE117="","",VLOOKUP(BE117,'シフト記号表（従来型・ユニット型共通）'!$C$6:$L$47,10,FALSE))</f>
        <v/>
      </c>
      <c r="BF118" s="1114">
        <f>IF($BI$3="４週",SUM(AA118:BB118),IF($BI$3="暦月",SUM(AA118:BE118),""))</f>
        <v>0</v>
      </c>
      <c r="BG118" s="1115"/>
      <c r="BH118" s="1116">
        <f>IF($BI$3="４週",BF118/4,IF($BI$3="暦月",(BF118/($BI$8/7)),""))</f>
        <v>0</v>
      </c>
      <c r="BI118" s="1115"/>
      <c r="BJ118" s="1111"/>
      <c r="BK118" s="1112"/>
      <c r="BL118" s="1112"/>
      <c r="BM118" s="1112"/>
      <c r="BN118" s="1113"/>
    </row>
    <row r="119" spans="2:66" ht="20.25" customHeight="1">
      <c r="B119" s="1120">
        <f>B117+1</f>
        <v>52</v>
      </c>
      <c r="C119" s="1030"/>
      <c r="D119" s="1032"/>
      <c r="E119" s="968"/>
      <c r="F119" s="1033"/>
      <c r="G119" s="957"/>
      <c r="H119" s="958"/>
      <c r="I119" s="163"/>
      <c r="J119" s="164"/>
      <c r="K119" s="163"/>
      <c r="L119" s="164"/>
      <c r="M119" s="1051"/>
      <c r="N119" s="1052"/>
      <c r="O119" s="1057"/>
      <c r="P119" s="1058"/>
      <c r="Q119" s="1058"/>
      <c r="R119" s="958"/>
      <c r="S119" s="1081"/>
      <c r="T119" s="1082"/>
      <c r="U119" s="1082"/>
      <c r="V119" s="1082"/>
      <c r="W119" s="1083"/>
      <c r="X119" s="195" t="s">
        <v>18</v>
      </c>
      <c r="Y119" s="118"/>
      <c r="Z119" s="119"/>
      <c r="AA119" s="105"/>
      <c r="AB119" s="106"/>
      <c r="AC119" s="106"/>
      <c r="AD119" s="106"/>
      <c r="AE119" s="106"/>
      <c r="AF119" s="106"/>
      <c r="AG119" s="107"/>
      <c r="AH119" s="105"/>
      <c r="AI119" s="106"/>
      <c r="AJ119" s="106"/>
      <c r="AK119" s="106"/>
      <c r="AL119" s="106"/>
      <c r="AM119" s="106"/>
      <c r="AN119" s="107"/>
      <c r="AO119" s="105"/>
      <c r="AP119" s="106"/>
      <c r="AQ119" s="106"/>
      <c r="AR119" s="106"/>
      <c r="AS119" s="106"/>
      <c r="AT119" s="106"/>
      <c r="AU119" s="107"/>
      <c r="AV119" s="105"/>
      <c r="AW119" s="106"/>
      <c r="AX119" s="106"/>
      <c r="AY119" s="106"/>
      <c r="AZ119" s="106"/>
      <c r="BA119" s="106"/>
      <c r="BB119" s="107"/>
      <c r="BC119" s="105"/>
      <c r="BD119" s="106"/>
      <c r="BE119" s="108"/>
      <c r="BF119" s="1035"/>
      <c r="BG119" s="1036"/>
      <c r="BH119" s="1037"/>
      <c r="BI119" s="1038"/>
      <c r="BJ119" s="1059"/>
      <c r="BK119" s="1060"/>
      <c r="BL119" s="1060"/>
      <c r="BM119" s="1060"/>
      <c r="BN119" s="1061"/>
    </row>
    <row r="120" spans="2:66" ht="20.25" customHeight="1">
      <c r="B120" s="1121"/>
      <c r="C120" s="1031"/>
      <c r="D120" s="1034"/>
      <c r="E120" s="968"/>
      <c r="F120" s="1033"/>
      <c r="G120" s="1105"/>
      <c r="H120" s="1106"/>
      <c r="I120" s="207"/>
      <c r="J120" s="208">
        <f>G119</f>
        <v>0</v>
      </c>
      <c r="K120" s="207"/>
      <c r="L120" s="208">
        <f>M119</f>
        <v>0</v>
      </c>
      <c r="M120" s="1107"/>
      <c r="N120" s="1108"/>
      <c r="O120" s="1109"/>
      <c r="P120" s="1110"/>
      <c r="Q120" s="1110"/>
      <c r="R120" s="1106"/>
      <c r="S120" s="1081"/>
      <c r="T120" s="1082"/>
      <c r="U120" s="1082"/>
      <c r="V120" s="1082"/>
      <c r="W120" s="1083"/>
      <c r="X120" s="196" t="s">
        <v>253</v>
      </c>
      <c r="Y120" s="120"/>
      <c r="Z120" s="197"/>
      <c r="AA120" s="173" t="str">
        <f>IF(AA119="","",VLOOKUP(AA119,'シフト記号表（従来型・ユニット型共通）'!$C$6:$L$47,10,FALSE))</f>
        <v/>
      </c>
      <c r="AB120" s="174" t="str">
        <f>IF(AB119="","",VLOOKUP(AB119,'シフト記号表（従来型・ユニット型共通）'!$C$6:$L$47,10,FALSE))</f>
        <v/>
      </c>
      <c r="AC120" s="174" t="str">
        <f>IF(AC119="","",VLOOKUP(AC119,'シフト記号表（従来型・ユニット型共通）'!$C$6:$L$47,10,FALSE))</f>
        <v/>
      </c>
      <c r="AD120" s="174" t="str">
        <f>IF(AD119="","",VLOOKUP(AD119,'シフト記号表（従来型・ユニット型共通）'!$C$6:$L$47,10,FALSE))</f>
        <v/>
      </c>
      <c r="AE120" s="174" t="str">
        <f>IF(AE119="","",VLOOKUP(AE119,'シフト記号表（従来型・ユニット型共通）'!$C$6:$L$47,10,FALSE))</f>
        <v/>
      </c>
      <c r="AF120" s="174" t="str">
        <f>IF(AF119="","",VLOOKUP(AF119,'シフト記号表（従来型・ユニット型共通）'!$C$6:$L$47,10,FALSE))</f>
        <v/>
      </c>
      <c r="AG120" s="175" t="str">
        <f>IF(AG119="","",VLOOKUP(AG119,'シフト記号表（従来型・ユニット型共通）'!$C$6:$L$47,10,FALSE))</f>
        <v/>
      </c>
      <c r="AH120" s="173" t="str">
        <f>IF(AH119="","",VLOOKUP(AH119,'シフト記号表（従来型・ユニット型共通）'!$C$6:$L$47,10,FALSE))</f>
        <v/>
      </c>
      <c r="AI120" s="174" t="str">
        <f>IF(AI119="","",VLOOKUP(AI119,'シフト記号表（従来型・ユニット型共通）'!$C$6:$L$47,10,FALSE))</f>
        <v/>
      </c>
      <c r="AJ120" s="174" t="str">
        <f>IF(AJ119="","",VLOOKUP(AJ119,'シフト記号表（従来型・ユニット型共通）'!$C$6:$L$47,10,FALSE))</f>
        <v/>
      </c>
      <c r="AK120" s="174" t="str">
        <f>IF(AK119="","",VLOOKUP(AK119,'シフト記号表（従来型・ユニット型共通）'!$C$6:$L$47,10,FALSE))</f>
        <v/>
      </c>
      <c r="AL120" s="174" t="str">
        <f>IF(AL119="","",VLOOKUP(AL119,'シフト記号表（従来型・ユニット型共通）'!$C$6:$L$47,10,FALSE))</f>
        <v/>
      </c>
      <c r="AM120" s="174" t="str">
        <f>IF(AM119="","",VLOOKUP(AM119,'シフト記号表（従来型・ユニット型共通）'!$C$6:$L$47,10,FALSE))</f>
        <v/>
      </c>
      <c r="AN120" s="175" t="str">
        <f>IF(AN119="","",VLOOKUP(AN119,'シフト記号表（従来型・ユニット型共通）'!$C$6:$L$47,10,FALSE))</f>
        <v/>
      </c>
      <c r="AO120" s="173" t="str">
        <f>IF(AO119="","",VLOOKUP(AO119,'シフト記号表（従来型・ユニット型共通）'!$C$6:$L$47,10,FALSE))</f>
        <v/>
      </c>
      <c r="AP120" s="174" t="str">
        <f>IF(AP119="","",VLOOKUP(AP119,'シフト記号表（従来型・ユニット型共通）'!$C$6:$L$47,10,FALSE))</f>
        <v/>
      </c>
      <c r="AQ120" s="174" t="str">
        <f>IF(AQ119="","",VLOOKUP(AQ119,'シフト記号表（従来型・ユニット型共通）'!$C$6:$L$47,10,FALSE))</f>
        <v/>
      </c>
      <c r="AR120" s="174" t="str">
        <f>IF(AR119="","",VLOOKUP(AR119,'シフト記号表（従来型・ユニット型共通）'!$C$6:$L$47,10,FALSE))</f>
        <v/>
      </c>
      <c r="AS120" s="174" t="str">
        <f>IF(AS119="","",VLOOKUP(AS119,'シフト記号表（従来型・ユニット型共通）'!$C$6:$L$47,10,FALSE))</f>
        <v/>
      </c>
      <c r="AT120" s="174" t="str">
        <f>IF(AT119="","",VLOOKUP(AT119,'シフト記号表（従来型・ユニット型共通）'!$C$6:$L$47,10,FALSE))</f>
        <v/>
      </c>
      <c r="AU120" s="175" t="str">
        <f>IF(AU119="","",VLOOKUP(AU119,'シフト記号表（従来型・ユニット型共通）'!$C$6:$L$47,10,FALSE))</f>
        <v/>
      </c>
      <c r="AV120" s="173" t="str">
        <f>IF(AV119="","",VLOOKUP(AV119,'シフト記号表（従来型・ユニット型共通）'!$C$6:$L$47,10,FALSE))</f>
        <v/>
      </c>
      <c r="AW120" s="174" t="str">
        <f>IF(AW119="","",VLOOKUP(AW119,'シフト記号表（従来型・ユニット型共通）'!$C$6:$L$47,10,FALSE))</f>
        <v/>
      </c>
      <c r="AX120" s="174" t="str">
        <f>IF(AX119="","",VLOOKUP(AX119,'シフト記号表（従来型・ユニット型共通）'!$C$6:$L$47,10,FALSE))</f>
        <v/>
      </c>
      <c r="AY120" s="174" t="str">
        <f>IF(AY119="","",VLOOKUP(AY119,'シフト記号表（従来型・ユニット型共通）'!$C$6:$L$47,10,FALSE))</f>
        <v/>
      </c>
      <c r="AZ120" s="174" t="str">
        <f>IF(AZ119="","",VLOOKUP(AZ119,'シフト記号表（従来型・ユニット型共通）'!$C$6:$L$47,10,FALSE))</f>
        <v/>
      </c>
      <c r="BA120" s="174" t="str">
        <f>IF(BA119="","",VLOOKUP(BA119,'シフト記号表（従来型・ユニット型共通）'!$C$6:$L$47,10,FALSE))</f>
        <v/>
      </c>
      <c r="BB120" s="175" t="str">
        <f>IF(BB119="","",VLOOKUP(BB119,'シフト記号表（従来型・ユニット型共通）'!$C$6:$L$47,10,FALSE))</f>
        <v/>
      </c>
      <c r="BC120" s="173" t="str">
        <f>IF(BC119="","",VLOOKUP(BC119,'シフト記号表（従来型・ユニット型共通）'!$C$6:$L$47,10,FALSE))</f>
        <v/>
      </c>
      <c r="BD120" s="174" t="str">
        <f>IF(BD119="","",VLOOKUP(BD119,'シフト記号表（従来型・ユニット型共通）'!$C$6:$L$47,10,FALSE))</f>
        <v/>
      </c>
      <c r="BE120" s="174" t="str">
        <f>IF(BE119="","",VLOOKUP(BE119,'シフト記号表（従来型・ユニット型共通）'!$C$6:$L$47,10,FALSE))</f>
        <v/>
      </c>
      <c r="BF120" s="1114">
        <f>IF($BI$3="４週",SUM(AA120:BB120),IF($BI$3="暦月",SUM(AA120:BE120),""))</f>
        <v>0</v>
      </c>
      <c r="BG120" s="1115"/>
      <c r="BH120" s="1116">
        <f>IF($BI$3="４週",BF120/4,IF($BI$3="暦月",(BF120/($BI$8/7)),""))</f>
        <v>0</v>
      </c>
      <c r="BI120" s="1115"/>
      <c r="BJ120" s="1111"/>
      <c r="BK120" s="1112"/>
      <c r="BL120" s="1112"/>
      <c r="BM120" s="1112"/>
      <c r="BN120" s="1113"/>
    </row>
    <row r="121" spans="2:66" ht="20.25" customHeight="1">
      <c r="B121" s="1120">
        <f>B119+1</f>
        <v>53</v>
      </c>
      <c r="C121" s="1030"/>
      <c r="D121" s="1032"/>
      <c r="E121" s="968"/>
      <c r="F121" s="1033"/>
      <c r="G121" s="957"/>
      <c r="H121" s="958"/>
      <c r="I121" s="163"/>
      <c r="J121" s="164"/>
      <c r="K121" s="163"/>
      <c r="L121" s="164"/>
      <c r="M121" s="1051"/>
      <c r="N121" s="1052"/>
      <c r="O121" s="1057"/>
      <c r="P121" s="1058"/>
      <c r="Q121" s="1058"/>
      <c r="R121" s="958"/>
      <c r="S121" s="1081"/>
      <c r="T121" s="1082"/>
      <c r="U121" s="1082"/>
      <c r="V121" s="1082"/>
      <c r="W121" s="1083"/>
      <c r="X121" s="195" t="s">
        <v>18</v>
      </c>
      <c r="Y121" s="118"/>
      <c r="Z121" s="119"/>
      <c r="AA121" s="105"/>
      <c r="AB121" s="106"/>
      <c r="AC121" s="106"/>
      <c r="AD121" s="106"/>
      <c r="AE121" s="106"/>
      <c r="AF121" s="106"/>
      <c r="AG121" s="107"/>
      <c r="AH121" s="105"/>
      <c r="AI121" s="106"/>
      <c r="AJ121" s="106"/>
      <c r="AK121" s="106"/>
      <c r="AL121" s="106"/>
      <c r="AM121" s="106"/>
      <c r="AN121" s="107"/>
      <c r="AO121" s="105"/>
      <c r="AP121" s="106"/>
      <c r="AQ121" s="106"/>
      <c r="AR121" s="106"/>
      <c r="AS121" s="106"/>
      <c r="AT121" s="106"/>
      <c r="AU121" s="107"/>
      <c r="AV121" s="105"/>
      <c r="AW121" s="106"/>
      <c r="AX121" s="106"/>
      <c r="AY121" s="106"/>
      <c r="AZ121" s="106"/>
      <c r="BA121" s="106"/>
      <c r="BB121" s="107"/>
      <c r="BC121" s="105"/>
      <c r="BD121" s="106"/>
      <c r="BE121" s="108"/>
      <c r="BF121" s="1035"/>
      <c r="BG121" s="1036"/>
      <c r="BH121" s="1037"/>
      <c r="BI121" s="1038"/>
      <c r="BJ121" s="1059"/>
      <c r="BK121" s="1060"/>
      <c r="BL121" s="1060"/>
      <c r="BM121" s="1060"/>
      <c r="BN121" s="1061"/>
    </row>
    <row r="122" spans="2:66" ht="20.25" customHeight="1">
      <c r="B122" s="1121"/>
      <c r="C122" s="1031"/>
      <c r="D122" s="1034"/>
      <c r="E122" s="968"/>
      <c r="F122" s="1033"/>
      <c r="G122" s="1105"/>
      <c r="H122" s="1106"/>
      <c r="I122" s="207"/>
      <c r="J122" s="208">
        <f>G121</f>
        <v>0</v>
      </c>
      <c r="K122" s="207"/>
      <c r="L122" s="208">
        <f>M121</f>
        <v>0</v>
      </c>
      <c r="M122" s="1107"/>
      <c r="N122" s="1108"/>
      <c r="O122" s="1109"/>
      <c r="P122" s="1110"/>
      <c r="Q122" s="1110"/>
      <c r="R122" s="1106"/>
      <c r="S122" s="1081"/>
      <c r="T122" s="1082"/>
      <c r="U122" s="1082"/>
      <c r="V122" s="1082"/>
      <c r="W122" s="1083"/>
      <c r="X122" s="196" t="s">
        <v>253</v>
      </c>
      <c r="Y122" s="120"/>
      <c r="Z122" s="197"/>
      <c r="AA122" s="173" t="str">
        <f>IF(AA121="","",VLOOKUP(AA121,'シフト記号表（従来型・ユニット型共通）'!$C$6:$L$47,10,FALSE))</f>
        <v/>
      </c>
      <c r="AB122" s="174" t="str">
        <f>IF(AB121="","",VLOOKUP(AB121,'シフト記号表（従来型・ユニット型共通）'!$C$6:$L$47,10,FALSE))</f>
        <v/>
      </c>
      <c r="AC122" s="174" t="str">
        <f>IF(AC121="","",VLOOKUP(AC121,'シフト記号表（従来型・ユニット型共通）'!$C$6:$L$47,10,FALSE))</f>
        <v/>
      </c>
      <c r="AD122" s="174" t="str">
        <f>IF(AD121="","",VLOOKUP(AD121,'シフト記号表（従来型・ユニット型共通）'!$C$6:$L$47,10,FALSE))</f>
        <v/>
      </c>
      <c r="AE122" s="174" t="str">
        <f>IF(AE121="","",VLOOKUP(AE121,'シフト記号表（従来型・ユニット型共通）'!$C$6:$L$47,10,FALSE))</f>
        <v/>
      </c>
      <c r="AF122" s="174" t="str">
        <f>IF(AF121="","",VLOOKUP(AF121,'シフト記号表（従来型・ユニット型共通）'!$C$6:$L$47,10,FALSE))</f>
        <v/>
      </c>
      <c r="AG122" s="175" t="str">
        <f>IF(AG121="","",VLOOKUP(AG121,'シフト記号表（従来型・ユニット型共通）'!$C$6:$L$47,10,FALSE))</f>
        <v/>
      </c>
      <c r="AH122" s="173" t="str">
        <f>IF(AH121="","",VLOOKUP(AH121,'シフト記号表（従来型・ユニット型共通）'!$C$6:$L$47,10,FALSE))</f>
        <v/>
      </c>
      <c r="AI122" s="174" t="str">
        <f>IF(AI121="","",VLOOKUP(AI121,'シフト記号表（従来型・ユニット型共通）'!$C$6:$L$47,10,FALSE))</f>
        <v/>
      </c>
      <c r="AJ122" s="174" t="str">
        <f>IF(AJ121="","",VLOOKUP(AJ121,'シフト記号表（従来型・ユニット型共通）'!$C$6:$L$47,10,FALSE))</f>
        <v/>
      </c>
      <c r="AK122" s="174" t="str">
        <f>IF(AK121="","",VLOOKUP(AK121,'シフト記号表（従来型・ユニット型共通）'!$C$6:$L$47,10,FALSE))</f>
        <v/>
      </c>
      <c r="AL122" s="174" t="str">
        <f>IF(AL121="","",VLOOKUP(AL121,'シフト記号表（従来型・ユニット型共通）'!$C$6:$L$47,10,FALSE))</f>
        <v/>
      </c>
      <c r="AM122" s="174" t="str">
        <f>IF(AM121="","",VLOOKUP(AM121,'シフト記号表（従来型・ユニット型共通）'!$C$6:$L$47,10,FALSE))</f>
        <v/>
      </c>
      <c r="AN122" s="175" t="str">
        <f>IF(AN121="","",VLOOKUP(AN121,'シフト記号表（従来型・ユニット型共通）'!$C$6:$L$47,10,FALSE))</f>
        <v/>
      </c>
      <c r="AO122" s="173" t="str">
        <f>IF(AO121="","",VLOOKUP(AO121,'シフト記号表（従来型・ユニット型共通）'!$C$6:$L$47,10,FALSE))</f>
        <v/>
      </c>
      <c r="AP122" s="174" t="str">
        <f>IF(AP121="","",VLOOKUP(AP121,'シフト記号表（従来型・ユニット型共通）'!$C$6:$L$47,10,FALSE))</f>
        <v/>
      </c>
      <c r="AQ122" s="174" t="str">
        <f>IF(AQ121="","",VLOOKUP(AQ121,'シフト記号表（従来型・ユニット型共通）'!$C$6:$L$47,10,FALSE))</f>
        <v/>
      </c>
      <c r="AR122" s="174" t="str">
        <f>IF(AR121="","",VLOOKUP(AR121,'シフト記号表（従来型・ユニット型共通）'!$C$6:$L$47,10,FALSE))</f>
        <v/>
      </c>
      <c r="AS122" s="174" t="str">
        <f>IF(AS121="","",VLOOKUP(AS121,'シフト記号表（従来型・ユニット型共通）'!$C$6:$L$47,10,FALSE))</f>
        <v/>
      </c>
      <c r="AT122" s="174" t="str">
        <f>IF(AT121="","",VLOOKUP(AT121,'シフト記号表（従来型・ユニット型共通）'!$C$6:$L$47,10,FALSE))</f>
        <v/>
      </c>
      <c r="AU122" s="175" t="str">
        <f>IF(AU121="","",VLOOKUP(AU121,'シフト記号表（従来型・ユニット型共通）'!$C$6:$L$47,10,FALSE))</f>
        <v/>
      </c>
      <c r="AV122" s="173" t="str">
        <f>IF(AV121="","",VLOOKUP(AV121,'シフト記号表（従来型・ユニット型共通）'!$C$6:$L$47,10,FALSE))</f>
        <v/>
      </c>
      <c r="AW122" s="174" t="str">
        <f>IF(AW121="","",VLOOKUP(AW121,'シフト記号表（従来型・ユニット型共通）'!$C$6:$L$47,10,FALSE))</f>
        <v/>
      </c>
      <c r="AX122" s="174" t="str">
        <f>IF(AX121="","",VLOOKUP(AX121,'シフト記号表（従来型・ユニット型共通）'!$C$6:$L$47,10,FALSE))</f>
        <v/>
      </c>
      <c r="AY122" s="174" t="str">
        <f>IF(AY121="","",VLOOKUP(AY121,'シフト記号表（従来型・ユニット型共通）'!$C$6:$L$47,10,FALSE))</f>
        <v/>
      </c>
      <c r="AZ122" s="174" t="str">
        <f>IF(AZ121="","",VLOOKUP(AZ121,'シフト記号表（従来型・ユニット型共通）'!$C$6:$L$47,10,FALSE))</f>
        <v/>
      </c>
      <c r="BA122" s="174" t="str">
        <f>IF(BA121="","",VLOOKUP(BA121,'シフト記号表（従来型・ユニット型共通）'!$C$6:$L$47,10,FALSE))</f>
        <v/>
      </c>
      <c r="BB122" s="175" t="str">
        <f>IF(BB121="","",VLOOKUP(BB121,'シフト記号表（従来型・ユニット型共通）'!$C$6:$L$47,10,FALSE))</f>
        <v/>
      </c>
      <c r="BC122" s="173" t="str">
        <f>IF(BC121="","",VLOOKUP(BC121,'シフト記号表（従来型・ユニット型共通）'!$C$6:$L$47,10,FALSE))</f>
        <v/>
      </c>
      <c r="BD122" s="174" t="str">
        <f>IF(BD121="","",VLOOKUP(BD121,'シフト記号表（従来型・ユニット型共通）'!$C$6:$L$47,10,FALSE))</f>
        <v/>
      </c>
      <c r="BE122" s="174" t="str">
        <f>IF(BE121="","",VLOOKUP(BE121,'シフト記号表（従来型・ユニット型共通）'!$C$6:$L$47,10,FALSE))</f>
        <v/>
      </c>
      <c r="BF122" s="1114">
        <f>IF($BI$3="４週",SUM(AA122:BB122),IF($BI$3="暦月",SUM(AA122:BE122),""))</f>
        <v>0</v>
      </c>
      <c r="BG122" s="1115"/>
      <c r="BH122" s="1116">
        <f>IF($BI$3="４週",BF122/4,IF($BI$3="暦月",(BF122/($BI$8/7)),""))</f>
        <v>0</v>
      </c>
      <c r="BI122" s="1115"/>
      <c r="BJ122" s="1111"/>
      <c r="BK122" s="1112"/>
      <c r="BL122" s="1112"/>
      <c r="BM122" s="1112"/>
      <c r="BN122" s="1113"/>
    </row>
    <row r="123" spans="2:66" ht="20.25" customHeight="1">
      <c r="B123" s="1120">
        <f>B121+1</f>
        <v>54</v>
      </c>
      <c r="C123" s="1030"/>
      <c r="D123" s="1032"/>
      <c r="E123" s="968"/>
      <c r="F123" s="1033"/>
      <c r="G123" s="957"/>
      <c r="H123" s="958"/>
      <c r="I123" s="163"/>
      <c r="J123" s="164"/>
      <c r="K123" s="163"/>
      <c r="L123" s="164"/>
      <c r="M123" s="1051"/>
      <c r="N123" s="1052"/>
      <c r="O123" s="1057"/>
      <c r="P123" s="1058"/>
      <c r="Q123" s="1058"/>
      <c r="R123" s="958"/>
      <c r="S123" s="1081"/>
      <c r="T123" s="1082"/>
      <c r="U123" s="1082"/>
      <c r="V123" s="1082"/>
      <c r="W123" s="1083"/>
      <c r="X123" s="195" t="s">
        <v>18</v>
      </c>
      <c r="Y123" s="118"/>
      <c r="Z123" s="119"/>
      <c r="AA123" s="105"/>
      <c r="AB123" s="106"/>
      <c r="AC123" s="106"/>
      <c r="AD123" s="106"/>
      <c r="AE123" s="106"/>
      <c r="AF123" s="106"/>
      <c r="AG123" s="107"/>
      <c r="AH123" s="105"/>
      <c r="AI123" s="106"/>
      <c r="AJ123" s="106"/>
      <c r="AK123" s="106"/>
      <c r="AL123" s="106"/>
      <c r="AM123" s="106"/>
      <c r="AN123" s="107"/>
      <c r="AO123" s="105"/>
      <c r="AP123" s="106"/>
      <c r="AQ123" s="106"/>
      <c r="AR123" s="106"/>
      <c r="AS123" s="106"/>
      <c r="AT123" s="106"/>
      <c r="AU123" s="107"/>
      <c r="AV123" s="105"/>
      <c r="AW123" s="106"/>
      <c r="AX123" s="106"/>
      <c r="AY123" s="106"/>
      <c r="AZ123" s="106"/>
      <c r="BA123" s="106"/>
      <c r="BB123" s="107"/>
      <c r="BC123" s="105"/>
      <c r="BD123" s="106"/>
      <c r="BE123" s="108"/>
      <c r="BF123" s="1035"/>
      <c r="BG123" s="1036"/>
      <c r="BH123" s="1037"/>
      <c r="BI123" s="1038"/>
      <c r="BJ123" s="1059"/>
      <c r="BK123" s="1060"/>
      <c r="BL123" s="1060"/>
      <c r="BM123" s="1060"/>
      <c r="BN123" s="1061"/>
    </row>
    <row r="124" spans="2:66" ht="20.25" customHeight="1">
      <c r="B124" s="1121"/>
      <c r="C124" s="1031"/>
      <c r="D124" s="1034"/>
      <c r="E124" s="968"/>
      <c r="F124" s="1033"/>
      <c r="G124" s="1105"/>
      <c r="H124" s="1106"/>
      <c r="I124" s="207"/>
      <c r="J124" s="208">
        <f>G123</f>
        <v>0</v>
      </c>
      <c r="K124" s="207"/>
      <c r="L124" s="208">
        <f>M123</f>
        <v>0</v>
      </c>
      <c r="M124" s="1107"/>
      <c r="N124" s="1108"/>
      <c r="O124" s="1109"/>
      <c r="P124" s="1110"/>
      <c r="Q124" s="1110"/>
      <c r="R124" s="1106"/>
      <c r="S124" s="1081"/>
      <c r="T124" s="1082"/>
      <c r="U124" s="1082"/>
      <c r="V124" s="1082"/>
      <c r="W124" s="1083"/>
      <c r="X124" s="196" t="s">
        <v>253</v>
      </c>
      <c r="Y124" s="120"/>
      <c r="Z124" s="197"/>
      <c r="AA124" s="173" t="str">
        <f>IF(AA123="","",VLOOKUP(AA123,'シフト記号表（従来型・ユニット型共通）'!$C$6:$L$47,10,FALSE))</f>
        <v/>
      </c>
      <c r="AB124" s="174" t="str">
        <f>IF(AB123="","",VLOOKUP(AB123,'シフト記号表（従来型・ユニット型共通）'!$C$6:$L$47,10,FALSE))</f>
        <v/>
      </c>
      <c r="AC124" s="174" t="str">
        <f>IF(AC123="","",VLOOKUP(AC123,'シフト記号表（従来型・ユニット型共通）'!$C$6:$L$47,10,FALSE))</f>
        <v/>
      </c>
      <c r="AD124" s="174" t="str">
        <f>IF(AD123="","",VLOOKUP(AD123,'シフト記号表（従来型・ユニット型共通）'!$C$6:$L$47,10,FALSE))</f>
        <v/>
      </c>
      <c r="AE124" s="174" t="str">
        <f>IF(AE123="","",VLOOKUP(AE123,'シフト記号表（従来型・ユニット型共通）'!$C$6:$L$47,10,FALSE))</f>
        <v/>
      </c>
      <c r="AF124" s="174" t="str">
        <f>IF(AF123="","",VLOOKUP(AF123,'シフト記号表（従来型・ユニット型共通）'!$C$6:$L$47,10,FALSE))</f>
        <v/>
      </c>
      <c r="AG124" s="175" t="str">
        <f>IF(AG123="","",VLOOKUP(AG123,'シフト記号表（従来型・ユニット型共通）'!$C$6:$L$47,10,FALSE))</f>
        <v/>
      </c>
      <c r="AH124" s="173" t="str">
        <f>IF(AH123="","",VLOOKUP(AH123,'シフト記号表（従来型・ユニット型共通）'!$C$6:$L$47,10,FALSE))</f>
        <v/>
      </c>
      <c r="AI124" s="174" t="str">
        <f>IF(AI123="","",VLOOKUP(AI123,'シフト記号表（従来型・ユニット型共通）'!$C$6:$L$47,10,FALSE))</f>
        <v/>
      </c>
      <c r="AJ124" s="174" t="str">
        <f>IF(AJ123="","",VLOOKUP(AJ123,'シフト記号表（従来型・ユニット型共通）'!$C$6:$L$47,10,FALSE))</f>
        <v/>
      </c>
      <c r="AK124" s="174" t="str">
        <f>IF(AK123="","",VLOOKUP(AK123,'シフト記号表（従来型・ユニット型共通）'!$C$6:$L$47,10,FALSE))</f>
        <v/>
      </c>
      <c r="AL124" s="174" t="str">
        <f>IF(AL123="","",VLOOKUP(AL123,'シフト記号表（従来型・ユニット型共通）'!$C$6:$L$47,10,FALSE))</f>
        <v/>
      </c>
      <c r="AM124" s="174" t="str">
        <f>IF(AM123="","",VLOOKUP(AM123,'シフト記号表（従来型・ユニット型共通）'!$C$6:$L$47,10,FALSE))</f>
        <v/>
      </c>
      <c r="AN124" s="175" t="str">
        <f>IF(AN123="","",VLOOKUP(AN123,'シフト記号表（従来型・ユニット型共通）'!$C$6:$L$47,10,FALSE))</f>
        <v/>
      </c>
      <c r="AO124" s="173" t="str">
        <f>IF(AO123="","",VLOOKUP(AO123,'シフト記号表（従来型・ユニット型共通）'!$C$6:$L$47,10,FALSE))</f>
        <v/>
      </c>
      <c r="AP124" s="174" t="str">
        <f>IF(AP123="","",VLOOKUP(AP123,'シフト記号表（従来型・ユニット型共通）'!$C$6:$L$47,10,FALSE))</f>
        <v/>
      </c>
      <c r="AQ124" s="174" t="str">
        <f>IF(AQ123="","",VLOOKUP(AQ123,'シフト記号表（従来型・ユニット型共通）'!$C$6:$L$47,10,FALSE))</f>
        <v/>
      </c>
      <c r="AR124" s="174" t="str">
        <f>IF(AR123="","",VLOOKUP(AR123,'シフト記号表（従来型・ユニット型共通）'!$C$6:$L$47,10,FALSE))</f>
        <v/>
      </c>
      <c r="AS124" s="174" t="str">
        <f>IF(AS123="","",VLOOKUP(AS123,'シフト記号表（従来型・ユニット型共通）'!$C$6:$L$47,10,FALSE))</f>
        <v/>
      </c>
      <c r="AT124" s="174" t="str">
        <f>IF(AT123="","",VLOOKUP(AT123,'シフト記号表（従来型・ユニット型共通）'!$C$6:$L$47,10,FALSE))</f>
        <v/>
      </c>
      <c r="AU124" s="175" t="str">
        <f>IF(AU123="","",VLOOKUP(AU123,'シフト記号表（従来型・ユニット型共通）'!$C$6:$L$47,10,FALSE))</f>
        <v/>
      </c>
      <c r="AV124" s="173" t="str">
        <f>IF(AV123="","",VLOOKUP(AV123,'シフト記号表（従来型・ユニット型共通）'!$C$6:$L$47,10,FALSE))</f>
        <v/>
      </c>
      <c r="AW124" s="174" t="str">
        <f>IF(AW123="","",VLOOKUP(AW123,'シフト記号表（従来型・ユニット型共通）'!$C$6:$L$47,10,FALSE))</f>
        <v/>
      </c>
      <c r="AX124" s="174" t="str">
        <f>IF(AX123="","",VLOOKUP(AX123,'シフト記号表（従来型・ユニット型共通）'!$C$6:$L$47,10,FALSE))</f>
        <v/>
      </c>
      <c r="AY124" s="174" t="str">
        <f>IF(AY123="","",VLOOKUP(AY123,'シフト記号表（従来型・ユニット型共通）'!$C$6:$L$47,10,FALSE))</f>
        <v/>
      </c>
      <c r="AZ124" s="174" t="str">
        <f>IF(AZ123="","",VLOOKUP(AZ123,'シフト記号表（従来型・ユニット型共通）'!$C$6:$L$47,10,FALSE))</f>
        <v/>
      </c>
      <c r="BA124" s="174" t="str">
        <f>IF(BA123="","",VLOOKUP(BA123,'シフト記号表（従来型・ユニット型共通）'!$C$6:$L$47,10,FALSE))</f>
        <v/>
      </c>
      <c r="BB124" s="175" t="str">
        <f>IF(BB123="","",VLOOKUP(BB123,'シフト記号表（従来型・ユニット型共通）'!$C$6:$L$47,10,FALSE))</f>
        <v/>
      </c>
      <c r="BC124" s="173" t="str">
        <f>IF(BC123="","",VLOOKUP(BC123,'シフト記号表（従来型・ユニット型共通）'!$C$6:$L$47,10,FALSE))</f>
        <v/>
      </c>
      <c r="BD124" s="174" t="str">
        <f>IF(BD123="","",VLOOKUP(BD123,'シフト記号表（従来型・ユニット型共通）'!$C$6:$L$47,10,FALSE))</f>
        <v/>
      </c>
      <c r="BE124" s="174" t="str">
        <f>IF(BE123="","",VLOOKUP(BE123,'シフト記号表（従来型・ユニット型共通）'!$C$6:$L$47,10,FALSE))</f>
        <v/>
      </c>
      <c r="BF124" s="1114">
        <f>IF($BI$3="４週",SUM(AA124:BB124),IF($BI$3="暦月",SUM(AA124:BE124),""))</f>
        <v>0</v>
      </c>
      <c r="BG124" s="1115"/>
      <c r="BH124" s="1116">
        <f>IF($BI$3="４週",BF124/4,IF($BI$3="暦月",(BF124/($BI$8/7)),""))</f>
        <v>0</v>
      </c>
      <c r="BI124" s="1115"/>
      <c r="BJ124" s="1111"/>
      <c r="BK124" s="1112"/>
      <c r="BL124" s="1112"/>
      <c r="BM124" s="1112"/>
      <c r="BN124" s="1113"/>
    </row>
    <row r="125" spans="2:66" ht="20.25" customHeight="1">
      <c r="B125" s="1120">
        <f>B123+1</f>
        <v>55</v>
      </c>
      <c r="C125" s="1030"/>
      <c r="D125" s="1032"/>
      <c r="E125" s="968"/>
      <c r="F125" s="1033"/>
      <c r="G125" s="957"/>
      <c r="H125" s="958"/>
      <c r="I125" s="163"/>
      <c r="J125" s="164"/>
      <c r="K125" s="163"/>
      <c r="L125" s="164"/>
      <c r="M125" s="1051"/>
      <c r="N125" s="1052"/>
      <c r="O125" s="1057"/>
      <c r="P125" s="1058"/>
      <c r="Q125" s="1058"/>
      <c r="R125" s="958"/>
      <c r="S125" s="1081"/>
      <c r="T125" s="1082"/>
      <c r="U125" s="1082"/>
      <c r="V125" s="1082"/>
      <c r="W125" s="1083"/>
      <c r="X125" s="195" t="s">
        <v>18</v>
      </c>
      <c r="Y125" s="118"/>
      <c r="Z125" s="119"/>
      <c r="AA125" s="105"/>
      <c r="AB125" s="106"/>
      <c r="AC125" s="106"/>
      <c r="AD125" s="106"/>
      <c r="AE125" s="106"/>
      <c r="AF125" s="106"/>
      <c r="AG125" s="107"/>
      <c r="AH125" s="105"/>
      <c r="AI125" s="106"/>
      <c r="AJ125" s="106"/>
      <c r="AK125" s="106"/>
      <c r="AL125" s="106"/>
      <c r="AM125" s="106"/>
      <c r="AN125" s="107"/>
      <c r="AO125" s="105"/>
      <c r="AP125" s="106"/>
      <c r="AQ125" s="106"/>
      <c r="AR125" s="106"/>
      <c r="AS125" s="106"/>
      <c r="AT125" s="106"/>
      <c r="AU125" s="107"/>
      <c r="AV125" s="105"/>
      <c r="AW125" s="106"/>
      <c r="AX125" s="106"/>
      <c r="AY125" s="106"/>
      <c r="AZ125" s="106"/>
      <c r="BA125" s="106"/>
      <c r="BB125" s="107"/>
      <c r="BC125" s="105"/>
      <c r="BD125" s="106"/>
      <c r="BE125" s="108"/>
      <c r="BF125" s="1035"/>
      <c r="BG125" s="1036"/>
      <c r="BH125" s="1037"/>
      <c r="BI125" s="1038"/>
      <c r="BJ125" s="1059"/>
      <c r="BK125" s="1060"/>
      <c r="BL125" s="1060"/>
      <c r="BM125" s="1060"/>
      <c r="BN125" s="1061"/>
    </row>
    <row r="126" spans="2:66" ht="20.25" customHeight="1">
      <c r="B126" s="1121"/>
      <c r="C126" s="1031"/>
      <c r="D126" s="1034"/>
      <c r="E126" s="968"/>
      <c r="F126" s="1033"/>
      <c r="G126" s="1105"/>
      <c r="H126" s="1106"/>
      <c r="I126" s="207"/>
      <c r="J126" s="208">
        <f>G125</f>
        <v>0</v>
      </c>
      <c r="K126" s="207"/>
      <c r="L126" s="208">
        <f>M125</f>
        <v>0</v>
      </c>
      <c r="M126" s="1107"/>
      <c r="N126" s="1108"/>
      <c r="O126" s="1109"/>
      <c r="P126" s="1110"/>
      <c r="Q126" s="1110"/>
      <c r="R126" s="1106"/>
      <c r="S126" s="1081"/>
      <c r="T126" s="1082"/>
      <c r="U126" s="1082"/>
      <c r="V126" s="1082"/>
      <c r="W126" s="1083"/>
      <c r="X126" s="196" t="s">
        <v>253</v>
      </c>
      <c r="Y126" s="120"/>
      <c r="Z126" s="197"/>
      <c r="AA126" s="173" t="str">
        <f>IF(AA125="","",VLOOKUP(AA125,'シフト記号表（従来型・ユニット型共通）'!$C$6:$L$47,10,FALSE))</f>
        <v/>
      </c>
      <c r="AB126" s="174" t="str">
        <f>IF(AB125="","",VLOOKUP(AB125,'シフト記号表（従来型・ユニット型共通）'!$C$6:$L$47,10,FALSE))</f>
        <v/>
      </c>
      <c r="AC126" s="174" t="str">
        <f>IF(AC125="","",VLOOKUP(AC125,'シフト記号表（従来型・ユニット型共通）'!$C$6:$L$47,10,FALSE))</f>
        <v/>
      </c>
      <c r="AD126" s="174" t="str">
        <f>IF(AD125="","",VLOOKUP(AD125,'シフト記号表（従来型・ユニット型共通）'!$C$6:$L$47,10,FALSE))</f>
        <v/>
      </c>
      <c r="AE126" s="174" t="str">
        <f>IF(AE125="","",VLOOKUP(AE125,'シフト記号表（従来型・ユニット型共通）'!$C$6:$L$47,10,FALSE))</f>
        <v/>
      </c>
      <c r="AF126" s="174" t="str">
        <f>IF(AF125="","",VLOOKUP(AF125,'シフト記号表（従来型・ユニット型共通）'!$C$6:$L$47,10,FALSE))</f>
        <v/>
      </c>
      <c r="AG126" s="175" t="str">
        <f>IF(AG125="","",VLOOKUP(AG125,'シフト記号表（従来型・ユニット型共通）'!$C$6:$L$47,10,FALSE))</f>
        <v/>
      </c>
      <c r="AH126" s="173" t="str">
        <f>IF(AH125="","",VLOOKUP(AH125,'シフト記号表（従来型・ユニット型共通）'!$C$6:$L$47,10,FALSE))</f>
        <v/>
      </c>
      <c r="AI126" s="174" t="str">
        <f>IF(AI125="","",VLOOKUP(AI125,'シフト記号表（従来型・ユニット型共通）'!$C$6:$L$47,10,FALSE))</f>
        <v/>
      </c>
      <c r="AJ126" s="174" t="str">
        <f>IF(AJ125="","",VLOOKUP(AJ125,'シフト記号表（従来型・ユニット型共通）'!$C$6:$L$47,10,FALSE))</f>
        <v/>
      </c>
      <c r="AK126" s="174" t="str">
        <f>IF(AK125="","",VLOOKUP(AK125,'シフト記号表（従来型・ユニット型共通）'!$C$6:$L$47,10,FALSE))</f>
        <v/>
      </c>
      <c r="AL126" s="174" t="str">
        <f>IF(AL125="","",VLOOKUP(AL125,'シフト記号表（従来型・ユニット型共通）'!$C$6:$L$47,10,FALSE))</f>
        <v/>
      </c>
      <c r="AM126" s="174" t="str">
        <f>IF(AM125="","",VLOOKUP(AM125,'シフト記号表（従来型・ユニット型共通）'!$C$6:$L$47,10,FALSE))</f>
        <v/>
      </c>
      <c r="AN126" s="175" t="str">
        <f>IF(AN125="","",VLOOKUP(AN125,'シフト記号表（従来型・ユニット型共通）'!$C$6:$L$47,10,FALSE))</f>
        <v/>
      </c>
      <c r="AO126" s="173" t="str">
        <f>IF(AO125="","",VLOOKUP(AO125,'シフト記号表（従来型・ユニット型共通）'!$C$6:$L$47,10,FALSE))</f>
        <v/>
      </c>
      <c r="AP126" s="174" t="str">
        <f>IF(AP125="","",VLOOKUP(AP125,'シフト記号表（従来型・ユニット型共通）'!$C$6:$L$47,10,FALSE))</f>
        <v/>
      </c>
      <c r="AQ126" s="174" t="str">
        <f>IF(AQ125="","",VLOOKUP(AQ125,'シフト記号表（従来型・ユニット型共通）'!$C$6:$L$47,10,FALSE))</f>
        <v/>
      </c>
      <c r="AR126" s="174" t="str">
        <f>IF(AR125="","",VLOOKUP(AR125,'シフト記号表（従来型・ユニット型共通）'!$C$6:$L$47,10,FALSE))</f>
        <v/>
      </c>
      <c r="AS126" s="174" t="str">
        <f>IF(AS125="","",VLOOKUP(AS125,'シフト記号表（従来型・ユニット型共通）'!$C$6:$L$47,10,FALSE))</f>
        <v/>
      </c>
      <c r="AT126" s="174" t="str">
        <f>IF(AT125="","",VLOOKUP(AT125,'シフト記号表（従来型・ユニット型共通）'!$C$6:$L$47,10,FALSE))</f>
        <v/>
      </c>
      <c r="AU126" s="175" t="str">
        <f>IF(AU125="","",VLOOKUP(AU125,'シフト記号表（従来型・ユニット型共通）'!$C$6:$L$47,10,FALSE))</f>
        <v/>
      </c>
      <c r="AV126" s="173" t="str">
        <f>IF(AV125="","",VLOOKUP(AV125,'シフト記号表（従来型・ユニット型共通）'!$C$6:$L$47,10,FALSE))</f>
        <v/>
      </c>
      <c r="AW126" s="174" t="str">
        <f>IF(AW125="","",VLOOKUP(AW125,'シフト記号表（従来型・ユニット型共通）'!$C$6:$L$47,10,FALSE))</f>
        <v/>
      </c>
      <c r="AX126" s="174" t="str">
        <f>IF(AX125="","",VLOOKUP(AX125,'シフト記号表（従来型・ユニット型共通）'!$C$6:$L$47,10,FALSE))</f>
        <v/>
      </c>
      <c r="AY126" s="174" t="str">
        <f>IF(AY125="","",VLOOKUP(AY125,'シフト記号表（従来型・ユニット型共通）'!$C$6:$L$47,10,FALSE))</f>
        <v/>
      </c>
      <c r="AZ126" s="174" t="str">
        <f>IF(AZ125="","",VLOOKUP(AZ125,'シフト記号表（従来型・ユニット型共通）'!$C$6:$L$47,10,FALSE))</f>
        <v/>
      </c>
      <c r="BA126" s="174" t="str">
        <f>IF(BA125="","",VLOOKUP(BA125,'シフト記号表（従来型・ユニット型共通）'!$C$6:$L$47,10,FALSE))</f>
        <v/>
      </c>
      <c r="BB126" s="175" t="str">
        <f>IF(BB125="","",VLOOKUP(BB125,'シフト記号表（従来型・ユニット型共通）'!$C$6:$L$47,10,FALSE))</f>
        <v/>
      </c>
      <c r="BC126" s="173" t="str">
        <f>IF(BC125="","",VLOOKUP(BC125,'シフト記号表（従来型・ユニット型共通）'!$C$6:$L$47,10,FALSE))</f>
        <v/>
      </c>
      <c r="BD126" s="174" t="str">
        <f>IF(BD125="","",VLOOKUP(BD125,'シフト記号表（従来型・ユニット型共通）'!$C$6:$L$47,10,FALSE))</f>
        <v/>
      </c>
      <c r="BE126" s="174" t="str">
        <f>IF(BE125="","",VLOOKUP(BE125,'シフト記号表（従来型・ユニット型共通）'!$C$6:$L$47,10,FALSE))</f>
        <v/>
      </c>
      <c r="BF126" s="1114">
        <f>IF($BI$3="４週",SUM(AA126:BB126),IF($BI$3="暦月",SUM(AA126:BE126),""))</f>
        <v>0</v>
      </c>
      <c r="BG126" s="1115"/>
      <c r="BH126" s="1116">
        <f>IF($BI$3="４週",BF126/4,IF($BI$3="暦月",(BF126/($BI$8/7)),""))</f>
        <v>0</v>
      </c>
      <c r="BI126" s="1115"/>
      <c r="BJ126" s="1111"/>
      <c r="BK126" s="1112"/>
      <c r="BL126" s="1112"/>
      <c r="BM126" s="1112"/>
      <c r="BN126" s="1113"/>
    </row>
    <row r="127" spans="2:66" ht="20.25" customHeight="1">
      <c r="B127" s="1120">
        <f>B125+1</f>
        <v>56</v>
      </c>
      <c r="C127" s="1030"/>
      <c r="D127" s="1032"/>
      <c r="E127" s="968"/>
      <c r="F127" s="1033"/>
      <c r="G127" s="957"/>
      <c r="H127" s="958"/>
      <c r="I127" s="163"/>
      <c r="J127" s="164"/>
      <c r="K127" s="163"/>
      <c r="L127" s="164"/>
      <c r="M127" s="1051"/>
      <c r="N127" s="1052"/>
      <c r="O127" s="1057"/>
      <c r="P127" s="1058"/>
      <c r="Q127" s="1058"/>
      <c r="R127" s="958"/>
      <c r="S127" s="1081"/>
      <c r="T127" s="1082"/>
      <c r="U127" s="1082"/>
      <c r="V127" s="1082"/>
      <c r="W127" s="1083"/>
      <c r="X127" s="195" t="s">
        <v>18</v>
      </c>
      <c r="Y127" s="118"/>
      <c r="Z127" s="119"/>
      <c r="AA127" s="105"/>
      <c r="AB127" s="106"/>
      <c r="AC127" s="106"/>
      <c r="AD127" s="106"/>
      <c r="AE127" s="106"/>
      <c r="AF127" s="106"/>
      <c r="AG127" s="107"/>
      <c r="AH127" s="105"/>
      <c r="AI127" s="106"/>
      <c r="AJ127" s="106"/>
      <c r="AK127" s="106"/>
      <c r="AL127" s="106"/>
      <c r="AM127" s="106"/>
      <c r="AN127" s="107"/>
      <c r="AO127" s="105"/>
      <c r="AP127" s="106"/>
      <c r="AQ127" s="106"/>
      <c r="AR127" s="106"/>
      <c r="AS127" s="106"/>
      <c r="AT127" s="106"/>
      <c r="AU127" s="107"/>
      <c r="AV127" s="105"/>
      <c r="AW127" s="106"/>
      <c r="AX127" s="106"/>
      <c r="AY127" s="106"/>
      <c r="AZ127" s="106"/>
      <c r="BA127" s="106"/>
      <c r="BB127" s="107"/>
      <c r="BC127" s="105"/>
      <c r="BD127" s="106"/>
      <c r="BE127" s="108"/>
      <c r="BF127" s="1035"/>
      <c r="BG127" s="1036"/>
      <c r="BH127" s="1037"/>
      <c r="BI127" s="1038"/>
      <c r="BJ127" s="1059"/>
      <c r="BK127" s="1060"/>
      <c r="BL127" s="1060"/>
      <c r="BM127" s="1060"/>
      <c r="BN127" s="1061"/>
    </row>
    <row r="128" spans="2:66" ht="20.25" customHeight="1">
      <c r="B128" s="1121"/>
      <c r="C128" s="1031"/>
      <c r="D128" s="1034"/>
      <c r="E128" s="968"/>
      <c r="F128" s="1033"/>
      <c r="G128" s="1105"/>
      <c r="H128" s="1106"/>
      <c r="I128" s="207"/>
      <c r="J128" s="208">
        <f>G127</f>
        <v>0</v>
      </c>
      <c r="K128" s="207"/>
      <c r="L128" s="208">
        <f>M127</f>
        <v>0</v>
      </c>
      <c r="M128" s="1107"/>
      <c r="N128" s="1108"/>
      <c r="O128" s="1109"/>
      <c r="P128" s="1110"/>
      <c r="Q128" s="1110"/>
      <c r="R128" s="1106"/>
      <c r="S128" s="1081"/>
      <c r="T128" s="1082"/>
      <c r="U128" s="1082"/>
      <c r="V128" s="1082"/>
      <c r="W128" s="1083"/>
      <c r="X128" s="196" t="s">
        <v>253</v>
      </c>
      <c r="Y128" s="120"/>
      <c r="Z128" s="197"/>
      <c r="AA128" s="173" t="str">
        <f>IF(AA127="","",VLOOKUP(AA127,'シフト記号表（従来型・ユニット型共通）'!$C$6:$L$47,10,FALSE))</f>
        <v/>
      </c>
      <c r="AB128" s="174" t="str">
        <f>IF(AB127="","",VLOOKUP(AB127,'シフト記号表（従来型・ユニット型共通）'!$C$6:$L$47,10,FALSE))</f>
        <v/>
      </c>
      <c r="AC128" s="174" t="str">
        <f>IF(AC127="","",VLOOKUP(AC127,'シフト記号表（従来型・ユニット型共通）'!$C$6:$L$47,10,FALSE))</f>
        <v/>
      </c>
      <c r="AD128" s="174" t="str">
        <f>IF(AD127="","",VLOOKUP(AD127,'シフト記号表（従来型・ユニット型共通）'!$C$6:$L$47,10,FALSE))</f>
        <v/>
      </c>
      <c r="AE128" s="174" t="str">
        <f>IF(AE127="","",VLOOKUP(AE127,'シフト記号表（従来型・ユニット型共通）'!$C$6:$L$47,10,FALSE))</f>
        <v/>
      </c>
      <c r="AF128" s="174" t="str">
        <f>IF(AF127="","",VLOOKUP(AF127,'シフト記号表（従来型・ユニット型共通）'!$C$6:$L$47,10,FALSE))</f>
        <v/>
      </c>
      <c r="AG128" s="175" t="str">
        <f>IF(AG127="","",VLOOKUP(AG127,'シフト記号表（従来型・ユニット型共通）'!$C$6:$L$47,10,FALSE))</f>
        <v/>
      </c>
      <c r="AH128" s="173" t="str">
        <f>IF(AH127="","",VLOOKUP(AH127,'シフト記号表（従来型・ユニット型共通）'!$C$6:$L$47,10,FALSE))</f>
        <v/>
      </c>
      <c r="AI128" s="174" t="str">
        <f>IF(AI127="","",VLOOKUP(AI127,'シフト記号表（従来型・ユニット型共通）'!$C$6:$L$47,10,FALSE))</f>
        <v/>
      </c>
      <c r="AJ128" s="174" t="str">
        <f>IF(AJ127="","",VLOOKUP(AJ127,'シフト記号表（従来型・ユニット型共通）'!$C$6:$L$47,10,FALSE))</f>
        <v/>
      </c>
      <c r="AK128" s="174" t="str">
        <f>IF(AK127="","",VLOOKUP(AK127,'シフト記号表（従来型・ユニット型共通）'!$C$6:$L$47,10,FALSE))</f>
        <v/>
      </c>
      <c r="AL128" s="174" t="str">
        <f>IF(AL127="","",VLOOKUP(AL127,'シフト記号表（従来型・ユニット型共通）'!$C$6:$L$47,10,FALSE))</f>
        <v/>
      </c>
      <c r="AM128" s="174" t="str">
        <f>IF(AM127="","",VLOOKUP(AM127,'シフト記号表（従来型・ユニット型共通）'!$C$6:$L$47,10,FALSE))</f>
        <v/>
      </c>
      <c r="AN128" s="175" t="str">
        <f>IF(AN127="","",VLOOKUP(AN127,'シフト記号表（従来型・ユニット型共通）'!$C$6:$L$47,10,FALSE))</f>
        <v/>
      </c>
      <c r="AO128" s="173" t="str">
        <f>IF(AO127="","",VLOOKUP(AO127,'シフト記号表（従来型・ユニット型共通）'!$C$6:$L$47,10,FALSE))</f>
        <v/>
      </c>
      <c r="AP128" s="174" t="str">
        <f>IF(AP127="","",VLOOKUP(AP127,'シフト記号表（従来型・ユニット型共通）'!$C$6:$L$47,10,FALSE))</f>
        <v/>
      </c>
      <c r="AQ128" s="174" t="str">
        <f>IF(AQ127="","",VLOOKUP(AQ127,'シフト記号表（従来型・ユニット型共通）'!$C$6:$L$47,10,FALSE))</f>
        <v/>
      </c>
      <c r="AR128" s="174" t="str">
        <f>IF(AR127="","",VLOOKUP(AR127,'シフト記号表（従来型・ユニット型共通）'!$C$6:$L$47,10,FALSE))</f>
        <v/>
      </c>
      <c r="AS128" s="174" t="str">
        <f>IF(AS127="","",VLOOKUP(AS127,'シフト記号表（従来型・ユニット型共通）'!$C$6:$L$47,10,FALSE))</f>
        <v/>
      </c>
      <c r="AT128" s="174" t="str">
        <f>IF(AT127="","",VLOOKUP(AT127,'シフト記号表（従来型・ユニット型共通）'!$C$6:$L$47,10,FALSE))</f>
        <v/>
      </c>
      <c r="AU128" s="175" t="str">
        <f>IF(AU127="","",VLOOKUP(AU127,'シフト記号表（従来型・ユニット型共通）'!$C$6:$L$47,10,FALSE))</f>
        <v/>
      </c>
      <c r="AV128" s="173" t="str">
        <f>IF(AV127="","",VLOOKUP(AV127,'シフト記号表（従来型・ユニット型共通）'!$C$6:$L$47,10,FALSE))</f>
        <v/>
      </c>
      <c r="AW128" s="174" t="str">
        <f>IF(AW127="","",VLOOKUP(AW127,'シフト記号表（従来型・ユニット型共通）'!$C$6:$L$47,10,FALSE))</f>
        <v/>
      </c>
      <c r="AX128" s="174" t="str">
        <f>IF(AX127="","",VLOOKUP(AX127,'シフト記号表（従来型・ユニット型共通）'!$C$6:$L$47,10,FALSE))</f>
        <v/>
      </c>
      <c r="AY128" s="174" t="str">
        <f>IF(AY127="","",VLOOKUP(AY127,'シフト記号表（従来型・ユニット型共通）'!$C$6:$L$47,10,FALSE))</f>
        <v/>
      </c>
      <c r="AZ128" s="174" t="str">
        <f>IF(AZ127="","",VLOOKUP(AZ127,'シフト記号表（従来型・ユニット型共通）'!$C$6:$L$47,10,FALSE))</f>
        <v/>
      </c>
      <c r="BA128" s="174" t="str">
        <f>IF(BA127="","",VLOOKUP(BA127,'シフト記号表（従来型・ユニット型共通）'!$C$6:$L$47,10,FALSE))</f>
        <v/>
      </c>
      <c r="BB128" s="175" t="str">
        <f>IF(BB127="","",VLOOKUP(BB127,'シフト記号表（従来型・ユニット型共通）'!$C$6:$L$47,10,FALSE))</f>
        <v/>
      </c>
      <c r="BC128" s="173" t="str">
        <f>IF(BC127="","",VLOOKUP(BC127,'シフト記号表（従来型・ユニット型共通）'!$C$6:$L$47,10,FALSE))</f>
        <v/>
      </c>
      <c r="BD128" s="174" t="str">
        <f>IF(BD127="","",VLOOKUP(BD127,'シフト記号表（従来型・ユニット型共通）'!$C$6:$L$47,10,FALSE))</f>
        <v/>
      </c>
      <c r="BE128" s="174" t="str">
        <f>IF(BE127="","",VLOOKUP(BE127,'シフト記号表（従来型・ユニット型共通）'!$C$6:$L$47,10,FALSE))</f>
        <v/>
      </c>
      <c r="BF128" s="1114">
        <f>IF($BI$3="４週",SUM(AA128:BB128),IF($BI$3="暦月",SUM(AA128:BE128),""))</f>
        <v>0</v>
      </c>
      <c r="BG128" s="1115"/>
      <c r="BH128" s="1116">
        <f>IF($BI$3="４週",BF128/4,IF($BI$3="暦月",(BF128/($BI$8/7)),""))</f>
        <v>0</v>
      </c>
      <c r="BI128" s="1115"/>
      <c r="BJ128" s="1111"/>
      <c r="BK128" s="1112"/>
      <c r="BL128" s="1112"/>
      <c r="BM128" s="1112"/>
      <c r="BN128" s="1113"/>
    </row>
    <row r="129" spans="2:66" ht="20.25" customHeight="1">
      <c r="B129" s="1120">
        <f>B127+1</f>
        <v>57</v>
      </c>
      <c r="C129" s="1030"/>
      <c r="D129" s="1032"/>
      <c r="E129" s="968"/>
      <c r="F129" s="1033"/>
      <c r="G129" s="957"/>
      <c r="H129" s="958"/>
      <c r="I129" s="163"/>
      <c r="J129" s="164"/>
      <c r="K129" s="163"/>
      <c r="L129" s="164"/>
      <c r="M129" s="1051"/>
      <c r="N129" s="1052"/>
      <c r="O129" s="1057"/>
      <c r="P129" s="1058"/>
      <c r="Q129" s="1058"/>
      <c r="R129" s="958"/>
      <c r="S129" s="1081"/>
      <c r="T129" s="1082"/>
      <c r="U129" s="1082"/>
      <c r="V129" s="1082"/>
      <c r="W129" s="1083"/>
      <c r="X129" s="195" t="s">
        <v>18</v>
      </c>
      <c r="Y129" s="118"/>
      <c r="Z129" s="119"/>
      <c r="AA129" s="105"/>
      <c r="AB129" s="106"/>
      <c r="AC129" s="106"/>
      <c r="AD129" s="106"/>
      <c r="AE129" s="106"/>
      <c r="AF129" s="106"/>
      <c r="AG129" s="107"/>
      <c r="AH129" s="105"/>
      <c r="AI129" s="106"/>
      <c r="AJ129" s="106"/>
      <c r="AK129" s="106"/>
      <c r="AL129" s="106"/>
      <c r="AM129" s="106"/>
      <c r="AN129" s="107"/>
      <c r="AO129" s="105"/>
      <c r="AP129" s="106"/>
      <c r="AQ129" s="106"/>
      <c r="AR129" s="106"/>
      <c r="AS129" s="106"/>
      <c r="AT129" s="106"/>
      <c r="AU129" s="107"/>
      <c r="AV129" s="105"/>
      <c r="AW129" s="106"/>
      <c r="AX129" s="106"/>
      <c r="AY129" s="106"/>
      <c r="AZ129" s="106"/>
      <c r="BA129" s="106"/>
      <c r="BB129" s="107"/>
      <c r="BC129" s="105"/>
      <c r="BD129" s="106"/>
      <c r="BE129" s="108"/>
      <c r="BF129" s="1035"/>
      <c r="BG129" s="1036"/>
      <c r="BH129" s="1037"/>
      <c r="BI129" s="1038"/>
      <c r="BJ129" s="1059"/>
      <c r="BK129" s="1060"/>
      <c r="BL129" s="1060"/>
      <c r="BM129" s="1060"/>
      <c r="BN129" s="1061"/>
    </row>
    <row r="130" spans="2:66" ht="20.25" customHeight="1">
      <c r="B130" s="1121"/>
      <c r="C130" s="1031"/>
      <c r="D130" s="1034"/>
      <c r="E130" s="968"/>
      <c r="F130" s="1033"/>
      <c r="G130" s="1105"/>
      <c r="H130" s="1106"/>
      <c r="I130" s="207"/>
      <c r="J130" s="208">
        <f>G129</f>
        <v>0</v>
      </c>
      <c r="K130" s="207"/>
      <c r="L130" s="208">
        <f>M129</f>
        <v>0</v>
      </c>
      <c r="M130" s="1107"/>
      <c r="N130" s="1108"/>
      <c r="O130" s="1109"/>
      <c r="P130" s="1110"/>
      <c r="Q130" s="1110"/>
      <c r="R130" s="1106"/>
      <c r="S130" s="1081"/>
      <c r="T130" s="1082"/>
      <c r="U130" s="1082"/>
      <c r="V130" s="1082"/>
      <c r="W130" s="1083"/>
      <c r="X130" s="196" t="s">
        <v>253</v>
      </c>
      <c r="Y130" s="120"/>
      <c r="Z130" s="197"/>
      <c r="AA130" s="173" t="str">
        <f>IF(AA129="","",VLOOKUP(AA129,'シフト記号表（従来型・ユニット型共通）'!$C$6:$L$47,10,FALSE))</f>
        <v/>
      </c>
      <c r="AB130" s="174" t="str">
        <f>IF(AB129="","",VLOOKUP(AB129,'シフト記号表（従来型・ユニット型共通）'!$C$6:$L$47,10,FALSE))</f>
        <v/>
      </c>
      <c r="AC130" s="174" t="str">
        <f>IF(AC129="","",VLOOKUP(AC129,'シフト記号表（従来型・ユニット型共通）'!$C$6:$L$47,10,FALSE))</f>
        <v/>
      </c>
      <c r="AD130" s="174" t="str">
        <f>IF(AD129="","",VLOOKUP(AD129,'シフト記号表（従来型・ユニット型共通）'!$C$6:$L$47,10,FALSE))</f>
        <v/>
      </c>
      <c r="AE130" s="174" t="str">
        <f>IF(AE129="","",VLOOKUP(AE129,'シフト記号表（従来型・ユニット型共通）'!$C$6:$L$47,10,FALSE))</f>
        <v/>
      </c>
      <c r="AF130" s="174" t="str">
        <f>IF(AF129="","",VLOOKUP(AF129,'シフト記号表（従来型・ユニット型共通）'!$C$6:$L$47,10,FALSE))</f>
        <v/>
      </c>
      <c r="AG130" s="175" t="str">
        <f>IF(AG129="","",VLOOKUP(AG129,'シフト記号表（従来型・ユニット型共通）'!$C$6:$L$47,10,FALSE))</f>
        <v/>
      </c>
      <c r="AH130" s="173" t="str">
        <f>IF(AH129="","",VLOOKUP(AH129,'シフト記号表（従来型・ユニット型共通）'!$C$6:$L$47,10,FALSE))</f>
        <v/>
      </c>
      <c r="AI130" s="174" t="str">
        <f>IF(AI129="","",VLOOKUP(AI129,'シフト記号表（従来型・ユニット型共通）'!$C$6:$L$47,10,FALSE))</f>
        <v/>
      </c>
      <c r="AJ130" s="174" t="str">
        <f>IF(AJ129="","",VLOOKUP(AJ129,'シフト記号表（従来型・ユニット型共通）'!$C$6:$L$47,10,FALSE))</f>
        <v/>
      </c>
      <c r="AK130" s="174" t="str">
        <f>IF(AK129="","",VLOOKUP(AK129,'シフト記号表（従来型・ユニット型共通）'!$C$6:$L$47,10,FALSE))</f>
        <v/>
      </c>
      <c r="AL130" s="174" t="str">
        <f>IF(AL129="","",VLOOKUP(AL129,'シフト記号表（従来型・ユニット型共通）'!$C$6:$L$47,10,FALSE))</f>
        <v/>
      </c>
      <c r="AM130" s="174" t="str">
        <f>IF(AM129="","",VLOOKUP(AM129,'シフト記号表（従来型・ユニット型共通）'!$C$6:$L$47,10,FALSE))</f>
        <v/>
      </c>
      <c r="AN130" s="175" t="str">
        <f>IF(AN129="","",VLOOKUP(AN129,'シフト記号表（従来型・ユニット型共通）'!$C$6:$L$47,10,FALSE))</f>
        <v/>
      </c>
      <c r="AO130" s="173" t="str">
        <f>IF(AO129="","",VLOOKUP(AO129,'シフト記号表（従来型・ユニット型共通）'!$C$6:$L$47,10,FALSE))</f>
        <v/>
      </c>
      <c r="AP130" s="174" t="str">
        <f>IF(AP129="","",VLOOKUP(AP129,'シフト記号表（従来型・ユニット型共通）'!$C$6:$L$47,10,FALSE))</f>
        <v/>
      </c>
      <c r="AQ130" s="174" t="str">
        <f>IF(AQ129="","",VLOOKUP(AQ129,'シフト記号表（従来型・ユニット型共通）'!$C$6:$L$47,10,FALSE))</f>
        <v/>
      </c>
      <c r="AR130" s="174" t="str">
        <f>IF(AR129="","",VLOOKUP(AR129,'シフト記号表（従来型・ユニット型共通）'!$C$6:$L$47,10,FALSE))</f>
        <v/>
      </c>
      <c r="AS130" s="174" t="str">
        <f>IF(AS129="","",VLOOKUP(AS129,'シフト記号表（従来型・ユニット型共通）'!$C$6:$L$47,10,FALSE))</f>
        <v/>
      </c>
      <c r="AT130" s="174" t="str">
        <f>IF(AT129="","",VLOOKUP(AT129,'シフト記号表（従来型・ユニット型共通）'!$C$6:$L$47,10,FALSE))</f>
        <v/>
      </c>
      <c r="AU130" s="175" t="str">
        <f>IF(AU129="","",VLOOKUP(AU129,'シフト記号表（従来型・ユニット型共通）'!$C$6:$L$47,10,FALSE))</f>
        <v/>
      </c>
      <c r="AV130" s="173" t="str">
        <f>IF(AV129="","",VLOOKUP(AV129,'シフト記号表（従来型・ユニット型共通）'!$C$6:$L$47,10,FALSE))</f>
        <v/>
      </c>
      <c r="AW130" s="174" t="str">
        <f>IF(AW129="","",VLOOKUP(AW129,'シフト記号表（従来型・ユニット型共通）'!$C$6:$L$47,10,FALSE))</f>
        <v/>
      </c>
      <c r="AX130" s="174" t="str">
        <f>IF(AX129="","",VLOOKUP(AX129,'シフト記号表（従来型・ユニット型共通）'!$C$6:$L$47,10,FALSE))</f>
        <v/>
      </c>
      <c r="AY130" s="174" t="str">
        <f>IF(AY129="","",VLOOKUP(AY129,'シフト記号表（従来型・ユニット型共通）'!$C$6:$L$47,10,FALSE))</f>
        <v/>
      </c>
      <c r="AZ130" s="174" t="str">
        <f>IF(AZ129="","",VLOOKUP(AZ129,'シフト記号表（従来型・ユニット型共通）'!$C$6:$L$47,10,FALSE))</f>
        <v/>
      </c>
      <c r="BA130" s="174" t="str">
        <f>IF(BA129="","",VLOOKUP(BA129,'シフト記号表（従来型・ユニット型共通）'!$C$6:$L$47,10,FALSE))</f>
        <v/>
      </c>
      <c r="BB130" s="175" t="str">
        <f>IF(BB129="","",VLOOKUP(BB129,'シフト記号表（従来型・ユニット型共通）'!$C$6:$L$47,10,FALSE))</f>
        <v/>
      </c>
      <c r="BC130" s="173" t="str">
        <f>IF(BC129="","",VLOOKUP(BC129,'シフト記号表（従来型・ユニット型共通）'!$C$6:$L$47,10,FALSE))</f>
        <v/>
      </c>
      <c r="BD130" s="174" t="str">
        <f>IF(BD129="","",VLOOKUP(BD129,'シフト記号表（従来型・ユニット型共通）'!$C$6:$L$47,10,FALSE))</f>
        <v/>
      </c>
      <c r="BE130" s="174" t="str">
        <f>IF(BE129="","",VLOOKUP(BE129,'シフト記号表（従来型・ユニット型共通）'!$C$6:$L$47,10,FALSE))</f>
        <v/>
      </c>
      <c r="BF130" s="1114">
        <f>IF($BI$3="４週",SUM(AA130:BB130),IF($BI$3="暦月",SUM(AA130:BE130),""))</f>
        <v>0</v>
      </c>
      <c r="BG130" s="1115"/>
      <c r="BH130" s="1116">
        <f>IF($BI$3="４週",BF130/4,IF($BI$3="暦月",(BF130/($BI$8/7)),""))</f>
        <v>0</v>
      </c>
      <c r="BI130" s="1115"/>
      <c r="BJ130" s="1111"/>
      <c r="BK130" s="1112"/>
      <c r="BL130" s="1112"/>
      <c r="BM130" s="1112"/>
      <c r="BN130" s="1113"/>
    </row>
    <row r="131" spans="2:66" ht="20.25" customHeight="1">
      <c r="B131" s="1120">
        <f>B129+1</f>
        <v>58</v>
      </c>
      <c r="C131" s="1030"/>
      <c r="D131" s="1032"/>
      <c r="E131" s="968"/>
      <c r="F131" s="1033"/>
      <c r="G131" s="957"/>
      <c r="H131" s="958"/>
      <c r="I131" s="163"/>
      <c r="J131" s="164"/>
      <c r="K131" s="163"/>
      <c r="L131" s="164"/>
      <c r="M131" s="1051"/>
      <c r="N131" s="1052"/>
      <c r="O131" s="1057"/>
      <c r="P131" s="1058"/>
      <c r="Q131" s="1058"/>
      <c r="R131" s="958"/>
      <c r="S131" s="1081"/>
      <c r="T131" s="1082"/>
      <c r="U131" s="1082"/>
      <c r="V131" s="1082"/>
      <c r="W131" s="1083"/>
      <c r="X131" s="195" t="s">
        <v>18</v>
      </c>
      <c r="Y131" s="118"/>
      <c r="Z131" s="119"/>
      <c r="AA131" s="105"/>
      <c r="AB131" s="106"/>
      <c r="AC131" s="106"/>
      <c r="AD131" s="106"/>
      <c r="AE131" s="106"/>
      <c r="AF131" s="106"/>
      <c r="AG131" s="107"/>
      <c r="AH131" s="105"/>
      <c r="AI131" s="106"/>
      <c r="AJ131" s="106"/>
      <c r="AK131" s="106"/>
      <c r="AL131" s="106"/>
      <c r="AM131" s="106"/>
      <c r="AN131" s="107"/>
      <c r="AO131" s="105"/>
      <c r="AP131" s="106"/>
      <c r="AQ131" s="106"/>
      <c r="AR131" s="106"/>
      <c r="AS131" s="106"/>
      <c r="AT131" s="106"/>
      <c r="AU131" s="107"/>
      <c r="AV131" s="105"/>
      <c r="AW131" s="106"/>
      <c r="AX131" s="106"/>
      <c r="AY131" s="106"/>
      <c r="AZ131" s="106"/>
      <c r="BA131" s="106"/>
      <c r="BB131" s="107"/>
      <c r="BC131" s="105"/>
      <c r="BD131" s="106"/>
      <c r="BE131" s="108"/>
      <c r="BF131" s="1035"/>
      <c r="BG131" s="1036"/>
      <c r="BH131" s="1037"/>
      <c r="BI131" s="1038"/>
      <c r="BJ131" s="1059"/>
      <c r="BK131" s="1060"/>
      <c r="BL131" s="1060"/>
      <c r="BM131" s="1060"/>
      <c r="BN131" s="1061"/>
    </row>
    <row r="132" spans="2:66" ht="20.25" customHeight="1">
      <c r="B132" s="1121"/>
      <c r="C132" s="1031"/>
      <c r="D132" s="1034"/>
      <c r="E132" s="968"/>
      <c r="F132" s="1033"/>
      <c r="G132" s="1105"/>
      <c r="H132" s="1106"/>
      <c r="I132" s="207"/>
      <c r="J132" s="208">
        <f>G131</f>
        <v>0</v>
      </c>
      <c r="K132" s="207"/>
      <c r="L132" s="208">
        <f>M131</f>
        <v>0</v>
      </c>
      <c r="M132" s="1107"/>
      <c r="N132" s="1108"/>
      <c r="O132" s="1109"/>
      <c r="P132" s="1110"/>
      <c r="Q132" s="1110"/>
      <c r="R132" s="1106"/>
      <c r="S132" s="1081"/>
      <c r="T132" s="1082"/>
      <c r="U132" s="1082"/>
      <c r="V132" s="1082"/>
      <c r="W132" s="1083"/>
      <c r="X132" s="196" t="s">
        <v>253</v>
      </c>
      <c r="Y132" s="120"/>
      <c r="Z132" s="197"/>
      <c r="AA132" s="173" t="str">
        <f>IF(AA131="","",VLOOKUP(AA131,'シフト記号表（従来型・ユニット型共通）'!$C$6:$L$47,10,FALSE))</f>
        <v/>
      </c>
      <c r="AB132" s="174" t="str">
        <f>IF(AB131="","",VLOOKUP(AB131,'シフト記号表（従来型・ユニット型共通）'!$C$6:$L$47,10,FALSE))</f>
        <v/>
      </c>
      <c r="AC132" s="174" t="str">
        <f>IF(AC131="","",VLOOKUP(AC131,'シフト記号表（従来型・ユニット型共通）'!$C$6:$L$47,10,FALSE))</f>
        <v/>
      </c>
      <c r="AD132" s="174" t="str">
        <f>IF(AD131="","",VLOOKUP(AD131,'シフト記号表（従来型・ユニット型共通）'!$C$6:$L$47,10,FALSE))</f>
        <v/>
      </c>
      <c r="AE132" s="174" t="str">
        <f>IF(AE131="","",VLOOKUP(AE131,'シフト記号表（従来型・ユニット型共通）'!$C$6:$L$47,10,FALSE))</f>
        <v/>
      </c>
      <c r="AF132" s="174" t="str">
        <f>IF(AF131="","",VLOOKUP(AF131,'シフト記号表（従来型・ユニット型共通）'!$C$6:$L$47,10,FALSE))</f>
        <v/>
      </c>
      <c r="AG132" s="175" t="str">
        <f>IF(AG131="","",VLOOKUP(AG131,'シフト記号表（従来型・ユニット型共通）'!$C$6:$L$47,10,FALSE))</f>
        <v/>
      </c>
      <c r="AH132" s="173" t="str">
        <f>IF(AH131="","",VLOOKUP(AH131,'シフト記号表（従来型・ユニット型共通）'!$C$6:$L$47,10,FALSE))</f>
        <v/>
      </c>
      <c r="AI132" s="174" t="str">
        <f>IF(AI131="","",VLOOKUP(AI131,'シフト記号表（従来型・ユニット型共通）'!$C$6:$L$47,10,FALSE))</f>
        <v/>
      </c>
      <c r="AJ132" s="174" t="str">
        <f>IF(AJ131="","",VLOOKUP(AJ131,'シフト記号表（従来型・ユニット型共通）'!$C$6:$L$47,10,FALSE))</f>
        <v/>
      </c>
      <c r="AK132" s="174" t="str">
        <f>IF(AK131="","",VLOOKUP(AK131,'シフト記号表（従来型・ユニット型共通）'!$C$6:$L$47,10,FALSE))</f>
        <v/>
      </c>
      <c r="AL132" s="174" t="str">
        <f>IF(AL131="","",VLOOKUP(AL131,'シフト記号表（従来型・ユニット型共通）'!$C$6:$L$47,10,FALSE))</f>
        <v/>
      </c>
      <c r="AM132" s="174" t="str">
        <f>IF(AM131="","",VLOOKUP(AM131,'シフト記号表（従来型・ユニット型共通）'!$C$6:$L$47,10,FALSE))</f>
        <v/>
      </c>
      <c r="AN132" s="175" t="str">
        <f>IF(AN131="","",VLOOKUP(AN131,'シフト記号表（従来型・ユニット型共通）'!$C$6:$L$47,10,FALSE))</f>
        <v/>
      </c>
      <c r="AO132" s="173" t="str">
        <f>IF(AO131="","",VLOOKUP(AO131,'シフト記号表（従来型・ユニット型共通）'!$C$6:$L$47,10,FALSE))</f>
        <v/>
      </c>
      <c r="AP132" s="174" t="str">
        <f>IF(AP131="","",VLOOKUP(AP131,'シフト記号表（従来型・ユニット型共通）'!$C$6:$L$47,10,FALSE))</f>
        <v/>
      </c>
      <c r="AQ132" s="174" t="str">
        <f>IF(AQ131="","",VLOOKUP(AQ131,'シフト記号表（従来型・ユニット型共通）'!$C$6:$L$47,10,FALSE))</f>
        <v/>
      </c>
      <c r="AR132" s="174" t="str">
        <f>IF(AR131="","",VLOOKUP(AR131,'シフト記号表（従来型・ユニット型共通）'!$C$6:$L$47,10,FALSE))</f>
        <v/>
      </c>
      <c r="AS132" s="174" t="str">
        <f>IF(AS131="","",VLOOKUP(AS131,'シフト記号表（従来型・ユニット型共通）'!$C$6:$L$47,10,FALSE))</f>
        <v/>
      </c>
      <c r="AT132" s="174" t="str">
        <f>IF(AT131="","",VLOOKUP(AT131,'シフト記号表（従来型・ユニット型共通）'!$C$6:$L$47,10,FALSE))</f>
        <v/>
      </c>
      <c r="AU132" s="175" t="str">
        <f>IF(AU131="","",VLOOKUP(AU131,'シフト記号表（従来型・ユニット型共通）'!$C$6:$L$47,10,FALSE))</f>
        <v/>
      </c>
      <c r="AV132" s="173" t="str">
        <f>IF(AV131="","",VLOOKUP(AV131,'シフト記号表（従来型・ユニット型共通）'!$C$6:$L$47,10,FALSE))</f>
        <v/>
      </c>
      <c r="AW132" s="174" t="str">
        <f>IF(AW131="","",VLOOKUP(AW131,'シフト記号表（従来型・ユニット型共通）'!$C$6:$L$47,10,FALSE))</f>
        <v/>
      </c>
      <c r="AX132" s="174" t="str">
        <f>IF(AX131="","",VLOOKUP(AX131,'シフト記号表（従来型・ユニット型共通）'!$C$6:$L$47,10,FALSE))</f>
        <v/>
      </c>
      <c r="AY132" s="174" t="str">
        <f>IF(AY131="","",VLOOKUP(AY131,'シフト記号表（従来型・ユニット型共通）'!$C$6:$L$47,10,FALSE))</f>
        <v/>
      </c>
      <c r="AZ132" s="174" t="str">
        <f>IF(AZ131="","",VLOOKUP(AZ131,'シフト記号表（従来型・ユニット型共通）'!$C$6:$L$47,10,FALSE))</f>
        <v/>
      </c>
      <c r="BA132" s="174" t="str">
        <f>IF(BA131="","",VLOOKUP(BA131,'シフト記号表（従来型・ユニット型共通）'!$C$6:$L$47,10,FALSE))</f>
        <v/>
      </c>
      <c r="BB132" s="175" t="str">
        <f>IF(BB131="","",VLOOKUP(BB131,'シフト記号表（従来型・ユニット型共通）'!$C$6:$L$47,10,FALSE))</f>
        <v/>
      </c>
      <c r="BC132" s="173" t="str">
        <f>IF(BC131="","",VLOOKUP(BC131,'シフト記号表（従来型・ユニット型共通）'!$C$6:$L$47,10,FALSE))</f>
        <v/>
      </c>
      <c r="BD132" s="174" t="str">
        <f>IF(BD131="","",VLOOKUP(BD131,'シフト記号表（従来型・ユニット型共通）'!$C$6:$L$47,10,FALSE))</f>
        <v/>
      </c>
      <c r="BE132" s="174" t="str">
        <f>IF(BE131="","",VLOOKUP(BE131,'シフト記号表（従来型・ユニット型共通）'!$C$6:$L$47,10,FALSE))</f>
        <v/>
      </c>
      <c r="BF132" s="1114">
        <f>IF($BI$3="４週",SUM(AA132:BB132),IF($BI$3="暦月",SUM(AA132:BE132),""))</f>
        <v>0</v>
      </c>
      <c r="BG132" s="1115"/>
      <c r="BH132" s="1116">
        <f>IF($BI$3="４週",BF132/4,IF($BI$3="暦月",(BF132/($BI$8/7)),""))</f>
        <v>0</v>
      </c>
      <c r="BI132" s="1115"/>
      <c r="BJ132" s="1111"/>
      <c r="BK132" s="1112"/>
      <c r="BL132" s="1112"/>
      <c r="BM132" s="1112"/>
      <c r="BN132" s="1113"/>
    </row>
    <row r="133" spans="2:66" ht="20.25" customHeight="1">
      <c r="B133" s="1120">
        <f>B131+1</f>
        <v>59</v>
      </c>
      <c r="C133" s="1030"/>
      <c r="D133" s="1032"/>
      <c r="E133" s="968"/>
      <c r="F133" s="1033"/>
      <c r="G133" s="957"/>
      <c r="H133" s="958"/>
      <c r="I133" s="163"/>
      <c r="J133" s="164"/>
      <c r="K133" s="163"/>
      <c r="L133" s="164"/>
      <c r="M133" s="1051"/>
      <c r="N133" s="1052"/>
      <c r="O133" s="1057"/>
      <c r="P133" s="1058"/>
      <c r="Q133" s="1058"/>
      <c r="R133" s="958"/>
      <c r="S133" s="1081"/>
      <c r="T133" s="1082"/>
      <c r="U133" s="1082"/>
      <c r="V133" s="1082"/>
      <c r="W133" s="1083"/>
      <c r="X133" s="195" t="s">
        <v>18</v>
      </c>
      <c r="Y133" s="118"/>
      <c r="Z133" s="119"/>
      <c r="AA133" s="105"/>
      <c r="AB133" s="106"/>
      <c r="AC133" s="106"/>
      <c r="AD133" s="106"/>
      <c r="AE133" s="106"/>
      <c r="AF133" s="106"/>
      <c r="AG133" s="107"/>
      <c r="AH133" s="105"/>
      <c r="AI133" s="106"/>
      <c r="AJ133" s="106"/>
      <c r="AK133" s="106"/>
      <c r="AL133" s="106"/>
      <c r="AM133" s="106"/>
      <c r="AN133" s="107"/>
      <c r="AO133" s="105"/>
      <c r="AP133" s="106"/>
      <c r="AQ133" s="106"/>
      <c r="AR133" s="106"/>
      <c r="AS133" s="106"/>
      <c r="AT133" s="106"/>
      <c r="AU133" s="107"/>
      <c r="AV133" s="105"/>
      <c r="AW133" s="106"/>
      <c r="AX133" s="106"/>
      <c r="AY133" s="106"/>
      <c r="AZ133" s="106"/>
      <c r="BA133" s="106"/>
      <c r="BB133" s="107"/>
      <c r="BC133" s="105"/>
      <c r="BD133" s="106"/>
      <c r="BE133" s="108"/>
      <c r="BF133" s="1035"/>
      <c r="BG133" s="1036"/>
      <c r="BH133" s="1037"/>
      <c r="BI133" s="1038"/>
      <c r="BJ133" s="1059"/>
      <c r="BK133" s="1060"/>
      <c r="BL133" s="1060"/>
      <c r="BM133" s="1060"/>
      <c r="BN133" s="1061"/>
    </row>
    <row r="134" spans="2:66" ht="20.25" customHeight="1">
      <c r="B134" s="1121"/>
      <c r="C134" s="1031"/>
      <c r="D134" s="1034"/>
      <c r="E134" s="968"/>
      <c r="F134" s="1033"/>
      <c r="G134" s="1105"/>
      <c r="H134" s="1106"/>
      <c r="I134" s="207"/>
      <c r="J134" s="208">
        <f>G133</f>
        <v>0</v>
      </c>
      <c r="K134" s="207"/>
      <c r="L134" s="208">
        <f>M133</f>
        <v>0</v>
      </c>
      <c r="M134" s="1107"/>
      <c r="N134" s="1108"/>
      <c r="O134" s="1109"/>
      <c r="P134" s="1110"/>
      <c r="Q134" s="1110"/>
      <c r="R134" s="1106"/>
      <c r="S134" s="1081"/>
      <c r="T134" s="1082"/>
      <c r="U134" s="1082"/>
      <c r="V134" s="1082"/>
      <c r="W134" s="1083"/>
      <c r="X134" s="196" t="s">
        <v>253</v>
      </c>
      <c r="Y134" s="120"/>
      <c r="Z134" s="197"/>
      <c r="AA134" s="173" t="str">
        <f>IF(AA133="","",VLOOKUP(AA133,'シフト記号表（従来型・ユニット型共通）'!$C$6:$L$47,10,FALSE))</f>
        <v/>
      </c>
      <c r="AB134" s="174" t="str">
        <f>IF(AB133="","",VLOOKUP(AB133,'シフト記号表（従来型・ユニット型共通）'!$C$6:$L$47,10,FALSE))</f>
        <v/>
      </c>
      <c r="AC134" s="174" t="str">
        <f>IF(AC133="","",VLOOKUP(AC133,'シフト記号表（従来型・ユニット型共通）'!$C$6:$L$47,10,FALSE))</f>
        <v/>
      </c>
      <c r="AD134" s="174" t="str">
        <f>IF(AD133="","",VLOOKUP(AD133,'シフト記号表（従来型・ユニット型共通）'!$C$6:$L$47,10,FALSE))</f>
        <v/>
      </c>
      <c r="AE134" s="174" t="str">
        <f>IF(AE133="","",VLOOKUP(AE133,'シフト記号表（従来型・ユニット型共通）'!$C$6:$L$47,10,FALSE))</f>
        <v/>
      </c>
      <c r="AF134" s="174" t="str">
        <f>IF(AF133="","",VLOOKUP(AF133,'シフト記号表（従来型・ユニット型共通）'!$C$6:$L$47,10,FALSE))</f>
        <v/>
      </c>
      <c r="AG134" s="175" t="str">
        <f>IF(AG133="","",VLOOKUP(AG133,'シフト記号表（従来型・ユニット型共通）'!$C$6:$L$47,10,FALSE))</f>
        <v/>
      </c>
      <c r="AH134" s="173" t="str">
        <f>IF(AH133="","",VLOOKUP(AH133,'シフト記号表（従来型・ユニット型共通）'!$C$6:$L$47,10,FALSE))</f>
        <v/>
      </c>
      <c r="AI134" s="174" t="str">
        <f>IF(AI133="","",VLOOKUP(AI133,'シフト記号表（従来型・ユニット型共通）'!$C$6:$L$47,10,FALSE))</f>
        <v/>
      </c>
      <c r="AJ134" s="174" t="str">
        <f>IF(AJ133="","",VLOOKUP(AJ133,'シフト記号表（従来型・ユニット型共通）'!$C$6:$L$47,10,FALSE))</f>
        <v/>
      </c>
      <c r="AK134" s="174" t="str">
        <f>IF(AK133="","",VLOOKUP(AK133,'シフト記号表（従来型・ユニット型共通）'!$C$6:$L$47,10,FALSE))</f>
        <v/>
      </c>
      <c r="AL134" s="174" t="str">
        <f>IF(AL133="","",VLOOKUP(AL133,'シフト記号表（従来型・ユニット型共通）'!$C$6:$L$47,10,FALSE))</f>
        <v/>
      </c>
      <c r="AM134" s="174" t="str">
        <f>IF(AM133="","",VLOOKUP(AM133,'シフト記号表（従来型・ユニット型共通）'!$C$6:$L$47,10,FALSE))</f>
        <v/>
      </c>
      <c r="AN134" s="175" t="str">
        <f>IF(AN133="","",VLOOKUP(AN133,'シフト記号表（従来型・ユニット型共通）'!$C$6:$L$47,10,FALSE))</f>
        <v/>
      </c>
      <c r="AO134" s="173" t="str">
        <f>IF(AO133="","",VLOOKUP(AO133,'シフト記号表（従来型・ユニット型共通）'!$C$6:$L$47,10,FALSE))</f>
        <v/>
      </c>
      <c r="AP134" s="174" t="str">
        <f>IF(AP133="","",VLOOKUP(AP133,'シフト記号表（従来型・ユニット型共通）'!$C$6:$L$47,10,FALSE))</f>
        <v/>
      </c>
      <c r="AQ134" s="174" t="str">
        <f>IF(AQ133="","",VLOOKUP(AQ133,'シフト記号表（従来型・ユニット型共通）'!$C$6:$L$47,10,FALSE))</f>
        <v/>
      </c>
      <c r="AR134" s="174" t="str">
        <f>IF(AR133="","",VLOOKUP(AR133,'シフト記号表（従来型・ユニット型共通）'!$C$6:$L$47,10,FALSE))</f>
        <v/>
      </c>
      <c r="AS134" s="174" t="str">
        <f>IF(AS133="","",VLOOKUP(AS133,'シフト記号表（従来型・ユニット型共通）'!$C$6:$L$47,10,FALSE))</f>
        <v/>
      </c>
      <c r="AT134" s="174" t="str">
        <f>IF(AT133="","",VLOOKUP(AT133,'シフト記号表（従来型・ユニット型共通）'!$C$6:$L$47,10,FALSE))</f>
        <v/>
      </c>
      <c r="AU134" s="175" t="str">
        <f>IF(AU133="","",VLOOKUP(AU133,'シフト記号表（従来型・ユニット型共通）'!$C$6:$L$47,10,FALSE))</f>
        <v/>
      </c>
      <c r="AV134" s="173" t="str">
        <f>IF(AV133="","",VLOOKUP(AV133,'シフト記号表（従来型・ユニット型共通）'!$C$6:$L$47,10,FALSE))</f>
        <v/>
      </c>
      <c r="AW134" s="174" t="str">
        <f>IF(AW133="","",VLOOKUP(AW133,'シフト記号表（従来型・ユニット型共通）'!$C$6:$L$47,10,FALSE))</f>
        <v/>
      </c>
      <c r="AX134" s="174" t="str">
        <f>IF(AX133="","",VLOOKUP(AX133,'シフト記号表（従来型・ユニット型共通）'!$C$6:$L$47,10,FALSE))</f>
        <v/>
      </c>
      <c r="AY134" s="174" t="str">
        <f>IF(AY133="","",VLOOKUP(AY133,'シフト記号表（従来型・ユニット型共通）'!$C$6:$L$47,10,FALSE))</f>
        <v/>
      </c>
      <c r="AZ134" s="174" t="str">
        <f>IF(AZ133="","",VLOOKUP(AZ133,'シフト記号表（従来型・ユニット型共通）'!$C$6:$L$47,10,FALSE))</f>
        <v/>
      </c>
      <c r="BA134" s="174" t="str">
        <f>IF(BA133="","",VLOOKUP(BA133,'シフト記号表（従来型・ユニット型共通）'!$C$6:$L$47,10,FALSE))</f>
        <v/>
      </c>
      <c r="BB134" s="175" t="str">
        <f>IF(BB133="","",VLOOKUP(BB133,'シフト記号表（従来型・ユニット型共通）'!$C$6:$L$47,10,FALSE))</f>
        <v/>
      </c>
      <c r="BC134" s="173" t="str">
        <f>IF(BC133="","",VLOOKUP(BC133,'シフト記号表（従来型・ユニット型共通）'!$C$6:$L$47,10,FALSE))</f>
        <v/>
      </c>
      <c r="BD134" s="174" t="str">
        <f>IF(BD133="","",VLOOKUP(BD133,'シフト記号表（従来型・ユニット型共通）'!$C$6:$L$47,10,FALSE))</f>
        <v/>
      </c>
      <c r="BE134" s="174" t="str">
        <f>IF(BE133="","",VLOOKUP(BE133,'シフト記号表（従来型・ユニット型共通）'!$C$6:$L$47,10,FALSE))</f>
        <v/>
      </c>
      <c r="BF134" s="1114">
        <f>IF($BI$3="４週",SUM(AA134:BB134),IF($BI$3="暦月",SUM(AA134:BE134),""))</f>
        <v>0</v>
      </c>
      <c r="BG134" s="1115"/>
      <c r="BH134" s="1116">
        <f>IF($BI$3="４週",BF134/4,IF($BI$3="暦月",(BF134/($BI$8/7)),""))</f>
        <v>0</v>
      </c>
      <c r="BI134" s="1115"/>
      <c r="BJ134" s="1111"/>
      <c r="BK134" s="1112"/>
      <c r="BL134" s="1112"/>
      <c r="BM134" s="1112"/>
      <c r="BN134" s="1113"/>
    </row>
    <row r="135" spans="2:66" ht="20.25" customHeight="1">
      <c r="B135" s="1120">
        <f>B133+1</f>
        <v>60</v>
      </c>
      <c r="C135" s="1030"/>
      <c r="D135" s="1032"/>
      <c r="E135" s="968"/>
      <c r="F135" s="1033"/>
      <c r="G135" s="957"/>
      <c r="H135" s="958"/>
      <c r="I135" s="163"/>
      <c r="J135" s="164"/>
      <c r="K135" s="163"/>
      <c r="L135" s="164"/>
      <c r="M135" s="1051"/>
      <c r="N135" s="1052"/>
      <c r="O135" s="1057"/>
      <c r="P135" s="1058"/>
      <c r="Q135" s="1058"/>
      <c r="R135" s="958"/>
      <c r="S135" s="1081"/>
      <c r="T135" s="1082"/>
      <c r="U135" s="1082"/>
      <c r="V135" s="1082"/>
      <c r="W135" s="1083"/>
      <c r="X135" s="195" t="s">
        <v>18</v>
      </c>
      <c r="Y135" s="118"/>
      <c r="Z135" s="119"/>
      <c r="AA135" s="105"/>
      <c r="AB135" s="106"/>
      <c r="AC135" s="106"/>
      <c r="AD135" s="106"/>
      <c r="AE135" s="106"/>
      <c r="AF135" s="106"/>
      <c r="AG135" s="107"/>
      <c r="AH135" s="105"/>
      <c r="AI135" s="106"/>
      <c r="AJ135" s="106"/>
      <c r="AK135" s="106"/>
      <c r="AL135" s="106"/>
      <c r="AM135" s="106"/>
      <c r="AN135" s="107"/>
      <c r="AO135" s="105"/>
      <c r="AP135" s="106"/>
      <c r="AQ135" s="106"/>
      <c r="AR135" s="106"/>
      <c r="AS135" s="106"/>
      <c r="AT135" s="106"/>
      <c r="AU135" s="107"/>
      <c r="AV135" s="105"/>
      <c r="AW135" s="106"/>
      <c r="AX135" s="106"/>
      <c r="AY135" s="106"/>
      <c r="AZ135" s="106"/>
      <c r="BA135" s="106"/>
      <c r="BB135" s="107"/>
      <c r="BC135" s="105"/>
      <c r="BD135" s="106"/>
      <c r="BE135" s="108"/>
      <c r="BF135" s="1035"/>
      <c r="BG135" s="1036"/>
      <c r="BH135" s="1037"/>
      <c r="BI135" s="1038"/>
      <c r="BJ135" s="1059"/>
      <c r="BK135" s="1060"/>
      <c r="BL135" s="1060"/>
      <c r="BM135" s="1060"/>
      <c r="BN135" s="1061"/>
    </row>
    <row r="136" spans="2:66" ht="20.25" customHeight="1">
      <c r="B136" s="1121"/>
      <c r="C136" s="1031"/>
      <c r="D136" s="1034"/>
      <c r="E136" s="968"/>
      <c r="F136" s="1033"/>
      <c r="G136" s="1105"/>
      <c r="H136" s="1106"/>
      <c r="I136" s="207"/>
      <c r="J136" s="208">
        <f>G135</f>
        <v>0</v>
      </c>
      <c r="K136" s="207"/>
      <c r="L136" s="208">
        <f>M135</f>
        <v>0</v>
      </c>
      <c r="M136" s="1107"/>
      <c r="N136" s="1108"/>
      <c r="O136" s="1109"/>
      <c r="P136" s="1110"/>
      <c r="Q136" s="1110"/>
      <c r="R136" s="1106"/>
      <c r="S136" s="1081"/>
      <c r="T136" s="1082"/>
      <c r="U136" s="1082"/>
      <c r="V136" s="1082"/>
      <c r="W136" s="1083"/>
      <c r="X136" s="196" t="s">
        <v>253</v>
      </c>
      <c r="Y136" s="120"/>
      <c r="Z136" s="197"/>
      <c r="AA136" s="173" t="str">
        <f>IF(AA135="","",VLOOKUP(AA135,'シフト記号表（従来型・ユニット型共通）'!$C$6:$L$47,10,FALSE))</f>
        <v/>
      </c>
      <c r="AB136" s="174" t="str">
        <f>IF(AB135="","",VLOOKUP(AB135,'シフト記号表（従来型・ユニット型共通）'!$C$6:$L$47,10,FALSE))</f>
        <v/>
      </c>
      <c r="AC136" s="174" t="str">
        <f>IF(AC135="","",VLOOKUP(AC135,'シフト記号表（従来型・ユニット型共通）'!$C$6:$L$47,10,FALSE))</f>
        <v/>
      </c>
      <c r="AD136" s="174" t="str">
        <f>IF(AD135="","",VLOOKUP(AD135,'シフト記号表（従来型・ユニット型共通）'!$C$6:$L$47,10,FALSE))</f>
        <v/>
      </c>
      <c r="AE136" s="174" t="str">
        <f>IF(AE135="","",VLOOKUP(AE135,'シフト記号表（従来型・ユニット型共通）'!$C$6:$L$47,10,FALSE))</f>
        <v/>
      </c>
      <c r="AF136" s="174" t="str">
        <f>IF(AF135="","",VLOOKUP(AF135,'シフト記号表（従来型・ユニット型共通）'!$C$6:$L$47,10,FALSE))</f>
        <v/>
      </c>
      <c r="AG136" s="175" t="str">
        <f>IF(AG135="","",VLOOKUP(AG135,'シフト記号表（従来型・ユニット型共通）'!$C$6:$L$47,10,FALSE))</f>
        <v/>
      </c>
      <c r="AH136" s="173" t="str">
        <f>IF(AH135="","",VLOOKUP(AH135,'シフト記号表（従来型・ユニット型共通）'!$C$6:$L$47,10,FALSE))</f>
        <v/>
      </c>
      <c r="AI136" s="174" t="str">
        <f>IF(AI135="","",VLOOKUP(AI135,'シフト記号表（従来型・ユニット型共通）'!$C$6:$L$47,10,FALSE))</f>
        <v/>
      </c>
      <c r="AJ136" s="174" t="str">
        <f>IF(AJ135="","",VLOOKUP(AJ135,'シフト記号表（従来型・ユニット型共通）'!$C$6:$L$47,10,FALSE))</f>
        <v/>
      </c>
      <c r="AK136" s="174" t="str">
        <f>IF(AK135="","",VLOOKUP(AK135,'シフト記号表（従来型・ユニット型共通）'!$C$6:$L$47,10,FALSE))</f>
        <v/>
      </c>
      <c r="AL136" s="174" t="str">
        <f>IF(AL135="","",VLOOKUP(AL135,'シフト記号表（従来型・ユニット型共通）'!$C$6:$L$47,10,FALSE))</f>
        <v/>
      </c>
      <c r="AM136" s="174" t="str">
        <f>IF(AM135="","",VLOOKUP(AM135,'シフト記号表（従来型・ユニット型共通）'!$C$6:$L$47,10,FALSE))</f>
        <v/>
      </c>
      <c r="AN136" s="175" t="str">
        <f>IF(AN135="","",VLOOKUP(AN135,'シフト記号表（従来型・ユニット型共通）'!$C$6:$L$47,10,FALSE))</f>
        <v/>
      </c>
      <c r="AO136" s="173" t="str">
        <f>IF(AO135="","",VLOOKUP(AO135,'シフト記号表（従来型・ユニット型共通）'!$C$6:$L$47,10,FALSE))</f>
        <v/>
      </c>
      <c r="AP136" s="174" t="str">
        <f>IF(AP135="","",VLOOKUP(AP135,'シフト記号表（従来型・ユニット型共通）'!$C$6:$L$47,10,FALSE))</f>
        <v/>
      </c>
      <c r="AQ136" s="174" t="str">
        <f>IF(AQ135="","",VLOOKUP(AQ135,'シフト記号表（従来型・ユニット型共通）'!$C$6:$L$47,10,FALSE))</f>
        <v/>
      </c>
      <c r="AR136" s="174" t="str">
        <f>IF(AR135="","",VLOOKUP(AR135,'シフト記号表（従来型・ユニット型共通）'!$C$6:$L$47,10,FALSE))</f>
        <v/>
      </c>
      <c r="AS136" s="174" t="str">
        <f>IF(AS135="","",VLOOKUP(AS135,'シフト記号表（従来型・ユニット型共通）'!$C$6:$L$47,10,FALSE))</f>
        <v/>
      </c>
      <c r="AT136" s="174" t="str">
        <f>IF(AT135="","",VLOOKUP(AT135,'シフト記号表（従来型・ユニット型共通）'!$C$6:$L$47,10,FALSE))</f>
        <v/>
      </c>
      <c r="AU136" s="175" t="str">
        <f>IF(AU135="","",VLOOKUP(AU135,'シフト記号表（従来型・ユニット型共通）'!$C$6:$L$47,10,FALSE))</f>
        <v/>
      </c>
      <c r="AV136" s="173" t="str">
        <f>IF(AV135="","",VLOOKUP(AV135,'シフト記号表（従来型・ユニット型共通）'!$C$6:$L$47,10,FALSE))</f>
        <v/>
      </c>
      <c r="AW136" s="174" t="str">
        <f>IF(AW135="","",VLOOKUP(AW135,'シフト記号表（従来型・ユニット型共通）'!$C$6:$L$47,10,FALSE))</f>
        <v/>
      </c>
      <c r="AX136" s="174" t="str">
        <f>IF(AX135="","",VLOOKUP(AX135,'シフト記号表（従来型・ユニット型共通）'!$C$6:$L$47,10,FALSE))</f>
        <v/>
      </c>
      <c r="AY136" s="174" t="str">
        <f>IF(AY135="","",VLOOKUP(AY135,'シフト記号表（従来型・ユニット型共通）'!$C$6:$L$47,10,FALSE))</f>
        <v/>
      </c>
      <c r="AZ136" s="174" t="str">
        <f>IF(AZ135="","",VLOOKUP(AZ135,'シフト記号表（従来型・ユニット型共通）'!$C$6:$L$47,10,FALSE))</f>
        <v/>
      </c>
      <c r="BA136" s="174" t="str">
        <f>IF(BA135="","",VLOOKUP(BA135,'シフト記号表（従来型・ユニット型共通）'!$C$6:$L$47,10,FALSE))</f>
        <v/>
      </c>
      <c r="BB136" s="175" t="str">
        <f>IF(BB135="","",VLOOKUP(BB135,'シフト記号表（従来型・ユニット型共通）'!$C$6:$L$47,10,FALSE))</f>
        <v/>
      </c>
      <c r="BC136" s="173" t="str">
        <f>IF(BC135="","",VLOOKUP(BC135,'シフト記号表（従来型・ユニット型共通）'!$C$6:$L$47,10,FALSE))</f>
        <v/>
      </c>
      <c r="BD136" s="174" t="str">
        <f>IF(BD135="","",VLOOKUP(BD135,'シフト記号表（従来型・ユニット型共通）'!$C$6:$L$47,10,FALSE))</f>
        <v/>
      </c>
      <c r="BE136" s="174" t="str">
        <f>IF(BE135="","",VLOOKUP(BE135,'シフト記号表（従来型・ユニット型共通）'!$C$6:$L$47,10,FALSE))</f>
        <v/>
      </c>
      <c r="BF136" s="1114">
        <f>IF($BI$3="４週",SUM(AA136:BB136),IF($BI$3="暦月",SUM(AA136:BE136),""))</f>
        <v>0</v>
      </c>
      <c r="BG136" s="1115"/>
      <c r="BH136" s="1116">
        <f>IF($BI$3="４週",BF136/4,IF($BI$3="暦月",(BF136/($BI$8/7)),""))</f>
        <v>0</v>
      </c>
      <c r="BI136" s="1115"/>
      <c r="BJ136" s="1111"/>
      <c r="BK136" s="1112"/>
      <c r="BL136" s="1112"/>
      <c r="BM136" s="1112"/>
      <c r="BN136" s="1113"/>
    </row>
    <row r="137" spans="2:66" ht="20.25" customHeight="1">
      <c r="B137" s="1120">
        <f>B135+1</f>
        <v>61</v>
      </c>
      <c r="C137" s="1030"/>
      <c r="D137" s="1032"/>
      <c r="E137" s="968"/>
      <c r="F137" s="1033"/>
      <c r="G137" s="957"/>
      <c r="H137" s="958"/>
      <c r="I137" s="163"/>
      <c r="J137" s="164"/>
      <c r="K137" s="163"/>
      <c r="L137" s="164"/>
      <c r="M137" s="1051"/>
      <c r="N137" s="1052"/>
      <c r="O137" s="1057"/>
      <c r="P137" s="1058"/>
      <c r="Q137" s="1058"/>
      <c r="R137" s="958"/>
      <c r="S137" s="1081"/>
      <c r="T137" s="1082"/>
      <c r="U137" s="1082"/>
      <c r="V137" s="1082"/>
      <c r="W137" s="1083"/>
      <c r="X137" s="195" t="s">
        <v>18</v>
      </c>
      <c r="Y137" s="118"/>
      <c r="Z137" s="119"/>
      <c r="AA137" s="105"/>
      <c r="AB137" s="106"/>
      <c r="AC137" s="106"/>
      <c r="AD137" s="106"/>
      <c r="AE137" s="106"/>
      <c r="AF137" s="106"/>
      <c r="AG137" s="107"/>
      <c r="AH137" s="105"/>
      <c r="AI137" s="106"/>
      <c r="AJ137" s="106"/>
      <c r="AK137" s="106"/>
      <c r="AL137" s="106"/>
      <c r="AM137" s="106"/>
      <c r="AN137" s="107"/>
      <c r="AO137" s="105"/>
      <c r="AP137" s="106"/>
      <c r="AQ137" s="106"/>
      <c r="AR137" s="106"/>
      <c r="AS137" s="106"/>
      <c r="AT137" s="106"/>
      <c r="AU137" s="107"/>
      <c r="AV137" s="105"/>
      <c r="AW137" s="106"/>
      <c r="AX137" s="106"/>
      <c r="AY137" s="106"/>
      <c r="AZ137" s="106"/>
      <c r="BA137" s="106"/>
      <c r="BB137" s="107"/>
      <c r="BC137" s="105"/>
      <c r="BD137" s="106"/>
      <c r="BE137" s="108"/>
      <c r="BF137" s="1035"/>
      <c r="BG137" s="1036"/>
      <c r="BH137" s="1037"/>
      <c r="BI137" s="1038"/>
      <c r="BJ137" s="1059"/>
      <c r="BK137" s="1060"/>
      <c r="BL137" s="1060"/>
      <c r="BM137" s="1060"/>
      <c r="BN137" s="1061"/>
    </row>
    <row r="138" spans="2:66" ht="20.25" customHeight="1">
      <c r="B138" s="1121"/>
      <c r="C138" s="1031"/>
      <c r="D138" s="1034"/>
      <c r="E138" s="968"/>
      <c r="F138" s="1033"/>
      <c r="G138" s="1105"/>
      <c r="H138" s="1106"/>
      <c r="I138" s="207"/>
      <c r="J138" s="208">
        <f>G137</f>
        <v>0</v>
      </c>
      <c r="K138" s="207"/>
      <c r="L138" s="208">
        <f>M137</f>
        <v>0</v>
      </c>
      <c r="M138" s="1107"/>
      <c r="N138" s="1108"/>
      <c r="O138" s="1109"/>
      <c r="P138" s="1110"/>
      <c r="Q138" s="1110"/>
      <c r="R138" s="1106"/>
      <c r="S138" s="1081"/>
      <c r="T138" s="1082"/>
      <c r="U138" s="1082"/>
      <c r="V138" s="1082"/>
      <c r="W138" s="1083"/>
      <c r="X138" s="196" t="s">
        <v>253</v>
      </c>
      <c r="Y138" s="120"/>
      <c r="Z138" s="197"/>
      <c r="AA138" s="173" t="str">
        <f>IF(AA137="","",VLOOKUP(AA137,'シフト記号表（従来型・ユニット型共通）'!$C$6:$L$47,10,FALSE))</f>
        <v/>
      </c>
      <c r="AB138" s="174" t="str">
        <f>IF(AB137="","",VLOOKUP(AB137,'シフト記号表（従来型・ユニット型共通）'!$C$6:$L$47,10,FALSE))</f>
        <v/>
      </c>
      <c r="AC138" s="174" t="str">
        <f>IF(AC137="","",VLOOKUP(AC137,'シフト記号表（従来型・ユニット型共通）'!$C$6:$L$47,10,FALSE))</f>
        <v/>
      </c>
      <c r="AD138" s="174" t="str">
        <f>IF(AD137="","",VLOOKUP(AD137,'シフト記号表（従来型・ユニット型共通）'!$C$6:$L$47,10,FALSE))</f>
        <v/>
      </c>
      <c r="AE138" s="174" t="str">
        <f>IF(AE137="","",VLOOKUP(AE137,'シフト記号表（従来型・ユニット型共通）'!$C$6:$L$47,10,FALSE))</f>
        <v/>
      </c>
      <c r="AF138" s="174" t="str">
        <f>IF(AF137="","",VLOOKUP(AF137,'シフト記号表（従来型・ユニット型共通）'!$C$6:$L$47,10,FALSE))</f>
        <v/>
      </c>
      <c r="AG138" s="175" t="str">
        <f>IF(AG137="","",VLOOKUP(AG137,'シフト記号表（従来型・ユニット型共通）'!$C$6:$L$47,10,FALSE))</f>
        <v/>
      </c>
      <c r="AH138" s="173" t="str">
        <f>IF(AH137="","",VLOOKUP(AH137,'シフト記号表（従来型・ユニット型共通）'!$C$6:$L$47,10,FALSE))</f>
        <v/>
      </c>
      <c r="AI138" s="174" t="str">
        <f>IF(AI137="","",VLOOKUP(AI137,'シフト記号表（従来型・ユニット型共通）'!$C$6:$L$47,10,FALSE))</f>
        <v/>
      </c>
      <c r="AJ138" s="174" t="str">
        <f>IF(AJ137="","",VLOOKUP(AJ137,'シフト記号表（従来型・ユニット型共通）'!$C$6:$L$47,10,FALSE))</f>
        <v/>
      </c>
      <c r="AK138" s="174" t="str">
        <f>IF(AK137="","",VLOOKUP(AK137,'シフト記号表（従来型・ユニット型共通）'!$C$6:$L$47,10,FALSE))</f>
        <v/>
      </c>
      <c r="AL138" s="174" t="str">
        <f>IF(AL137="","",VLOOKUP(AL137,'シフト記号表（従来型・ユニット型共通）'!$C$6:$L$47,10,FALSE))</f>
        <v/>
      </c>
      <c r="AM138" s="174" t="str">
        <f>IF(AM137="","",VLOOKUP(AM137,'シフト記号表（従来型・ユニット型共通）'!$C$6:$L$47,10,FALSE))</f>
        <v/>
      </c>
      <c r="AN138" s="175" t="str">
        <f>IF(AN137="","",VLOOKUP(AN137,'シフト記号表（従来型・ユニット型共通）'!$C$6:$L$47,10,FALSE))</f>
        <v/>
      </c>
      <c r="AO138" s="173" t="str">
        <f>IF(AO137="","",VLOOKUP(AO137,'シフト記号表（従来型・ユニット型共通）'!$C$6:$L$47,10,FALSE))</f>
        <v/>
      </c>
      <c r="AP138" s="174" t="str">
        <f>IF(AP137="","",VLOOKUP(AP137,'シフト記号表（従来型・ユニット型共通）'!$C$6:$L$47,10,FALSE))</f>
        <v/>
      </c>
      <c r="AQ138" s="174" t="str">
        <f>IF(AQ137="","",VLOOKUP(AQ137,'シフト記号表（従来型・ユニット型共通）'!$C$6:$L$47,10,FALSE))</f>
        <v/>
      </c>
      <c r="AR138" s="174" t="str">
        <f>IF(AR137="","",VLOOKUP(AR137,'シフト記号表（従来型・ユニット型共通）'!$C$6:$L$47,10,FALSE))</f>
        <v/>
      </c>
      <c r="AS138" s="174" t="str">
        <f>IF(AS137="","",VLOOKUP(AS137,'シフト記号表（従来型・ユニット型共通）'!$C$6:$L$47,10,FALSE))</f>
        <v/>
      </c>
      <c r="AT138" s="174" t="str">
        <f>IF(AT137="","",VLOOKUP(AT137,'シフト記号表（従来型・ユニット型共通）'!$C$6:$L$47,10,FALSE))</f>
        <v/>
      </c>
      <c r="AU138" s="175" t="str">
        <f>IF(AU137="","",VLOOKUP(AU137,'シフト記号表（従来型・ユニット型共通）'!$C$6:$L$47,10,FALSE))</f>
        <v/>
      </c>
      <c r="AV138" s="173" t="str">
        <f>IF(AV137="","",VLOOKUP(AV137,'シフト記号表（従来型・ユニット型共通）'!$C$6:$L$47,10,FALSE))</f>
        <v/>
      </c>
      <c r="AW138" s="174" t="str">
        <f>IF(AW137="","",VLOOKUP(AW137,'シフト記号表（従来型・ユニット型共通）'!$C$6:$L$47,10,FALSE))</f>
        <v/>
      </c>
      <c r="AX138" s="174" t="str">
        <f>IF(AX137="","",VLOOKUP(AX137,'シフト記号表（従来型・ユニット型共通）'!$C$6:$L$47,10,FALSE))</f>
        <v/>
      </c>
      <c r="AY138" s="174" t="str">
        <f>IF(AY137="","",VLOOKUP(AY137,'シフト記号表（従来型・ユニット型共通）'!$C$6:$L$47,10,FALSE))</f>
        <v/>
      </c>
      <c r="AZ138" s="174" t="str">
        <f>IF(AZ137="","",VLOOKUP(AZ137,'シフト記号表（従来型・ユニット型共通）'!$C$6:$L$47,10,FALSE))</f>
        <v/>
      </c>
      <c r="BA138" s="174" t="str">
        <f>IF(BA137="","",VLOOKUP(BA137,'シフト記号表（従来型・ユニット型共通）'!$C$6:$L$47,10,FALSE))</f>
        <v/>
      </c>
      <c r="BB138" s="175" t="str">
        <f>IF(BB137="","",VLOOKUP(BB137,'シフト記号表（従来型・ユニット型共通）'!$C$6:$L$47,10,FALSE))</f>
        <v/>
      </c>
      <c r="BC138" s="173" t="str">
        <f>IF(BC137="","",VLOOKUP(BC137,'シフト記号表（従来型・ユニット型共通）'!$C$6:$L$47,10,FALSE))</f>
        <v/>
      </c>
      <c r="BD138" s="174" t="str">
        <f>IF(BD137="","",VLOOKUP(BD137,'シフト記号表（従来型・ユニット型共通）'!$C$6:$L$47,10,FALSE))</f>
        <v/>
      </c>
      <c r="BE138" s="174" t="str">
        <f>IF(BE137="","",VLOOKUP(BE137,'シフト記号表（従来型・ユニット型共通）'!$C$6:$L$47,10,FALSE))</f>
        <v/>
      </c>
      <c r="BF138" s="1114">
        <f>IF($BI$3="４週",SUM(AA138:BB138),IF($BI$3="暦月",SUM(AA138:BE138),""))</f>
        <v>0</v>
      </c>
      <c r="BG138" s="1115"/>
      <c r="BH138" s="1116">
        <f>IF($BI$3="４週",BF138/4,IF($BI$3="暦月",(BF138/($BI$8/7)),""))</f>
        <v>0</v>
      </c>
      <c r="BI138" s="1115"/>
      <c r="BJ138" s="1111"/>
      <c r="BK138" s="1112"/>
      <c r="BL138" s="1112"/>
      <c r="BM138" s="1112"/>
      <c r="BN138" s="1113"/>
    </row>
    <row r="139" spans="2:66" ht="20.25" customHeight="1">
      <c r="B139" s="1120">
        <f>B137+1</f>
        <v>62</v>
      </c>
      <c r="C139" s="1030"/>
      <c r="D139" s="1032"/>
      <c r="E139" s="968"/>
      <c r="F139" s="1033"/>
      <c r="G139" s="957"/>
      <c r="H139" s="958"/>
      <c r="I139" s="163"/>
      <c r="J139" s="164"/>
      <c r="K139" s="163"/>
      <c r="L139" s="164"/>
      <c r="M139" s="1051"/>
      <c r="N139" s="1052"/>
      <c r="O139" s="1057"/>
      <c r="P139" s="1058"/>
      <c r="Q139" s="1058"/>
      <c r="R139" s="958"/>
      <c r="S139" s="1081"/>
      <c r="T139" s="1082"/>
      <c r="U139" s="1082"/>
      <c r="V139" s="1082"/>
      <c r="W139" s="1083"/>
      <c r="X139" s="195" t="s">
        <v>18</v>
      </c>
      <c r="Y139" s="118"/>
      <c r="Z139" s="119"/>
      <c r="AA139" s="105"/>
      <c r="AB139" s="106"/>
      <c r="AC139" s="106"/>
      <c r="AD139" s="106"/>
      <c r="AE139" s="106"/>
      <c r="AF139" s="106"/>
      <c r="AG139" s="107"/>
      <c r="AH139" s="105"/>
      <c r="AI139" s="106"/>
      <c r="AJ139" s="106"/>
      <c r="AK139" s="106"/>
      <c r="AL139" s="106"/>
      <c r="AM139" s="106"/>
      <c r="AN139" s="107"/>
      <c r="AO139" s="105"/>
      <c r="AP139" s="106"/>
      <c r="AQ139" s="106"/>
      <c r="AR139" s="106"/>
      <c r="AS139" s="106"/>
      <c r="AT139" s="106"/>
      <c r="AU139" s="107"/>
      <c r="AV139" s="105"/>
      <c r="AW139" s="106"/>
      <c r="AX139" s="106"/>
      <c r="AY139" s="106"/>
      <c r="AZ139" s="106"/>
      <c r="BA139" s="106"/>
      <c r="BB139" s="107"/>
      <c r="BC139" s="105"/>
      <c r="BD139" s="106"/>
      <c r="BE139" s="108"/>
      <c r="BF139" s="1035"/>
      <c r="BG139" s="1036"/>
      <c r="BH139" s="1037"/>
      <c r="BI139" s="1038"/>
      <c r="BJ139" s="1059"/>
      <c r="BK139" s="1060"/>
      <c r="BL139" s="1060"/>
      <c r="BM139" s="1060"/>
      <c r="BN139" s="1061"/>
    </row>
    <row r="140" spans="2:66" ht="20.25" customHeight="1">
      <c r="B140" s="1121"/>
      <c r="C140" s="1031"/>
      <c r="D140" s="1034"/>
      <c r="E140" s="968"/>
      <c r="F140" s="1033"/>
      <c r="G140" s="1105"/>
      <c r="H140" s="1106"/>
      <c r="I140" s="207"/>
      <c r="J140" s="208">
        <f>G139</f>
        <v>0</v>
      </c>
      <c r="K140" s="207"/>
      <c r="L140" s="208">
        <f>M139</f>
        <v>0</v>
      </c>
      <c r="M140" s="1107"/>
      <c r="N140" s="1108"/>
      <c r="O140" s="1109"/>
      <c r="P140" s="1110"/>
      <c r="Q140" s="1110"/>
      <c r="R140" s="1106"/>
      <c r="S140" s="1081"/>
      <c r="T140" s="1082"/>
      <c r="U140" s="1082"/>
      <c r="V140" s="1082"/>
      <c r="W140" s="1083"/>
      <c r="X140" s="196" t="s">
        <v>253</v>
      </c>
      <c r="Y140" s="120"/>
      <c r="Z140" s="197"/>
      <c r="AA140" s="173" t="str">
        <f>IF(AA139="","",VLOOKUP(AA139,'シフト記号表（従来型・ユニット型共通）'!$C$6:$L$47,10,FALSE))</f>
        <v/>
      </c>
      <c r="AB140" s="174" t="str">
        <f>IF(AB139="","",VLOOKUP(AB139,'シフト記号表（従来型・ユニット型共通）'!$C$6:$L$47,10,FALSE))</f>
        <v/>
      </c>
      <c r="AC140" s="174" t="str">
        <f>IF(AC139="","",VLOOKUP(AC139,'シフト記号表（従来型・ユニット型共通）'!$C$6:$L$47,10,FALSE))</f>
        <v/>
      </c>
      <c r="AD140" s="174" t="str">
        <f>IF(AD139="","",VLOOKUP(AD139,'シフト記号表（従来型・ユニット型共通）'!$C$6:$L$47,10,FALSE))</f>
        <v/>
      </c>
      <c r="AE140" s="174" t="str">
        <f>IF(AE139="","",VLOOKUP(AE139,'シフト記号表（従来型・ユニット型共通）'!$C$6:$L$47,10,FALSE))</f>
        <v/>
      </c>
      <c r="AF140" s="174" t="str">
        <f>IF(AF139="","",VLOOKUP(AF139,'シフト記号表（従来型・ユニット型共通）'!$C$6:$L$47,10,FALSE))</f>
        <v/>
      </c>
      <c r="AG140" s="175" t="str">
        <f>IF(AG139="","",VLOOKUP(AG139,'シフト記号表（従来型・ユニット型共通）'!$C$6:$L$47,10,FALSE))</f>
        <v/>
      </c>
      <c r="AH140" s="173" t="str">
        <f>IF(AH139="","",VLOOKUP(AH139,'シフト記号表（従来型・ユニット型共通）'!$C$6:$L$47,10,FALSE))</f>
        <v/>
      </c>
      <c r="AI140" s="174" t="str">
        <f>IF(AI139="","",VLOOKUP(AI139,'シフト記号表（従来型・ユニット型共通）'!$C$6:$L$47,10,FALSE))</f>
        <v/>
      </c>
      <c r="AJ140" s="174" t="str">
        <f>IF(AJ139="","",VLOOKUP(AJ139,'シフト記号表（従来型・ユニット型共通）'!$C$6:$L$47,10,FALSE))</f>
        <v/>
      </c>
      <c r="AK140" s="174" t="str">
        <f>IF(AK139="","",VLOOKUP(AK139,'シフト記号表（従来型・ユニット型共通）'!$C$6:$L$47,10,FALSE))</f>
        <v/>
      </c>
      <c r="AL140" s="174" t="str">
        <f>IF(AL139="","",VLOOKUP(AL139,'シフト記号表（従来型・ユニット型共通）'!$C$6:$L$47,10,FALSE))</f>
        <v/>
      </c>
      <c r="AM140" s="174" t="str">
        <f>IF(AM139="","",VLOOKUP(AM139,'シフト記号表（従来型・ユニット型共通）'!$C$6:$L$47,10,FALSE))</f>
        <v/>
      </c>
      <c r="AN140" s="175" t="str">
        <f>IF(AN139="","",VLOOKUP(AN139,'シフト記号表（従来型・ユニット型共通）'!$C$6:$L$47,10,FALSE))</f>
        <v/>
      </c>
      <c r="AO140" s="173" t="str">
        <f>IF(AO139="","",VLOOKUP(AO139,'シフト記号表（従来型・ユニット型共通）'!$C$6:$L$47,10,FALSE))</f>
        <v/>
      </c>
      <c r="AP140" s="174" t="str">
        <f>IF(AP139="","",VLOOKUP(AP139,'シフト記号表（従来型・ユニット型共通）'!$C$6:$L$47,10,FALSE))</f>
        <v/>
      </c>
      <c r="AQ140" s="174" t="str">
        <f>IF(AQ139="","",VLOOKUP(AQ139,'シフト記号表（従来型・ユニット型共通）'!$C$6:$L$47,10,FALSE))</f>
        <v/>
      </c>
      <c r="AR140" s="174" t="str">
        <f>IF(AR139="","",VLOOKUP(AR139,'シフト記号表（従来型・ユニット型共通）'!$C$6:$L$47,10,FALSE))</f>
        <v/>
      </c>
      <c r="AS140" s="174" t="str">
        <f>IF(AS139="","",VLOOKUP(AS139,'シフト記号表（従来型・ユニット型共通）'!$C$6:$L$47,10,FALSE))</f>
        <v/>
      </c>
      <c r="AT140" s="174" t="str">
        <f>IF(AT139="","",VLOOKUP(AT139,'シフト記号表（従来型・ユニット型共通）'!$C$6:$L$47,10,FALSE))</f>
        <v/>
      </c>
      <c r="AU140" s="175" t="str">
        <f>IF(AU139="","",VLOOKUP(AU139,'シフト記号表（従来型・ユニット型共通）'!$C$6:$L$47,10,FALSE))</f>
        <v/>
      </c>
      <c r="AV140" s="173" t="str">
        <f>IF(AV139="","",VLOOKUP(AV139,'シフト記号表（従来型・ユニット型共通）'!$C$6:$L$47,10,FALSE))</f>
        <v/>
      </c>
      <c r="AW140" s="174" t="str">
        <f>IF(AW139="","",VLOOKUP(AW139,'シフト記号表（従来型・ユニット型共通）'!$C$6:$L$47,10,FALSE))</f>
        <v/>
      </c>
      <c r="AX140" s="174" t="str">
        <f>IF(AX139="","",VLOOKUP(AX139,'シフト記号表（従来型・ユニット型共通）'!$C$6:$L$47,10,FALSE))</f>
        <v/>
      </c>
      <c r="AY140" s="174" t="str">
        <f>IF(AY139="","",VLOOKUP(AY139,'シフト記号表（従来型・ユニット型共通）'!$C$6:$L$47,10,FALSE))</f>
        <v/>
      </c>
      <c r="AZ140" s="174" t="str">
        <f>IF(AZ139="","",VLOOKUP(AZ139,'シフト記号表（従来型・ユニット型共通）'!$C$6:$L$47,10,FALSE))</f>
        <v/>
      </c>
      <c r="BA140" s="174" t="str">
        <f>IF(BA139="","",VLOOKUP(BA139,'シフト記号表（従来型・ユニット型共通）'!$C$6:$L$47,10,FALSE))</f>
        <v/>
      </c>
      <c r="BB140" s="175" t="str">
        <f>IF(BB139="","",VLOOKUP(BB139,'シフト記号表（従来型・ユニット型共通）'!$C$6:$L$47,10,FALSE))</f>
        <v/>
      </c>
      <c r="BC140" s="173" t="str">
        <f>IF(BC139="","",VLOOKUP(BC139,'シフト記号表（従来型・ユニット型共通）'!$C$6:$L$47,10,FALSE))</f>
        <v/>
      </c>
      <c r="BD140" s="174" t="str">
        <f>IF(BD139="","",VLOOKUP(BD139,'シフト記号表（従来型・ユニット型共通）'!$C$6:$L$47,10,FALSE))</f>
        <v/>
      </c>
      <c r="BE140" s="174" t="str">
        <f>IF(BE139="","",VLOOKUP(BE139,'シフト記号表（従来型・ユニット型共通）'!$C$6:$L$47,10,FALSE))</f>
        <v/>
      </c>
      <c r="BF140" s="1114">
        <f>IF($BI$3="４週",SUM(AA140:BB140),IF($BI$3="暦月",SUM(AA140:BE140),""))</f>
        <v>0</v>
      </c>
      <c r="BG140" s="1115"/>
      <c r="BH140" s="1116">
        <f>IF($BI$3="４週",BF140/4,IF($BI$3="暦月",(BF140/($BI$8/7)),""))</f>
        <v>0</v>
      </c>
      <c r="BI140" s="1115"/>
      <c r="BJ140" s="1111"/>
      <c r="BK140" s="1112"/>
      <c r="BL140" s="1112"/>
      <c r="BM140" s="1112"/>
      <c r="BN140" s="1113"/>
    </row>
    <row r="141" spans="2:66" ht="20.25" customHeight="1">
      <c r="B141" s="1120">
        <f>B139+1</f>
        <v>63</v>
      </c>
      <c r="C141" s="1030"/>
      <c r="D141" s="1032"/>
      <c r="E141" s="968"/>
      <c r="F141" s="1033"/>
      <c r="G141" s="957"/>
      <c r="H141" s="958"/>
      <c r="I141" s="163"/>
      <c r="J141" s="164"/>
      <c r="K141" s="163"/>
      <c r="L141" s="164"/>
      <c r="M141" s="1051"/>
      <c r="N141" s="1052"/>
      <c r="O141" s="1057"/>
      <c r="P141" s="1058"/>
      <c r="Q141" s="1058"/>
      <c r="R141" s="958"/>
      <c r="S141" s="1081"/>
      <c r="T141" s="1082"/>
      <c r="U141" s="1082"/>
      <c r="V141" s="1082"/>
      <c r="W141" s="1083"/>
      <c r="X141" s="195" t="s">
        <v>18</v>
      </c>
      <c r="Y141" s="118"/>
      <c r="Z141" s="119"/>
      <c r="AA141" s="105"/>
      <c r="AB141" s="106"/>
      <c r="AC141" s="106"/>
      <c r="AD141" s="106"/>
      <c r="AE141" s="106"/>
      <c r="AF141" s="106"/>
      <c r="AG141" s="107"/>
      <c r="AH141" s="105"/>
      <c r="AI141" s="106"/>
      <c r="AJ141" s="106"/>
      <c r="AK141" s="106"/>
      <c r="AL141" s="106"/>
      <c r="AM141" s="106"/>
      <c r="AN141" s="107"/>
      <c r="AO141" s="105"/>
      <c r="AP141" s="106"/>
      <c r="AQ141" s="106"/>
      <c r="AR141" s="106"/>
      <c r="AS141" s="106"/>
      <c r="AT141" s="106"/>
      <c r="AU141" s="107"/>
      <c r="AV141" s="105"/>
      <c r="AW141" s="106"/>
      <c r="AX141" s="106"/>
      <c r="AY141" s="106"/>
      <c r="AZ141" s="106"/>
      <c r="BA141" s="106"/>
      <c r="BB141" s="107"/>
      <c r="BC141" s="105"/>
      <c r="BD141" s="106"/>
      <c r="BE141" s="108"/>
      <c r="BF141" s="1035"/>
      <c r="BG141" s="1036"/>
      <c r="BH141" s="1037"/>
      <c r="BI141" s="1038"/>
      <c r="BJ141" s="1059"/>
      <c r="BK141" s="1060"/>
      <c r="BL141" s="1060"/>
      <c r="BM141" s="1060"/>
      <c r="BN141" s="1061"/>
    </row>
    <row r="142" spans="2:66" ht="20.25" customHeight="1">
      <c r="B142" s="1121"/>
      <c r="C142" s="1031"/>
      <c r="D142" s="1034"/>
      <c r="E142" s="968"/>
      <c r="F142" s="1033"/>
      <c r="G142" s="1105"/>
      <c r="H142" s="1106"/>
      <c r="I142" s="207"/>
      <c r="J142" s="208">
        <f>G141</f>
        <v>0</v>
      </c>
      <c r="K142" s="207"/>
      <c r="L142" s="208">
        <f>M141</f>
        <v>0</v>
      </c>
      <c r="M142" s="1107"/>
      <c r="N142" s="1108"/>
      <c r="O142" s="1109"/>
      <c r="P142" s="1110"/>
      <c r="Q142" s="1110"/>
      <c r="R142" s="1106"/>
      <c r="S142" s="1081"/>
      <c r="T142" s="1082"/>
      <c r="U142" s="1082"/>
      <c r="V142" s="1082"/>
      <c r="W142" s="1083"/>
      <c r="X142" s="196" t="s">
        <v>253</v>
      </c>
      <c r="Y142" s="120"/>
      <c r="Z142" s="197"/>
      <c r="AA142" s="173" t="str">
        <f>IF(AA141="","",VLOOKUP(AA141,'シフト記号表（従来型・ユニット型共通）'!$C$6:$L$47,10,FALSE))</f>
        <v/>
      </c>
      <c r="AB142" s="174" t="str">
        <f>IF(AB141="","",VLOOKUP(AB141,'シフト記号表（従来型・ユニット型共通）'!$C$6:$L$47,10,FALSE))</f>
        <v/>
      </c>
      <c r="AC142" s="174" t="str">
        <f>IF(AC141="","",VLOOKUP(AC141,'シフト記号表（従来型・ユニット型共通）'!$C$6:$L$47,10,FALSE))</f>
        <v/>
      </c>
      <c r="AD142" s="174" t="str">
        <f>IF(AD141="","",VLOOKUP(AD141,'シフト記号表（従来型・ユニット型共通）'!$C$6:$L$47,10,FALSE))</f>
        <v/>
      </c>
      <c r="AE142" s="174" t="str">
        <f>IF(AE141="","",VLOOKUP(AE141,'シフト記号表（従来型・ユニット型共通）'!$C$6:$L$47,10,FALSE))</f>
        <v/>
      </c>
      <c r="AF142" s="174" t="str">
        <f>IF(AF141="","",VLOOKUP(AF141,'シフト記号表（従来型・ユニット型共通）'!$C$6:$L$47,10,FALSE))</f>
        <v/>
      </c>
      <c r="AG142" s="175" t="str">
        <f>IF(AG141="","",VLOOKUP(AG141,'シフト記号表（従来型・ユニット型共通）'!$C$6:$L$47,10,FALSE))</f>
        <v/>
      </c>
      <c r="AH142" s="173" t="str">
        <f>IF(AH141="","",VLOOKUP(AH141,'シフト記号表（従来型・ユニット型共通）'!$C$6:$L$47,10,FALSE))</f>
        <v/>
      </c>
      <c r="AI142" s="174" t="str">
        <f>IF(AI141="","",VLOOKUP(AI141,'シフト記号表（従来型・ユニット型共通）'!$C$6:$L$47,10,FALSE))</f>
        <v/>
      </c>
      <c r="AJ142" s="174" t="str">
        <f>IF(AJ141="","",VLOOKUP(AJ141,'シフト記号表（従来型・ユニット型共通）'!$C$6:$L$47,10,FALSE))</f>
        <v/>
      </c>
      <c r="AK142" s="174" t="str">
        <f>IF(AK141="","",VLOOKUP(AK141,'シフト記号表（従来型・ユニット型共通）'!$C$6:$L$47,10,FALSE))</f>
        <v/>
      </c>
      <c r="AL142" s="174" t="str">
        <f>IF(AL141="","",VLOOKUP(AL141,'シフト記号表（従来型・ユニット型共通）'!$C$6:$L$47,10,FALSE))</f>
        <v/>
      </c>
      <c r="AM142" s="174" t="str">
        <f>IF(AM141="","",VLOOKUP(AM141,'シフト記号表（従来型・ユニット型共通）'!$C$6:$L$47,10,FALSE))</f>
        <v/>
      </c>
      <c r="AN142" s="175" t="str">
        <f>IF(AN141="","",VLOOKUP(AN141,'シフト記号表（従来型・ユニット型共通）'!$C$6:$L$47,10,FALSE))</f>
        <v/>
      </c>
      <c r="AO142" s="173" t="str">
        <f>IF(AO141="","",VLOOKUP(AO141,'シフト記号表（従来型・ユニット型共通）'!$C$6:$L$47,10,FALSE))</f>
        <v/>
      </c>
      <c r="AP142" s="174" t="str">
        <f>IF(AP141="","",VLOOKUP(AP141,'シフト記号表（従来型・ユニット型共通）'!$C$6:$L$47,10,FALSE))</f>
        <v/>
      </c>
      <c r="AQ142" s="174" t="str">
        <f>IF(AQ141="","",VLOOKUP(AQ141,'シフト記号表（従来型・ユニット型共通）'!$C$6:$L$47,10,FALSE))</f>
        <v/>
      </c>
      <c r="AR142" s="174" t="str">
        <f>IF(AR141="","",VLOOKUP(AR141,'シフト記号表（従来型・ユニット型共通）'!$C$6:$L$47,10,FALSE))</f>
        <v/>
      </c>
      <c r="AS142" s="174" t="str">
        <f>IF(AS141="","",VLOOKUP(AS141,'シフト記号表（従来型・ユニット型共通）'!$C$6:$L$47,10,FALSE))</f>
        <v/>
      </c>
      <c r="AT142" s="174" t="str">
        <f>IF(AT141="","",VLOOKUP(AT141,'シフト記号表（従来型・ユニット型共通）'!$C$6:$L$47,10,FALSE))</f>
        <v/>
      </c>
      <c r="AU142" s="175" t="str">
        <f>IF(AU141="","",VLOOKUP(AU141,'シフト記号表（従来型・ユニット型共通）'!$C$6:$L$47,10,FALSE))</f>
        <v/>
      </c>
      <c r="AV142" s="173" t="str">
        <f>IF(AV141="","",VLOOKUP(AV141,'シフト記号表（従来型・ユニット型共通）'!$C$6:$L$47,10,FALSE))</f>
        <v/>
      </c>
      <c r="AW142" s="174" t="str">
        <f>IF(AW141="","",VLOOKUP(AW141,'シフト記号表（従来型・ユニット型共通）'!$C$6:$L$47,10,FALSE))</f>
        <v/>
      </c>
      <c r="AX142" s="174" t="str">
        <f>IF(AX141="","",VLOOKUP(AX141,'シフト記号表（従来型・ユニット型共通）'!$C$6:$L$47,10,FALSE))</f>
        <v/>
      </c>
      <c r="AY142" s="174" t="str">
        <f>IF(AY141="","",VLOOKUP(AY141,'シフト記号表（従来型・ユニット型共通）'!$C$6:$L$47,10,FALSE))</f>
        <v/>
      </c>
      <c r="AZ142" s="174" t="str">
        <f>IF(AZ141="","",VLOOKUP(AZ141,'シフト記号表（従来型・ユニット型共通）'!$C$6:$L$47,10,FALSE))</f>
        <v/>
      </c>
      <c r="BA142" s="174" t="str">
        <f>IF(BA141="","",VLOOKUP(BA141,'シフト記号表（従来型・ユニット型共通）'!$C$6:$L$47,10,FALSE))</f>
        <v/>
      </c>
      <c r="BB142" s="175" t="str">
        <f>IF(BB141="","",VLOOKUP(BB141,'シフト記号表（従来型・ユニット型共通）'!$C$6:$L$47,10,FALSE))</f>
        <v/>
      </c>
      <c r="BC142" s="173" t="str">
        <f>IF(BC141="","",VLOOKUP(BC141,'シフト記号表（従来型・ユニット型共通）'!$C$6:$L$47,10,FALSE))</f>
        <v/>
      </c>
      <c r="BD142" s="174" t="str">
        <f>IF(BD141="","",VLOOKUP(BD141,'シフト記号表（従来型・ユニット型共通）'!$C$6:$L$47,10,FALSE))</f>
        <v/>
      </c>
      <c r="BE142" s="174" t="str">
        <f>IF(BE141="","",VLOOKUP(BE141,'シフト記号表（従来型・ユニット型共通）'!$C$6:$L$47,10,FALSE))</f>
        <v/>
      </c>
      <c r="BF142" s="1114">
        <f>IF($BI$3="４週",SUM(AA142:BB142),IF($BI$3="暦月",SUM(AA142:BE142),""))</f>
        <v>0</v>
      </c>
      <c r="BG142" s="1115"/>
      <c r="BH142" s="1116">
        <f>IF($BI$3="４週",BF142/4,IF($BI$3="暦月",(BF142/($BI$8/7)),""))</f>
        <v>0</v>
      </c>
      <c r="BI142" s="1115"/>
      <c r="BJ142" s="1111"/>
      <c r="BK142" s="1112"/>
      <c r="BL142" s="1112"/>
      <c r="BM142" s="1112"/>
      <c r="BN142" s="1113"/>
    </row>
    <row r="143" spans="2:66" ht="20.25" customHeight="1">
      <c r="B143" s="1120">
        <f>B141+1</f>
        <v>64</v>
      </c>
      <c r="C143" s="1030"/>
      <c r="D143" s="1032"/>
      <c r="E143" s="968"/>
      <c r="F143" s="1033"/>
      <c r="G143" s="957"/>
      <c r="H143" s="958"/>
      <c r="I143" s="163"/>
      <c r="J143" s="164"/>
      <c r="K143" s="163"/>
      <c r="L143" s="164"/>
      <c r="M143" s="1051"/>
      <c r="N143" s="1052"/>
      <c r="O143" s="1057"/>
      <c r="P143" s="1058"/>
      <c r="Q143" s="1058"/>
      <c r="R143" s="958"/>
      <c r="S143" s="1081"/>
      <c r="T143" s="1082"/>
      <c r="U143" s="1082"/>
      <c r="V143" s="1082"/>
      <c r="W143" s="1083"/>
      <c r="X143" s="195" t="s">
        <v>18</v>
      </c>
      <c r="Y143" s="118"/>
      <c r="Z143" s="119"/>
      <c r="AA143" s="105"/>
      <c r="AB143" s="106"/>
      <c r="AC143" s="106"/>
      <c r="AD143" s="106"/>
      <c r="AE143" s="106"/>
      <c r="AF143" s="106"/>
      <c r="AG143" s="107"/>
      <c r="AH143" s="105"/>
      <c r="AI143" s="106"/>
      <c r="AJ143" s="106"/>
      <c r="AK143" s="106"/>
      <c r="AL143" s="106"/>
      <c r="AM143" s="106"/>
      <c r="AN143" s="107"/>
      <c r="AO143" s="105"/>
      <c r="AP143" s="106"/>
      <c r="AQ143" s="106"/>
      <c r="AR143" s="106"/>
      <c r="AS143" s="106"/>
      <c r="AT143" s="106"/>
      <c r="AU143" s="107"/>
      <c r="AV143" s="105"/>
      <c r="AW143" s="106"/>
      <c r="AX143" s="106"/>
      <c r="AY143" s="106"/>
      <c r="AZ143" s="106"/>
      <c r="BA143" s="106"/>
      <c r="BB143" s="107"/>
      <c r="BC143" s="105"/>
      <c r="BD143" s="106"/>
      <c r="BE143" s="108"/>
      <c r="BF143" s="1035"/>
      <c r="BG143" s="1036"/>
      <c r="BH143" s="1037"/>
      <c r="BI143" s="1038"/>
      <c r="BJ143" s="1059"/>
      <c r="BK143" s="1060"/>
      <c r="BL143" s="1060"/>
      <c r="BM143" s="1060"/>
      <c r="BN143" s="1061"/>
    </row>
    <row r="144" spans="2:66" ht="20.25" customHeight="1">
      <c r="B144" s="1121"/>
      <c r="C144" s="1031"/>
      <c r="D144" s="1034"/>
      <c r="E144" s="968"/>
      <c r="F144" s="1033"/>
      <c r="G144" s="1105"/>
      <c r="H144" s="1106"/>
      <c r="I144" s="207"/>
      <c r="J144" s="208">
        <f>G143</f>
        <v>0</v>
      </c>
      <c r="K144" s="207"/>
      <c r="L144" s="208">
        <f>M143</f>
        <v>0</v>
      </c>
      <c r="M144" s="1107"/>
      <c r="N144" s="1108"/>
      <c r="O144" s="1109"/>
      <c r="P144" s="1110"/>
      <c r="Q144" s="1110"/>
      <c r="R144" s="1106"/>
      <c r="S144" s="1081"/>
      <c r="T144" s="1082"/>
      <c r="U144" s="1082"/>
      <c r="V144" s="1082"/>
      <c r="W144" s="1083"/>
      <c r="X144" s="196" t="s">
        <v>253</v>
      </c>
      <c r="Y144" s="120"/>
      <c r="Z144" s="197"/>
      <c r="AA144" s="173" t="str">
        <f>IF(AA143="","",VLOOKUP(AA143,'シフト記号表（従来型・ユニット型共通）'!$C$6:$L$47,10,FALSE))</f>
        <v/>
      </c>
      <c r="AB144" s="174" t="str">
        <f>IF(AB143="","",VLOOKUP(AB143,'シフト記号表（従来型・ユニット型共通）'!$C$6:$L$47,10,FALSE))</f>
        <v/>
      </c>
      <c r="AC144" s="174" t="str">
        <f>IF(AC143="","",VLOOKUP(AC143,'シフト記号表（従来型・ユニット型共通）'!$C$6:$L$47,10,FALSE))</f>
        <v/>
      </c>
      <c r="AD144" s="174" t="str">
        <f>IF(AD143="","",VLOOKUP(AD143,'シフト記号表（従来型・ユニット型共通）'!$C$6:$L$47,10,FALSE))</f>
        <v/>
      </c>
      <c r="AE144" s="174" t="str">
        <f>IF(AE143="","",VLOOKUP(AE143,'シフト記号表（従来型・ユニット型共通）'!$C$6:$L$47,10,FALSE))</f>
        <v/>
      </c>
      <c r="AF144" s="174" t="str">
        <f>IF(AF143="","",VLOOKUP(AF143,'シフト記号表（従来型・ユニット型共通）'!$C$6:$L$47,10,FALSE))</f>
        <v/>
      </c>
      <c r="AG144" s="175" t="str">
        <f>IF(AG143="","",VLOOKUP(AG143,'シフト記号表（従来型・ユニット型共通）'!$C$6:$L$47,10,FALSE))</f>
        <v/>
      </c>
      <c r="AH144" s="173" t="str">
        <f>IF(AH143="","",VLOOKUP(AH143,'シフト記号表（従来型・ユニット型共通）'!$C$6:$L$47,10,FALSE))</f>
        <v/>
      </c>
      <c r="AI144" s="174" t="str">
        <f>IF(AI143="","",VLOOKUP(AI143,'シフト記号表（従来型・ユニット型共通）'!$C$6:$L$47,10,FALSE))</f>
        <v/>
      </c>
      <c r="AJ144" s="174" t="str">
        <f>IF(AJ143="","",VLOOKUP(AJ143,'シフト記号表（従来型・ユニット型共通）'!$C$6:$L$47,10,FALSE))</f>
        <v/>
      </c>
      <c r="AK144" s="174" t="str">
        <f>IF(AK143="","",VLOOKUP(AK143,'シフト記号表（従来型・ユニット型共通）'!$C$6:$L$47,10,FALSE))</f>
        <v/>
      </c>
      <c r="AL144" s="174" t="str">
        <f>IF(AL143="","",VLOOKUP(AL143,'シフト記号表（従来型・ユニット型共通）'!$C$6:$L$47,10,FALSE))</f>
        <v/>
      </c>
      <c r="AM144" s="174" t="str">
        <f>IF(AM143="","",VLOOKUP(AM143,'シフト記号表（従来型・ユニット型共通）'!$C$6:$L$47,10,FALSE))</f>
        <v/>
      </c>
      <c r="AN144" s="175" t="str">
        <f>IF(AN143="","",VLOOKUP(AN143,'シフト記号表（従来型・ユニット型共通）'!$C$6:$L$47,10,FALSE))</f>
        <v/>
      </c>
      <c r="AO144" s="173" t="str">
        <f>IF(AO143="","",VLOOKUP(AO143,'シフト記号表（従来型・ユニット型共通）'!$C$6:$L$47,10,FALSE))</f>
        <v/>
      </c>
      <c r="AP144" s="174" t="str">
        <f>IF(AP143="","",VLOOKUP(AP143,'シフト記号表（従来型・ユニット型共通）'!$C$6:$L$47,10,FALSE))</f>
        <v/>
      </c>
      <c r="AQ144" s="174" t="str">
        <f>IF(AQ143="","",VLOOKUP(AQ143,'シフト記号表（従来型・ユニット型共通）'!$C$6:$L$47,10,FALSE))</f>
        <v/>
      </c>
      <c r="AR144" s="174" t="str">
        <f>IF(AR143="","",VLOOKUP(AR143,'シフト記号表（従来型・ユニット型共通）'!$C$6:$L$47,10,FALSE))</f>
        <v/>
      </c>
      <c r="AS144" s="174" t="str">
        <f>IF(AS143="","",VLOOKUP(AS143,'シフト記号表（従来型・ユニット型共通）'!$C$6:$L$47,10,FALSE))</f>
        <v/>
      </c>
      <c r="AT144" s="174" t="str">
        <f>IF(AT143="","",VLOOKUP(AT143,'シフト記号表（従来型・ユニット型共通）'!$C$6:$L$47,10,FALSE))</f>
        <v/>
      </c>
      <c r="AU144" s="175" t="str">
        <f>IF(AU143="","",VLOOKUP(AU143,'シフト記号表（従来型・ユニット型共通）'!$C$6:$L$47,10,FALSE))</f>
        <v/>
      </c>
      <c r="AV144" s="173" t="str">
        <f>IF(AV143="","",VLOOKUP(AV143,'シフト記号表（従来型・ユニット型共通）'!$C$6:$L$47,10,FALSE))</f>
        <v/>
      </c>
      <c r="AW144" s="174" t="str">
        <f>IF(AW143="","",VLOOKUP(AW143,'シフト記号表（従来型・ユニット型共通）'!$C$6:$L$47,10,FALSE))</f>
        <v/>
      </c>
      <c r="AX144" s="174" t="str">
        <f>IF(AX143="","",VLOOKUP(AX143,'シフト記号表（従来型・ユニット型共通）'!$C$6:$L$47,10,FALSE))</f>
        <v/>
      </c>
      <c r="AY144" s="174" t="str">
        <f>IF(AY143="","",VLOOKUP(AY143,'シフト記号表（従来型・ユニット型共通）'!$C$6:$L$47,10,FALSE))</f>
        <v/>
      </c>
      <c r="AZ144" s="174" t="str">
        <f>IF(AZ143="","",VLOOKUP(AZ143,'シフト記号表（従来型・ユニット型共通）'!$C$6:$L$47,10,FALSE))</f>
        <v/>
      </c>
      <c r="BA144" s="174" t="str">
        <f>IF(BA143="","",VLOOKUP(BA143,'シフト記号表（従来型・ユニット型共通）'!$C$6:$L$47,10,FALSE))</f>
        <v/>
      </c>
      <c r="BB144" s="175" t="str">
        <f>IF(BB143="","",VLOOKUP(BB143,'シフト記号表（従来型・ユニット型共通）'!$C$6:$L$47,10,FALSE))</f>
        <v/>
      </c>
      <c r="BC144" s="173" t="str">
        <f>IF(BC143="","",VLOOKUP(BC143,'シフト記号表（従来型・ユニット型共通）'!$C$6:$L$47,10,FALSE))</f>
        <v/>
      </c>
      <c r="BD144" s="174" t="str">
        <f>IF(BD143="","",VLOOKUP(BD143,'シフト記号表（従来型・ユニット型共通）'!$C$6:$L$47,10,FALSE))</f>
        <v/>
      </c>
      <c r="BE144" s="174" t="str">
        <f>IF(BE143="","",VLOOKUP(BE143,'シフト記号表（従来型・ユニット型共通）'!$C$6:$L$47,10,FALSE))</f>
        <v/>
      </c>
      <c r="BF144" s="1114">
        <f>IF($BI$3="４週",SUM(AA144:BB144),IF($BI$3="暦月",SUM(AA144:BE144),""))</f>
        <v>0</v>
      </c>
      <c r="BG144" s="1115"/>
      <c r="BH144" s="1116">
        <f>IF($BI$3="４週",BF144/4,IF($BI$3="暦月",(BF144/($BI$8/7)),""))</f>
        <v>0</v>
      </c>
      <c r="BI144" s="1115"/>
      <c r="BJ144" s="1111"/>
      <c r="BK144" s="1112"/>
      <c r="BL144" s="1112"/>
      <c r="BM144" s="1112"/>
      <c r="BN144" s="1113"/>
    </row>
    <row r="145" spans="2:66" ht="20.25" customHeight="1">
      <c r="B145" s="1120">
        <f>B143+1</f>
        <v>65</v>
      </c>
      <c r="C145" s="1030"/>
      <c r="D145" s="1032"/>
      <c r="E145" s="968"/>
      <c r="F145" s="1033"/>
      <c r="G145" s="957"/>
      <c r="H145" s="958"/>
      <c r="I145" s="163"/>
      <c r="J145" s="164"/>
      <c r="K145" s="163"/>
      <c r="L145" s="164"/>
      <c r="M145" s="1051"/>
      <c r="N145" s="1052"/>
      <c r="O145" s="1057"/>
      <c r="P145" s="1058"/>
      <c r="Q145" s="1058"/>
      <c r="R145" s="958"/>
      <c r="S145" s="1081"/>
      <c r="T145" s="1082"/>
      <c r="U145" s="1082"/>
      <c r="V145" s="1082"/>
      <c r="W145" s="1083"/>
      <c r="X145" s="195" t="s">
        <v>18</v>
      </c>
      <c r="Y145" s="118"/>
      <c r="Z145" s="119"/>
      <c r="AA145" s="105"/>
      <c r="AB145" s="106"/>
      <c r="AC145" s="106"/>
      <c r="AD145" s="106"/>
      <c r="AE145" s="106"/>
      <c r="AF145" s="106"/>
      <c r="AG145" s="107"/>
      <c r="AH145" s="105"/>
      <c r="AI145" s="106"/>
      <c r="AJ145" s="106"/>
      <c r="AK145" s="106"/>
      <c r="AL145" s="106"/>
      <c r="AM145" s="106"/>
      <c r="AN145" s="107"/>
      <c r="AO145" s="105"/>
      <c r="AP145" s="106"/>
      <c r="AQ145" s="106"/>
      <c r="AR145" s="106"/>
      <c r="AS145" s="106"/>
      <c r="AT145" s="106"/>
      <c r="AU145" s="107"/>
      <c r="AV145" s="105"/>
      <c r="AW145" s="106"/>
      <c r="AX145" s="106"/>
      <c r="AY145" s="106"/>
      <c r="AZ145" s="106"/>
      <c r="BA145" s="106"/>
      <c r="BB145" s="107"/>
      <c r="BC145" s="105"/>
      <c r="BD145" s="106"/>
      <c r="BE145" s="108"/>
      <c r="BF145" s="1035"/>
      <c r="BG145" s="1036"/>
      <c r="BH145" s="1037"/>
      <c r="BI145" s="1038"/>
      <c r="BJ145" s="1059"/>
      <c r="BK145" s="1060"/>
      <c r="BL145" s="1060"/>
      <c r="BM145" s="1060"/>
      <c r="BN145" s="1061"/>
    </row>
    <row r="146" spans="2:66" ht="20.25" customHeight="1">
      <c r="B146" s="1121"/>
      <c r="C146" s="1031"/>
      <c r="D146" s="1034"/>
      <c r="E146" s="968"/>
      <c r="F146" s="1033"/>
      <c r="G146" s="1105"/>
      <c r="H146" s="1106"/>
      <c r="I146" s="207"/>
      <c r="J146" s="208">
        <f>G145</f>
        <v>0</v>
      </c>
      <c r="K146" s="207"/>
      <c r="L146" s="208">
        <f>M145</f>
        <v>0</v>
      </c>
      <c r="M146" s="1107"/>
      <c r="N146" s="1108"/>
      <c r="O146" s="1109"/>
      <c r="P146" s="1110"/>
      <c r="Q146" s="1110"/>
      <c r="R146" s="1106"/>
      <c r="S146" s="1081"/>
      <c r="T146" s="1082"/>
      <c r="U146" s="1082"/>
      <c r="V146" s="1082"/>
      <c r="W146" s="1083"/>
      <c r="X146" s="196" t="s">
        <v>253</v>
      </c>
      <c r="Y146" s="120"/>
      <c r="Z146" s="197"/>
      <c r="AA146" s="173" t="str">
        <f>IF(AA145="","",VLOOKUP(AA145,'シフト記号表（従来型・ユニット型共通）'!$C$6:$L$47,10,FALSE))</f>
        <v/>
      </c>
      <c r="AB146" s="174" t="str">
        <f>IF(AB145="","",VLOOKUP(AB145,'シフト記号表（従来型・ユニット型共通）'!$C$6:$L$47,10,FALSE))</f>
        <v/>
      </c>
      <c r="AC146" s="174" t="str">
        <f>IF(AC145="","",VLOOKUP(AC145,'シフト記号表（従来型・ユニット型共通）'!$C$6:$L$47,10,FALSE))</f>
        <v/>
      </c>
      <c r="AD146" s="174" t="str">
        <f>IF(AD145="","",VLOOKUP(AD145,'シフト記号表（従来型・ユニット型共通）'!$C$6:$L$47,10,FALSE))</f>
        <v/>
      </c>
      <c r="AE146" s="174" t="str">
        <f>IF(AE145="","",VLOOKUP(AE145,'シフト記号表（従来型・ユニット型共通）'!$C$6:$L$47,10,FALSE))</f>
        <v/>
      </c>
      <c r="AF146" s="174" t="str">
        <f>IF(AF145="","",VLOOKUP(AF145,'シフト記号表（従来型・ユニット型共通）'!$C$6:$L$47,10,FALSE))</f>
        <v/>
      </c>
      <c r="AG146" s="175" t="str">
        <f>IF(AG145="","",VLOOKUP(AG145,'シフト記号表（従来型・ユニット型共通）'!$C$6:$L$47,10,FALSE))</f>
        <v/>
      </c>
      <c r="AH146" s="173" t="str">
        <f>IF(AH145="","",VLOOKUP(AH145,'シフト記号表（従来型・ユニット型共通）'!$C$6:$L$47,10,FALSE))</f>
        <v/>
      </c>
      <c r="AI146" s="174" t="str">
        <f>IF(AI145="","",VLOOKUP(AI145,'シフト記号表（従来型・ユニット型共通）'!$C$6:$L$47,10,FALSE))</f>
        <v/>
      </c>
      <c r="AJ146" s="174" t="str">
        <f>IF(AJ145="","",VLOOKUP(AJ145,'シフト記号表（従来型・ユニット型共通）'!$C$6:$L$47,10,FALSE))</f>
        <v/>
      </c>
      <c r="AK146" s="174" t="str">
        <f>IF(AK145="","",VLOOKUP(AK145,'シフト記号表（従来型・ユニット型共通）'!$C$6:$L$47,10,FALSE))</f>
        <v/>
      </c>
      <c r="AL146" s="174" t="str">
        <f>IF(AL145="","",VLOOKUP(AL145,'シフト記号表（従来型・ユニット型共通）'!$C$6:$L$47,10,FALSE))</f>
        <v/>
      </c>
      <c r="AM146" s="174" t="str">
        <f>IF(AM145="","",VLOOKUP(AM145,'シフト記号表（従来型・ユニット型共通）'!$C$6:$L$47,10,FALSE))</f>
        <v/>
      </c>
      <c r="AN146" s="175" t="str">
        <f>IF(AN145="","",VLOOKUP(AN145,'シフト記号表（従来型・ユニット型共通）'!$C$6:$L$47,10,FALSE))</f>
        <v/>
      </c>
      <c r="AO146" s="173" t="str">
        <f>IF(AO145="","",VLOOKUP(AO145,'シフト記号表（従来型・ユニット型共通）'!$C$6:$L$47,10,FALSE))</f>
        <v/>
      </c>
      <c r="AP146" s="174" t="str">
        <f>IF(AP145="","",VLOOKUP(AP145,'シフト記号表（従来型・ユニット型共通）'!$C$6:$L$47,10,FALSE))</f>
        <v/>
      </c>
      <c r="AQ146" s="174" t="str">
        <f>IF(AQ145="","",VLOOKUP(AQ145,'シフト記号表（従来型・ユニット型共通）'!$C$6:$L$47,10,FALSE))</f>
        <v/>
      </c>
      <c r="AR146" s="174" t="str">
        <f>IF(AR145="","",VLOOKUP(AR145,'シフト記号表（従来型・ユニット型共通）'!$C$6:$L$47,10,FALSE))</f>
        <v/>
      </c>
      <c r="AS146" s="174" t="str">
        <f>IF(AS145="","",VLOOKUP(AS145,'シフト記号表（従来型・ユニット型共通）'!$C$6:$L$47,10,FALSE))</f>
        <v/>
      </c>
      <c r="AT146" s="174" t="str">
        <f>IF(AT145="","",VLOOKUP(AT145,'シフト記号表（従来型・ユニット型共通）'!$C$6:$L$47,10,FALSE))</f>
        <v/>
      </c>
      <c r="AU146" s="175" t="str">
        <f>IF(AU145="","",VLOOKUP(AU145,'シフト記号表（従来型・ユニット型共通）'!$C$6:$L$47,10,FALSE))</f>
        <v/>
      </c>
      <c r="AV146" s="173" t="str">
        <f>IF(AV145="","",VLOOKUP(AV145,'シフト記号表（従来型・ユニット型共通）'!$C$6:$L$47,10,FALSE))</f>
        <v/>
      </c>
      <c r="AW146" s="174" t="str">
        <f>IF(AW145="","",VLOOKUP(AW145,'シフト記号表（従来型・ユニット型共通）'!$C$6:$L$47,10,FALSE))</f>
        <v/>
      </c>
      <c r="AX146" s="174" t="str">
        <f>IF(AX145="","",VLOOKUP(AX145,'シフト記号表（従来型・ユニット型共通）'!$C$6:$L$47,10,FALSE))</f>
        <v/>
      </c>
      <c r="AY146" s="174" t="str">
        <f>IF(AY145="","",VLOOKUP(AY145,'シフト記号表（従来型・ユニット型共通）'!$C$6:$L$47,10,FALSE))</f>
        <v/>
      </c>
      <c r="AZ146" s="174" t="str">
        <f>IF(AZ145="","",VLOOKUP(AZ145,'シフト記号表（従来型・ユニット型共通）'!$C$6:$L$47,10,FALSE))</f>
        <v/>
      </c>
      <c r="BA146" s="174" t="str">
        <f>IF(BA145="","",VLOOKUP(BA145,'シフト記号表（従来型・ユニット型共通）'!$C$6:$L$47,10,FALSE))</f>
        <v/>
      </c>
      <c r="BB146" s="175" t="str">
        <f>IF(BB145="","",VLOOKUP(BB145,'シフト記号表（従来型・ユニット型共通）'!$C$6:$L$47,10,FALSE))</f>
        <v/>
      </c>
      <c r="BC146" s="173" t="str">
        <f>IF(BC145="","",VLOOKUP(BC145,'シフト記号表（従来型・ユニット型共通）'!$C$6:$L$47,10,FALSE))</f>
        <v/>
      </c>
      <c r="BD146" s="174" t="str">
        <f>IF(BD145="","",VLOOKUP(BD145,'シフト記号表（従来型・ユニット型共通）'!$C$6:$L$47,10,FALSE))</f>
        <v/>
      </c>
      <c r="BE146" s="174" t="str">
        <f>IF(BE145="","",VLOOKUP(BE145,'シフト記号表（従来型・ユニット型共通）'!$C$6:$L$47,10,FALSE))</f>
        <v/>
      </c>
      <c r="BF146" s="1114">
        <f>IF($BI$3="４週",SUM(AA146:BB146),IF($BI$3="暦月",SUM(AA146:BE146),""))</f>
        <v>0</v>
      </c>
      <c r="BG146" s="1115"/>
      <c r="BH146" s="1116">
        <f>IF($BI$3="４週",BF146/4,IF($BI$3="暦月",(BF146/($BI$8/7)),""))</f>
        <v>0</v>
      </c>
      <c r="BI146" s="1115"/>
      <c r="BJ146" s="1111"/>
      <c r="BK146" s="1112"/>
      <c r="BL146" s="1112"/>
      <c r="BM146" s="1112"/>
      <c r="BN146" s="1113"/>
    </row>
    <row r="147" spans="2:66" ht="20.25" customHeight="1">
      <c r="B147" s="1120">
        <f>B145+1</f>
        <v>66</v>
      </c>
      <c r="C147" s="1030"/>
      <c r="D147" s="1032"/>
      <c r="E147" s="968"/>
      <c r="F147" s="1033"/>
      <c r="G147" s="957"/>
      <c r="H147" s="958"/>
      <c r="I147" s="163"/>
      <c r="J147" s="164"/>
      <c r="K147" s="163"/>
      <c r="L147" s="164"/>
      <c r="M147" s="1051"/>
      <c r="N147" s="1052"/>
      <c r="O147" s="1057"/>
      <c r="P147" s="1058"/>
      <c r="Q147" s="1058"/>
      <c r="R147" s="958"/>
      <c r="S147" s="1081"/>
      <c r="T147" s="1082"/>
      <c r="U147" s="1082"/>
      <c r="V147" s="1082"/>
      <c r="W147" s="1083"/>
      <c r="X147" s="195" t="s">
        <v>18</v>
      </c>
      <c r="Y147" s="118"/>
      <c r="Z147" s="119"/>
      <c r="AA147" s="105"/>
      <c r="AB147" s="106"/>
      <c r="AC147" s="106"/>
      <c r="AD147" s="106"/>
      <c r="AE147" s="106"/>
      <c r="AF147" s="106"/>
      <c r="AG147" s="107"/>
      <c r="AH147" s="105"/>
      <c r="AI147" s="106"/>
      <c r="AJ147" s="106"/>
      <c r="AK147" s="106"/>
      <c r="AL147" s="106"/>
      <c r="AM147" s="106"/>
      <c r="AN147" s="107"/>
      <c r="AO147" s="105"/>
      <c r="AP147" s="106"/>
      <c r="AQ147" s="106"/>
      <c r="AR147" s="106"/>
      <c r="AS147" s="106"/>
      <c r="AT147" s="106"/>
      <c r="AU147" s="107"/>
      <c r="AV147" s="105"/>
      <c r="AW147" s="106"/>
      <c r="AX147" s="106"/>
      <c r="AY147" s="106"/>
      <c r="AZ147" s="106"/>
      <c r="BA147" s="106"/>
      <c r="BB147" s="107"/>
      <c r="BC147" s="105"/>
      <c r="BD147" s="106"/>
      <c r="BE147" s="108"/>
      <c r="BF147" s="1035"/>
      <c r="BG147" s="1036"/>
      <c r="BH147" s="1037"/>
      <c r="BI147" s="1038"/>
      <c r="BJ147" s="1059"/>
      <c r="BK147" s="1060"/>
      <c r="BL147" s="1060"/>
      <c r="BM147" s="1060"/>
      <c r="BN147" s="1061"/>
    </row>
    <row r="148" spans="2:66" ht="20.25" customHeight="1">
      <c r="B148" s="1121"/>
      <c r="C148" s="1031"/>
      <c r="D148" s="1034"/>
      <c r="E148" s="968"/>
      <c r="F148" s="1033"/>
      <c r="G148" s="1105"/>
      <c r="H148" s="1106"/>
      <c r="I148" s="207"/>
      <c r="J148" s="208">
        <f>G147</f>
        <v>0</v>
      </c>
      <c r="K148" s="207"/>
      <c r="L148" s="208">
        <f>M147</f>
        <v>0</v>
      </c>
      <c r="M148" s="1107"/>
      <c r="N148" s="1108"/>
      <c r="O148" s="1109"/>
      <c r="P148" s="1110"/>
      <c r="Q148" s="1110"/>
      <c r="R148" s="1106"/>
      <c r="S148" s="1081"/>
      <c r="T148" s="1082"/>
      <c r="U148" s="1082"/>
      <c r="V148" s="1082"/>
      <c r="W148" s="1083"/>
      <c r="X148" s="196" t="s">
        <v>253</v>
      </c>
      <c r="Y148" s="120"/>
      <c r="Z148" s="197"/>
      <c r="AA148" s="173" t="str">
        <f>IF(AA147="","",VLOOKUP(AA147,'シフト記号表（従来型・ユニット型共通）'!$C$6:$L$47,10,FALSE))</f>
        <v/>
      </c>
      <c r="AB148" s="174" t="str">
        <f>IF(AB147="","",VLOOKUP(AB147,'シフト記号表（従来型・ユニット型共通）'!$C$6:$L$47,10,FALSE))</f>
        <v/>
      </c>
      <c r="AC148" s="174" t="str">
        <f>IF(AC147="","",VLOOKUP(AC147,'シフト記号表（従来型・ユニット型共通）'!$C$6:$L$47,10,FALSE))</f>
        <v/>
      </c>
      <c r="AD148" s="174" t="str">
        <f>IF(AD147="","",VLOOKUP(AD147,'シフト記号表（従来型・ユニット型共通）'!$C$6:$L$47,10,FALSE))</f>
        <v/>
      </c>
      <c r="AE148" s="174" t="str">
        <f>IF(AE147="","",VLOOKUP(AE147,'シフト記号表（従来型・ユニット型共通）'!$C$6:$L$47,10,FALSE))</f>
        <v/>
      </c>
      <c r="AF148" s="174" t="str">
        <f>IF(AF147="","",VLOOKUP(AF147,'シフト記号表（従来型・ユニット型共通）'!$C$6:$L$47,10,FALSE))</f>
        <v/>
      </c>
      <c r="AG148" s="175" t="str">
        <f>IF(AG147="","",VLOOKUP(AG147,'シフト記号表（従来型・ユニット型共通）'!$C$6:$L$47,10,FALSE))</f>
        <v/>
      </c>
      <c r="AH148" s="173" t="str">
        <f>IF(AH147="","",VLOOKUP(AH147,'シフト記号表（従来型・ユニット型共通）'!$C$6:$L$47,10,FALSE))</f>
        <v/>
      </c>
      <c r="AI148" s="174" t="str">
        <f>IF(AI147="","",VLOOKUP(AI147,'シフト記号表（従来型・ユニット型共通）'!$C$6:$L$47,10,FALSE))</f>
        <v/>
      </c>
      <c r="AJ148" s="174" t="str">
        <f>IF(AJ147="","",VLOOKUP(AJ147,'シフト記号表（従来型・ユニット型共通）'!$C$6:$L$47,10,FALSE))</f>
        <v/>
      </c>
      <c r="AK148" s="174" t="str">
        <f>IF(AK147="","",VLOOKUP(AK147,'シフト記号表（従来型・ユニット型共通）'!$C$6:$L$47,10,FALSE))</f>
        <v/>
      </c>
      <c r="AL148" s="174" t="str">
        <f>IF(AL147="","",VLOOKUP(AL147,'シフト記号表（従来型・ユニット型共通）'!$C$6:$L$47,10,FALSE))</f>
        <v/>
      </c>
      <c r="AM148" s="174" t="str">
        <f>IF(AM147="","",VLOOKUP(AM147,'シフト記号表（従来型・ユニット型共通）'!$C$6:$L$47,10,FALSE))</f>
        <v/>
      </c>
      <c r="AN148" s="175" t="str">
        <f>IF(AN147="","",VLOOKUP(AN147,'シフト記号表（従来型・ユニット型共通）'!$C$6:$L$47,10,FALSE))</f>
        <v/>
      </c>
      <c r="AO148" s="173" t="str">
        <f>IF(AO147="","",VLOOKUP(AO147,'シフト記号表（従来型・ユニット型共通）'!$C$6:$L$47,10,FALSE))</f>
        <v/>
      </c>
      <c r="AP148" s="174" t="str">
        <f>IF(AP147="","",VLOOKUP(AP147,'シフト記号表（従来型・ユニット型共通）'!$C$6:$L$47,10,FALSE))</f>
        <v/>
      </c>
      <c r="AQ148" s="174" t="str">
        <f>IF(AQ147="","",VLOOKUP(AQ147,'シフト記号表（従来型・ユニット型共通）'!$C$6:$L$47,10,FALSE))</f>
        <v/>
      </c>
      <c r="AR148" s="174" t="str">
        <f>IF(AR147="","",VLOOKUP(AR147,'シフト記号表（従来型・ユニット型共通）'!$C$6:$L$47,10,FALSE))</f>
        <v/>
      </c>
      <c r="AS148" s="174" t="str">
        <f>IF(AS147="","",VLOOKUP(AS147,'シフト記号表（従来型・ユニット型共通）'!$C$6:$L$47,10,FALSE))</f>
        <v/>
      </c>
      <c r="AT148" s="174" t="str">
        <f>IF(AT147="","",VLOOKUP(AT147,'シフト記号表（従来型・ユニット型共通）'!$C$6:$L$47,10,FALSE))</f>
        <v/>
      </c>
      <c r="AU148" s="175" t="str">
        <f>IF(AU147="","",VLOOKUP(AU147,'シフト記号表（従来型・ユニット型共通）'!$C$6:$L$47,10,FALSE))</f>
        <v/>
      </c>
      <c r="AV148" s="173" t="str">
        <f>IF(AV147="","",VLOOKUP(AV147,'シフト記号表（従来型・ユニット型共通）'!$C$6:$L$47,10,FALSE))</f>
        <v/>
      </c>
      <c r="AW148" s="174" t="str">
        <f>IF(AW147="","",VLOOKUP(AW147,'シフト記号表（従来型・ユニット型共通）'!$C$6:$L$47,10,FALSE))</f>
        <v/>
      </c>
      <c r="AX148" s="174" t="str">
        <f>IF(AX147="","",VLOOKUP(AX147,'シフト記号表（従来型・ユニット型共通）'!$C$6:$L$47,10,FALSE))</f>
        <v/>
      </c>
      <c r="AY148" s="174" t="str">
        <f>IF(AY147="","",VLOOKUP(AY147,'シフト記号表（従来型・ユニット型共通）'!$C$6:$L$47,10,FALSE))</f>
        <v/>
      </c>
      <c r="AZ148" s="174" t="str">
        <f>IF(AZ147="","",VLOOKUP(AZ147,'シフト記号表（従来型・ユニット型共通）'!$C$6:$L$47,10,FALSE))</f>
        <v/>
      </c>
      <c r="BA148" s="174" t="str">
        <f>IF(BA147="","",VLOOKUP(BA147,'シフト記号表（従来型・ユニット型共通）'!$C$6:$L$47,10,FALSE))</f>
        <v/>
      </c>
      <c r="BB148" s="175" t="str">
        <f>IF(BB147="","",VLOOKUP(BB147,'シフト記号表（従来型・ユニット型共通）'!$C$6:$L$47,10,FALSE))</f>
        <v/>
      </c>
      <c r="BC148" s="173" t="str">
        <f>IF(BC147="","",VLOOKUP(BC147,'シフト記号表（従来型・ユニット型共通）'!$C$6:$L$47,10,FALSE))</f>
        <v/>
      </c>
      <c r="BD148" s="174" t="str">
        <f>IF(BD147="","",VLOOKUP(BD147,'シフト記号表（従来型・ユニット型共通）'!$C$6:$L$47,10,FALSE))</f>
        <v/>
      </c>
      <c r="BE148" s="174" t="str">
        <f>IF(BE147="","",VLOOKUP(BE147,'シフト記号表（従来型・ユニット型共通）'!$C$6:$L$47,10,FALSE))</f>
        <v/>
      </c>
      <c r="BF148" s="1114">
        <f>IF($BI$3="４週",SUM(AA148:BB148),IF($BI$3="暦月",SUM(AA148:BE148),""))</f>
        <v>0</v>
      </c>
      <c r="BG148" s="1115"/>
      <c r="BH148" s="1116">
        <f>IF($BI$3="４週",BF148/4,IF($BI$3="暦月",(BF148/($BI$8/7)),""))</f>
        <v>0</v>
      </c>
      <c r="BI148" s="1115"/>
      <c r="BJ148" s="1111"/>
      <c r="BK148" s="1112"/>
      <c r="BL148" s="1112"/>
      <c r="BM148" s="1112"/>
      <c r="BN148" s="1113"/>
    </row>
    <row r="149" spans="2:66" ht="20.25" customHeight="1">
      <c r="B149" s="1120">
        <f>B147+1</f>
        <v>67</v>
      </c>
      <c r="C149" s="1030"/>
      <c r="D149" s="1032"/>
      <c r="E149" s="968"/>
      <c r="F149" s="1033"/>
      <c r="G149" s="957"/>
      <c r="H149" s="958"/>
      <c r="I149" s="163"/>
      <c r="J149" s="164"/>
      <c r="K149" s="163"/>
      <c r="L149" s="164"/>
      <c r="M149" s="1051"/>
      <c r="N149" s="1052"/>
      <c r="O149" s="1057"/>
      <c r="P149" s="1058"/>
      <c r="Q149" s="1058"/>
      <c r="R149" s="958"/>
      <c r="S149" s="1081"/>
      <c r="T149" s="1082"/>
      <c r="U149" s="1082"/>
      <c r="V149" s="1082"/>
      <c r="W149" s="1083"/>
      <c r="X149" s="195" t="s">
        <v>18</v>
      </c>
      <c r="Y149" s="118"/>
      <c r="Z149" s="119"/>
      <c r="AA149" s="105"/>
      <c r="AB149" s="106"/>
      <c r="AC149" s="106"/>
      <c r="AD149" s="106"/>
      <c r="AE149" s="106"/>
      <c r="AF149" s="106"/>
      <c r="AG149" s="107"/>
      <c r="AH149" s="105"/>
      <c r="AI149" s="106"/>
      <c r="AJ149" s="106"/>
      <c r="AK149" s="106"/>
      <c r="AL149" s="106"/>
      <c r="AM149" s="106"/>
      <c r="AN149" s="107"/>
      <c r="AO149" s="105"/>
      <c r="AP149" s="106"/>
      <c r="AQ149" s="106"/>
      <c r="AR149" s="106"/>
      <c r="AS149" s="106"/>
      <c r="AT149" s="106"/>
      <c r="AU149" s="107"/>
      <c r="AV149" s="105"/>
      <c r="AW149" s="106"/>
      <c r="AX149" s="106"/>
      <c r="AY149" s="106"/>
      <c r="AZ149" s="106"/>
      <c r="BA149" s="106"/>
      <c r="BB149" s="107"/>
      <c r="BC149" s="105"/>
      <c r="BD149" s="106"/>
      <c r="BE149" s="108"/>
      <c r="BF149" s="1035"/>
      <c r="BG149" s="1036"/>
      <c r="BH149" s="1037"/>
      <c r="BI149" s="1038"/>
      <c r="BJ149" s="1059"/>
      <c r="BK149" s="1060"/>
      <c r="BL149" s="1060"/>
      <c r="BM149" s="1060"/>
      <c r="BN149" s="1061"/>
    </row>
    <row r="150" spans="2:66" ht="20.25" customHeight="1">
      <c r="B150" s="1121"/>
      <c r="C150" s="1031"/>
      <c r="D150" s="1034"/>
      <c r="E150" s="968"/>
      <c r="F150" s="1033"/>
      <c r="G150" s="1105"/>
      <c r="H150" s="1106"/>
      <c r="I150" s="207"/>
      <c r="J150" s="208">
        <f>G149</f>
        <v>0</v>
      </c>
      <c r="K150" s="207"/>
      <c r="L150" s="208">
        <f>M149</f>
        <v>0</v>
      </c>
      <c r="M150" s="1107"/>
      <c r="N150" s="1108"/>
      <c r="O150" s="1109"/>
      <c r="P150" s="1110"/>
      <c r="Q150" s="1110"/>
      <c r="R150" s="1106"/>
      <c r="S150" s="1081"/>
      <c r="T150" s="1082"/>
      <c r="U150" s="1082"/>
      <c r="V150" s="1082"/>
      <c r="W150" s="1083"/>
      <c r="X150" s="196" t="s">
        <v>253</v>
      </c>
      <c r="Y150" s="120"/>
      <c r="Z150" s="197"/>
      <c r="AA150" s="173" t="str">
        <f>IF(AA149="","",VLOOKUP(AA149,'シフト記号表（従来型・ユニット型共通）'!$C$6:$L$47,10,FALSE))</f>
        <v/>
      </c>
      <c r="AB150" s="174" t="str">
        <f>IF(AB149="","",VLOOKUP(AB149,'シフト記号表（従来型・ユニット型共通）'!$C$6:$L$47,10,FALSE))</f>
        <v/>
      </c>
      <c r="AC150" s="174" t="str">
        <f>IF(AC149="","",VLOOKUP(AC149,'シフト記号表（従来型・ユニット型共通）'!$C$6:$L$47,10,FALSE))</f>
        <v/>
      </c>
      <c r="AD150" s="174" t="str">
        <f>IF(AD149="","",VLOOKUP(AD149,'シフト記号表（従来型・ユニット型共通）'!$C$6:$L$47,10,FALSE))</f>
        <v/>
      </c>
      <c r="AE150" s="174" t="str">
        <f>IF(AE149="","",VLOOKUP(AE149,'シフト記号表（従来型・ユニット型共通）'!$C$6:$L$47,10,FALSE))</f>
        <v/>
      </c>
      <c r="AF150" s="174" t="str">
        <f>IF(AF149="","",VLOOKUP(AF149,'シフト記号表（従来型・ユニット型共通）'!$C$6:$L$47,10,FALSE))</f>
        <v/>
      </c>
      <c r="AG150" s="175" t="str">
        <f>IF(AG149="","",VLOOKUP(AG149,'シフト記号表（従来型・ユニット型共通）'!$C$6:$L$47,10,FALSE))</f>
        <v/>
      </c>
      <c r="AH150" s="173" t="str">
        <f>IF(AH149="","",VLOOKUP(AH149,'シフト記号表（従来型・ユニット型共通）'!$C$6:$L$47,10,FALSE))</f>
        <v/>
      </c>
      <c r="AI150" s="174" t="str">
        <f>IF(AI149="","",VLOOKUP(AI149,'シフト記号表（従来型・ユニット型共通）'!$C$6:$L$47,10,FALSE))</f>
        <v/>
      </c>
      <c r="AJ150" s="174" t="str">
        <f>IF(AJ149="","",VLOOKUP(AJ149,'シフト記号表（従来型・ユニット型共通）'!$C$6:$L$47,10,FALSE))</f>
        <v/>
      </c>
      <c r="AK150" s="174" t="str">
        <f>IF(AK149="","",VLOOKUP(AK149,'シフト記号表（従来型・ユニット型共通）'!$C$6:$L$47,10,FALSE))</f>
        <v/>
      </c>
      <c r="AL150" s="174" t="str">
        <f>IF(AL149="","",VLOOKUP(AL149,'シフト記号表（従来型・ユニット型共通）'!$C$6:$L$47,10,FALSE))</f>
        <v/>
      </c>
      <c r="AM150" s="174" t="str">
        <f>IF(AM149="","",VLOOKUP(AM149,'シフト記号表（従来型・ユニット型共通）'!$C$6:$L$47,10,FALSE))</f>
        <v/>
      </c>
      <c r="AN150" s="175" t="str">
        <f>IF(AN149="","",VLOOKUP(AN149,'シフト記号表（従来型・ユニット型共通）'!$C$6:$L$47,10,FALSE))</f>
        <v/>
      </c>
      <c r="AO150" s="173" t="str">
        <f>IF(AO149="","",VLOOKUP(AO149,'シフト記号表（従来型・ユニット型共通）'!$C$6:$L$47,10,FALSE))</f>
        <v/>
      </c>
      <c r="AP150" s="174" t="str">
        <f>IF(AP149="","",VLOOKUP(AP149,'シフト記号表（従来型・ユニット型共通）'!$C$6:$L$47,10,FALSE))</f>
        <v/>
      </c>
      <c r="AQ150" s="174" t="str">
        <f>IF(AQ149="","",VLOOKUP(AQ149,'シフト記号表（従来型・ユニット型共通）'!$C$6:$L$47,10,FALSE))</f>
        <v/>
      </c>
      <c r="AR150" s="174" t="str">
        <f>IF(AR149="","",VLOOKUP(AR149,'シフト記号表（従来型・ユニット型共通）'!$C$6:$L$47,10,FALSE))</f>
        <v/>
      </c>
      <c r="AS150" s="174" t="str">
        <f>IF(AS149="","",VLOOKUP(AS149,'シフト記号表（従来型・ユニット型共通）'!$C$6:$L$47,10,FALSE))</f>
        <v/>
      </c>
      <c r="AT150" s="174" t="str">
        <f>IF(AT149="","",VLOOKUP(AT149,'シフト記号表（従来型・ユニット型共通）'!$C$6:$L$47,10,FALSE))</f>
        <v/>
      </c>
      <c r="AU150" s="175" t="str">
        <f>IF(AU149="","",VLOOKUP(AU149,'シフト記号表（従来型・ユニット型共通）'!$C$6:$L$47,10,FALSE))</f>
        <v/>
      </c>
      <c r="AV150" s="173" t="str">
        <f>IF(AV149="","",VLOOKUP(AV149,'シフト記号表（従来型・ユニット型共通）'!$C$6:$L$47,10,FALSE))</f>
        <v/>
      </c>
      <c r="AW150" s="174" t="str">
        <f>IF(AW149="","",VLOOKUP(AW149,'シフト記号表（従来型・ユニット型共通）'!$C$6:$L$47,10,FALSE))</f>
        <v/>
      </c>
      <c r="AX150" s="174" t="str">
        <f>IF(AX149="","",VLOOKUP(AX149,'シフト記号表（従来型・ユニット型共通）'!$C$6:$L$47,10,FALSE))</f>
        <v/>
      </c>
      <c r="AY150" s="174" t="str">
        <f>IF(AY149="","",VLOOKUP(AY149,'シフト記号表（従来型・ユニット型共通）'!$C$6:$L$47,10,FALSE))</f>
        <v/>
      </c>
      <c r="AZ150" s="174" t="str">
        <f>IF(AZ149="","",VLOOKUP(AZ149,'シフト記号表（従来型・ユニット型共通）'!$C$6:$L$47,10,FALSE))</f>
        <v/>
      </c>
      <c r="BA150" s="174" t="str">
        <f>IF(BA149="","",VLOOKUP(BA149,'シフト記号表（従来型・ユニット型共通）'!$C$6:$L$47,10,FALSE))</f>
        <v/>
      </c>
      <c r="BB150" s="175" t="str">
        <f>IF(BB149="","",VLOOKUP(BB149,'シフト記号表（従来型・ユニット型共通）'!$C$6:$L$47,10,FALSE))</f>
        <v/>
      </c>
      <c r="BC150" s="173" t="str">
        <f>IF(BC149="","",VLOOKUP(BC149,'シフト記号表（従来型・ユニット型共通）'!$C$6:$L$47,10,FALSE))</f>
        <v/>
      </c>
      <c r="BD150" s="174" t="str">
        <f>IF(BD149="","",VLOOKUP(BD149,'シフト記号表（従来型・ユニット型共通）'!$C$6:$L$47,10,FALSE))</f>
        <v/>
      </c>
      <c r="BE150" s="174" t="str">
        <f>IF(BE149="","",VLOOKUP(BE149,'シフト記号表（従来型・ユニット型共通）'!$C$6:$L$47,10,FALSE))</f>
        <v/>
      </c>
      <c r="BF150" s="1114">
        <f>IF($BI$3="４週",SUM(AA150:BB150),IF($BI$3="暦月",SUM(AA150:BE150),""))</f>
        <v>0</v>
      </c>
      <c r="BG150" s="1115"/>
      <c r="BH150" s="1116">
        <f>IF($BI$3="４週",BF150/4,IF($BI$3="暦月",(BF150/($BI$8/7)),""))</f>
        <v>0</v>
      </c>
      <c r="BI150" s="1115"/>
      <c r="BJ150" s="1111"/>
      <c r="BK150" s="1112"/>
      <c r="BL150" s="1112"/>
      <c r="BM150" s="1112"/>
      <c r="BN150" s="1113"/>
    </row>
    <row r="151" spans="2:66" ht="20.25" customHeight="1">
      <c r="B151" s="1120">
        <f>B149+1</f>
        <v>68</v>
      </c>
      <c r="C151" s="1030"/>
      <c r="D151" s="1032"/>
      <c r="E151" s="968"/>
      <c r="F151" s="1033"/>
      <c r="G151" s="957"/>
      <c r="H151" s="958"/>
      <c r="I151" s="163"/>
      <c r="J151" s="164"/>
      <c r="K151" s="163"/>
      <c r="L151" s="164"/>
      <c r="M151" s="1051"/>
      <c r="N151" s="1052"/>
      <c r="O151" s="1057"/>
      <c r="P151" s="1058"/>
      <c r="Q151" s="1058"/>
      <c r="R151" s="958"/>
      <c r="S151" s="1081"/>
      <c r="T151" s="1082"/>
      <c r="U151" s="1082"/>
      <c r="V151" s="1082"/>
      <c r="W151" s="1083"/>
      <c r="X151" s="195" t="s">
        <v>18</v>
      </c>
      <c r="Y151" s="118"/>
      <c r="Z151" s="119"/>
      <c r="AA151" s="105"/>
      <c r="AB151" s="106"/>
      <c r="AC151" s="106"/>
      <c r="AD151" s="106"/>
      <c r="AE151" s="106"/>
      <c r="AF151" s="106"/>
      <c r="AG151" s="107"/>
      <c r="AH151" s="105"/>
      <c r="AI151" s="106"/>
      <c r="AJ151" s="106"/>
      <c r="AK151" s="106"/>
      <c r="AL151" s="106"/>
      <c r="AM151" s="106"/>
      <c r="AN151" s="107"/>
      <c r="AO151" s="105"/>
      <c r="AP151" s="106"/>
      <c r="AQ151" s="106"/>
      <c r="AR151" s="106"/>
      <c r="AS151" s="106"/>
      <c r="AT151" s="106"/>
      <c r="AU151" s="107"/>
      <c r="AV151" s="105"/>
      <c r="AW151" s="106"/>
      <c r="AX151" s="106"/>
      <c r="AY151" s="106"/>
      <c r="AZ151" s="106"/>
      <c r="BA151" s="106"/>
      <c r="BB151" s="107"/>
      <c r="BC151" s="105"/>
      <c r="BD151" s="106"/>
      <c r="BE151" s="108"/>
      <c r="BF151" s="1035"/>
      <c r="BG151" s="1036"/>
      <c r="BH151" s="1037"/>
      <c r="BI151" s="1038"/>
      <c r="BJ151" s="1059"/>
      <c r="BK151" s="1060"/>
      <c r="BL151" s="1060"/>
      <c r="BM151" s="1060"/>
      <c r="BN151" s="1061"/>
    </row>
    <row r="152" spans="2:66" ht="20.25" customHeight="1">
      <c r="B152" s="1121"/>
      <c r="C152" s="1031"/>
      <c r="D152" s="1034"/>
      <c r="E152" s="968"/>
      <c r="F152" s="1033"/>
      <c r="G152" s="1105"/>
      <c r="H152" s="1106"/>
      <c r="I152" s="207"/>
      <c r="J152" s="208">
        <f>G151</f>
        <v>0</v>
      </c>
      <c r="K152" s="207"/>
      <c r="L152" s="208">
        <f>M151</f>
        <v>0</v>
      </c>
      <c r="M152" s="1107"/>
      <c r="N152" s="1108"/>
      <c r="O152" s="1109"/>
      <c r="P152" s="1110"/>
      <c r="Q152" s="1110"/>
      <c r="R152" s="1106"/>
      <c r="S152" s="1081"/>
      <c r="T152" s="1082"/>
      <c r="U152" s="1082"/>
      <c r="V152" s="1082"/>
      <c r="W152" s="1083"/>
      <c r="X152" s="196" t="s">
        <v>253</v>
      </c>
      <c r="Y152" s="120"/>
      <c r="Z152" s="197"/>
      <c r="AA152" s="173" t="str">
        <f>IF(AA151="","",VLOOKUP(AA151,'シフト記号表（従来型・ユニット型共通）'!$C$6:$L$47,10,FALSE))</f>
        <v/>
      </c>
      <c r="AB152" s="174" t="str">
        <f>IF(AB151="","",VLOOKUP(AB151,'シフト記号表（従来型・ユニット型共通）'!$C$6:$L$47,10,FALSE))</f>
        <v/>
      </c>
      <c r="AC152" s="174" t="str">
        <f>IF(AC151="","",VLOOKUP(AC151,'シフト記号表（従来型・ユニット型共通）'!$C$6:$L$47,10,FALSE))</f>
        <v/>
      </c>
      <c r="AD152" s="174" t="str">
        <f>IF(AD151="","",VLOOKUP(AD151,'シフト記号表（従来型・ユニット型共通）'!$C$6:$L$47,10,FALSE))</f>
        <v/>
      </c>
      <c r="AE152" s="174" t="str">
        <f>IF(AE151="","",VLOOKUP(AE151,'シフト記号表（従来型・ユニット型共通）'!$C$6:$L$47,10,FALSE))</f>
        <v/>
      </c>
      <c r="AF152" s="174" t="str">
        <f>IF(AF151="","",VLOOKUP(AF151,'シフト記号表（従来型・ユニット型共通）'!$C$6:$L$47,10,FALSE))</f>
        <v/>
      </c>
      <c r="AG152" s="175" t="str">
        <f>IF(AG151="","",VLOOKUP(AG151,'シフト記号表（従来型・ユニット型共通）'!$C$6:$L$47,10,FALSE))</f>
        <v/>
      </c>
      <c r="AH152" s="173" t="str">
        <f>IF(AH151="","",VLOOKUP(AH151,'シフト記号表（従来型・ユニット型共通）'!$C$6:$L$47,10,FALSE))</f>
        <v/>
      </c>
      <c r="AI152" s="174" t="str">
        <f>IF(AI151="","",VLOOKUP(AI151,'シフト記号表（従来型・ユニット型共通）'!$C$6:$L$47,10,FALSE))</f>
        <v/>
      </c>
      <c r="AJ152" s="174" t="str">
        <f>IF(AJ151="","",VLOOKUP(AJ151,'シフト記号表（従来型・ユニット型共通）'!$C$6:$L$47,10,FALSE))</f>
        <v/>
      </c>
      <c r="AK152" s="174" t="str">
        <f>IF(AK151="","",VLOOKUP(AK151,'シフト記号表（従来型・ユニット型共通）'!$C$6:$L$47,10,FALSE))</f>
        <v/>
      </c>
      <c r="AL152" s="174" t="str">
        <f>IF(AL151="","",VLOOKUP(AL151,'シフト記号表（従来型・ユニット型共通）'!$C$6:$L$47,10,FALSE))</f>
        <v/>
      </c>
      <c r="AM152" s="174" t="str">
        <f>IF(AM151="","",VLOOKUP(AM151,'シフト記号表（従来型・ユニット型共通）'!$C$6:$L$47,10,FALSE))</f>
        <v/>
      </c>
      <c r="AN152" s="175" t="str">
        <f>IF(AN151="","",VLOOKUP(AN151,'シフト記号表（従来型・ユニット型共通）'!$C$6:$L$47,10,FALSE))</f>
        <v/>
      </c>
      <c r="AO152" s="173" t="str">
        <f>IF(AO151="","",VLOOKUP(AO151,'シフト記号表（従来型・ユニット型共通）'!$C$6:$L$47,10,FALSE))</f>
        <v/>
      </c>
      <c r="AP152" s="174" t="str">
        <f>IF(AP151="","",VLOOKUP(AP151,'シフト記号表（従来型・ユニット型共通）'!$C$6:$L$47,10,FALSE))</f>
        <v/>
      </c>
      <c r="AQ152" s="174" t="str">
        <f>IF(AQ151="","",VLOOKUP(AQ151,'シフト記号表（従来型・ユニット型共通）'!$C$6:$L$47,10,FALSE))</f>
        <v/>
      </c>
      <c r="AR152" s="174" t="str">
        <f>IF(AR151="","",VLOOKUP(AR151,'シフト記号表（従来型・ユニット型共通）'!$C$6:$L$47,10,FALSE))</f>
        <v/>
      </c>
      <c r="AS152" s="174" t="str">
        <f>IF(AS151="","",VLOOKUP(AS151,'シフト記号表（従来型・ユニット型共通）'!$C$6:$L$47,10,FALSE))</f>
        <v/>
      </c>
      <c r="AT152" s="174" t="str">
        <f>IF(AT151="","",VLOOKUP(AT151,'シフト記号表（従来型・ユニット型共通）'!$C$6:$L$47,10,FALSE))</f>
        <v/>
      </c>
      <c r="AU152" s="175" t="str">
        <f>IF(AU151="","",VLOOKUP(AU151,'シフト記号表（従来型・ユニット型共通）'!$C$6:$L$47,10,FALSE))</f>
        <v/>
      </c>
      <c r="AV152" s="173" t="str">
        <f>IF(AV151="","",VLOOKUP(AV151,'シフト記号表（従来型・ユニット型共通）'!$C$6:$L$47,10,FALSE))</f>
        <v/>
      </c>
      <c r="AW152" s="174" t="str">
        <f>IF(AW151="","",VLOOKUP(AW151,'シフト記号表（従来型・ユニット型共通）'!$C$6:$L$47,10,FALSE))</f>
        <v/>
      </c>
      <c r="AX152" s="174" t="str">
        <f>IF(AX151="","",VLOOKUP(AX151,'シフト記号表（従来型・ユニット型共通）'!$C$6:$L$47,10,FALSE))</f>
        <v/>
      </c>
      <c r="AY152" s="174" t="str">
        <f>IF(AY151="","",VLOOKUP(AY151,'シフト記号表（従来型・ユニット型共通）'!$C$6:$L$47,10,FALSE))</f>
        <v/>
      </c>
      <c r="AZ152" s="174" t="str">
        <f>IF(AZ151="","",VLOOKUP(AZ151,'シフト記号表（従来型・ユニット型共通）'!$C$6:$L$47,10,FALSE))</f>
        <v/>
      </c>
      <c r="BA152" s="174" t="str">
        <f>IF(BA151="","",VLOOKUP(BA151,'シフト記号表（従来型・ユニット型共通）'!$C$6:$L$47,10,FALSE))</f>
        <v/>
      </c>
      <c r="BB152" s="175" t="str">
        <f>IF(BB151="","",VLOOKUP(BB151,'シフト記号表（従来型・ユニット型共通）'!$C$6:$L$47,10,FALSE))</f>
        <v/>
      </c>
      <c r="BC152" s="173" t="str">
        <f>IF(BC151="","",VLOOKUP(BC151,'シフト記号表（従来型・ユニット型共通）'!$C$6:$L$47,10,FALSE))</f>
        <v/>
      </c>
      <c r="BD152" s="174" t="str">
        <f>IF(BD151="","",VLOOKUP(BD151,'シフト記号表（従来型・ユニット型共通）'!$C$6:$L$47,10,FALSE))</f>
        <v/>
      </c>
      <c r="BE152" s="174" t="str">
        <f>IF(BE151="","",VLOOKUP(BE151,'シフト記号表（従来型・ユニット型共通）'!$C$6:$L$47,10,FALSE))</f>
        <v/>
      </c>
      <c r="BF152" s="1114">
        <f>IF($BI$3="４週",SUM(AA152:BB152),IF($BI$3="暦月",SUM(AA152:BE152),""))</f>
        <v>0</v>
      </c>
      <c r="BG152" s="1115"/>
      <c r="BH152" s="1116">
        <f>IF($BI$3="４週",BF152/4,IF($BI$3="暦月",(BF152/($BI$8/7)),""))</f>
        <v>0</v>
      </c>
      <c r="BI152" s="1115"/>
      <c r="BJ152" s="1111"/>
      <c r="BK152" s="1112"/>
      <c r="BL152" s="1112"/>
      <c r="BM152" s="1112"/>
      <c r="BN152" s="1113"/>
    </row>
    <row r="153" spans="2:66" ht="20.25" customHeight="1">
      <c r="B153" s="1120">
        <f>B151+1</f>
        <v>69</v>
      </c>
      <c r="C153" s="1030"/>
      <c r="D153" s="1032"/>
      <c r="E153" s="968"/>
      <c r="F153" s="1033"/>
      <c r="G153" s="957"/>
      <c r="H153" s="958"/>
      <c r="I153" s="163"/>
      <c r="J153" s="164"/>
      <c r="K153" s="163"/>
      <c r="L153" s="164"/>
      <c r="M153" s="1051"/>
      <c r="N153" s="1052"/>
      <c r="O153" s="1057"/>
      <c r="P153" s="1058"/>
      <c r="Q153" s="1058"/>
      <c r="R153" s="958"/>
      <c r="S153" s="1081"/>
      <c r="T153" s="1082"/>
      <c r="U153" s="1082"/>
      <c r="V153" s="1082"/>
      <c r="W153" s="1083"/>
      <c r="X153" s="195" t="s">
        <v>18</v>
      </c>
      <c r="Y153" s="118"/>
      <c r="Z153" s="119"/>
      <c r="AA153" s="105"/>
      <c r="AB153" s="106"/>
      <c r="AC153" s="106"/>
      <c r="AD153" s="106"/>
      <c r="AE153" s="106"/>
      <c r="AF153" s="106"/>
      <c r="AG153" s="107"/>
      <c r="AH153" s="105"/>
      <c r="AI153" s="106"/>
      <c r="AJ153" s="106"/>
      <c r="AK153" s="106"/>
      <c r="AL153" s="106"/>
      <c r="AM153" s="106"/>
      <c r="AN153" s="107"/>
      <c r="AO153" s="105"/>
      <c r="AP153" s="106"/>
      <c r="AQ153" s="106"/>
      <c r="AR153" s="106"/>
      <c r="AS153" s="106"/>
      <c r="AT153" s="106"/>
      <c r="AU153" s="107"/>
      <c r="AV153" s="105"/>
      <c r="AW153" s="106"/>
      <c r="AX153" s="106"/>
      <c r="AY153" s="106"/>
      <c r="AZ153" s="106"/>
      <c r="BA153" s="106"/>
      <c r="BB153" s="107"/>
      <c r="BC153" s="105"/>
      <c r="BD153" s="106"/>
      <c r="BE153" s="108"/>
      <c r="BF153" s="1035"/>
      <c r="BG153" s="1036"/>
      <c r="BH153" s="1037"/>
      <c r="BI153" s="1038"/>
      <c r="BJ153" s="1059"/>
      <c r="BK153" s="1060"/>
      <c r="BL153" s="1060"/>
      <c r="BM153" s="1060"/>
      <c r="BN153" s="1061"/>
    </row>
    <row r="154" spans="2:66" ht="20.25" customHeight="1">
      <c r="B154" s="1121"/>
      <c r="C154" s="1031"/>
      <c r="D154" s="1034"/>
      <c r="E154" s="968"/>
      <c r="F154" s="1033"/>
      <c r="G154" s="1105"/>
      <c r="H154" s="1106"/>
      <c r="I154" s="207"/>
      <c r="J154" s="208">
        <f>G153</f>
        <v>0</v>
      </c>
      <c r="K154" s="207"/>
      <c r="L154" s="208">
        <f>M153</f>
        <v>0</v>
      </c>
      <c r="M154" s="1107"/>
      <c r="N154" s="1108"/>
      <c r="O154" s="1109"/>
      <c r="P154" s="1110"/>
      <c r="Q154" s="1110"/>
      <c r="R154" s="1106"/>
      <c r="S154" s="1081"/>
      <c r="T154" s="1082"/>
      <c r="U154" s="1082"/>
      <c r="V154" s="1082"/>
      <c r="W154" s="1083"/>
      <c r="X154" s="196" t="s">
        <v>253</v>
      </c>
      <c r="Y154" s="120"/>
      <c r="Z154" s="197"/>
      <c r="AA154" s="173" t="str">
        <f>IF(AA153="","",VLOOKUP(AA153,'シフト記号表（従来型・ユニット型共通）'!$C$6:$L$47,10,FALSE))</f>
        <v/>
      </c>
      <c r="AB154" s="174" t="str">
        <f>IF(AB153="","",VLOOKUP(AB153,'シフト記号表（従来型・ユニット型共通）'!$C$6:$L$47,10,FALSE))</f>
        <v/>
      </c>
      <c r="AC154" s="174" t="str">
        <f>IF(AC153="","",VLOOKUP(AC153,'シフト記号表（従来型・ユニット型共通）'!$C$6:$L$47,10,FALSE))</f>
        <v/>
      </c>
      <c r="AD154" s="174" t="str">
        <f>IF(AD153="","",VLOOKUP(AD153,'シフト記号表（従来型・ユニット型共通）'!$C$6:$L$47,10,FALSE))</f>
        <v/>
      </c>
      <c r="AE154" s="174" t="str">
        <f>IF(AE153="","",VLOOKUP(AE153,'シフト記号表（従来型・ユニット型共通）'!$C$6:$L$47,10,FALSE))</f>
        <v/>
      </c>
      <c r="AF154" s="174" t="str">
        <f>IF(AF153="","",VLOOKUP(AF153,'シフト記号表（従来型・ユニット型共通）'!$C$6:$L$47,10,FALSE))</f>
        <v/>
      </c>
      <c r="AG154" s="175" t="str">
        <f>IF(AG153="","",VLOOKUP(AG153,'シフト記号表（従来型・ユニット型共通）'!$C$6:$L$47,10,FALSE))</f>
        <v/>
      </c>
      <c r="AH154" s="173" t="str">
        <f>IF(AH153="","",VLOOKUP(AH153,'シフト記号表（従来型・ユニット型共通）'!$C$6:$L$47,10,FALSE))</f>
        <v/>
      </c>
      <c r="AI154" s="174" t="str">
        <f>IF(AI153="","",VLOOKUP(AI153,'シフト記号表（従来型・ユニット型共通）'!$C$6:$L$47,10,FALSE))</f>
        <v/>
      </c>
      <c r="AJ154" s="174" t="str">
        <f>IF(AJ153="","",VLOOKUP(AJ153,'シフト記号表（従来型・ユニット型共通）'!$C$6:$L$47,10,FALSE))</f>
        <v/>
      </c>
      <c r="AK154" s="174" t="str">
        <f>IF(AK153="","",VLOOKUP(AK153,'シフト記号表（従来型・ユニット型共通）'!$C$6:$L$47,10,FALSE))</f>
        <v/>
      </c>
      <c r="AL154" s="174" t="str">
        <f>IF(AL153="","",VLOOKUP(AL153,'シフト記号表（従来型・ユニット型共通）'!$C$6:$L$47,10,FALSE))</f>
        <v/>
      </c>
      <c r="AM154" s="174" t="str">
        <f>IF(AM153="","",VLOOKUP(AM153,'シフト記号表（従来型・ユニット型共通）'!$C$6:$L$47,10,FALSE))</f>
        <v/>
      </c>
      <c r="AN154" s="175" t="str">
        <f>IF(AN153="","",VLOOKUP(AN153,'シフト記号表（従来型・ユニット型共通）'!$C$6:$L$47,10,FALSE))</f>
        <v/>
      </c>
      <c r="AO154" s="173" t="str">
        <f>IF(AO153="","",VLOOKUP(AO153,'シフト記号表（従来型・ユニット型共通）'!$C$6:$L$47,10,FALSE))</f>
        <v/>
      </c>
      <c r="AP154" s="174" t="str">
        <f>IF(AP153="","",VLOOKUP(AP153,'シフト記号表（従来型・ユニット型共通）'!$C$6:$L$47,10,FALSE))</f>
        <v/>
      </c>
      <c r="AQ154" s="174" t="str">
        <f>IF(AQ153="","",VLOOKUP(AQ153,'シフト記号表（従来型・ユニット型共通）'!$C$6:$L$47,10,FALSE))</f>
        <v/>
      </c>
      <c r="AR154" s="174" t="str">
        <f>IF(AR153="","",VLOOKUP(AR153,'シフト記号表（従来型・ユニット型共通）'!$C$6:$L$47,10,FALSE))</f>
        <v/>
      </c>
      <c r="AS154" s="174" t="str">
        <f>IF(AS153="","",VLOOKUP(AS153,'シフト記号表（従来型・ユニット型共通）'!$C$6:$L$47,10,FALSE))</f>
        <v/>
      </c>
      <c r="AT154" s="174" t="str">
        <f>IF(AT153="","",VLOOKUP(AT153,'シフト記号表（従来型・ユニット型共通）'!$C$6:$L$47,10,FALSE))</f>
        <v/>
      </c>
      <c r="AU154" s="175" t="str">
        <f>IF(AU153="","",VLOOKUP(AU153,'シフト記号表（従来型・ユニット型共通）'!$C$6:$L$47,10,FALSE))</f>
        <v/>
      </c>
      <c r="AV154" s="173" t="str">
        <f>IF(AV153="","",VLOOKUP(AV153,'シフト記号表（従来型・ユニット型共通）'!$C$6:$L$47,10,FALSE))</f>
        <v/>
      </c>
      <c r="AW154" s="174" t="str">
        <f>IF(AW153="","",VLOOKUP(AW153,'シフト記号表（従来型・ユニット型共通）'!$C$6:$L$47,10,FALSE))</f>
        <v/>
      </c>
      <c r="AX154" s="174" t="str">
        <f>IF(AX153="","",VLOOKUP(AX153,'シフト記号表（従来型・ユニット型共通）'!$C$6:$L$47,10,FALSE))</f>
        <v/>
      </c>
      <c r="AY154" s="174" t="str">
        <f>IF(AY153="","",VLOOKUP(AY153,'シフト記号表（従来型・ユニット型共通）'!$C$6:$L$47,10,FALSE))</f>
        <v/>
      </c>
      <c r="AZ154" s="174" t="str">
        <f>IF(AZ153="","",VLOOKUP(AZ153,'シフト記号表（従来型・ユニット型共通）'!$C$6:$L$47,10,FALSE))</f>
        <v/>
      </c>
      <c r="BA154" s="174" t="str">
        <f>IF(BA153="","",VLOOKUP(BA153,'シフト記号表（従来型・ユニット型共通）'!$C$6:$L$47,10,FALSE))</f>
        <v/>
      </c>
      <c r="BB154" s="175" t="str">
        <f>IF(BB153="","",VLOOKUP(BB153,'シフト記号表（従来型・ユニット型共通）'!$C$6:$L$47,10,FALSE))</f>
        <v/>
      </c>
      <c r="BC154" s="173" t="str">
        <f>IF(BC153="","",VLOOKUP(BC153,'シフト記号表（従来型・ユニット型共通）'!$C$6:$L$47,10,FALSE))</f>
        <v/>
      </c>
      <c r="BD154" s="174" t="str">
        <f>IF(BD153="","",VLOOKUP(BD153,'シフト記号表（従来型・ユニット型共通）'!$C$6:$L$47,10,FALSE))</f>
        <v/>
      </c>
      <c r="BE154" s="174" t="str">
        <f>IF(BE153="","",VLOOKUP(BE153,'シフト記号表（従来型・ユニット型共通）'!$C$6:$L$47,10,FALSE))</f>
        <v/>
      </c>
      <c r="BF154" s="1114">
        <f>IF($BI$3="４週",SUM(AA154:BB154),IF($BI$3="暦月",SUM(AA154:BE154),""))</f>
        <v>0</v>
      </c>
      <c r="BG154" s="1115"/>
      <c r="BH154" s="1116">
        <f>IF($BI$3="４週",BF154/4,IF($BI$3="暦月",(BF154/($BI$8/7)),""))</f>
        <v>0</v>
      </c>
      <c r="BI154" s="1115"/>
      <c r="BJ154" s="1111"/>
      <c r="BK154" s="1112"/>
      <c r="BL154" s="1112"/>
      <c r="BM154" s="1112"/>
      <c r="BN154" s="1113"/>
    </row>
    <row r="155" spans="2:66" ht="20.25" customHeight="1">
      <c r="B155" s="1120">
        <f>B153+1</f>
        <v>70</v>
      </c>
      <c r="C155" s="1030"/>
      <c r="D155" s="1032"/>
      <c r="E155" s="968"/>
      <c r="F155" s="1033"/>
      <c r="G155" s="957"/>
      <c r="H155" s="958"/>
      <c r="I155" s="163"/>
      <c r="J155" s="164"/>
      <c r="K155" s="163"/>
      <c r="L155" s="164"/>
      <c r="M155" s="1051"/>
      <c r="N155" s="1052"/>
      <c r="O155" s="1057"/>
      <c r="P155" s="1058"/>
      <c r="Q155" s="1058"/>
      <c r="R155" s="958"/>
      <c r="S155" s="1081"/>
      <c r="T155" s="1082"/>
      <c r="U155" s="1082"/>
      <c r="V155" s="1082"/>
      <c r="W155" s="1083"/>
      <c r="X155" s="195" t="s">
        <v>18</v>
      </c>
      <c r="Y155" s="118"/>
      <c r="Z155" s="119"/>
      <c r="AA155" s="105"/>
      <c r="AB155" s="106"/>
      <c r="AC155" s="106"/>
      <c r="AD155" s="106"/>
      <c r="AE155" s="106"/>
      <c r="AF155" s="106"/>
      <c r="AG155" s="107"/>
      <c r="AH155" s="105"/>
      <c r="AI155" s="106"/>
      <c r="AJ155" s="106"/>
      <c r="AK155" s="106"/>
      <c r="AL155" s="106"/>
      <c r="AM155" s="106"/>
      <c r="AN155" s="107"/>
      <c r="AO155" s="105"/>
      <c r="AP155" s="106"/>
      <c r="AQ155" s="106"/>
      <c r="AR155" s="106"/>
      <c r="AS155" s="106"/>
      <c r="AT155" s="106"/>
      <c r="AU155" s="107"/>
      <c r="AV155" s="105"/>
      <c r="AW155" s="106"/>
      <c r="AX155" s="106"/>
      <c r="AY155" s="106"/>
      <c r="AZ155" s="106"/>
      <c r="BA155" s="106"/>
      <c r="BB155" s="107"/>
      <c r="BC155" s="105"/>
      <c r="BD155" s="106"/>
      <c r="BE155" s="108"/>
      <c r="BF155" s="1035"/>
      <c r="BG155" s="1036"/>
      <c r="BH155" s="1037"/>
      <c r="BI155" s="1038"/>
      <c r="BJ155" s="1059"/>
      <c r="BK155" s="1060"/>
      <c r="BL155" s="1060"/>
      <c r="BM155" s="1060"/>
      <c r="BN155" s="1061"/>
    </row>
    <row r="156" spans="2:66" ht="20.25" customHeight="1">
      <c r="B156" s="1121"/>
      <c r="C156" s="1031"/>
      <c r="D156" s="1034"/>
      <c r="E156" s="968"/>
      <c r="F156" s="1033"/>
      <c r="G156" s="1105"/>
      <c r="H156" s="1106"/>
      <c r="I156" s="207"/>
      <c r="J156" s="208">
        <f>G155</f>
        <v>0</v>
      </c>
      <c r="K156" s="207"/>
      <c r="L156" s="208">
        <f>M155</f>
        <v>0</v>
      </c>
      <c r="M156" s="1107"/>
      <c r="N156" s="1108"/>
      <c r="O156" s="1109"/>
      <c r="P156" s="1110"/>
      <c r="Q156" s="1110"/>
      <c r="R156" s="1106"/>
      <c r="S156" s="1081"/>
      <c r="T156" s="1082"/>
      <c r="U156" s="1082"/>
      <c r="V156" s="1082"/>
      <c r="W156" s="1083"/>
      <c r="X156" s="196" t="s">
        <v>253</v>
      </c>
      <c r="Y156" s="120"/>
      <c r="Z156" s="197"/>
      <c r="AA156" s="173" t="str">
        <f>IF(AA155="","",VLOOKUP(AA155,'シフト記号表（従来型・ユニット型共通）'!$C$6:$L$47,10,FALSE))</f>
        <v/>
      </c>
      <c r="AB156" s="174" t="str">
        <f>IF(AB155="","",VLOOKUP(AB155,'シフト記号表（従来型・ユニット型共通）'!$C$6:$L$47,10,FALSE))</f>
        <v/>
      </c>
      <c r="AC156" s="174" t="str">
        <f>IF(AC155="","",VLOOKUP(AC155,'シフト記号表（従来型・ユニット型共通）'!$C$6:$L$47,10,FALSE))</f>
        <v/>
      </c>
      <c r="AD156" s="174" t="str">
        <f>IF(AD155="","",VLOOKUP(AD155,'シフト記号表（従来型・ユニット型共通）'!$C$6:$L$47,10,FALSE))</f>
        <v/>
      </c>
      <c r="AE156" s="174" t="str">
        <f>IF(AE155="","",VLOOKUP(AE155,'シフト記号表（従来型・ユニット型共通）'!$C$6:$L$47,10,FALSE))</f>
        <v/>
      </c>
      <c r="AF156" s="174" t="str">
        <f>IF(AF155="","",VLOOKUP(AF155,'シフト記号表（従来型・ユニット型共通）'!$C$6:$L$47,10,FALSE))</f>
        <v/>
      </c>
      <c r="AG156" s="175" t="str">
        <f>IF(AG155="","",VLOOKUP(AG155,'シフト記号表（従来型・ユニット型共通）'!$C$6:$L$47,10,FALSE))</f>
        <v/>
      </c>
      <c r="AH156" s="173" t="str">
        <f>IF(AH155="","",VLOOKUP(AH155,'シフト記号表（従来型・ユニット型共通）'!$C$6:$L$47,10,FALSE))</f>
        <v/>
      </c>
      <c r="AI156" s="174" t="str">
        <f>IF(AI155="","",VLOOKUP(AI155,'シフト記号表（従来型・ユニット型共通）'!$C$6:$L$47,10,FALSE))</f>
        <v/>
      </c>
      <c r="AJ156" s="174" t="str">
        <f>IF(AJ155="","",VLOOKUP(AJ155,'シフト記号表（従来型・ユニット型共通）'!$C$6:$L$47,10,FALSE))</f>
        <v/>
      </c>
      <c r="AK156" s="174" t="str">
        <f>IF(AK155="","",VLOOKUP(AK155,'シフト記号表（従来型・ユニット型共通）'!$C$6:$L$47,10,FALSE))</f>
        <v/>
      </c>
      <c r="AL156" s="174" t="str">
        <f>IF(AL155="","",VLOOKUP(AL155,'シフト記号表（従来型・ユニット型共通）'!$C$6:$L$47,10,FALSE))</f>
        <v/>
      </c>
      <c r="AM156" s="174" t="str">
        <f>IF(AM155="","",VLOOKUP(AM155,'シフト記号表（従来型・ユニット型共通）'!$C$6:$L$47,10,FALSE))</f>
        <v/>
      </c>
      <c r="AN156" s="175" t="str">
        <f>IF(AN155="","",VLOOKUP(AN155,'シフト記号表（従来型・ユニット型共通）'!$C$6:$L$47,10,FALSE))</f>
        <v/>
      </c>
      <c r="AO156" s="173" t="str">
        <f>IF(AO155="","",VLOOKUP(AO155,'シフト記号表（従来型・ユニット型共通）'!$C$6:$L$47,10,FALSE))</f>
        <v/>
      </c>
      <c r="AP156" s="174" t="str">
        <f>IF(AP155="","",VLOOKUP(AP155,'シフト記号表（従来型・ユニット型共通）'!$C$6:$L$47,10,FALSE))</f>
        <v/>
      </c>
      <c r="AQ156" s="174" t="str">
        <f>IF(AQ155="","",VLOOKUP(AQ155,'シフト記号表（従来型・ユニット型共通）'!$C$6:$L$47,10,FALSE))</f>
        <v/>
      </c>
      <c r="AR156" s="174" t="str">
        <f>IF(AR155="","",VLOOKUP(AR155,'シフト記号表（従来型・ユニット型共通）'!$C$6:$L$47,10,FALSE))</f>
        <v/>
      </c>
      <c r="AS156" s="174" t="str">
        <f>IF(AS155="","",VLOOKUP(AS155,'シフト記号表（従来型・ユニット型共通）'!$C$6:$L$47,10,FALSE))</f>
        <v/>
      </c>
      <c r="AT156" s="174" t="str">
        <f>IF(AT155="","",VLOOKUP(AT155,'シフト記号表（従来型・ユニット型共通）'!$C$6:$L$47,10,FALSE))</f>
        <v/>
      </c>
      <c r="AU156" s="175" t="str">
        <f>IF(AU155="","",VLOOKUP(AU155,'シフト記号表（従来型・ユニット型共通）'!$C$6:$L$47,10,FALSE))</f>
        <v/>
      </c>
      <c r="AV156" s="173" t="str">
        <f>IF(AV155="","",VLOOKUP(AV155,'シフト記号表（従来型・ユニット型共通）'!$C$6:$L$47,10,FALSE))</f>
        <v/>
      </c>
      <c r="AW156" s="174" t="str">
        <f>IF(AW155="","",VLOOKUP(AW155,'シフト記号表（従来型・ユニット型共通）'!$C$6:$L$47,10,FALSE))</f>
        <v/>
      </c>
      <c r="AX156" s="174" t="str">
        <f>IF(AX155="","",VLOOKUP(AX155,'シフト記号表（従来型・ユニット型共通）'!$C$6:$L$47,10,FALSE))</f>
        <v/>
      </c>
      <c r="AY156" s="174" t="str">
        <f>IF(AY155="","",VLOOKUP(AY155,'シフト記号表（従来型・ユニット型共通）'!$C$6:$L$47,10,FALSE))</f>
        <v/>
      </c>
      <c r="AZ156" s="174" t="str">
        <f>IF(AZ155="","",VLOOKUP(AZ155,'シフト記号表（従来型・ユニット型共通）'!$C$6:$L$47,10,FALSE))</f>
        <v/>
      </c>
      <c r="BA156" s="174" t="str">
        <f>IF(BA155="","",VLOOKUP(BA155,'シフト記号表（従来型・ユニット型共通）'!$C$6:$L$47,10,FALSE))</f>
        <v/>
      </c>
      <c r="BB156" s="175" t="str">
        <f>IF(BB155="","",VLOOKUP(BB155,'シフト記号表（従来型・ユニット型共通）'!$C$6:$L$47,10,FALSE))</f>
        <v/>
      </c>
      <c r="BC156" s="173" t="str">
        <f>IF(BC155="","",VLOOKUP(BC155,'シフト記号表（従来型・ユニット型共通）'!$C$6:$L$47,10,FALSE))</f>
        <v/>
      </c>
      <c r="BD156" s="174" t="str">
        <f>IF(BD155="","",VLOOKUP(BD155,'シフト記号表（従来型・ユニット型共通）'!$C$6:$L$47,10,FALSE))</f>
        <v/>
      </c>
      <c r="BE156" s="174" t="str">
        <f>IF(BE155="","",VLOOKUP(BE155,'シフト記号表（従来型・ユニット型共通）'!$C$6:$L$47,10,FALSE))</f>
        <v/>
      </c>
      <c r="BF156" s="1114">
        <f>IF($BI$3="４週",SUM(AA156:BB156),IF($BI$3="暦月",SUM(AA156:BE156),""))</f>
        <v>0</v>
      </c>
      <c r="BG156" s="1115"/>
      <c r="BH156" s="1116">
        <f>IF($BI$3="４週",BF156/4,IF($BI$3="暦月",(BF156/($BI$8/7)),""))</f>
        <v>0</v>
      </c>
      <c r="BI156" s="1115"/>
      <c r="BJ156" s="1111"/>
      <c r="BK156" s="1112"/>
      <c r="BL156" s="1112"/>
      <c r="BM156" s="1112"/>
      <c r="BN156" s="1113"/>
    </row>
    <row r="157" spans="2:66" ht="20.25" customHeight="1">
      <c r="B157" s="1120">
        <f>B155+1</f>
        <v>71</v>
      </c>
      <c r="C157" s="1030"/>
      <c r="D157" s="1032"/>
      <c r="E157" s="968"/>
      <c r="F157" s="1033"/>
      <c r="G157" s="957"/>
      <c r="H157" s="958"/>
      <c r="I157" s="163"/>
      <c r="J157" s="164"/>
      <c r="K157" s="163"/>
      <c r="L157" s="164"/>
      <c r="M157" s="1051"/>
      <c r="N157" s="1052"/>
      <c r="O157" s="1057"/>
      <c r="P157" s="1058"/>
      <c r="Q157" s="1058"/>
      <c r="R157" s="958"/>
      <c r="S157" s="1081"/>
      <c r="T157" s="1082"/>
      <c r="U157" s="1082"/>
      <c r="V157" s="1082"/>
      <c r="W157" s="1083"/>
      <c r="X157" s="195" t="s">
        <v>18</v>
      </c>
      <c r="Y157" s="118"/>
      <c r="Z157" s="119"/>
      <c r="AA157" s="105"/>
      <c r="AB157" s="106"/>
      <c r="AC157" s="106"/>
      <c r="AD157" s="106"/>
      <c r="AE157" s="106"/>
      <c r="AF157" s="106"/>
      <c r="AG157" s="107"/>
      <c r="AH157" s="105"/>
      <c r="AI157" s="106"/>
      <c r="AJ157" s="106"/>
      <c r="AK157" s="106"/>
      <c r="AL157" s="106"/>
      <c r="AM157" s="106"/>
      <c r="AN157" s="107"/>
      <c r="AO157" s="105"/>
      <c r="AP157" s="106"/>
      <c r="AQ157" s="106"/>
      <c r="AR157" s="106"/>
      <c r="AS157" s="106"/>
      <c r="AT157" s="106"/>
      <c r="AU157" s="107"/>
      <c r="AV157" s="105"/>
      <c r="AW157" s="106"/>
      <c r="AX157" s="106"/>
      <c r="AY157" s="106"/>
      <c r="AZ157" s="106"/>
      <c r="BA157" s="106"/>
      <c r="BB157" s="107"/>
      <c r="BC157" s="105"/>
      <c r="BD157" s="106"/>
      <c r="BE157" s="108"/>
      <c r="BF157" s="1035"/>
      <c r="BG157" s="1036"/>
      <c r="BH157" s="1037"/>
      <c r="BI157" s="1038"/>
      <c r="BJ157" s="1059"/>
      <c r="BK157" s="1060"/>
      <c r="BL157" s="1060"/>
      <c r="BM157" s="1060"/>
      <c r="BN157" s="1061"/>
    </row>
    <row r="158" spans="2:66" ht="20.25" customHeight="1">
      <c r="B158" s="1121"/>
      <c r="C158" s="1031"/>
      <c r="D158" s="1034"/>
      <c r="E158" s="968"/>
      <c r="F158" s="1033"/>
      <c r="G158" s="1105"/>
      <c r="H158" s="1106"/>
      <c r="I158" s="207"/>
      <c r="J158" s="208">
        <f>G157</f>
        <v>0</v>
      </c>
      <c r="K158" s="207"/>
      <c r="L158" s="208">
        <f>M157</f>
        <v>0</v>
      </c>
      <c r="M158" s="1107"/>
      <c r="N158" s="1108"/>
      <c r="O158" s="1109"/>
      <c r="P158" s="1110"/>
      <c r="Q158" s="1110"/>
      <c r="R158" s="1106"/>
      <c r="S158" s="1081"/>
      <c r="T158" s="1082"/>
      <c r="U158" s="1082"/>
      <c r="V158" s="1082"/>
      <c r="W158" s="1083"/>
      <c r="X158" s="196" t="s">
        <v>253</v>
      </c>
      <c r="Y158" s="120"/>
      <c r="Z158" s="197"/>
      <c r="AA158" s="173" t="str">
        <f>IF(AA157="","",VLOOKUP(AA157,'シフト記号表（従来型・ユニット型共通）'!$C$6:$L$47,10,FALSE))</f>
        <v/>
      </c>
      <c r="AB158" s="174" t="str">
        <f>IF(AB157="","",VLOOKUP(AB157,'シフト記号表（従来型・ユニット型共通）'!$C$6:$L$47,10,FALSE))</f>
        <v/>
      </c>
      <c r="AC158" s="174" t="str">
        <f>IF(AC157="","",VLOOKUP(AC157,'シフト記号表（従来型・ユニット型共通）'!$C$6:$L$47,10,FALSE))</f>
        <v/>
      </c>
      <c r="AD158" s="174" t="str">
        <f>IF(AD157="","",VLOOKUP(AD157,'シフト記号表（従来型・ユニット型共通）'!$C$6:$L$47,10,FALSE))</f>
        <v/>
      </c>
      <c r="AE158" s="174" t="str">
        <f>IF(AE157="","",VLOOKUP(AE157,'シフト記号表（従来型・ユニット型共通）'!$C$6:$L$47,10,FALSE))</f>
        <v/>
      </c>
      <c r="AF158" s="174" t="str">
        <f>IF(AF157="","",VLOOKUP(AF157,'シフト記号表（従来型・ユニット型共通）'!$C$6:$L$47,10,FALSE))</f>
        <v/>
      </c>
      <c r="AG158" s="175" t="str">
        <f>IF(AG157="","",VLOOKUP(AG157,'シフト記号表（従来型・ユニット型共通）'!$C$6:$L$47,10,FALSE))</f>
        <v/>
      </c>
      <c r="AH158" s="173" t="str">
        <f>IF(AH157="","",VLOOKUP(AH157,'シフト記号表（従来型・ユニット型共通）'!$C$6:$L$47,10,FALSE))</f>
        <v/>
      </c>
      <c r="AI158" s="174" t="str">
        <f>IF(AI157="","",VLOOKUP(AI157,'シフト記号表（従来型・ユニット型共通）'!$C$6:$L$47,10,FALSE))</f>
        <v/>
      </c>
      <c r="AJ158" s="174" t="str">
        <f>IF(AJ157="","",VLOOKUP(AJ157,'シフト記号表（従来型・ユニット型共通）'!$C$6:$L$47,10,FALSE))</f>
        <v/>
      </c>
      <c r="AK158" s="174" t="str">
        <f>IF(AK157="","",VLOOKUP(AK157,'シフト記号表（従来型・ユニット型共通）'!$C$6:$L$47,10,FALSE))</f>
        <v/>
      </c>
      <c r="AL158" s="174" t="str">
        <f>IF(AL157="","",VLOOKUP(AL157,'シフト記号表（従来型・ユニット型共通）'!$C$6:$L$47,10,FALSE))</f>
        <v/>
      </c>
      <c r="AM158" s="174" t="str">
        <f>IF(AM157="","",VLOOKUP(AM157,'シフト記号表（従来型・ユニット型共通）'!$C$6:$L$47,10,FALSE))</f>
        <v/>
      </c>
      <c r="AN158" s="175" t="str">
        <f>IF(AN157="","",VLOOKUP(AN157,'シフト記号表（従来型・ユニット型共通）'!$C$6:$L$47,10,FALSE))</f>
        <v/>
      </c>
      <c r="AO158" s="173" t="str">
        <f>IF(AO157="","",VLOOKUP(AO157,'シフト記号表（従来型・ユニット型共通）'!$C$6:$L$47,10,FALSE))</f>
        <v/>
      </c>
      <c r="AP158" s="174" t="str">
        <f>IF(AP157="","",VLOOKUP(AP157,'シフト記号表（従来型・ユニット型共通）'!$C$6:$L$47,10,FALSE))</f>
        <v/>
      </c>
      <c r="AQ158" s="174" t="str">
        <f>IF(AQ157="","",VLOOKUP(AQ157,'シフト記号表（従来型・ユニット型共通）'!$C$6:$L$47,10,FALSE))</f>
        <v/>
      </c>
      <c r="AR158" s="174" t="str">
        <f>IF(AR157="","",VLOOKUP(AR157,'シフト記号表（従来型・ユニット型共通）'!$C$6:$L$47,10,FALSE))</f>
        <v/>
      </c>
      <c r="AS158" s="174" t="str">
        <f>IF(AS157="","",VLOOKUP(AS157,'シフト記号表（従来型・ユニット型共通）'!$C$6:$L$47,10,FALSE))</f>
        <v/>
      </c>
      <c r="AT158" s="174" t="str">
        <f>IF(AT157="","",VLOOKUP(AT157,'シフト記号表（従来型・ユニット型共通）'!$C$6:$L$47,10,FALSE))</f>
        <v/>
      </c>
      <c r="AU158" s="175" t="str">
        <f>IF(AU157="","",VLOOKUP(AU157,'シフト記号表（従来型・ユニット型共通）'!$C$6:$L$47,10,FALSE))</f>
        <v/>
      </c>
      <c r="AV158" s="173" t="str">
        <f>IF(AV157="","",VLOOKUP(AV157,'シフト記号表（従来型・ユニット型共通）'!$C$6:$L$47,10,FALSE))</f>
        <v/>
      </c>
      <c r="AW158" s="174" t="str">
        <f>IF(AW157="","",VLOOKUP(AW157,'シフト記号表（従来型・ユニット型共通）'!$C$6:$L$47,10,FALSE))</f>
        <v/>
      </c>
      <c r="AX158" s="174" t="str">
        <f>IF(AX157="","",VLOOKUP(AX157,'シフト記号表（従来型・ユニット型共通）'!$C$6:$L$47,10,FALSE))</f>
        <v/>
      </c>
      <c r="AY158" s="174" t="str">
        <f>IF(AY157="","",VLOOKUP(AY157,'シフト記号表（従来型・ユニット型共通）'!$C$6:$L$47,10,FALSE))</f>
        <v/>
      </c>
      <c r="AZ158" s="174" t="str">
        <f>IF(AZ157="","",VLOOKUP(AZ157,'シフト記号表（従来型・ユニット型共通）'!$C$6:$L$47,10,FALSE))</f>
        <v/>
      </c>
      <c r="BA158" s="174" t="str">
        <f>IF(BA157="","",VLOOKUP(BA157,'シフト記号表（従来型・ユニット型共通）'!$C$6:$L$47,10,FALSE))</f>
        <v/>
      </c>
      <c r="BB158" s="175" t="str">
        <f>IF(BB157="","",VLOOKUP(BB157,'シフト記号表（従来型・ユニット型共通）'!$C$6:$L$47,10,FALSE))</f>
        <v/>
      </c>
      <c r="BC158" s="173" t="str">
        <f>IF(BC157="","",VLOOKUP(BC157,'シフト記号表（従来型・ユニット型共通）'!$C$6:$L$47,10,FALSE))</f>
        <v/>
      </c>
      <c r="BD158" s="174" t="str">
        <f>IF(BD157="","",VLOOKUP(BD157,'シフト記号表（従来型・ユニット型共通）'!$C$6:$L$47,10,FALSE))</f>
        <v/>
      </c>
      <c r="BE158" s="174" t="str">
        <f>IF(BE157="","",VLOOKUP(BE157,'シフト記号表（従来型・ユニット型共通）'!$C$6:$L$47,10,FALSE))</f>
        <v/>
      </c>
      <c r="BF158" s="1114">
        <f>IF($BI$3="４週",SUM(AA158:BB158),IF($BI$3="暦月",SUM(AA158:BE158),""))</f>
        <v>0</v>
      </c>
      <c r="BG158" s="1115"/>
      <c r="BH158" s="1116">
        <f>IF($BI$3="４週",BF158/4,IF($BI$3="暦月",(BF158/($BI$8/7)),""))</f>
        <v>0</v>
      </c>
      <c r="BI158" s="1115"/>
      <c r="BJ158" s="1111"/>
      <c r="BK158" s="1112"/>
      <c r="BL158" s="1112"/>
      <c r="BM158" s="1112"/>
      <c r="BN158" s="1113"/>
    </row>
    <row r="159" spans="2:66" ht="20.25" customHeight="1">
      <c r="B159" s="1120">
        <f>B157+1</f>
        <v>72</v>
      </c>
      <c r="C159" s="1030"/>
      <c r="D159" s="1032"/>
      <c r="E159" s="968"/>
      <c r="F159" s="1033"/>
      <c r="G159" s="957"/>
      <c r="H159" s="958"/>
      <c r="I159" s="163"/>
      <c r="J159" s="164"/>
      <c r="K159" s="163"/>
      <c r="L159" s="164"/>
      <c r="M159" s="1051"/>
      <c r="N159" s="1052"/>
      <c r="O159" s="1057"/>
      <c r="P159" s="1058"/>
      <c r="Q159" s="1058"/>
      <c r="R159" s="958"/>
      <c r="S159" s="1081"/>
      <c r="T159" s="1082"/>
      <c r="U159" s="1082"/>
      <c r="V159" s="1082"/>
      <c r="W159" s="1083"/>
      <c r="X159" s="195" t="s">
        <v>18</v>
      </c>
      <c r="Y159" s="118"/>
      <c r="Z159" s="119"/>
      <c r="AA159" s="105"/>
      <c r="AB159" s="106"/>
      <c r="AC159" s="106"/>
      <c r="AD159" s="106"/>
      <c r="AE159" s="106"/>
      <c r="AF159" s="106"/>
      <c r="AG159" s="107"/>
      <c r="AH159" s="105"/>
      <c r="AI159" s="106"/>
      <c r="AJ159" s="106"/>
      <c r="AK159" s="106"/>
      <c r="AL159" s="106"/>
      <c r="AM159" s="106"/>
      <c r="AN159" s="107"/>
      <c r="AO159" s="105"/>
      <c r="AP159" s="106"/>
      <c r="AQ159" s="106"/>
      <c r="AR159" s="106"/>
      <c r="AS159" s="106"/>
      <c r="AT159" s="106"/>
      <c r="AU159" s="107"/>
      <c r="AV159" s="105"/>
      <c r="AW159" s="106"/>
      <c r="AX159" s="106"/>
      <c r="AY159" s="106"/>
      <c r="AZ159" s="106"/>
      <c r="BA159" s="106"/>
      <c r="BB159" s="107"/>
      <c r="BC159" s="105"/>
      <c r="BD159" s="106"/>
      <c r="BE159" s="108"/>
      <c r="BF159" s="1035"/>
      <c r="BG159" s="1036"/>
      <c r="BH159" s="1037"/>
      <c r="BI159" s="1038"/>
      <c r="BJ159" s="1059"/>
      <c r="BK159" s="1060"/>
      <c r="BL159" s="1060"/>
      <c r="BM159" s="1060"/>
      <c r="BN159" s="1061"/>
    </row>
    <row r="160" spans="2:66" ht="20.25" customHeight="1">
      <c r="B160" s="1121"/>
      <c r="C160" s="1031"/>
      <c r="D160" s="1034"/>
      <c r="E160" s="968"/>
      <c r="F160" s="1033"/>
      <c r="G160" s="1105"/>
      <c r="H160" s="1106"/>
      <c r="I160" s="207"/>
      <c r="J160" s="208">
        <f>G159</f>
        <v>0</v>
      </c>
      <c r="K160" s="207"/>
      <c r="L160" s="208">
        <f>M159</f>
        <v>0</v>
      </c>
      <c r="M160" s="1107"/>
      <c r="N160" s="1108"/>
      <c r="O160" s="1109"/>
      <c r="P160" s="1110"/>
      <c r="Q160" s="1110"/>
      <c r="R160" s="1106"/>
      <c r="S160" s="1081"/>
      <c r="T160" s="1082"/>
      <c r="U160" s="1082"/>
      <c r="V160" s="1082"/>
      <c r="W160" s="1083"/>
      <c r="X160" s="196" t="s">
        <v>253</v>
      </c>
      <c r="Y160" s="120"/>
      <c r="Z160" s="197"/>
      <c r="AA160" s="173" t="str">
        <f>IF(AA159="","",VLOOKUP(AA159,'シフト記号表（従来型・ユニット型共通）'!$C$6:$L$47,10,FALSE))</f>
        <v/>
      </c>
      <c r="AB160" s="174" t="str">
        <f>IF(AB159="","",VLOOKUP(AB159,'シフト記号表（従来型・ユニット型共通）'!$C$6:$L$47,10,FALSE))</f>
        <v/>
      </c>
      <c r="AC160" s="174" t="str">
        <f>IF(AC159="","",VLOOKUP(AC159,'シフト記号表（従来型・ユニット型共通）'!$C$6:$L$47,10,FALSE))</f>
        <v/>
      </c>
      <c r="AD160" s="174" t="str">
        <f>IF(AD159="","",VLOOKUP(AD159,'シフト記号表（従来型・ユニット型共通）'!$C$6:$L$47,10,FALSE))</f>
        <v/>
      </c>
      <c r="AE160" s="174" t="str">
        <f>IF(AE159="","",VLOOKUP(AE159,'シフト記号表（従来型・ユニット型共通）'!$C$6:$L$47,10,FALSE))</f>
        <v/>
      </c>
      <c r="AF160" s="174" t="str">
        <f>IF(AF159="","",VLOOKUP(AF159,'シフト記号表（従来型・ユニット型共通）'!$C$6:$L$47,10,FALSE))</f>
        <v/>
      </c>
      <c r="AG160" s="175" t="str">
        <f>IF(AG159="","",VLOOKUP(AG159,'シフト記号表（従来型・ユニット型共通）'!$C$6:$L$47,10,FALSE))</f>
        <v/>
      </c>
      <c r="AH160" s="173" t="str">
        <f>IF(AH159="","",VLOOKUP(AH159,'シフト記号表（従来型・ユニット型共通）'!$C$6:$L$47,10,FALSE))</f>
        <v/>
      </c>
      <c r="AI160" s="174" t="str">
        <f>IF(AI159="","",VLOOKUP(AI159,'シフト記号表（従来型・ユニット型共通）'!$C$6:$L$47,10,FALSE))</f>
        <v/>
      </c>
      <c r="AJ160" s="174" t="str">
        <f>IF(AJ159="","",VLOOKUP(AJ159,'シフト記号表（従来型・ユニット型共通）'!$C$6:$L$47,10,FALSE))</f>
        <v/>
      </c>
      <c r="AK160" s="174" t="str">
        <f>IF(AK159="","",VLOOKUP(AK159,'シフト記号表（従来型・ユニット型共通）'!$C$6:$L$47,10,FALSE))</f>
        <v/>
      </c>
      <c r="AL160" s="174" t="str">
        <f>IF(AL159="","",VLOOKUP(AL159,'シフト記号表（従来型・ユニット型共通）'!$C$6:$L$47,10,FALSE))</f>
        <v/>
      </c>
      <c r="AM160" s="174" t="str">
        <f>IF(AM159="","",VLOOKUP(AM159,'シフト記号表（従来型・ユニット型共通）'!$C$6:$L$47,10,FALSE))</f>
        <v/>
      </c>
      <c r="AN160" s="175" t="str">
        <f>IF(AN159="","",VLOOKUP(AN159,'シフト記号表（従来型・ユニット型共通）'!$C$6:$L$47,10,FALSE))</f>
        <v/>
      </c>
      <c r="AO160" s="173" t="str">
        <f>IF(AO159="","",VLOOKUP(AO159,'シフト記号表（従来型・ユニット型共通）'!$C$6:$L$47,10,FALSE))</f>
        <v/>
      </c>
      <c r="AP160" s="174" t="str">
        <f>IF(AP159="","",VLOOKUP(AP159,'シフト記号表（従来型・ユニット型共通）'!$C$6:$L$47,10,FALSE))</f>
        <v/>
      </c>
      <c r="AQ160" s="174" t="str">
        <f>IF(AQ159="","",VLOOKUP(AQ159,'シフト記号表（従来型・ユニット型共通）'!$C$6:$L$47,10,FALSE))</f>
        <v/>
      </c>
      <c r="AR160" s="174" t="str">
        <f>IF(AR159="","",VLOOKUP(AR159,'シフト記号表（従来型・ユニット型共通）'!$C$6:$L$47,10,FALSE))</f>
        <v/>
      </c>
      <c r="AS160" s="174" t="str">
        <f>IF(AS159="","",VLOOKUP(AS159,'シフト記号表（従来型・ユニット型共通）'!$C$6:$L$47,10,FALSE))</f>
        <v/>
      </c>
      <c r="AT160" s="174" t="str">
        <f>IF(AT159="","",VLOOKUP(AT159,'シフト記号表（従来型・ユニット型共通）'!$C$6:$L$47,10,FALSE))</f>
        <v/>
      </c>
      <c r="AU160" s="175" t="str">
        <f>IF(AU159="","",VLOOKUP(AU159,'シフト記号表（従来型・ユニット型共通）'!$C$6:$L$47,10,FALSE))</f>
        <v/>
      </c>
      <c r="AV160" s="173" t="str">
        <f>IF(AV159="","",VLOOKUP(AV159,'シフト記号表（従来型・ユニット型共通）'!$C$6:$L$47,10,FALSE))</f>
        <v/>
      </c>
      <c r="AW160" s="174" t="str">
        <f>IF(AW159="","",VLOOKUP(AW159,'シフト記号表（従来型・ユニット型共通）'!$C$6:$L$47,10,FALSE))</f>
        <v/>
      </c>
      <c r="AX160" s="174" t="str">
        <f>IF(AX159="","",VLOOKUP(AX159,'シフト記号表（従来型・ユニット型共通）'!$C$6:$L$47,10,FALSE))</f>
        <v/>
      </c>
      <c r="AY160" s="174" t="str">
        <f>IF(AY159="","",VLOOKUP(AY159,'シフト記号表（従来型・ユニット型共通）'!$C$6:$L$47,10,FALSE))</f>
        <v/>
      </c>
      <c r="AZ160" s="174" t="str">
        <f>IF(AZ159="","",VLOOKUP(AZ159,'シフト記号表（従来型・ユニット型共通）'!$C$6:$L$47,10,FALSE))</f>
        <v/>
      </c>
      <c r="BA160" s="174" t="str">
        <f>IF(BA159="","",VLOOKUP(BA159,'シフト記号表（従来型・ユニット型共通）'!$C$6:$L$47,10,FALSE))</f>
        <v/>
      </c>
      <c r="BB160" s="175" t="str">
        <f>IF(BB159="","",VLOOKUP(BB159,'シフト記号表（従来型・ユニット型共通）'!$C$6:$L$47,10,FALSE))</f>
        <v/>
      </c>
      <c r="BC160" s="173" t="str">
        <f>IF(BC159="","",VLOOKUP(BC159,'シフト記号表（従来型・ユニット型共通）'!$C$6:$L$47,10,FALSE))</f>
        <v/>
      </c>
      <c r="BD160" s="174" t="str">
        <f>IF(BD159="","",VLOOKUP(BD159,'シフト記号表（従来型・ユニット型共通）'!$C$6:$L$47,10,FALSE))</f>
        <v/>
      </c>
      <c r="BE160" s="174" t="str">
        <f>IF(BE159="","",VLOOKUP(BE159,'シフト記号表（従来型・ユニット型共通）'!$C$6:$L$47,10,FALSE))</f>
        <v/>
      </c>
      <c r="BF160" s="1114">
        <f>IF($BI$3="４週",SUM(AA160:BB160),IF($BI$3="暦月",SUM(AA160:BE160),""))</f>
        <v>0</v>
      </c>
      <c r="BG160" s="1115"/>
      <c r="BH160" s="1116">
        <f>IF($BI$3="４週",BF160/4,IF($BI$3="暦月",(BF160/($BI$8/7)),""))</f>
        <v>0</v>
      </c>
      <c r="BI160" s="1115"/>
      <c r="BJ160" s="1111"/>
      <c r="BK160" s="1112"/>
      <c r="BL160" s="1112"/>
      <c r="BM160" s="1112"/>
      <c r="BN160" s="1113"/>
    </row>
    <row r="161" spans="2:66" ht="20.25" customHeight="1">
      <c r="B161" s="1120">
        <f>B159+1</f>
        <v>73</v>
      </c>
      <c r="C161" s="1030"/>
      <c r="D161" s="1032"/>
      <c r="E161" s="968"/>
      <c r="F161" s="1033"/>
      <c r="G161" s="957"/>
      <c r="H161" s="958"/>
      <c r="I161" s="163"/>
      <c r="J161" s="164"/>
      <c r="K161" s="163"/>
      <c r="L161" s="164"/>
      <c r="M161" s="1051"/>
      <c r="N161" s="1052"/>
      <c r="O161" s="1057"/>
      <c r="P161" s="1058"/>
      <c r="Q161" s="1058"/>
      <c r="R161" s="958"/>
      <c r="S161" s="1081"/>
      <c r="T161" s="1082"/>
      <c r="U161" s="1082"/>
      <c r="V161" s="1082"/>
      <c r="W161" s="1083"/>
      <c r="X161" s="195" t="s">
        <v>18</v>
      </c>
      <c r="Y161" s="118"/>
      <c r="Z161" s="119"/>
      <c r="AA161" s="105"/>
      <c r="AB161" s="106"/>
      <c r="AC161" s="106"/>
      <c r="AD161" s="106"/>
      <c r="AE161" s="106"/>
      <c r="AF161" s="106"/>
      <c r="AG161" s="107"/>
      <c r="AH161" s="105"/>
      <c r="AI161" s="106"/>
      <c r="AJ161" s="106"/>
      <c r="AK161" s="106"/>
      <c r="AL161" s="106"/>
      <c r="AM161" s="106"/>
      <c r="AN161" s="107"/>
      <c r="AO161" s="105"/>
      <c r="AP161" s="106"/>
      <c r="AQ161" s="106"/>
      <c r="AR161" s="106"/>
      <c r="AS161" s="106"/>
      <c r="AT161" s="106"/>
      <c r="AU161" s="107"/>
      <c r="AV161" s="105"/>
      <c r="AW161" s="106"/>
      <c r="AX161" s="106"/>
      <c r="AY161" s="106"/>
      <c r="AZ161" s="106"/>
      <c r="BA161" s="106"/>
      <c r="BB161" s="107"/>
      <c r="BC161" s="105"/>
      <c r="BD161" s="106"/>
      <c r="BE161" s="108"/>
      <c r="BF161" s="1035"/>
      <c r="BG161" s="1036"/>
      <c r="BH161" s="1037"/>
      <c r="BI161" s="1038"/>
      <c r="BJ161" s="1059"/>
      <c r="BK161" s="1060"/>
      <c r="BL161" s="1060"/>
      <c r="BM161" s="1060"/>
      <c r="BN161" s="1061"/>
    </row>
    <row r="162" spans="2:66" ht="20.25" customHeight="1">
      <c r="B162" s="1121"/>
      <c r="C162" s="1031"/>
      <c r="D162" s="1034"/>
      <c r="E162" s="968"/>
      <c r="F162" s="1033"/>
      <c r="G162" s="1105"/>
      <c r="H162" s="1106"/>
      <c r="I162" s="207"/>
      <c r="J162" s="208">
        <f>G161</f>
        <v>0</v>
      </c>
      <c r="K162" s="207"/>
      <c r="L162" s="208">
        <f>M161</f>
        <v>0</v>
      </c>
      <c r="M162" s="1107"/>
      <c r="N162" s="1108"/>
      <c r="O162" s="1109"/>
      <c r="P162" s="1110"/>
      <c r="Q162" s="1110"/>
      <c r="R162" s="1106"/>
      <c r="S162" s="1081"/>
      <c r="T162" s="1082"/>
      <c r="U162" s="1082"/>
      <c r="V162" s="1082"/>
      <c r="W162" s="1083"/>
      <c r="X162" s="196" t="s">
        <v>253</v>
      </c>
      <c r="Y162" s="120"/>
      <c r="Z162" s="197"/>
      <c r="AA162" s="173" t="str">
        <f>IF(AA161="","",VLOOKUP(AA161,'シフト記号表（従来型・ユニット型共通）'!$C$6:$L$47,10,FALSE))</f>
        <v/>
      </c>
      <c r="AB162" s="174" t="str">
        <f>IF(AB161="","",VLOOKUP(AB161,'シフト記号表（従来型・ユニット型共通）'!$C$6:$L$47,10,FALSE))</f>
        <v/>
      </c>
      <c r="AC162" s="174" t="str">
        <f>IF(AC161="","",VLOOKUP(AC161,'シフト記号表（従来型・ユニット型共通）'!$C$6:$L$47,10,FALSE))</f>
        <v/>
      </c>
      <c r="AD162" s="174" t="str">
        <f>IF(AD161="","",VLOOKUP(AD161,'シフト記号表（従来型・ユニット型共通）'!$C$6:$L$47,10,FALSE))</f>
        <v/>
      </c>
      <c r="AE162" s="174" t="str">
        <f>IF(AE161="","",VLOOKUP(AE161,'シフト記号表（従来型・ユニット型共通）'!$C$6:$L$47,10,FALSE))</f>
        <v/>
      </c>
      <c r="AF162" s="174" t="str">
        <f>IF(AF161="","",VLOOKUP(AF161,'シフト記号表（従来型・ユニット型共通）'!$C$6:$L$47,10,FALSE))</f>
        <v/>
      </c>
      <c r="AG162" s="175" t="str">
        <f>IF(AG161="","",VLOOKUP(AG161,'シフト記号表（従来型・ユニット型共通）'!$C$6:$L$47,10,FALSE))</f>
        <v/>
      </c>
      <c r="AH162" s="173" t="str">
        <f>IF(AH161="","",VLOOKUP(AH161,'シフト記号表（従来型・ユニット型共通）'!$C$6:$L$47,10,FALSE))</f>
        <v/>
      </c>
      <c r="AI162" s="174" t="str">
        <f>IF(AI161="","",VLOOKUP(AI161,'シフト記号表（従来型・ユニット型共通）'!$C$6:$L$47,10,FALSE))</f>
        <v/>
      </c>
      <c r="AJ162" s="174" t="str">
        <f>IF(AJ161="","",VLOOKUP(AJ161,'シフト記号表（従来型・ユニット型共通）'!$C$6:$L$47,10,FALSE))</f>
        <v/>
      </c>
      <c r="AK162" s="174" t="str">
        <f>IF(AK161="","",VLOOKUP(AK161,'シフト記号表（従来型・ユニット型共通）'!$C$6:$L$47,10,FALSE))</f>
        <v/>
      </c>
      <c r="AL162" s="174" t="str">
        <f>IF(AL161="","",VLOOKUP(AL161,'シフト記号表（従来型・ユニット型共通）'!$C$6:$L$47,10,FALSE))</f>
        <v/>
      </c>
      <c r="AM162" s="174" t="str">
        <f>IF(AM161="","",VLOOKUP(AM161,'シフト記号表（従来型・ユニット型共通）'!$C$6:$L$47,10,FALSE))</f>
        <v/>
      </c>
      <c r="AN162" s="175" t="str">
        <f>IF(AN161="","",VLOOKUP(AN161,'シフト記号表（従来型・ユニット型共通）'!$C$6:$L$47,10,FALSE))</f>
        <v/>
      </c>
      <c r="AO162" s="173" t="str">
        <f>IF(AO161="","",VLOOKUP(AO161,'シフト記号表（従来型・ユニット型共通）'!$C$6:$L$47,10,FALSE))</f>
        <v/>
      </c>
      <c r="AP162" s="174" t="str">
        <f>IF(AP161="","",VLOOKUP(AP161,'シフト記号表（従来型・ユニット型共通）'!$C$6:$L$47,10,FALSE))</f>
        <v/>
      </c>
      <c r="AQ162" s="174" t="str">
        <f>IF(AQ161="","",VLOOKUP(AQ161,'シフト記号表（従来型・ユニット型共通）'!$C$6:$L$47,10,FALSE))</f>
        <v/>
      </c>
      <c r="AR162" s="174" t="str">
        <f>IF(AR161="","",VLOOKUP(AR161,'シフト記号表（従来型・ユニット型共通）'!$C$6:$L$47,10,FALSE))</f>
        <v/>
      </c>
      <c r="AS162" s="174" t="str">
        <f>IF(AS161="","",VLOOKUP(AS161,'シフト記号表（従来型・ユニット型共通）'!$C$6:$L$47,10,FALSE))</f>
        <v/>
      </c>
      <c r="AT162" s="174" t="str">
        <f>IF(AT161="","",VLOOKUP(AT161,'シフト記号表（従来型・ユニット型共通）'!$C$6:$L$47,10,FALSE))</f>
        <v/>
      </c>
      <c r="AU162" s="175" t="str">
        <f>IF(AU161="","",VLOOKUP(AU161,'シフト記号表（従来型・ユニット型共通）'!$C$6:$L$47,10,FALSE))</f>
        <v/>
      </c>
      <c r="AV162" s="173" t="str">
        <f>IF(AV161="","",VLOOKUP(AV161,'シフト記号表（従来型・ユニット型共通）'!$C$6:$L$47,10,FALSE))</f>
        <v/>
      </c>
      <c r="AW162" s="174" t="str">
        <f>IF(AW161="","",VLOOKUP(AW161,'シフト記号表（従来型・ユニット型共通）'!$C$6:$L$47,10,FALSE))</f>
        <v/>
      </c>
      <c r="AX162" s="174" t="str">
        <f>IF(AX161="","",VLOOKUP(AX161,'シフト記号表（従来型・ユニット型共通）'!$C$6:$L$47,10,FALSE))</f>
        <v/>
      </c>
      <c r="AY162" s="174" t="str">
        <f>IF(AY161="","",VLOOKUP(AY161,'シフト記号表（従来型・ユニット型共通）'!$C$6:$L$47,10,FALSE))</f>
        <v/>
      </c>
      <c r="AZ162" s="174" t="str">
        <f>IF(AZ161="","",VLOOKUP(AZ161,'シフト記号表（従来型・ユニット型共通）'!$C$6:$L$47,10,FALSE))</f>
        <v/>
      </c>
      <c r="BA162" s="174" t="str">
        <f>IF(BA161="","",VLOOKUP(BA161,'シフト記号表（従来型・ユニット型共通）'!$C$6:$L$47,10,FALSE))</f>
        <v/>
      </c>
      <c r="BB162" s="175" t="str">
        <f>IF(BB161="","",VLOOKUP(BB161,'シフト記号表（従来型・ユニット型共通）'!$C$6:$L$47,10,FALSE))</f>
        <v/>
      </c>
      <c r="BC162" s="173" t="str">
        <f>IF(BC161="","",VLOOKUP(BC161,'シフト記号表（従来型・ユニット型共通）'!$C$6:$L$47,10,FALSE))</f>
        <v/>
      </c>
      <c r="BD162" s="174" t="str">
        <f>IF(BD161="","",VLOOKUP(BD161,'シフト記号表（従来型・ユニット型共通）'!$C$6:$L$47,10,FALSE))</f>
        <v/>
      </c>
      <c r="BE162" s="174" t="str">
        <f>IF(BE161="","",VLOOKUP(BE161,'シフト記号表（従来型・ユニット型共通）'!$C$6:$L$47,10,FALSE))</f>
        <v/>
      </c>
      <c r="BF162" s="1114">
        <f>IF($BI$3="４週",SUM(AA162:BB162),IF($BI$3="暦月",SUM(AA162:BE162),""))</f>
        <v>0</v>
      </c>
      <c r="BG162" s="1115"/>
      <c r="BH162" s="1116">
        <f>IF($BI$3="４週",BF162/4,IF($BI$3="暦月",(BF162/($BI$8/7)),""))</f>
        <v>0</v>
      </c>
      <c r="BI162" s="1115"/>
      <c r="BJ162" s="1111"/>
      <c r="BK162" s="1112"/>
      <c r="BL162" s="1112"/>
      <c r="BM162" s="1112"/>
      <c r="BN162" s="1113"/>
    </row>
    <row r="163" spans="2:66" ht="20.25" customHeight="1">
      <c r="B163" s="1120">
        <f>B161+1</f>
        <v>74</v>
      </c>
      <c r="C163" s="1030"/>
      <c r="D163" s="1032"/>
      <c r="E163" s="968"/>
      <c r="F163" s="1033"/>
      <c r="G163" s="957"/>
      <c r="H163" s="958"/>
      <c r="I163" s="163"/>
      <c r="J163" s="164"/>
      <c r="K163" s="163"/>
      <c r="L163" s="164"/>
      <c r="M163" s="1051"/>
      <c r="N163" s="1052"/>
      <c r="O163" s="1057"/>
      <c r="P163" s="1058"/>
      <c r="Q163" s="1058"/>
      <c r="R163" s="958"/>
      <c r="S163" s="1081"/>
      <c r="T163" s="1082"/>
      <c r="U163" s="1082"/>
      <c r="V163" s="1082"/>
      <c r="W163" s="1083"/>
      <c r="X163" s="195" t="s">
        <v>18</v>
      </c>
      <c r="Y163" s="118"/>
      <c r="Z163" s="119"/>
      <c r="AA163" s="105"/>
      <c r="AB163" s="106"/>
      <c r="AC163" s="106"/>
      <c r="AD163" s="106"/>
      <c r="AE163" s="106"/>
      <c r="AF163" s="106"/>
      <c r="AG163" s="107"/>
      <c r="AH163" s="105"/>
      <c r="AI163" s="106"/>
      <c r="AJ163" s="106"/>
      <c r="AK163" s="106"/>
      <c r="AL163" s="106"/>
      <c r="AM163" s="106"/>
      <c r="AN163" s="107"/>
      <c r="AO163" s="105"/>
      <c r="AP163" s="106"/>
      <c r="AQ163" s="106"/>
      <c r="AR163" s="106"/>
      <c r="AS163" s="106"/>
      <c r="AT163" s="106"/>
      <c r="AU163" s="107"/>
      <c r="AV163" s="105"/>
      <c r="AW163" s="106"/>
      <c r="AX163" s="106"/>
      <c r="AY163" s="106"/>
      <c r="AZ163" s="106"/>
      <c r="BA163" s="106"/>
      <c r="BB163" s="107"/>
      <c r="BC163" s="105"/>
      <c r="BD163" s="106"/>
      <c r="BE163" s="108"/>
      <c r="BF163" s="1035"/>
      <c r="BG163" s="1036"/>
      <c r="BH163" s="1037"/>
      <c r="BI163" s="1038"/>
      <c r="BJ163" s="1059"/>
      <c r="BK163" s="1060"/>
      <c r="BL163" s="1060"/>
      <c r="BM163" s="1060"/>
      <c r="BN163" s="1061"/>
    </row>
    <row r="164" spans="2:66" ht="20.25" customHeight="1">
      <c r="B164" s="1121"/>
      <c r="C164" s="1031"/>
      <c r="D164" s="1034"/>
      <c r="E164" s="968"/>
      <c r="F164" s="1033"/>
      <c r="G164" s="1105"/>
      <c r="H164" s="1106"/>
      <c r="I164" s="207"/>
      <c r="J164" s="208">
        <f>G163</f>
        <v>0</v>
      </c>
      <c r="K164" s="207"/>
      <c r="L164" s="208">
        <f>M163</f>
        <v>0</v>
      </c>
      <c r="M164" s="1107"/>
      <c r="N164" s="1108"/>
      <c r="O164" s="1109"/>
      <c r="P164" s="1110"/>
      <c r="Q164" s="1110"/>
      <c r="R164" s="1106"/>
      <c r="S164" s="1081"/>
      <c r="T164" s="1082"/>
      <c r="U164" s="1082"/>
      <c r="V164" s="1082"/>
      <c r="W164" s="1083"/>
      <c r="X164" s="196" t="s">
        <v>253</v>
      </c>
      <c r="Y164" s="120"/>
      <c r="Z164" s="197"/>
      <c r="AA164" s="173" t="str">
        <f>IF(AA163="","",VLOOKUP(AA163,'シフト記号表（従来型・ユニット型共通）'!$C$6:$L$47,10,FALSE))</f>
        <v/>
      </c>
      <c r="AB164" s="174" t="str">
        <f>IF(AB163="","",VLOOKUP(AB163,'シフト記号表（従来型・ユニット型共通）'!$C$6:$L$47,10,FALSE))</f>
        <v/>
      </c>
      <c r="AC164" s="174" t="str">
        <f>IF(AC163="","",VLOOKUP(AC163,'シフト記号表（従来型・ユニット型共通）'!$C$6:$L$47,10,FALSE))</f>
        <v/>
      </c>
      <c r="AD164" s="174" t="str">
        <f>IF(AD163="","",VLOOKUP(AD163,'シフト記号表（従来型・ユニット型共通）'!$C$6:$L$47,10,FALSE))</f>
        <v/>
      </c>
      <c r="AE164" s="174" t="str">
        <f>IF(AE163="","",VLOOKUP(AE163,'シフト記号表（従来型・ユニット型共通）'!$C$6:$L$47,10,FALSE))</f>
        <v/>
      </c>
      <c r="AF164" s="174" t="str">
        <f>IF(AF163="","",VLOOKUP(AF163,'シフト記号表（従来型・ユニット型共通）'!$C$6:$L$47,10,FALSE))</f>
        <v/>
      </c>
      <c r="AG164" s="175" t="str">
        <f>IF(AG163="","",VLOOKUP(AG163,'シフト記号表（従来型・ユニット型共通）'!$C$6:$L$47,10,FALSE))</f>
        <v/>
      </c>
      <c r="AH164" s="173" t="str">
        <f>IF(AH163="","",VLOOKUP(AH163,'シフト記号表（従来型・ユニット型共通）'!$C$6:$L$47,10,FALSE))</f>
        <v/>
      </c>
      <c r="AI164" s="174" t="str">
        <f>IF(AI163="","",VLOOKUP(AI163,'シフト記号表（従来型・ユニット型共通）'!$C$6:$L$47,10,FALSE))</f>
        <v/>
      </c>
      <c r="AJ164" s="174" t="str">
        <f>IF(AJ163="","",VLOOKUP(AJ163,'シフト記号表（従来型・ユニット型共通）'!$C$6:$L$47,10,FALSE))</f>
        <v/>
      </c>
      <c r="AK164" s="174" t="str">
        <f>IF(AK163="","",VLOOKUP(AK163,'シフト記号表（従来型・ユニット型共通）'!$C$6:$L$47,10,FALSE))</f>
        <v/>
      </c>
      <c r="AL164" s="174" t="str">
        <f>IF(AL163="","",VLOOKUP(AL163,'シフト記号表（従来型・ユニット型共通）'!$C$6:$L$47,10,FALSE))</f>
        <v/>
      </c>
      <c r="AM164" s="174" t="str">
        <f>IF(AM163="","",VLOOKUP(AM163,'シフト記号表（従来型・ユニット型共通）'!$C$6:$L$47,10,FALSE))</f>
        <v/>
      </c>
      <c r="AN164" s="175" t="str">
        <f>IF(AN163="","",VLOOKUP(AN163,'シフト記号表（従来型・ユニット型共通）'!$C$6:$L$47,10,FALSE))</f>
        <v/>
      </c>
      <c r="AO164" s="173" t="str">
        <f>IF(AO163="","",VLOOKUP(AO163,'シフト記号表（従来型・ユニット型共通）'!$C$6:$L$47,10,FALSE))</f>
        <v/>
      </c>
      <c r="AP164" s="174" t="str">
        <f>IF(AP163="","",VLOOKUP(AP163,'シフト記号表（従来型・ユニット型共通）'!$C$6:$L$47,10,FALSE))</f>
        <v/>
      </c>
      <c r="AQ164" s="174" t="str">
        <f>IF(AQ163="","",VLOOKUP(AQ163,'シフト記号表（従来型・ユニット型共通）'!$C$6:$L$47,10,FALSE))</f>
        <v/>
      </c>
      <c r="AR164" s="174" t="str">
        <f>IF(AR163="","",VLOOKUP(AR163,'シフト記号表（従来型・ユニット型共通）'!$C$6:$L$47,10,FALSE))</f>
        <v/>
      </c>
      <c r="AS164" s="174" t="str">
        <f>IF(AS163="","",VLOOKUP(AS163,'シフト記号表（従来型・ユニット型共通）'!$C$6:$L$47,10,FALSE))</f>
        <v/>
      </c>
      <c r="AT164" s="174" t="str">
        <f>IF(AT163="","",VLOOKUP(AT163,'シフト記号表（従来型・ユニット型共通）'!$C$6:$L$47,10,FALSE))</f>
        <v/>
      </c>
      <c r="AU164" s="175" t="str">
        <f>IF(AU163="","",VLOOKUP(AU163,'シフト記号表（従来型・ユニット型共通）'!$C$6:$L$47,10,FALSE))</f>
        <v/>
      </c>
      <c r="AV164" s="173" t="str">
        <f>IF(AV163="","",VLOOKUP(AV163,'シフト記号表（従来型・ユニット型共通）'!$C$6:$L$47,10,FALSE))</f>
        <v/>
      </c>
      <c r="AW164" s="174" t="str">
        <f>IF(AW163="","",VLOOKUP(AW163,'シフト記号表（従来型・ユニット型共通）'!$C$6:$L$47,10,FALSE))</f>
        <v/>
      </c>
      <c r="AX164" s="174" t="str">
        <f>IF(AX163="","",VLOOKUP(AX163,'シフト記号表（従来型・ユニット型共通）'!$C$6:$L$47,10,FALSE))</f>
        <v/>
      </c>
      <c r="AY164" s="174" t="str">
        <f>IF(AY163="","",VLOOKUP(AY163,'シフト記号表（従来型・ユニット型共通）'!$C$6:$L$47,10,FALSE))</f>
        <v/>
      </c>
      <c r="AZ164" s="174" t="str">
        <f>IF(AZ163="","",VLOOKUP(AZ163,'シフト記号表（従来型・ユニット型共通）'!$C$6:$L$47,10,FALSE))</f>
        <v/>
      </c>
      <c r="BA164" s="174" t="str">
        <f>IF(BA163="","",VLOOKUP(BA163,'シフト記号表（従来型・ユニット型共通）'!$C$6:$L$47,10,FALSE))</f>
        <v/>
      </c>
      <c r="BB164" s="175" t="str">
        <f>IF(BB163="","",VLOOKUP(BB163,'シフト記号表（従来型・ユニット型共通）'!$C$6:$L$47,10,FALSE))</f>
        <v/>
      </c>
      <c r="BC164" s="173" t="str">
        <f>IF(BC163="","",VLOOKUP(BC163,'シフト記号表（従来型・ユニット型共通）'!$C$6:$L$47,10,FALSE))</f>
        <v/>
      </c>
      <c r="BD164" s="174" t="str">
        <f>IF(BD163="","",VLOOKUP(BD163,'シフト記号表（従来型・ユニット型共通）'!$C$6:$L$47,10,FALSE))</f>
        <v/>
      </c>
      <c r="BE164" s="174" t="str">
        <f>IF(BE163="","",VLOOKUP(BE163,'シフト記号表（従来型・ユニット型共通）'!$C$6:$L$47,10,FALSE))</f>
        <v/>
      </c>
      <c r="BF164" s="1114">
        <f>IF($BI$3="４週",SUM(AA164:BB164),IF($BI$3="暦月",SUM(AA164:BE164),""))</f>
        <v>0</v>
      </c>
      <c r="BG164" s="1115"/>
      <c r="BH164" s="1116">
        <f>IF($BI$3="４週",BF164/4,IF($BI$3="暦月",(BF164/($BI$8/7)),""))</f>
        <v>0</v>
      </c>
      <c r="BI164" s="1115"/>
      <c r="BJ164" s="1111"/>
      <c r="BK164" s="1112"/>
      <c r="BL164" s="1112"/>
      <c r="BM164" s="1112"/>
      <c r="BN164" s="1113"/>
    </row>
    <row r="165" spans="2:66" ht="20.25" customHeight="1">
      <c r="B165" s="1120">
        <f>B163+1</f>
        <v>75</v>
      </c>
      <c r="C165" s="1030"/>
      <c r="D165" s="1032"/>
      <c r="E165" s="968"/>
      <c r="F165" s="1033"/>
      <c r="G165" s="957"/>
      <c r="H165" s="958"/>
      <c r="I165" s="163"/>
      <c r="J165" s="164"/>
      <c r="K165" s="163"/>
      <c r="L165" s="164"/>
      <c r="M165" s="1051"/>
      <c r="N165" s="1052"/>
      <c r="O165" s="1057"/>
      <c r="P165" s="1058"/>
      <c r="Q165" s="1058"/>
      <c r="R165" s="958"/>
      <c r="S165" s="1081"/>
      <c r="T165" s="1082"/>
      <c r="U165" s="1082"/>
      <c r="V165" s="1082"/>
      <c r="W165" s="1083"/>
      <c r="X165" s="195" t="s">
        <v>18</v>
      </c>
      <c r="Y165" s="118"/>
      <c r="Z165" s="119"/>
      <c r="AA165" s="105"/>
      <c r="AB165" s="106"/>
      <c r="AC165" s="106"/>
      <c r="AD165" s="106"/>
      <c r="AE165" s="106"/>
      <c r="AF165" s="106"/>
      <c r="AG165" s="107"/>
      <c r="AH165" s="105"/>
      <c r="AI165" s="106"/>
      <c r="AJ165" s="106"/>
      <c r="AK165" s="106"/>
      <c r="AL165" s="106"/>
      <c r="AM165" s="106"/>
      <c r="AN165" s="107"/>
      <c r="AO165" s="105"/>
      <c r="AP165" s="106"/>
      <c r="AQ165" s="106"/>
      <c r="AR165" s="106"/>
      <c r="AS165" s="106"/>
      <c r="AT165" s="106"/>
      <c r="AU165" s="107"/>
      <c r="AV165" s="105"/>
      <c r="AW165" s="106"/>
      <c r="AX165" s="106"/>
      <c r="AY165" s="106"/>
      <c r="AZ165" s="106"/>
      <c r="BA165" s="106"/>
      <c r="BB165" s="107"/>
      <c r="BC165" s="105"/>
      <c r="BD165" s="106"/>
      <c r="BE165" s="108"/>
      <c r="BF165" s="1035"/>
      <c r="BG165" s="1036"/>
      <c r="BH165" s="1037"/>
      <c r="BI165" s="1038"/>
      <c r="BJ165" s="1059"/>
      <c r="BK165" s="1060"/>
      <c r="BL165" s="1060"/>
      <c r="BM165" s="1060"/>
      <c r="BN165" s="1061"/>
    </row>
    <row r="166" spans="2:66" ht="20.25" customHeight="1">
      <c r="B166" s="1121"/>
      <c r="C166" s="1031"/>
      <c r="D166" s="1034"/>
      <c r="E166" s="968"/>
      <c r="F166" s="1033"/>
      <c r="G166" s="1105"/>
      <c r="H166" s="1106"/>
      <c r="I166" s="207"/>
      <c r="J166" s="208">
        <f>G165</f>
        <v>0</v>
      </c>
      <c r="K166" s="207"/>
      <c r="L166" s="208">
        <f>M165</f>
        <v>0</v>
      </c>
      <c r="M166" s="1107"/>
      <c r="N166" s="1108"/>
      <c r="O166" s="1109"/>
      <c r="P166" s="1110"/>
      <c r="Q166" s="1110"/>
      <c r="R166" s="1106"/>
      <c r="S166" s="1081"/>
      <c r="T166" s="1082"/>
      <c r="U166" s="1082"/>
      <c r="V166" s="1082"/>
      <c r="W166" s="1083"/>
      <c r="X166" s="196" t="s">
        <v>253</v>
      </c>
      <c r="Y166" s="120"/>
      <c r="Z166" s="197"/>
      <c r="AA166" s="173" t="str">
        <f>IF(AA165="","",VLOOKUP(AA165,'シフト記号表（従来型・ユニット型共通）'!$C$6:$L$47,10,FALSE))</f>
        <v/>
      </c>
      <c r="AB166" s="174" t="str">
        <f>IF(AB165="","",VLOOKUP(AB165,'シフト記号表（従来型・ユニット型共通）'!$C$6:$L$47,10,FALSE))</f>
        <v/>
      </c>
      <c r="AC166" s="174" t="str">
        <f>IF(AC165="","",VLOOKUP(AC165,'シフト記号表（従来型・ユニット型共通）'!$C$6:$L$47,10,FALSE))</f>
        <v/>
      </c>
      <c r="AD166" s="174" t="str">
        <f>IF(AD165="","",VLOOKUP(AD165,'シフト記号表（従来型・ユニット型共通）'!$C$6:$L$47,10,FALSE))</f>
        <v/>
      </c>
      <c r="AE166" s="174" t="str">
        <f>IF(AE165="","",VLOOKUP(AE165,'シフト記号表（従来型・ユニット型共通）'!$C$6:$L$47,10,FALSE))</f>
        <v/>
      </c>
      <c r="AF166" s="174" t="str">
        <f>IF(AF165="","",VLOOKUP(AF165,'シフト記号表（従来型・ユニット型共通）'!$C$6:$L$47,10,FALSE))</f>
        <v/>
      </c>
      <c r="AG166" s="175" t="str">
        <f>IF(AG165="","",VLOOKUP(AG165,'シフト記号表（従来型・ユニット型共通）'!$C$6:$L$47,10,FALSE))</f>
        <v/>
      </c>
      <c r="AH166" s="173" t="str">
        <f>IF(AH165="","",VLOOKUP(AH165,'シフト記号表（従来型・ユニット型共通）'!$C$6:$L$47,10,FALSE))</f>
        <v/>
      </c>
      <c r="AI166" s="174" t="str">
        <f>IF(AI165="","",VLOOKUP(AI165,'シフト記号表（従来型・ユニット型共通）'!$C$6:$L$47,10,FALSE))</f>
        <v/>
      </c>
      <c r="AJ166" s="174" t="str">
        <f>IF(AJ165="","",VLOOKUP(AJ165,'シフト記号表（従来型・ユニット型共通）'!$C$6:$L$47,10,FALSE))</f>
        <v/>
      </c>
      <c r="AK166" s="174" t="str">
        <f>IF(AK165="","",VLOOKUP(AK165,'シフト記号表（従来型・ユニット型共通）'!$C$6:$L$47,10,FALSE))</f>
        <v/>
      </c>
      <c r="AL166" s="174" t="str">
        <f>IF(AL165="","",VLOOKUP(AL165,'シフト記号表（従来型・ユニット型共通）'!$C$6:$L$47,10,FALSE))</f>
        <v/>
      </c>
      <c r="AM166" s="174" t="str">
        <f>IF(AM165="","",VLOOKUP(AM165,'シフト記号表（従来型・ユニット型共通）'!$C$6:$L$47,10,FALSE))</f>
        <v/>
      </c>
      <c r="AN166" s="175" t="str">
        <f>IF(AN165="","",VLOOKUP(AN165,'シフト記号表（従来型・ユニット型共通）'!$C$6:$L$47,10,FALSE))</f>
        <v/>
      </c>
      <c r="AO166" s="173" t="str">
        <f>IF(AO165="","",VLOOKUP(AO165,'シフト記号表（従来型・ユニット型共通）'!$C$6:$L$47,10,FALSE))</f>
        <v/>
      </c>
      <c r="AP166" s="174" t="str">
        <f>IF(AP165="","",VLOOKUP(AP165,'シフト記号表（従来型・ユニット型共通）'!$C$6:$L$47,10,FALSE))</f>
        <v/>
      </c>
      <c r="AQ166" s="174" t="str">
        <f>IF(AQ165="","",VLOOKUP(AQ165,'シフト記号表（従来型・ユニット型共通）'!$C$6:$L$47,10,FALSE))</f>
        <v/>
      </c>
      <c r="AR166" s="174" t="str">
        <f>IF(AR165="","",VLOOKUP(AR165,'シフト記号表（従来型・ユニット型共通）'!$C$6:$L$47,10,FALSE))</f>
        <v/>
      </c>
      <c r="AS166" s="174" t="str">
        <f>IF(AS165="","",VLOOKUP(AS165,'シフト記号表（従来型・ユニット型共通）'!$C$6:$L$47,10,FALSE))</f>
        <v/>
      </c>
      <c r="AT166" s="174" t="str">
        <f>IF(AT165="","",VLOOKUP(AT165,'シフト記号表（従来型・ユニット型共通）'!$C$6:$L$47,10,FALSE))</f>
        <v/>
      </c>
      <c r="AU166" s="175" t="str">
        <f>IF(AU165="","",VLOOKUP(AU165,'シフト記号表（従来型・ユニット型共通）'!$C$6:$L$47,10,FALSE))</f>
        <v/>
      </c>
      <c r="AV166" s="173" t="str">
        <f>IF(AV165="","",VLOOKUP(AV165,'シフト記号表（従来型・ユニット型共通）'!$C$6:$L$47,10,FALSE))</f>
        <v/>
      </c>
      <c r="AW166" s="174" t="str">
        <f>IF(AW165="","",VLOOKUP(AW165,'シフト記号表（従来型・ユニット型共通）'!$C$6:$L$47,10,FALSE))</f>
        <v/>
      </c>
      <c r="AX166" s="174" t="str">
        <f>IF(AX165="","",VLOOKUP(AX165,'シフト記号表（従来型・ユニット型共通）'!$C$6:$L$47,10,FALSE))</f>
        <v/>
      </c>
      <c r="AY166" s="174" t="str">
        <f>IF(AY165="","",VLOOKUP(AY165,'シフト記号表（従来型・ユニット型共通）'!$C$6:$L$47,10,FALSE))</f>
        <v/>
      </c>
      <c r="AZ166" s="174" t="str">
        <f>IF(AZ165="","",VLOOKUP(AZ165,'シフト記号表（従来型・ユニット型共通）'!$C$6:$L$47,10,FALSE))</f>
        <v/>
      </c>
      <c r="BA166" s="174" t="str">
        <f>IF(BA165="","",VLOOKUP(BA165,'シフト記号表（従来型・ユニット型共通）'!$C$6:$L$47,10,FALSE))</f>
        <v/>
      </c>
      <c r="BB166" s="175" t="str">
        <f>IF(BB165="","",VLOOKUP(BB165,'シフト記号表（従来型・ユニット型共通）'!$C$6:$L$47,10,FALSE))</f>
        <v/>
      </c>
      <c r="BC166" s="173" t="str">
        <f>IF(BC165="","",VLOOKUP(BC165,'シフト記号表（従来型・ユニット型共通）'!$C$6:$L$47,10,FALSE))</f>
        <v/>
      </c>
      <c r="BD166" s="174" t="str">
        <f>IF(BD165="","",VLOOKUP(BD165,'シフト記号表（従来型・ユニット型共通）'!$C$6:$L$47,10,FALSE))</f>
        <v/>
      </c>
      <c r="BE166" s="174" t="str">
        <f>IF(BE165="","",VLOOKUP(BE165,'シフト記号表（従来型・ユニット型共通）'!$C$6:$L$47,10,FALSE))</f>
        <v/>
      </c>
      <c r="BF166" s="1114">
        <f>IF($BI$3="４週",SUM(AA166:BB166),IF($BI$3="暦月",SUM(AA166:BE166),""))</f>
        <v>0</v>
      </c>
      <c r="BG166" s="1115"/>
      <c r="BH166" s="1116">
        <f>IF($BI$3="４週",BF166/4,IF($BI$3="暦月",(BF166/($BI$8/7)),""))</f>
        <v>0</v>
      </c>
      <c r="BI166" s="1115"/>
      <c r="BJ166" s="1111"/>
      <c r="BK166" s="1112"/>
      <c r="BL166" s="1112"/>
      <c r="BM166" s="1112"/>
      <c r="BN166" s="1113"/>
    </row>
    <row r="167" spans="2:66" ht="20.25" customHeight="1">
      <c r="B167" s="1120">
        <f>B165+1</f>
        <v>76</v>
      </c>
      <c r="C167" s="1030"/>
      <c r="D167" s="1032"/>
      <c r="E167" s="968"/>
      <c r="F167" s="1033"/>
      <c r="G167" s="957"/>
      <c r="H167" s="958"/>
      <c r="I167" s="163"/>
      <c r="J167" s="164"/>
      <c r="K167" s="163"/>
      <c r="L167" s="164"/>
      <c r="M167" s="1051"/>
      <c r="N167" s="1052"/>
      <c r="O167" s="1057"/>
      <c r="P167" s="1058"/>
      <c r="Q167" s="1058"/>
      <c r="R167" s="958"/>
      <c r="S167" s="1081"/>
      <c r="T167" s="1082"/>
      <c r="U167" s="1082"/>
      <c r="V167" s="1082"/>
      <c r="W167" s="1083"/>
      <c r="X167" s="195" t="s">
        <v>18</v>
      </c>
      <c r="Y167" s="118"/>
      <c r="Z167" s="119"/>
      <c r="AA167" s="105"/>
      <c r="AB167" s="106"/>
      <c r="AC167" s="106"/>
      <c r="AD167" s="106"/>
      <c r="AE167" s="106"/>
      <c r="AF167" s="106"/>
      <c r="AG167" s="107"/>
      <c r="AH167" s="105"/>
      <c r="AI167" s="106"/>
      <c r="AJ167" s="106"/>
      <c r="AK167" s="106"/>
      <c r="AL167" s="106"/>
      <c r="AM167" s="106"/>
      <c r="AN167" s="107"/>
      <c r="AO167" s="105"/>
      <c r="AP167" s="106"/>
      <c r="AQ167" s="106"/>
      <c r="AR167" s="106"/>
      <c r="AS167" s="106"/>
      <c r="AT167" s="106"/>
      <c r="AU167" s="107"/>
      <c r="AV167" s="105"/>
      <c r="AW167" s="106"/>
      <c r="AX167" s="106"/>
      <c r="AY167" s="106"/>
      <c r="AZ167" s="106"/>
      <c r="BA167" s="106"/>
      <c r="BB167" s="107"/>
      <c r="BC167" s="105"/>
      <c r="BD167" s="106"/>
      <c r="BE167" s="108"/>
      <c r="BF167" s="1035"/>
      <c r="BG167" s="1036"/>
      <c r="BH167" s="1037"/>
      <c r="BI167" s="1038"/>
      <c r="BJ167" s="1059"/>
      <c r="BK167" s="1060"/>
      <c r="BL167" s="1060"/>
      <c r="BM167" s="1060"/>
      <c r="BN167" s="1061"/>
    </row>
    <row r="168" spans="2:66" ht="20.25" customHeight="1">
      <c r="B168" s="1121"/>
      <c r="C168" s="1031"/>
      <c r="D168" s="1034"/>
      <c r="E168" s="968"/>
      <c r="F168" s="1033"/>
      <c r="G168" s="1105"/>
      <c r="H168" s="1106"/>
      <c r="I168" s="207"/>
      <c r="J168" s="208">
        <f>G167</f>
        <v>0</v>
      </c>
      <c r="K168" s="207"/>
      <c r="L168" s="208">
        <f>M167</f>
        <v>0</v>
      </c>
      <c r="M168" s="1107"/>
      <c r="N168" s="1108"/>
      <c r="O168" s="1109"/>
      <c r="P168" s="1110"/>
      <c r="Q168" s="1110"/>
      <c r="R168" s="1106"/>
      <c r="S168" s="1081"/>
      <c r="T168" s="1082"/>
      <c r="U168" s="1082"/>
      <c r="V168" s="1082"/>
      <c r="W168" s="1083"/>
      <c r="X168" s="196" t="s">
        <v>253</v>
      </c>
      <c r="Y168" s="120"/>
      <c r="Z168" s="197"/>
      <c r="AA168" s="173" t="str">
        <f>IF(AA167="","",VLOOKUP(AA167,'シフト記号表（従来型・ユニット型共通）'!$C$6:$L$47,10,FALSE))</f>
        <v/>
      </c>
      <c r="AB168" s="174" t="str">
        <f>IF(AB167="","",VLOOKUP(AB167,'シフト記号表（従来型・ユニット型共通）'!$C$6:$L$47,10,FALSE))</f>
        <v/>
      </c>
      <c r="AC168" s="174" t="str">
        <f>IF(AC167="","",VLOOKUP(AC167,'シフト記号表（従来型・ユニット型共通）'!$C$6:$L$47,10,FALSE))</f>
        <v/>
      </c>
      <c r="AD168" s="174" t="str">
        <f>IF(AD167="","",VLOOKUP(AD167,'シフト記号表（従来型・ユニット型共通）'!$C$6:$L$47,10,FALSE))</f>
        <v/>
      </c>
      <c r="AE168" s="174" t="str">
        <f>IF(AE167="","",VLOOKUP(AE167,'シフト記号表（従来型・ユニット型共通）'!$C$6:$L$47,10,FALSE))</f>
        <v/>
      </c>
      <c r="AF168" s="174" t="str">
        <f>IF(AF167="","",VLOOKUP(AF167,'シフト記号表（従来型・ユニット型共通）'!$C$6:$L$47,10,FALSE))</f>
        <v/>
      </c>
      <c r="AG168" s="175" t="str">
        <f>IF(AG167="","",VLOOKUP(AG167,'シフト記号表（従来型・ユニット型共通）'!$C$6:$L$47,10,FALSE))</f>
        <v/>
      </c>
      <c r="AH168" s="173" t="str">
        <f>IF(AH167="","",VLOOKUP(AH167,'シフト記号表（従来型・ユニット型共通）'!$C$6:$L$47,10,FALSE))</f>
        <v/>
      </c>
      <c r="AI168" s="174" t="str">
        <f>IF(AI167="","",VLOOKUP(AI167,'シフト記号表（従来型・ユニット型共通）'!$C$6:$L$47,10,FALSE))</f>
        <v/>
      </c>
      <c r="AJ168" s="174" t="str">
        <f>IF(AJ167="","",VLOOKUP(AJ167,'シフト記号表（従来型・ユニット型共通）'!$C$6:$L$47,10,FALSE))</f>
        <v/>
      </c>
      <c r="AK168" s="174" t="str">
        <f>IF(AK167="","",VLOOKUP(AK167,'シフト記号表（従来型・ユニット型共通）'!$C$6:$L$47,10,FALSE))</f>
        <v/>
      </c>
      <c r="AL168" s="174" t="str">
        <f>IF(AL167="","",VLOOKUP(AL167,'シフト記号表（従来型・ユニット型共通）'!$C$6:$L$47,10,FALSE))</f>
        <v/>
      </c>
      <c r="AM168" s="174" t="str">
        <f>IF(AM167="","",VLOOKUP(AM167,'シフト記号表（従来型・ユニット型共通）'!$C$6:$L$47,10,FALSE))</f>
        <v/>
      </c>
      <c r="AN168" s="175" t="str">
        <f>IF(AN167="","",VLOOKUP(AN167,'シフト記号表（従来型・ユニット型共通）'!$C$6:$L$47,10,FALSE))</f>
        <v/>
      </c>
      <c r="AO168" s="173" t="str">
        <f>IF(AO167="","",VLOOKUP(AO167,'シフト記号表（従来型・ユニット型共通）'!$C$6:$L$47,10,FALSE))</f>
        <v/>
      </c>
      <c r="AP168" s="174" t="str">
        <f>IF(AP167="","",VLOOKUP(AP167,'シフト記号表（従来型・ユニット型共通）'!$C$6:$L$47,10,FALSE))</f>
        <v/>
      </c>
      <c r="AQ168" s="174" t="str">
        <f>IF(AQ167="","",VLOOKUP(AQ167,'シフト記号表（従来型・ユニット型共通）'!$C$6:$L$47,10,FALSE))</f>
        <v/>
      </c>
      <c r="AR168" s="174" t="str">
        <f>IF(AR167="","",VLOOKUP(AR167,'シフト記号表（従来型・ユニット型共通）'!$C$6:$L$47,10,FALSE))</f>
        <v/>
      </c>
      <c r="AS168" s="174" t="str">
        <f>IF(AS167="","",VLOOKUP(AS167,'シフト記号表（従来型・ユニット型共通）'!$C$6:$L$47,10,FALSE))</f>
        <v/>
      </c>
      <c r="AT168" s="174" t="str">
        <f>IF(AT167="","",VLOOKUP(AT167,'シフト記号表（従来型・ユニット型共通）'!$C$6:$L$47,10,FALSE))</f>
        <v/>
      </c>
      <c r="AU168" s="175" t="str">
        <f>IF(AU167="","",VLOOKUP(AU167,'シフト記号表（従来型・ユニット型共通）'!$C$6:$L$47,10,FALSE))</f>
        <v/>
      </c>
      <c r="AV168" s="173" t="str">
        <f>IF(AV167="","",VLOOKUP(AV167,'シフト記号表（従来型・ユニット型共通）'!$C$6:$L$47,10,FALSE))</f>
        <v/>
      </c>
      <c r="AW168" s="174" t="str">
        <f>IF(AW167="","",VLOOKUP(AW167,'シフト記号表（従来型・ユニット型共通）'!$C$6:$L$47,10,FALSE))</f>
        <v/>
      </c>
      <c r="AX168" s="174" t="str">
        <f>IF(AX167="","",VLOOKUP(AX167,'シフト記号表（従来型・ユニット型共通）'!$C$6:$L$47,10,FALSE))</f>
        <v/>
      </c>
      <c r="AY168" s="174" t="str">
        <f>IF(AY167="","",VLOOKUP(AY167,'シフト記号表（従来型・ユニット型共通）'!$C$6:$L$47,10,FALSE))</f>
        <v/>
      </c>
      <c r="AZ168" s="174" t="str">
        <f>IF(AZ167="","",VLOOKUP(AZ167,'シフト記号表（従来型・ユニット型共通）'!$C$6:$L$47,10,FALSE))</f>
        <v/>
      </c>
      <c r="BA168" s="174" t="str">
        <f>IF(BA167="","",VLOOKUP(BA167,'シフト記号表（従来型・ユニット型共通）'!$C$6:$L$47,10,FALSE))</f>
        <v/>
      </c>
      <c r="BB168" s="175" t="str">
        <f>IF(BB167="","",VLOOKUP(BB167,'シフト記号表（従来型・ユニット型共通）'!$C$6:$L$47,10,FALSE))</f>
        <v/>
      </c>
      <c r="BC168" s="173" t="str">
        <f>IF(BC167="","",VLOOKUP(BC167,'シフト記号表（従来型・ユニット型共通）'!$C$6:$L$47,10,FALSE))</f>
        <v/>
      </c>
      <c r="BD168" s="174" t="str">
        <f>IF(BD167="","",VLOOKUP(BD167,'シフト記号表（従来型・ユニット型共通）'!$C$6:$L$47,10,FALSE))</f>
        <v/>
      </c>
      <c r="BE168" s="174" t="str">
        <f>IF(BE167="","",VLOOKUP(BE167,'シフト記号表（従来型・ユニット型共通）'!$C$6:$L$47,10,FALSE))</f>
        <v/>
      </c>
      <c r="BF168" s="1114">
        <f>IF($BI$3="４週",SUM(AA168:BB168),IF($BI$3="暦月",SUM(AA168:BE168),""))</f>
        <v>0</v>
      </c>
      <c r="BG168" s="1115"/>
      <c r="BH168" s="1116">
        <f>IF($BI$3="４週",BF168/4,IF($BI$3="暦月",(BF168/($BI$8/7)),""))</f>
        <v>0</v>
      </c>
      <c r="BI168" s="1115"/>
      <c r="BJ168" s="1111"/>
      <c r="BK168" s="1112"/>
      <c r="BL168" s="1112"/>
      <c r="BM168" s="1112"/>
      <c r="BN168" s="1113"/>
    </row>
    <row r="169" spans="2:66" ht="20.25" customHeight="1">
      <c r="B169" s="1120">
        <f>B167+1</f>
        <v>77</v>
      </c>
      <c r="C169" s="1030"/>
      <c r="D169" s="1032"/>
      <c r="E169" s="968"/>
      <c r="F169" s="1033"/>
      <c r="G169" s="957"/>
      <c r="H169" s="958"/>
      <c r="I169" s="163"/>
      <c r="J169" s="164"/>
      <c r="K169" s="163"/>
      <c r="L169" s="164"/>
      <c r="M169" s="1051"/>
      <c r="N169" s="1052"/>
      <c r="O169" s="1057"/>
      <c r="P169" s="1058"/>
      <c r="Q169" s="1058"/>
      <c r="R169" s="958"/>
      <c r="S169" s="1081"/>
      <c r="T169" s="1082"/>
      <c r="U169" s="1082"/>
      <c r="V169" s="1082"/>
      <c r="W169" s="1083"/>
      <c r="X169" s="195" t="s">
        <v>18</v>
      </c>
      <c r="Y169" s="118"/>
      <c r="Z169" s="119"/>
      <c r="AA169" s="105"/>
      <c r="AB169" s="106"/>
      <c r="AC169" s="106"/>
      <c r="AD169" s="106"/>
      <c r="AE169" s="106"/>
      <c r="AF169" s="106"/>
      <c r="AG169" s="107"/>
      <c r="AH169" s="105"/>
      <c r="AI169" s="106"/>
      <c r="AJ169" s="106"/>
      <c r="AK169" s="106"/>
      <c r="AL169" s="106"/>
      <c r="AM169" s="106"/>
      <c r="AN169" s="107"/>
      <c r="AO169" s="105"/>
      <c r="AP169" s="106"/>
      <c r="AQ169" s="106"/>
      <c r="AR169" s="106"/>
      <c r="AS169" s="106"/>
      <c r="AT169" s="106"/>
      <c r="AU169" s="107"/>
      <c r="AV169" s="105"/>
      <c r="AW169" s="106"/>
      <c r="AX169" s="106"/>
      <c r="AY169" s="106"/>
      <c r="AZ169" s="106"/>
      <c r="BA169" s="106"/>
      <c r="BB169" s="107"/>
      <c r="BC169" s="105"/>
      <c r="BD169" s="106"/>
      <c r="BE169" s="108"/>
      <c r="BF169" s="1035"/>
      <c r="BG169" s="1036"/>
      <c r="BH169" s="1037"/>
      <c r="BI169" s="1038"/>
      <c r="BJ169" s="1059"/>
      <c r="BK169" s="1060"/>
      <c r="BL169" s="1060"/>
      <c r="BM169" s="1060"/>
      <c r="BN169" s="1061"/>
    </row>
    <row r="170" spans="2:66" ht="20.25" customHeight="1">
      <c r="B170" s="1121"/>
      <c r="C170" s="1031"/>
      <c r="D170" s="1034"/>
      <c r="E170" s="968"/>
      <c r="F170" s="1033"/>
      <c r="G170" s="1105"/>
      <c r="H170" s="1106"/>
      <c r="I170" s="207"/>
      <c r="J170" s="208">
        <f>G169</f>
        <v>0</v>
      </c>
      <c r="K170" s="207"/>
      <c r="L170" s="208">
        <f>M169</f>
        <v>0</v>
      </c>
      <c r="M170" s="1107"/>
      <c r="N170" s="1108"/>
      <c r="O170" s="1109"/>
      <c r="P170" s="1110"/>
      <c r="Q170" s="1110"/>
      <c r="R170" s="1106"/>
      <c r="S170" s="1081"/>
      <c r="T170" s="1082"/>
      <c r="U170" s="1082"/>
      <c r="V170" s="1082"/>
      <c r="W170" s="1083"/>
      <c r="X170" s="196" t="s">
        <v>253</v>
      </c>
      <c r="Y170" s="120"/>
      <c r="Z170" s="197"/>
      <c r="AA170" s="173" t="str">
        <f>IF(AA169="","",VLOOKUP(AA169,'シフト記号表（従来型・ユニット型共通）'!$C$6:$L$47,10,FALSE))</f>
        <v/>
      </c>
      <c r="AB170" s="174" t="str">
        <f>IF(AB169="","",VLOOKUP(AB169,'シフト記号表（従来型・ユニット型共通）'!$C$6:$L$47,10,FALSE))</f>
        <v/>
      </c>
      <c r="AC170" s="174" t="str">
        <f>IF(AC169="","",VLOOKUP(AC169,'シフト記号表（従来型・ユニット型共通）'!$C$6:$L$47,10,FALSE))</f>
        <v/>
      </c>
      <c r="AD170" s="174" t="str">
        <f>IF(AD169="","",VLOOKUP(AD169,'シフト記号表（従来型・ユニット型共通）'!$C$6:$L$47,10,FALSE))</f>
        <v/>
      </c>
      <c r="AE170" s="174" t="str">
        <f>IF(AE169="","",VLOOKUP(AE169,'シフト記号表（従来型・ユニット型共通）'!$C$6:$L$47,10,FALSE))</f>
        <v/>
      </c>
      <c r="AF170" s="174" t="str">
        <f>IF(AF169="","",VLOOKUP(AF169,'シフト記号表（従来型・ユニット型共通）'!$C$6:$L$47,10,FALSE))</f>
        <v/>
      </c>
      <c r="AG170" s="175" t="str">
        <f>IF(AG169="","",VLOOKUP(AG169,'シフト記号表（従来型・ユニット型共通）'!$C$6:$L$47,10,FALSE))</f>
        <v/>
      </c>
      <c r="AH170" s="173" t="str">
        <f>IF(AH169="","",VLOOKUP(AH169,'シフト記号表（従来型・ユニット型共通）'!$C$6:$L$47,10,FALSE))</f>
        <v/>
      </c>
      <c r="AI170" s="174" t="str">
        <f>IF(AI169="","",VLOOKUP(AI169,'シフト記号表（従来型・ユニット型共通）'!$C$6:$L$47,10,FALSE))</f>
        <v/>
      </c>
      <c r="AJ170" s="174" t="str">
        <f>IF(AJ169="","",VLOOKUP(AJ169,'シフト記号表（従来型・ユニット型共通）'!$C$6:$L$47,10,FALSE))</f>
        <v/>
      </c>
      <c r="AK170" s="174" t="str">
        <f>IF(AK169="","",VLOOKUP(AK169,'シフト記号表（従来型・ユニット型共通）'!$C$6:$L$47,10,FALSE))</f>
        <v/>
      </c>
      <c r="AL170" s="174" t="str">
        <f>IF(AL169="","",VLOOKUP(AL169,'シフト記号表（従来型・ユニット型共通）'!$C$6:$L$47,10,FALSE))</f>
        <v/>
      </c>
      <c r="AM170" s="174" t="str">
        <f>IF(AM169="","",VLOOKUP(AM169,'シフト記号表（従来型・ユニット型共通）'!$C$6:$L$47,10,FALSE))</f>
        <v/>
      </c>
      <c r="AN170" s="175" t="str">
        <f>IF(AN169="","",VLOOKUP(AN169,'シフト記号表（従来型・ユニット型共通）'!$C$6:$L$47,10,FALSE))</f>
        <v/>
      </c>
      <c r="AO170" s="173" t="str">
        <f>IF(AO169="","",VLOOKUP(AO169,'シフト記号表（従来型・ユニット型共通）'!$C$6:$L$47,10,FALSE))</f>
        <v/>
      </c>
      <c r="AP170" s="174" t="str">
        <f>IF(AP169="","",VLOOKUP(AP169,'シフト記号表（従来型・ユニット型共通）'!$C$6:$L$47,10,FALSE))</f>
        <v/>
      </c>
      <c r="AQ170" s="174" t="str">
        <f>IF(AQ169="","",VLOOKUP(AQ169,'シフト記号表（従来型・ユニット型共通）'!$C$6:$L$47,10,FALSE))</f>
        <v/>
      </c>
      <c r="AR170" s="174" t="str">
        <f>IF(AR169="","",VLOOKUP(AR169,'シフト記号表（従来型・ユニット型共通）'!$C$6:$L$47,10,FALSE))</f>
        <v/>
      </c>
      <c r="AS170" s="174" t="str">
        <f>IF(AS169="","",VLOOKUP(AS169,'シフト記号表（従来型・ユニット型共通）'!$C$6:$L$47,10,FALSE))</f>
        <v/>
      </c>
      <c r="AT170" s="174" t="str">
        <f>IF(AT169="","",VLOOKUP(AT169,'シフト記号表（従来型・ユニット型共通）'!$C$6:$L$47,10,FALSE))</f>
        <v/>
      </c>
      <c r="AU170" s="175" t="str">
        <f>IF(AU169="","",VLOOKUP(AU169,'シフト記号表（従来型・ユニット型共通）'!$C$6:$L$47,10,FALSE))</f>
        <v/>
      </c>
      <c r="AV170" s="173" t="str">
        <f>IF(AV169="","",VLOOKUP(AV169,'シフト記号表（従来型・ユニット型共通）'!$C$6:$L$47,10,FALSE))</f>
        <v/>
      </c>
      <c r="AW170" s="174" t="str">
        <f>IF(AW169="","",VLOOKUP(AW169,'シフト記号表（従来型・ユニット型共通）'!$C$6:$L$47,10,FALSE))</f>
        <v/>
      </c>
      <c r="AX170" s="174" t="str">
        <f>IF(AX169="","",VLOOKUP(AX169,'シフト記号表（従来型・ユニット型共通）'!$C$6:$L$47,10,FALSE))</f>
        <v/>
      </c>
      <c r="AY170" s="174" t="str">
        <f>IF(AY169="","",VLOOKUP(AY169,'シフト記号表（従来型・ユニット型共通）'!$C$6:$L$47,10,FALSE))</f>
        <v/>
      </c>
      <c r="AZ170" s="174" t="str">
        <f>IF(AZ169="","",VLOOKUP(AZ169,'シフト記号表（従来型・ユニット型共通）'!$C$6:$L$47,10,FALSE))</f>
        <v/>
      </c>
      <c r="BA170" s="174" t="str">
        <f>IF(BA169="","",VLOOKUP(BA169,'シフト記号表（従来型・ユニット型共通）'!$C$6:$L$47,10,FALSE))</f>
        <v/>
      </c>
      <c r="BB170" s="175" t="str">
        <f>IF(BB169="","",VLOOKUP(BB169,'シフト記号表（従来型・ユニット型共通）'!$C$6:$L$47,10,FALSE))</f>
        <v/>
      </c>
      <c r="BC170" s="173" t="str">
        <f>IF(BC169="","",VLOOKUP(BC169,'シフト記号表（従来型・ユニット型共通）'!$C$6:$L$47,10,FALSE))</f>
        <v/>
      </c>
      <c r="BD170" s="174" t="str">
        <f>IF(BD169="","",VLOOKUP(BD169,'シフト記号表（従来型・ユニット型共通）'!$C$6:$L$47,10,FALSE))</f>
        <v/>
      </c>
      <c r="BE170" s="174" t="str">
        <f>IF(BE169="","",VLOOKUP(BE169,'シフト記号表（従来型・ユニット型共通）'!$C$6:$L$47,10,FALSE))</f>
        <v/>
      </c>
      <c r="BF170" s="1114">
        <f>IF($BI$3="４週",SUM(AA170:BB170),IF($BI$3="暦月",SUM(AA170:BE170),""))</f>
        <v>0</v>
      </c>
      <c r="BG170" s="1115"/>
      <c r="BH170" s="1116">
        <f>IF($BI$3="４週",BF170/4,IF($BI$3="暦月",(BF170/($BI$8/7)),""))</f>
        <v>0</v>
      </c>
      <c r="BI170" s="1115"/>
      <c r="BJ170" s="1111"/>
      <c r="BK170" s="1112"/>
      <c r="BL170" s="1112"/>
      <c r="BM170" s="1112"/>
      <c r="BN170" s="1113"/>
    </row>
    <row r="171" spans="2:66" ht="20.25" customHeight="1">
      <c r="B171" s="1120">
        <f>B169+1</f>
        <v>78</v>
      </c>
      <c r="C171" s="1030"/>
      <c r="D171" s="1032"/>
      <c r="E171" s="968"/>
      <c r="F171" s="1033"/>
      <c r="G171" s="957"/>
      <c r="H171" s="958"/>
      <c r="I171" s="163"/>
      <c r="J171" s="164"/>
      <c r="K171" s="163"/>
      <c r="L171" s="164"/>
      <c r="M171" s="1051"/>
      <c r="N171" s="1052"/>
      <c r="O171" s="1057"/>
      <c r="P171" s="1058"/>
      <c r="Q171" s="1058"/>
      <c r="R171" s="958"/>
      <c r="S171" s="1081"/>
      <c r="T171" s="1082"/>
      <c r="U171" s="1082"/>
      <c r="V171" s="1082"/>
      <c r="W171" s="1083"/>
      <c r="X171" s="195" t="s">
        <v>18</v>
      </c>
      <c r="Y171" s="118"/>
      <c r="Z171" s="119"/>
      <c r="AA171" s="105"/>
      <c r="AB171" s="106"/>
      <c r="AC171" s="106"/>
      <c r="AD171" s="106"/>
      <c r="AE171" s="106"/>
      <c r="AF171" s="106"/>
      <c r="AG171" s="107"/>
      <c r="AH171" s="105"/>
      <c r="AI171" s="106"/>
      <c r="AJ171" s="106"/>
      <c r="AK171" s="106"/>
      <c r="AL171" s="106"/>
      <c r="AM171" s="106"/>
      <c r="AN171" s="107"/>
      <c r="AO171" s="105"/>
      <c r="AP171" s="106"/>
      <c r="AQ171" s="106"/>
      <c r="AR171" s="106"/>
      <c r="AS171" s="106"/>
      <c r="AT171" s="106"/>
      <c r="AU171" s="107"/>
      <c r="AV171" s="105"/>
      <c r="AW171" s="106"/>
      <c r="AX171" s="106"/>
      <c r="AY171" s="106"/>
      <c r="AZ171" s="106"/>
      <c r="BA171" s="106"/>
      <c r="BB171" s="107"/>
      <c r="BC171" s="105"/>
      <c r="BD171" s="106"/>
      <c r="BE171" s="108"/>
      <c r="BF171" s="1035"/>
      <c r="BG171" s="1036"/>
      <c r="BH171" s="1037"/>
      <c r="BI171" s="1038"/>
      <c r="BJ171" s="1059"/>
      <c r="BK171" s="1060"/>
      <c r="BL171" s="1060"/>
      <c r="BM171" s="1060"/>
      <c r="BN171" s="1061"/>
    </row>
    <row r="172" spans="2:66" ht="20.25" customHeight="1">
      <c r="B172" s="1121"/>
      <c r="C172" s="1031"/>
      <c r="D172" s="1034"/>
      <c r="E172" s="968"/>
      <c r="F172" s="1033"/>
      <c r="G172" s="1105"/>
      <c r="H172" s="1106"/>
      <c r="I172" s="207"/>
      <c r="J172" s="208">
        <f>G171</f>
        <v>0</v>
      </c>
      <c r="K172" s="207"/>
      <c r="L172" s="208">
        <f>M171</f>
        <v>0</v>
      </c>
      <c r="M172" s="1107"/>
      <c r="N172" s="1108"/>
      <c r="O172" s="1109"/>
      <c r="P172" s="1110"/>
      <c r="Q172" s="1110"/>
      <c r="R172" s="1106"/>
      <c r="S172" s="1081"/>
      <c r="T172" s="1082"/>
      <c r="U172" s="1082"/>
      <c r="V172" s="1082"/>
      <c r="W172" s="1083"/>
      <c r="X172" s="196" t="s">
        <v>253</v>
      </c>
      <c r="Y172" s="120"/>
      <c r="Z172" s="197"/>
      <c r="AA172" s="173" t="str">
        <f>IF(AA171="","",VLOOKUP(AA171,'シフト記号表（従来型・ユニット型共通）'!$C$6:$L$47,10,FALSE))</f>
        <v/>
      </c>
      <c r="AB172" s="174" t="str">
        <f>IF(AB171="","",VLOOKUP(AB171,'シフト記号表（従来型・ユニット型共通）'!$C$6:$L$47,10,FALSE))</f>
        <v/>
      </c>
      <c r="AC172" s="174" t="str">
        <f>IF(AC171="","",VLOOKUP(AC171,'シフト記号表（従来型・ユニット型共通）'!$C$6:$L$47,10,FALSE))</f>
        <v/>
      </c>
      <c r="AD172" s="174" t="str">
        <f>IF(AD171="","",VLOOKUP(AD171,'シフト記号表（従来型・ユニット型共通）'!$C$6:$L$47,10,FALSE))</f>
        <v/>
      </c>
      <c r="AE172" s="174" t="str">
        <f>IF(AE171="","",VLOOKUP(AE171,'シフト記号表（従来型・ユニット型共通）'!$C$6:$L$47,10,FALSE))</f>
        <v/>
      </c>
      <c r="AF172" s="174" t="str">
        <f>IF(AF171="","",VLOOKUP(AF171,'シフト記号表（従来型・ユニット型共通）'!$C$6:$L$47,10,FALSE))</f>
        <v/>
      </c>
      <c r="AG172" s="175" t="str">
        <f>IF(AG171="","",VLOOKUP(AG171,'シフト記号表（従来型・ユニット型共通）'!$C$6:$L$47,10,FALSE))</f>
        <v/>
      </c>
      <c r="AH172" s="173" t="str">
        <f>IF(AH171="","",VLOOKUP(AH171,'シフト記号表（従来型・ユニット型共通）'!$C$6:$L$47,10,FALSE))</f>
        <v/>
      </c>
      <c r="AI172" s="174" t="str">
        <f>IF(AI171="","",VLOOKUP(AI171,'シフト記号表（従来型・ユニット型共通）'!$C$6:$L$47,10,FALSE))</f>
        <v/>
      </c>
      <c r="AJ172" s="174" t="str">
        <f>IF(AJ171="","",VLOOKUP(AJ171,'シフト記号表（従来型・ユニット型共通）'!$C$6:$L$47,10,FALSE))</f>
        <v/>
      </c>
      <c r="AK172" s="174" t="str">
        <f>IF(AK171="","",VLOOKUP(AK171,'シフト記号表（従来型・ユニット型共通）'!$C$6:$L$47,10,FALSE))</f>
        <v/>
      </c>
      <c r="AL172" s="174" t="str">
        <f>IF(AL171="","",VLOOKUP(AL171,'シフト記号表（従来型・ユニット型共通）'!$C$6:$L$47,10,FALSE))</f>
        <v/>
      </c>
      <c r="AM172" s="174" t="str">
        <f>IF(AM171="","",VLOOKUP(AM171,'シフト記号表（従来型・ユニット型共通）'!$C$6:$L$47,10,FALSE))</f>
        <v/>
      </c>
      <c r="AN172" s="175" t="str">
        <f>IF(AN171="","",VLOOKUP(AN171,'シフト記号表（従来型・ユニット型共通）'!$C$6:$L$47,10,FALSE))</f>
        <v/>
      </c>
      <c r="AO172" s="173" t="str">
        <f>IF(AO171="","",VLOOKUP(AO171,'シフト記号表（従来型・ユニット型共通）'!$C$6:$L$47,10,FALSE))</f>
        <v/>
      </c>
      <c r="AP172" s="174" t="str">
        <f>IF(AP171="","",VLOOKUP(AP171,'シフト記号表（従来型・ユニット型共通）'!$C$6:$L$47,10,FALSE))</f>
        <v/>
      </c>
      <c r="AQ172" s="174" t="str">
        <f>IF(AQ171="","",VLOOKUP(AQ171,'シフト記号表（従来型・ユニット型共通）'!$C$6:$L$47,10,FALSE))</f>
        <v/>
      </c>
      <c r="AR172" s="174" t="str">
        <f>IF(AR171="","",VLOOKUP(AR171,'シフト記号表（従来型・ユニット型共通）'!$C$6:$L$47,10,FALSE))</f>
        <v/>
      </c>
      <c r="AS172" s="174" t="str">
        <f>IF(AS171="","",VLOOKUP(AS171,'シフト記号表（従来型・ユニット型共通）'!$C$6:$L$47,10,FALSE))</f>
        <v/>
      </c>
      <c r="AT172" s="174" t="str">
        <f>IF(AT171="","",VLOOKUP(AT171,'シフト記号表（従来型・ユニット型共通）'!$C$6:$L$47,10,FALSE))</f>
        <v/>
      </c>
      <c r="AU172" s="175" t="str">
        <f>IF(AU171="","",VLOOKUP(AU171,'シフト記号表（従来型・ユニット型共通）'!$C$6:$L$47,10,FALSE))</f>
        <v/>
      </c>
      <c r="AV172" s="173" t="str">
        <f>IF(AV171="","",VLOOKUP(AV171,'シフト記号表（従来型・ユニット型共通）'!$C$6:$L$47,10,FALSE))</f>
        <v/>
      </c>
      <c r="AW172" s="174" t="str">
        <f>IF(AW171="","",VLOOKUP(AW171,'シフト記号表（従来型・ユニット型共通）'!$C$6:$L$47,10,FALSE))</f>
        <v/>
      </c>
      <c r="AX172" s="174" t="str">
        <f>IF(AX171="","",VLOOKUP(AX171,'シフト記号表（従来型・ユニット型共通）'!$C$6:$L$47,10,FALSE))</f>
        <v/>
      </c>
      <c r="AY172" s="174" t="str">
        <f>IF(AY171="","",VLOOKUP(AY171,'シフト記号表（従来型・ユニット型共通）'!$C$6:$L$47,10,FALSE))</f>
        <v/>
      </c>
      <c r="AZ172" s="174" t="str">
        <f>IF(AZ171="","",VLOOKUP(AZ171,'シフト記号表（従来型・ユニット型共通）'!$C$6:$L$47,10,FALSE))</f>
        <v/>
      </c>
      <c r="BA172" s="174" t="str">
        <f>IF(BA171="","",VLOOKUP(BA171,'シフト記号表（従来型・ユニット型共通）'!$C$6:$L$47,10,FALSE))</f>
        <v/>
      </c>
      <c r="BB172" s="175" t="str">
        <f>IF(BB171="","",VLOOKUP(BB171,'シフト記号表（従来型・ユニット型共通）'!$C$6:$L$47,10,FALSE))</f>
        <v/>
      </c>
      <c r="BC172" s="173" t="str">
        <f>IF(BC171="","",VLOOKUP(BC171,'シフト記号表（従来型・ユニット型共通）'!$C$6:$L$47,10,FALSE))</f>
        <v/>
      </c>
      <c r="BD172" s="174" t="str">
        <f>IF(BD171="","",VLOOKUP(BD171,'シフト記号表（従来型・ユニット型共通）'!$C$6:$L$47,10,FALSE))</f>
        <v/>
      </c>
      <c r="BE172" s="174" t="str">
        <f>IF(BE171="","",VLOOKUP(BE171,'シフト記号表（従来型・ユニット型共通）'!$C$6:$L$47,10,FALSE))</f>
        <v/>
      </c>
      <c r="BF172" s="1114">
        <f>IF($BI$3="４週",SUM(AA172:BB172),IF($BI$3="暦月",SUM(AA172:BE172),""))</f>
        <v>0</v>
      </c>
      <c r="BG172" s="1115"/>
      <c r="BH172" s="1116">
        <f>IF($BI$3="４週",BF172/4,IF($BI$3="暦月",(BF172/($BI$8/7)),""))</f>
        <v>0</v>
      </c>
      <c r="BI172" s="1115"/>
      <c r="BJ172" s="1111"/>
      <c r="BK172" s="1112"/>
      <c r="BL172" s="1112"/>
      <c r="BM172" s="1112"/>
      <c r="BN172" s="1113"/>
    </row>
    <row r="173" spans="2:66" ht="20.25" customHeight="1">
      <c r="B173" s="1120">
        <f>B171+1</f>
        <v>79</v>
      </c>
      <c r="C173" s="1030"/>
      <c r="D173" s="1032"/>
      <c r="E173" s="968"/>
      <c r="F173" s="1033"/>
      <c r="G173" s="957"/>
      <c r="H173" s="958"/>
      <c r="I173" s="163"/>
      <c r="J173" s="164"/>
      <c r="K173" s="163"/>
      <c r="L173" s="164"/>
      <c r="M173" s="1051"/>
      <c r="N173" s="1052"/>
      <c r="O173" s="1057"/>
      <c r="P173" s="1058"/>
      <c r="Q173" s="1058"/>
      <c r="R173" s="958"/>
      <c r="S173" s="1081"/>
      <c r="T173" s="1082"/>
      <c r="U173" s="1082"/>
      <c r="V173" s="1082"/>
      <c r="W173" s="1083"/>
      <c r="X173" s="195" t="s">
        <v>18</v>
      </c>
      <c r="Y173" s="118"/>
      <c r="Z173" s="119"/>
      <c r="AA173" s="105"/>
      <c r="AB173" s="106"/>
      <c r="AC173" s="106"/>
      <c r="AD173" s="106"/>
      <c r="AE173" s="106"/>
      <c r="AF173" s="106"/>
      <c r="AG173" s="107"/>
      <c r="AH173" s="105"/>
      <c r="AI173" s="106"/>
      <c r="AJ173" s="106"/>
      <c r="AK173" s="106"/>
      <c r="AL173" s="106"/>
      <c r="AM173" s="106"/>
      <c r="AN173" s="107"/>
      <c r="AO173" s="105"/>
      <c r="AP173" s="106"/>
      <c r="AQ173" s="106"/>
      <c r="AR173" s="106"/>
      <c r="AS173" s="106"/>
      <c r="AT173" s="106"/>
      <c r="AU173" s="107"/>
      <c r="AV173" s="105"/>
      <c r="AW173" s="106"/>
      <c r="AX173" s="106"/>
      <c r="AY173" s="106"/>
      <c r="AZ173" s="106"/>
      <c r="BA173" s="106"/>
      <c r="BB173" s="107"/>
      <c r="BC173" s="105"/>
      <c r="BD173" s="106"/>
      <c r="BE173" s="108"/>
      <c r="BF173" s="1035"/>
      <c r="BG173" s="1036"/>
      <c r="BH173" s="1037"/>
      <c r="BI173" s="1038"/>
      <c r="BJ173" s="1059"/>
      <c r="BK173" s="1060"/>
      <c r="BL173" s="1060"/>
      <c r="BM173" s="1060"/>
      <c r="BN173" s="1061"/>
    </row>
    <row r="174" spans="2:66" ht="20.25" customHeight="1">
      <c r="B174" s="1121"/>
      <c r="C174" s="1031"/>
      <c r="D174" s="1034"/>
      <c r="E174" s="968"/>
      <c r="F174" s="1033"/>
      <c r="G174" s="1105"/>
      <c r="H174" s="1106"/>
      <c r="I174" s="207"/>
      <c r="J174" s="208">
        <f>G173</f>
        <v>0</v>
      </c>
      <c r="K174" s="207"/>
      <c r="L174" s="208">
        <f>M173</f>
        <v>0</v>
      </c>
      <c r="M174" s="1107"/>
      <c r="N174" s="1108"/>
      <c r="O174" s="1109"/>
      <c r="P174" s="1110"/>
      <c r="Q174" s="1110"/>
      <c r="R174" s="1106"/>
      <c r="S174" s="1081"/>
      <c r="T174" s="1082"/>
      <c r="U174" s="1082"/>
      <c r="V174" s="1082"/>
      <c r="W174" s="1083"/>
      <c r="X174" s="196" t="s">
        <v>253</v>
      </c>
      <c r="Y174" s="120"/>
      <c r="Z174" s="197"/>
      <c r="AA174" s="173" t="str">
        <f>IF(AA173="","",VLOOKUP(AA173,'シフト記号表（従来型・ユニット型共通）'!$C$6:$L$47,10,FALSE))</f>
        <v/>
      </c>
      <c r="AB174" s="174" t="str">
        <f>IF(AB173="","",VLOOKUP(AB173,'シフト記号表（従来型・ユニット型共通）'!$C$6:$L$47,10,FALSE))</f>
        <v/>
      </c>
      <c r="AC174" s="174" t="str">
        <f>IF(AC173="","",VLOOKUP(AC173,'シフト記号表（従来型・ユニット型共通）'!$C$6:$L$47,10,FALSE))</f>
        <v/>
      </c>
      <c r="AD174" s="174" t="str">
        <f>IF(AD173="","",VLOOKUP(AD173,'シフト記号表（従来型・ユニット型共通）'!$C$6:$L$47,10,FALSE))</f>
        <v/>
      </c>
      <c r="AE174" s="174" t="str">
        <f>IF(AE173="","",VLOOKUP(AE173,'シフト記号表（従来型・ユニット型共通）'!$C$6:$L$47,10,FALSE))</f>
        <v/>
      </c>
      <c r="AF174" s="174" t="str">
        <f>IF(AF173="","",VLOOKUP(AF173,'シフト記号表（従来型・ユニット型共通）'!$C$6:$L$47,10,FALSE))</f>
        <v/>
      </c>
      <c r="AG174" s="175" t="str">
        <f>IF(AG173="","",VLOOKUP(AG173,'シフト記号表（従来型・ユニット型共通）'!$C$6:$L$47,10,FALSE))</f>
        <v/>
      </c>
      <c r="AH174" s="173" t="str">
        <f>IF(AH173="","",VLOOKUP(AH173,'シフト記号表（従来型・ユニット型共通）'!$C$6:$L$47,10,FALSE))</f>
        <v/>
      </c>
      <c r="AI174" s="174" t="str">
        <f>IF(AI173="","",VLOOKUP(AI173,'シフト記号表（従来型・ユニット型共通）'!$C$6:$L$47,10,FALSE))</f>
        <v/>
      </c>
      <c r="AJ174" s="174" t="str">
        <f>IF(AJ173="","",VLOOKUP(AJ173,'シフト記号表（従来型・ユニット型共通）'!$C$6:$L$47,10,FALSE))</f>
        <v/>
      </c>
      <c r="AK174" s="174" t="str">
        <f>IF(AK173="","",VLOOKUP(AK173,'シフト記号表（従来型・ユニット型共通）'!$C$6:$L$47,10,FALSE))</f>
        <v/>
      </c>
      <c r="AL174" s="174" t="str">
        <f>IF(AL173="","",VLOOKUP(AL173,'シフト記号表（従来型・ユニット型共通）'!$C$6:$L$47,10,FALSE))</f>
        <v/>
      </c>
      <c r="AM174" s="174" t="str">
        <f>IF(AM173="","",VLOOKUP(AM173,'シフト記号表（従来型・ユニット型共通）'!$C$6:$L$47,10,FALSE))</f>
        <v/>
      </c>
      <c r="AN174" s="175" t="str">
        <f>IF(AN173="","",VLOOKUP(AN173,'シフト記号表（従来型・ユニット型共通）'!$C$6:$L$47,10,FALSE))</f>
        <v/>
      </c>
      <c r="AO174" s="173" t="str">
        <f>IF(AO173="","",VLOOKUP(AO173,'シフト記号表（従来型・ユニット型共通）'!$C$6:$L$47,10,FALSE))</f>
        <v/>
      </c>
      <c r="AP174" s="174" t="str">
        <f>IF(AP173="","",VLOOKUP(AP173,'シフト記号表（従来型・ユニット型共通）'!$C$6:$L$47,10,FALSE))</f>
        <v/>
      </c>
      <c r="AQ174" s="174" t="str">
        <f>IF(AQ173="","",VLOOKUP(AQ173,'シフト記号表（従来型・ユニット型共通）'!$C$6:$L$47,10,FALSE))</f>
        <v/>
      </c>
      <c r="AR174" s="174" t="str">
        <f>IF(AR173="","",VLOOKUP(AR173,'シフト記号表（従来型・ユニット型共通）'!$C$6:$L$47,10,FALSE))</f>
        <v/>
      </c>
      <c r="AS174" s="174" t="str">
        <f>IF(AS173="","",VLOOKUP(AS173,'シフト記号表（従来型・ユニット型共通）'!$C$6:$L$47,10,FALSE))</f>
        <v/>
      </c>
      <c r="AT174" s="174" t="str">
        <f>IF(AT173="","",VLOOKUP(AT173,'シフト記号表（従来型・ユニット型共通）'!$C$6:$L$47,10,FALSE))</f>
        <v/>
      </c>
      <c r="AU174" s="175" t="str">
        <f>IF(AU173="","",VLOOKUP(AU173,'シフト記号表（従来型・ユニット型共通）'!$C$6:$L$47,10,FALSE))</f>
        <v/>
      </c>
      <c r="AV174" s="173" t="str">
        <f>IF(AV173="","",VLOOKUP(AV173,'シフト記号表（従来型・ユニット型共通）'!$C$6:$L$47,10,FALSE))</f>
        <v/>
      </c>
      <c r="AW174" s="174" t="str">
        <f>IF(AW173="","",VLOOKUP(AW173,'シフト記号表（従来型・ユニット型共通）'!$C$6:$L$47,10,FALSE))</f>
        <v/>
      </c>
      <c r="AX174" s="174" t="str">
        <f>IF(AX173="","",VLOOKUP(AX173,'シフト記号表（従来型・ユニット型共通）'!$C$6:$L$47,10,FALSE))</f>
        <v/>
      </c>
      <c r="AY174" s="174" t="str">
        <f>IF(AY173="","",VLOOKUP(AY173,'シフト記号表（従来型・ユニット型共通）'!$C$6:$L$47,10,FALSE))</f>
        <v/>
      </c>
      <c r="AZ174" s="174" t="str">
        <f>IF(AZ173="","",VLOOKUP(AZ173,'シフト記号表（従来型・ユニット型共通）'!$C$6:$L$47,10,FALSE))</f>
        <v/>
      </c>
      <c r="BA174" s="174" t="str">
        <f>IF(BA173="","",VLOOKUP(BA173,'シフト記号表（従来型・ユニット型共通）'!$C$6:$L$47,10,FALSE))</f>
        <v/>
      </c>
      <c r="BB174" s="175" t="str">
        <f>IF(BB173="","",VLOOKUP(BB173,'シフト記号表（従来型・ユニット型共通）'!$C$6:$L$47,10,FALSE))</f>
        <v/>
      </c>
      <c r="BC174" s="173" t="str">
        <f>IF(BC173="","",VLOOKUP(BC173,'シフト記号表（従来型・ユニット型共通）'!$C$6:$L$47,10,FALSE))</f>
        <v/>
      </c>
      <c r="BD174" s="174" t="str">
        <f>IF(BD173="","",VLOOKUP(BD173,'シフト記号表（従来型・ユニット型共通）'!$C$6:$L$47,10,FALSE))</f>
        <v/>
      </c>
      <c r="BE174" s="174" t="str">
        <f>IF(BE173="","",VLOOKUP(BE173,'シフト記号表（従来型・ユニット型共通）'!$C$6:$L$47,10,FALSE))</f>
        <v/>
      </c>
      <c r="BF174" s="1114">
        <f>IF($BI$3="４週",SUM(AA174:BB174),IF($BI$3="暦月",SUM(AA174:BE174),""))</f>
        <v>0</v>
      </c>
      <c r="BG174" s="1115"/>
      <c r="BH174" s="1116">
        <f>IF($BI$3="４週",BF174/4,IF($BI$3="暦月",(BF174/($BI$8/7)),""))</f>
        <v>0</v>
      </c>
      <c r="BI174" s="1115"/>
      <c r="BJ174" s="1111"/>
      <c r="BK174" s="1112"/>
      <c r="BL174" s="1112"/>
      <c r="BM174" s="1112"/>
      <c r="BN174" s="1113"/>
    </row>
    <row r="175" spans="2:66" ht="20.25" customHeight="1">
      <c r="B175" s="1120">
        <f>B173+1</f>
        <v>80</v>
      </c>
      <c r="C175" s="1030"/>
      <c r="D175" s="1032"/>
      <c r="E175" s="968"/>
      <c r="F175" s="1033"/>
      <c r="G175" s="957"/>
      <c r="H175" s="958"/>
      <c r="I175" s="163"/>
      <c r="J175" s="164"/>
      <c r="K175" s="163"/>
      <c r="L175" s="164"/>
      <c r="M175" s="1051"/>
      <c r="N175" s="1052"/>
      <c r="O175" s="1057"/>
      <c r="P175" s="1058"/>
      <c r="Q175" s="1058"/>
      <c r="R175" s="958"/>
      <c r="S175" s="1081"/>
      <c r="T175" s="1082"/>
      <c r="U175" s="1082"/>
      <c r="V175" s="1082"/>
      <c r="W175" s="1083"/>
      <c r="X175" s="195" t="s">
        <v>18</v>
      </c>
      <c r="Y175" s="118"/>
      <c r="Z175" s="119"/>
      <c r="AA175" s="105"/>
      <c r="AB175" s="106"/>
      <c r="AC175" s="106"/>
      <c r="AD175" s="106"/>
      <c r="AE175" s="106"/>
      <c r="AF175" s="106"/>
      <c r="AG175" s="107"/>
      <c r="AH175" s="105"/>
      <c r="AI175" s="106"/>
      <c r="AJ175" s="106"/>
      <c r="AK175" s="106"/>
      <c r="AL175" s="106"/>
      <c r="AM175" s="106"/>
      <c r="AN175" s="107"/>
      <c r="AO175" s="105"/>
      <c r="AP175" s="106"/>
      <c r="AQ175" s="106"/>
      <c r="AR175" s="106"/>
      <c r="AS175" s="106"/>
      <c r="AT175" s="106"/>
      <c r="AU175" s="107"/>
      <c r="AV175" s="105"/>
      <c r="AW175" s="106"/>
      <c r="AX175" s="106"/>
      <c r="AY175" s="106"/>
      <c r="AZ175" s="106"/>
      <c r="BA175" s="106"/>
      <c r="BB175" s="107"/>
      <c r="BC175" s="105"/>
      <c r="BD175" s="106"/>
      <c r="BE175" s="108"/>
      <c r="BF175" s="1035"/>
      <c r="BG175" s="1036"/>
      <c r="BH175" s="1037"/>
      <c r="BI175" s="1038"/>
      <c r="BJ175" s="1059"/>
      <c r="BK175" s="1060"/>
      <c r="BL175" s="1060"/>
      <c r="BM175" s="1060"/>
      <c r="BN175" s="1061"/>
    </row>
    <row r="176" spans="2:66" ht="20.25" customHeight="1">
      <c r="B176" s="1121"/>
      <c r="C176" s="1031"/>
      <c r="D176" s="1034"/>
      <c r="E176" s="968"/>
      <c r="F176" s="1033"/>
      <c r="G176" s="1105"/>
      <c r="H176" s="1106"/>
      <c r="I176" s="207"/>
      <c r="J176" s="208">
        <f>G175</f>
        <v>0</v>
      </c>
      <c r="K176" s="207"/>
      <c r="L176" s="208">
        <f>M175</f>
        <v>0</v>
      </c>
      <c r="M176" s="1107"/>
      <c r="N176" s="1108"/>
      <c r="O176" s="1109"/>
      <c r="P176" s="1110"/>
      <c r="Q176" s="1110"/>
      <c r="R176" s="1106"/>
      <c r="S176" s="1081"/>
      <c r="T176" s="1082"/>
      <c r="U176" s="1082"/>
      <c r="V176" s="1082"/>
      <c r="W176" s="1083"/>
      <c r="X176" s="196" t="s">
        <v>253</v>
      </c>
      <c r="Y176" s="120"/>
      <c r="Z176" s="197"/>
      <c r="AA176" s="173" t="str">
        <f>IF(AA175="","",VLOOKUP(AA175,'シフト記号表（従来型・ユニット型共通）'!$C$6:$L$47,10,FALSE))</f>
        <v/>
      </c>
      <c r="AB176" s="174" t="str">
        <f>IF(AB175="","",VLOOKUP(AB175,'シフト記号表（従来型・ユニット型共通）'!$C$6:$L$47,10,FALSE))</f>
        <v/>
      </c>
      <c r="AC176" s="174" t="str">
        <f>IF(AC175="","",VLOOKUP(AC175,'シフト記号表（従来型・ユニット型共通）'!$C$6:$L$47,10,FALSE))</f>
        <v/>
      </c>
      <c r="AD176" s="174" t="str">
        <f>IF(AD175="","",VLOOKUP(AD175,'シフト記号表（従来型・ユニット型共通）'!$C$6:$L$47,10,FALSE))</f>
        <v/>
      </c>
      <c r="AE176" s="174" t="str">
        <f>IF(AE175="","",VLOOKUP(AE175,'シフト記号表（従来型・ユニット型共通）'!$C$6:$L$47,10,FALSE))</f>
        <v/>
      </c>
      <c r="AF176" s="174" t="str">
        <f>IF(AF175="","",VLOOKUP(AF175,'シフト記号表（従来型・ユニット型共通）'!$C$6:$L$47,10,FALSE))</f>
        <v/>
      </c>
      <c r="AG176" s="175" t="str">
        <f>IF(AG175="","",VLOOKUP(AG175,'シフト記号表（従来型・ユニット型共通）'!$C$6:$L$47,10,FALSE))</f>
        <v/>
      </c>
      <c r="AH176" s="173" t="str">
        <f>IF(AH175="","",VLOOKUP(AH175,'シフト記号表（従来型・ユニット型共通）'!$C$6:$L$47,10,FALSE))</f>
        <v/>
      </c>
      <c r="AI176" s="174" t="str">
        <f>IF(AI175="","",VLOOKUP(AI175,'シフト記号表（従来型・ユニット型共通）'!$C$6:$L$47,10,FALSE))</f>
        <v/>
      </c>
      <c r="AJ176" s="174" t="str">
        <f>IF(AJ175="","",VLOOKUP(AJ175,'シフト記号表（従来型・ユニット型共通）'!$C$6:$L$47,10,FALSE))</f>
        <v/>
      </c>
      <c r="AK176" s="174" t="str">
        <f>IF(AK175="","",VLOOKUP(AK175,'シフト記号表（従来型・ユニット型共通）'!$C$6:$L$47,10,FALSE))</f>
        <v/>
      </c>
      <c r="AL176" s="174" t="str">
        <f>IF(AL175="","",VLOOKUP(AL175,'シフト記号表（従来型・ユニット型共通）'!$C$6:$L$47,10,FALSE))</f>
        <v/>
      </c>
      <c r="AM176" s="174" t="str">
        <f>IF(AM175="","",VLOOKUP(AM175,'シフト記号表（従来型・ユニット型共通）'!$C$6:$L$47,10,FALSE))</f>
        <v/>
      </c>
      <c r="AN176" s="175" t="str">
        <f>IF(AN175="","",VLOOKUP(AN175,'シフト記号表（従来型・ユニット型共通）'!$C$6:$L$47,10,FALSE))</f>
        <v/>
      </c>
      <c r="AO176" s="173" t="str">
        <f>IF(AO175="","",VLOOKUP(AO175,'シフト記号表（従来型・ユニット型共通）'!$C$6:$L$47,10,FALSE))</f>
        <v/>
      </c>
      <c r="AP176" s="174" t="str">
        <f>IF(AP175="","",VLOOKUP(AP175,'シフト記号表（従来型・ユニット型共通）'!$C$6:$L$47,10,FALSE))</f>
        <v/>
      </c>
      <c r="AQ176" s="174" t="str">
        <f>IF(AQ175="","",VLOOKUP(AQ175,'シフト記号表（従来型・ユニット型共通）'!$C$6:$L$47,10,FALSE))</f>
        <v/>
      </c>
      <c r="AR176" s="174" t="str">
        <f>IF(AR175="","",VLOOKUP(AR175,'シフト記号表（従来型・ユニット型共通）'!$C$6:$L$47,10,FALSE))</f>
        <v/>
      </c>
      <c r="AS176" s="174" t="str">
        <f>IF(AS175="","",VLOOKUP(AS175,'シフト記号表（従来型・ユニット型共通）'!$C$6:$L$47,10,FALSE))</f>
        <v/>
      </c>
      <c r="AT176" s="174" t="str">
        <f>IF(AT175="","",VLOOKUP(AT175,'シフト記号表（従来型・ユニット型共通）'!$C$6:$L$47,10,FALSE))</f>
        <v/>
      </c>
      <c r="AU176" s="175" t="str">
        <f>IF(AU175="","",VLOOKUP(AU175,'シフト記号表（従来型・ユニット型共通）'!$C$6:$L$47,10,FALSE))</f>
        <v/>
      </c>
      <c r="AV176" s="173" t="str">
        <f>IF(AV175="","",VLOOKUP(AV175,'シフト記号表（従来型・ユニット型共通）'!$C$6:$L$47,10,FALSE))</f>
        <v/>
      </c>
      <c r="AW176" s="174" t="str">
        <f>IF(AW175="","",VLOOKUP(AW175,'シフト記号表（従来型・ユニット型共通）'!$C$6:$L$47,10,FALSE))</f>
        <v/>
      </c>
      <c r="AX176" s="174" t="str">
        <f>IF(AX175="","",VLOOKUP(AX175,'シフト記号表（従来型・ユニット型共通）'!$C$6:$L$47,10,FALSE))</f>
        <v/>
      </c>
      <c r="AY176" s="174" t="str">
        <f>IF(AY175="","",VLOOKUP(AY175,'シフト記号表（従来型・ユニット型共通）'!$C$6:$L$47,10,FALSE))</f>
        <v/>
      </c>
      <c r="AZ176" s="174" t="str">
        <f>IF(AZ175="","",VLOOKUP(AZ175,'シフト記号表（従来型・ユニット型共通）'!$C$6:$L$47,10,FALSE))</f>
        <v/>
      </c>
      <c r="BA176" s="174" t="str">
        <f>IF(BA175="","",VLOOKUP(BA175,'シフト記号表（従来型・ユニット型共通）'!$C$6:$L$47,10,FALSE))</f>
        <v/>
      </c>
      <c r="BB176" s="175" t="str">
        <f>IF(BB175="","",VLOOKUP(BB175,'シフト記号表（従来型・ユニット型共通）'!$C$6:$L$47,10,FALSE))</f>
        <v/>
      </c>
      <c r="BC176" s="173" t="str">
        <f>IF(BC175="","",VLOOKUP(BC175,'シフト記号表（従来型・ユニット型共通）'!$C$6:$L$47,10,FALSE))</f>
        <v/>
      </c>
      <c r="BD176" s="174" t="str">
        <f>IF(BD175="","",VLOOKUP(BD175,'シフト記号表（従来型・ユニット型共通）'!$C$6:$L$47,10,FALSE))</f>
        <v/>
      </c>
      <c r="BE176" s="174" t="str">
        <f>IF(BE175="","",VLOOKUP(BE175,'シフト記号表（従来型・ユニット型共通）'!$C$6:$L$47,10,FALSE))</f>
        <v/>
      </c>
      <c r="BF176" s="1114">
        <f>IF($BI$3="４週",SUM(AA176:BB176),IF($BI$3="暦月",SUM(AA176:BE176),""))</f>
        <v>0</v>
      </c>
      <c r="BG176" s="1115"/>
      <c r="BH176" s="1116">
        <f>IF($BI$3="４週",BF176/4,IF($BI$3="暦月",(BF176/($BI$8/7)),""))</f>
        <v>0</v>
      </c>
      <c r="BI176" s="1115"/>
      <c r="BJ176" s="1111"/>
      <c r="BK176" s="1112"/>
      <c r="BL176" s="1112"/>
      <c r="BM176" s="1112"/>
      <c r="BN176" s="1113"/>
    </row>
    <row r="177" spans="2:66" ht="20.25" customHeight="1">
      <c r="B177" s="1120">
        <f>B175+1</f>
        <v>81</v>
      </c>
      <c r="C177" s="1030"/>
      <c r="D177" s="1032"/>
      <c r="E177" s="968"/>
      <c r="F177" s="1033"/>
      <c r="G177" s="957"/>
      <c r="H177" s="958"/>
      <c r="I177" s="163"/>
      <c r="J177" s="164"/>
      <c r="K177" s="163"/>
      <c r="L177" s="164"/>
      <c r="M177" s="1051"/>
      <c r="N177" s="1052"/>
      <c r="O177" s="1057"/>
      <c r="P177" s="1058"/>
      <c r="Q177" s="1058"/>
      <c r="R177" s="958"/>
      <c r="S177" s="1081"/>
      <c r="T177" s="1082"/>
      <c r="U177" s="1082"/>
      <c r="V177" s="1082"/>
      <c r="W177" s="1083"/>
      <c r="X177" s="195" t="s">
        <v>18</v>
      </c>
      <c r="Y177" s="118"/>
      <c r="Z177" s="119"/>
      <c r="AA177" s="105"/>
      <c r="AB177" s="106"/>
      <c r="AC177" s="106"/>
      <c r="AD177" s="106"/>
      <c r="AE177" s="106"/>
      <c r="AF177" s="106"/>
      <c r="AG177" s="107"/>
      <c r="AH177" s="105"/>
      <c r="AI177" s="106"/>
      <c r="AJ177" s="106"/>
      <c r="AK177" s="106"/>
      <c r="AL177" s="106"/>
      <c r="AM177" s="106"/>
      <c r="AN177" s="107"/>
      <c r="AO177" s="105"/>
      <c r="AP177" s="106"/>
      <c r="AQ177" s="106"/>
      <c r="AR177" s="106"/>
      <c r="AS177" s="106"/>
      <c r="AT177" s="106"/>
      <c r="AU177" s="107"/>
      <c r="AV177" s="105"/>
      <c r="AW177" s="106"/>
      <c r="AX177" s="106"/>
      <c r="AY177" s="106"/>
      <c r="AZ177" s="106"/>
      <c r="BA177" s="106"/>
      <c r="BB177" s="107"/>
      <c r="BC177" s="105"/>
      <c r="BD177" s="106"/>
      <c r="BE177" s="108"/>
      <c r="BF177" s="1035"/>
      <c r="BG177" s="1036"/>
      <c r="BH177" s="1037"/>
      <c r="BI177" s="1038"/>
      <c r="BJ177" s="1059"/>
      <c r="BK177" s="1060"/>
      <c r="BL177" s="1060"/>
      <c r="BM177" s="1060"/>
      <c r="BN177" s="1061"/>
    </row>
    <row r="178" spans="2:66" ht="20.25" customHeight="1">
      <c r="B178" s="1121"/>
      <c r="C178" s="1031"/>
      <c r="D178" s="1034"/>
      <c r="E178" s="968"/>
      <c r="F178" s="1033"/>
      <c r="G178" s="1105"/>
      <c r="H178" s="1106"/>
      <c r="I178" s="207"/>
      <c r="J178" s="208">
        <f>G177</f>
        <v>0</v>
      </c>
      <c r="K178" s="207"/>
      <c r="L178" s="208">
        <f>M177</f>
        <v>0</v>
      </c>
      <c r="M178" s="1107"/>
      <c r="N178" s="1108"/>
      <c r="O178" s="1109"/>
      <c r="P178" s="1110"/>
      <c r="Q178" s="1110"/>
      <c r="R178" s="1106"/>
      <c r="S178" s="1081"/>
      <c r="T178" s="1082"/>
      <c r="U178" s="1082"/>
      <c r="V178" s="1082"/>
      <c r="W178" s="1083"/>
      <c r="X178" s="196" t="s">
        <v>253</v>
      </c>
      <c r="Y178" s="120"/>
      <c r="Z178" s="197"/>
      <c r="AA178" s="173" t="str">
        <f>IF(AA177="","",VLOOKUP(AA177,'シフト記号表（従来型・ユニット型共通）'!$C$6:$L$47,10,FALSE))</f>
        <v/>
      </c>
      <c r="AB178" s="174" t="str">
        <f>IF(AB177="","",VLOOKUP(AB177,'シフト記号表（従来型・ユニット型共通）'!$C$6:$L$47,10,FALSE))</f>
        <v/>
      </c>
      <c r="AC178" s="174" t="str">
        <f>IF(AC177="","",VLOOKUP(AC177,'シフト記号表（従来型・ユニット型共通）'!$C$6:$L$47,10,FALSE))</f>
        <v/>
      </c>
      <c r="AD178" s="174" t="str">
        <f>IF(AD177="","",VLOOKUP(AD177,'シフト記号表（従来型・ユニット型共通）'!$C$6:$L$47,10,FALSE))</f>
        <v/>
      </c>
      <c r="AE178" s="174" t="str">
        <f>IF(AE177="","",VLOOKUP(AE177,'シフト記号表（従来型・ユニット型共通）'!$C$6:$L$47,10,FALSE))</f>
        <v/>
      </c>
      <c r="AF178" s="174" t="str">
        <f>IF(AF177="","",VLOOKUP(AF177,'シフト記号表（従来型・ユニット型共通）'!$C$6:$L$47,10,FALSE))</f>
        <v/>
      </c>
      <c r="AG178" s="175" t="str">
        <f>IF(AG177="","",VLOOKUP(AG177,'シフト記号表（従来型・ユニット型共通）'!$C$6:$L$47,10,FALSE))</f>
        <v/>
      </c>
      <c r="AH178" s="173" t="str">
        <f>IF(AH177="","",VLOOKUP(AH177,'シフト記号表（従来型・ユニット型共通）'!$C$6:$L$47,10,FALSE))</f>
        <v/>
      </c>
      <c r="AI178" s="174" t="str">
        <f>IF(AI177="","",VLOOKUP(AI177,'シフト記号表（従来型・ユニット型共通）'!$C$6:$L$47,10,FALSE))</f>
        <v/>
      </c>
      <c r="AJ178" s="174" t="str">
        <f>IF(AJ177="","",VLOOKUP(AJ177,'シフト記号表（従来型・ユニット型共通）'!$C$6:$L$47,10,FALSE))</f>
        <v/>
      </c>
      <c r="AK178" s="174" t="str">
        <f>IF(AK177="","",VLOOKUP(AK177,'シフト記号表（従来型・ユニット型共通）'!$C$6:$L$47,10,FALSE))</f>
        <v/>
      </c>
      <c r="AL178" s="174" t="str">
        <f>IF(AL177="","",VLOOKUP(AL177,'シフト記号表（従来型・ユニット型共通）'!$C$6:$L$47,10,FALSE))</f>
        <v/>
      </c>
      <c r="AM178" s="174" t="str">
        <f>IF(AM177="","",VLOOKUP(AM177,'シフト記号表（従来型・ユニット型共通）'!$C$6:$L$47,10,FALSE))</f>
        <v/>
      </c>
      <c r="AN178" s="175" t="str">
        <f>IF(AN177="","",VLOOKUP(AN177,'シフト記号表（従来型・ユニット型共通）'!$C$6:$L$47,10,FALSE))</f>
        <v/>
      </c>
      <c r="AO178" s="173" t="str">
        <f>IF(AO177="","",VLOOKUP(AO177,'シフト記号表（従来型・ユニット型共通）'!$C$6:$L$47,10,FALSE))</f>
        <v/>
      </c>
      <c r="AP178" s="174" t="str">
        <f>IF(AP177="","",VLOOKUP(AP177,'シフト記号表（従来型・ユニット型共通）'!$C$6:$L$47,10,FALSE))</f>
        <v/>
      </c>
      <c r="AQ178" s="174" t="str">
        <f>IF(AQ177="","",VLOOKUP(AQ177,'シフト記号表（従来型・ユニット型共通）'!$C$6:$L$47,10,FALSE))</f>
        <v/>
      </c>
      <c r="AR178" s="174" t="str">
        <f>IF(AR177="","",VLOOKUP(AR177,'シフト記号表（従来型・ユニット型共通）'!$C$6:$L$47,10,FALSE))</f>
        <v/>
      </c>
      <c r="AS178" s="174" t="str">
        <f>IF(AS177="","",VLOOKUP(AS177,'シフト記号表（従来型・ユニット型共通）'!$C$6:$L$47,10,FALSE))</f>
        <v/>
      </c>
      <c r="AT178" s="174" t="str">
        <f>IF(AT177="","",VLOOKUP(AT177,'シフト記号表（従来型・ユニット型共通）'!$C$6:$L$47,10,FALSE))</f>
        <v/>
      </c>
      <c r="AU178" s="175" t="str">
        <f>IF(AU177="","",VLOOKUP(AU177,'シフト記号表（従来型・ユニット型共通）'!$C$6:$L$47,10,FALSE))</f>
        <v/>
      </c>
      <c r="AV178" s="173" t="str">
        <f>IF(AV177="","",VLOOKUP(AV177,'シフト記号表（従来型・ユニット型共通）'!$C$6:$L$47,10,FALSE))</f>
        <v/>
      </c>
      <c r="AW178" s="174" t="str">
        <f>IF(AW177="","",VLOOKUP(AW177,'シフト記号表（従来型・ユニット型共通）'!$C$6:$L$47,10,FALSE))</f>
        <v/>
      </c>
      <c r="AX178" s="174" t="str">
        <f>IF(AX177="","",VLOOKUP(AX177,'シフト記号表（従来型・ユニット型共通）'!$C$6:$L$47,10,FALSE))</f>
        <v/>
      </c>
      <c r="AY178" s="174" t="str">
        <f>IF(AY177="","",VLOOKUP(AY177,'シフト記号表（従来型・ユニット型共通）'!$C$6:$L$47,10,FALSE))</f>
        <v/>
      </c>
      <c r="AZ178" s="174" t="str">
        <f>IF(AZ177="","",VLOOKUP(AZ177,'シフト記号表（従来型・ユニット型共通）'!$C$6:$L$47,10,FALSE))</f>
        <v/>
      </c>
      <c r="BA178" s="174" t="str">
        <f>IF(BA177="","",VLOOKUP(BA177,'シフト記号表（従来型・ユニット型共通）'!$C$6:$L$47,10,FALSE))</f>
        <v/>
      </c>
      <c r="BB178" s="175" t="str">
        <f>IF(BB177="","",VLOOKUP(BB177,'シフト記号表（従来型・ユニット型共通）'!$C$6:$L$47,10,FALSE))</f>
        <v/>
      </c>
      <c r="BC178" s="173" t="str">
        <f>IF(BC177="","",VLOOKUP(BC177,'シフト記号表（従来型・ユニット型共通）'!$C$6:$L$47,10,FALSE))</f>
        <v/>
      </c>
      <c r="BD178" s="174" t="str">
        <f>IF(BD177="","",VLOOKUP(BD177,'シフト記号表（従来型・ユニット型共通）'!$C$6:$L$47,10,FALSE))</f>
        <v/>
      </c>
      <c r="BE178" s="174" t="str">
        <f>IF(BE177="","",VLOOKUP(BE177,'シフト記号表（従来型・ユニット型共通）'!$C$6:$L$47,10,FALSE))</f>
        <v/>
      </c>
      <c r="BF178" s="1114">
        <f>IF($BI$3="４週",SUM(AA178:BB178),IF($BI$3="暦月",SUM(AA178:BE178),""))</f>
        <v>0</v>
      </c>
      <c r="BG178" s="1115"/>
      <c r="BH178" s="1116">
        <f>IF($BI$3="４週",BF178/4,IF($BI$3="暦月",(BF178/($BI$8/7)),""))</f>
        <v>0</v>
      </c>
      <c r="BI178" s="1115"/>
      <c r="BJ178" s="1111"/>
      <c r="BK178" s="1112"/>
      <c r="BL178" s="1112"/>
      <c r="BM178" s="1112"/>
      <c r="BN178" s="1113"/>
    </row>
    <row r="179" spans="2:66" ht="20.25" customHeight="1">
      <c r="B179" s="1120">
        <f>B177+1</f>
        <v>82</v>
      </c>
      <c r="C179" s="1030"/>
      <c r="D179" s="1032"/>
      <c r="E179" s="968"/>
      <c r="F179" s="1033"/>
      <c r="G179" s="957"/>
      <c r="H179" s="958"/>
      <c r="I179" s="163"/>
      <c r="J179" s="164"/>
      <c r="K179" s="163"/>
      <c r="L179" s="164"/>
      <c r="M179" s="1051"/>
      <c r="N179" s="1052"/>
      <c r="O179" s="1057"/>
      <c r="P179" s="1058"/>
      <c r="Q179" s="1058"/>
      <c r="R179" s="958"/>
      <c r="S179" s="1081"/>
      <c r="T179" s="1082"/>
      <c r="U179" s="1082"/>
      <c r="V179" s="1082"/>
      <c r="W179" s="1083"/>
      <c r="X179" s="195" t="s">
        <v>18</v>
      </c>
      <c r="Y179" s="118"/>
      <c r="Z179" s="119"/>
      <c r="AA179" s="105"/>
      <c r="AB179" s="106"/>
      <c r="AC179" s="106"/>
      <c r="AD179" s="106"/>
      <c r="AE179" s="106"/>
      <c r="AF179" s="106"/>
      <c r="AG179" s="107"/>
      <c r="AH179" s="105"/>
      <c r="AI179" s="106"/>
      <c r="AJ179" s="106"/>
      <c r="AK179" s="106"/>
      <c r="AL179" s="106"/>
      <c r="AM179" s="106"/>
      <c r="AN179" s="107"/>
      <c r="AO179" s="105"/>
      <c r="AP179" s="106"/>
      <c r="AQ179" s="106"/>
      <c r="AR179" s="106"/>
      <c r="AS179" s="106"/>
      <c r="AT179" s="106"/>
      <c r="AU179" s="107"/>
      <c r="AV179" s="105"/>
      <c r="AW179" s="106"/>
      <c r="AX179" s="106"/>
      <c r="AY179" s="106"/>
      <c r="AZ179" s="106"/>
      <c r="BA179" s="106"/>
      <c r="BB179" s="107"/>
      <c r="BC179" s="105"/>
      <c r="BD179" s="106"/>
      <c r="BE179" s="108"/>
      <c r="BF179" s="1035"/>
      <c r="BG179" s="1036"/>
      <c r="BH179" s="1037"/>
      <c r="BI179" s="1038"/>
      <c r="BJ179" s="1059"/>
      <c r="BK179" s="1060"/>
      <c r="BL179" s="1060"/>
      <c r="BM179" s="1060"/>
      <c r="BN179" s="1061"/>
    </row>
    <row r="180" spans="2:66" ht="20.25" customHeight="1">
      <c r="B180" s="1121"/>
      <c r="C180" s="1031"/>
      <c r="D180" s="1034"/>
      <c r="E180" s="968"/>
      <c r="F180" s="1033"/>
      <c r="G180" s="1105"/>
      <c r="H180" s="1106"/>
      <c r="I180" s="207"/>
      <c r="J180" s="208">
        <f>G179</f>
        <v>0</v>
      </c>
      <c r="K180" s="207"/>
      <c r="L180" s="208">
        <f>M179</f>
        <v>0</v>
      </c>
      <c r="M180" s="1107"/>
      <c r="N180" s="1108"/>
      <c r="O180" s="1109"/>
      <c r="P180" s="1110"/>
      <c r="Q180" s="1110"/>
      <c r="R180" s="1106"/>
      <c r="S180" s="1081"/>
      <c r="T180" s="1082"/>
      <c r="U180" s="1082"/>
      <c r="V180" s="1082"/>
      <c r="W180" s="1083"/>
      <c r="X180" s="196" t="s">
        <v>253</v>
      </c>
      <c r="Y180" s="120"/>
      <c r="Z180" s="197"/>
      <c r="AA180" s="173" t="str">
        <f>IF(AA179="","",VLOOKUP(AA179,'シフト記号表（従来型・ユニット型共通）'!$C$6:$L$47,10,FALSE))</f>
        <v/>
      </c>
      <c r="AB180" s="174" t="str">
        <f>IF(AB179="","",VLOOKUP(AB179,'シフト記号表（従来型・ユニット型共通）'!$C$6:$L$47,10,FALSE))</f>
        <v/>
      </c>
      <c r="AC180" s="174" t="str">
        <f>IF(AC179="","",VLOOKUP(AC179,'シフト記号表（従来型・ユニット型共通）'!$C$6:$L$47,10,FALSE))</f>
        <v/>
      </c>
      <c r="AD180" s="174" t="str">
        <f>IF(AD179="","",VLOOKUP(AD179,'シフト記号表（従来型・ユニット型共通）'!$C$6:$L$47,10,FALSE))</f>
        <v/>
      </c>
      <c r="AE180" s="174" t="str">
        <f>IF(AE179="","",VLOOKUP(AE179,'シフト記号表（従来型・ユニット型共通）'!$C$6:$L$47,10,FALSE))</f>
        <v/>
      </c>
      <c r="AF180" s="174" t="str">
        <f>IF(AF179="","",VLOOKUP(AF179,'シフト記号表（従来型・ユニット型共通）'!$C$6:$L$47,10,FALSE))</f>
        <v/>
      </c>
      <c r="AG180" s="175" t="str">
        <f>IF(AG179="","",VLOOKUP(AG179,'シフト記号表（従来型・ユニット型共通）'!$C$6:$L$47,10,FALSE))</f>
        <v/>
      </c>
      <c r="AH180" s="173" t="str">
        <f>IF(AH179="","",VLOOKUP(AH179,'シフト記号表（従来型・ユニット型共通）'!$C$6:$L$47,10,FALSE))</f>
        <v/>
      </c>
      <c r="AI180" s="174" t="str">
        <f>IF(AI179="","",VLOOKUP(AI179,'シフト記号表（従来型・ユニット型共通）'!$C$6:$L$47,10,FALSE))</f>
        <v/>
      </c>
      <c r="AJ180" s="174" t="str">
        <f>IF(AJ179="","",VLOOKUP(AJ179,'シフト記号表（従来型・ユニット型共通）'!$C$6:$L$47,10,FALSE))</f>
        <v/>
      </c>
      <c r="AK180" s="174" t="str">
        <f>IF(AK179="","",VLOOKUP(AK179,'シフト記号表（従来型・ユニット型共通）'!$C$6:$L$47,10,FALSE))</f>
        <v/>
      </c>
      <c r="AL180" s="174" t="str">
        <f>IF(AL179="","",VLOOKUP(AL179,'シフト記号表（従来型・ユニット型共通）'!$C$6:$L$47,10,FALSE))</f>
        <v/>
      </c>
      <c r="AM180" s="174" t="str">
        <f>IF(AM179="","",VLOOKUP(AM179,'シフト記号表（従来型・ユニット型共通）'!$C$6:$L$47,10,FALSE))</f>
        <v/>
      </c>
      <c r="AN180" s="175" t="str">
        <f>IF(AN179="","",VLOOKUP(AN179,'シフト記号表（従来型・ユニット型共通）'!$C$6:$L$47,10,FALSE))</f>
        <v/>
      </c>
      <c r="AO180" s="173" t="str">
        <f>IF(AO179="","",VLOOKUP(AO179,'シフト記号表（従来型・ユニット型共通）'!$C$6:$L$47,10,FALSE))</f>
        <v/>
      </c>
      <c r="AP180" s="174" t="str">
        <f>IF(AP179="","",VLOOKUP(AP179,'シフト記号表（従来型・ユニット型共通）'!$C$6:$L$47,10,FALSE))</f>
        <v/>
      </c>
      <c r="AQ180" s="174" t="str">
        <f>IF(AQ179="","",VLOOKUP(AQ179,'シフト記号表（従来型・ユニット型共通）'!$C$6:$L$47,10,FALSE))</f>
        <v/>
      </c>
      <c r="AR180" s="174" t="str">
        <f>IF(AR179="","",VLOOKUP(AR179,'シフト記号表（従来型・ユニット型共通）'!$C$6:$L$47,10,FALSE))</f>
        <v/>
      </c>
      <c r="AS180" s="174" t="str">
        <f>IF(AS179="","",VLOOKUP(AS179,'シフト記号表（従来型・ユニット型共通）'!$C$6:$L$47,10,FALSE))</f>
        <v/>
      </c>
      <c r="AT180" s="174" t="str">
        <f>IF(AT179="","",VLOOKUP(AT179,'シフト記号表（従来型・ユニット型共通）'!$C$6:$L$47,10,FALSE))</f>
        <v/>
      </c>
      <c r="AU180" s="175" t="str">
        <f>IF(AU179="","",VLOOKUP(AU179,'シフト記号表（従来型・ユニット型共通）'!$C$6:$L$47,10,FALSE))</f>
        <v/>
      </c>
      <c r="AV180" s="173" t="str">
        <f>IF(AV179="","",VLOOKUP(AV179,'シフト記号表（従来型・ユニット型共通）'!$C$6:$L$47,10,FALSE))</f>
        <v/>
      </c>
      <c r="AW180" s="174" t="str">
        <f>IF(AW179="","",VLOOKUP(AW179,'シフト記号表（従来型・ユニット型共通）'!$C$6:$L$47,10,FALSE))</f>
        <v/>
      </c>
      <c r="AX180" s="174" t="str">
        <f>IF(AX179="","",VLOOKUP(AX179,'シフト記号表（従来型・ユニット型共通）'!$C$6:$L$47,10,FALSE))</f>
        <v/>
      </c>
      <c r="AY180" s="174" t="str">
        <f>IF(AY179="","",VLOOKUP(AY179,'シフト記号表（従来型・ユニット型共通）'!$C$6:$L$47,10,FALSE))</f>
        <v/>
      </c>
      <c r="AZ180" s="174" t="str">
        <f>IF(AZ179="","",VLOOKUP(AZ179,'シフト記号表（従来型・ユニット型共通）'!$C$6:$L$47,10,FALSE))</f>
        <v/>
      </c>
      <c r="BA180" s="174" t="str">
        <f>IF(BA179="","",VLOOKUP(BA179,'シフト記号表（従来型・ユニット型共通）'!$C$6:$L$47,10,FALSE))</f>
        <v/>
      </c>
      <c r="BB180" s="175" t="str">
        <f>IF(BB179="","",VLOOKUP(BB179,'シフト記号表（従来型・ユニット型共通）'!$C$6:$L$47,10,FALSE))</f>
        <v/>
      </c>
      <c r="BC180" s="173" t="str">
        <f>IF(BC179="","",VLOOKUP(BC179,'シフト記号表（従来型・ユニット型共通）'!$C$6:$L$47,10,FALSE))</f>
        <v/>
      </c>
      <c r="BD180" s="174" t="str">
        <f>IF(BD179="","",VLOOKUP(BD179,'シフト記号表（従来型・ユニット型共通）'!$C$6:$L$47,10,FALSE))</f>
        <v/>
      </c>
      <c r="BE180" s="174" t="str">
        <f>IF(BE179="","",VLOOKUP(BE179,'シフト記号表（従来型・ユニット型共通）'!$C$6:$L$47,10,FALSE))</f>
        <v/>
      </c>
      <c r="BF180" s="1114">
        <f>IF($BI$3="４週",SUM(AA180:BB180),IF($BI$3="暦月",SUM(AA180:BE180),""))</f>
        <v>0</v>
      </c>
      <c r="BG180" s="1115"/>
      <c r="BH180" s="1116">
        <f>IF($BI$3="４週",BF180/4,IF($BI$3="暦月",(BF180/($BI$8/7)),""))</f>
        <v>0</v>
      </c>
      <c r="BI180" s="1115"/>
      <c r="BJ180" s="1111"/>
      <c r="BK180" s="1112"/>
      <c r="BL180" s="1112"/>
      <c r="BM180" s="1112"/>
      <c r="BN180" s="1113"/>
    </row>
    <row r="181" spans="2:66" ht="20.25" customHeight="1">
      <c r="B181" s="1120">
        <f>B179+1</f>
        <v>83</v>
      </c>
      <c r="C181" s="1030"/>
      <c r="D181" s="1032"/>
      <c r="E181" s="968"/>
      <c r="F181" s="1033"/>
      <c r="G181" s="957"/>
      <c r="H181" s="958"/>
      <c r="I181" s="163"/>
      <c r="J181" s="164"/>
      <c r="K181" s="163"/>
      <c r="L181" s="164"/>
      <c r="M181" s="1051"/>
      <c r="N181" s="1052"/>
      <c r="O181" s="1057"/>
      <c r="P181" s="1058"/>
      <c r="Q181" s="1058"/>
      <c r="R181" s="958"/>
      <c r="S181" s="1081"/>
      <c r="T181" s="1082"/>
      <c r="U181" s="1082"/>
      <c r="V181" s="1082"/>
      <c r="W181" s="1083"/>
      <c r="X181" s="195" t="s">
        <v>18</v>
      </c>
      <c r="Y181" s="118"/>
      <c r="Z181" s="119"/>
      <c r="AA181" s="105"/>
      <c r="AB181" s="106"/>
      <c r="AC181" s="106"/>
      <c r="AD181" s="106"/>
      <c r="AE181" s="106"/>
      <c r="AF181" s="106"/>
      <c r="AG181" s="107"/>
      <c r="AH181" s="105"/>
      <c r="AI181" s="106"/>
      <c r="AJ181" s="106"/>
      <c r="AK181" s="106"/>
      <c r="AL181" s="106"/>
      <c r="AM181" s="106"/>
      <c r="AN181" s="107"/>
      <c r="AO181" s="105"/>
      <c r="AP181" s="106"/>
      <c r="AQ181" s="106"/>
      <c r="AR181" s="106"/>
      <c r="AS181" s="106"/>
      <c r="AT181" s="106"/>
      <c r="AU181" s="107"/>
      <c r="AV181" s="105"/>
      <c r="AW181" s="106"/>
      <c r="AX181" s="106"/>
      <c r="AY181" s="106"/>
      <c r="AZ181" s="106"/>
      <c r="BA181" s="106"/>
      <c r="BB181" s="107"/>
      <c r="BC181" s="105"/>
      <c r="BD181" s="106"/>
      <c r="BE181" s="108"/>
      <c r="BF181" s="1035"/>
      <c r="BG181" s="1036"/>
      <c r="BH181" s="1037"/>
      <c r="BI181" s="1038"/>
      <c r="BJ181" s="1059"/>
      <c r="BK181" s="1060"/>
      <c r="BL181" s="1060"/>
      <c r="BM181" s="1060"/>
      <c r="BN181" s="1061"/>
    </row>
    <row r="182" spans="2:66" ht="20.25" customHeight="1">
      <c r="B182" s="1121"/>
      <c r="C182" s="1031"/>
      <c r="D182" s="1034"/>
      <c r="E182" s="968"/>
      <c r="F182" s="1033"/>
      <c r="G182" s="1105"/>
      <c r="H182" s="1106"/>
      <c r="I182" s="207"/>
      <c r="J182" s="208">
        <f>G181</f>
        <v>0</v>
      </c>
      <c r="K182" s="207"/>
      <c r="L182" s="208">
        <f>M181</f>
        <v>0</v>
      </c>
      <c r="M182" s="1107"/>
      <c r="N182" s="1108"/>
      <c r="O182" s="1109"/>
      <c r="P182" s="1110"/>
      <c r="Q182" s="1110"/>
      <c r="R182" s="1106"/>
      <c r="S182" s="1081"/>
      <c r="T182" s="1082"/>
      <c r="U182" s="1082"/>
      <c r="V182" s="1082"/>
      <c r="W182" s="1083"/>
      <c r="X182" s="196" t="s">
        <v>253</v>
      </c>
      <c r="Y182" s="120"/>
      <c r="Z182" s="197"/>
      <c r="AA182" s="173" t="str">
        <f>IF(AA181="","",VLOOKUP(AA181,'シフト記号表（従来型・ユニット型共通）'!$C$6:$L$47,10,FALSE))</f>
        <v/>
      </c>
      <c r="AB182" s="174" t="str">
        <f>IF(AB181="","",VLOOKUP(AB181,'シフト記号表（従来型・ユニット型共通）'!$C$6:$L$47,10,FALSE))</f>
        <v/>
      </c>
      <c r="AC182" s="174" t="str">
        <f>IF(AC181="","",VLOOKUP(AC181,'シフト記号表（従来型・ユニット型共通）'!$C$6:$L$47,10,FALSE))</f>
        <v/>
      </c>
      <c r="AD182" s="174" t="str">
        <f>IF(AD181="","",VLOOKUP(AD181,'シフト記号表（従来型・ユニット型共通）'!$C$6:$L$47,10,FALSE))</f>
        <v/>
      </c>
      <c r="AE182" s="174" t="str">
        <f>IF(AE181="","",VLOOKUP(AE181,'シフト記号表（従来型・ユニット型共通）'!$C$6:$L$47,10,FALSE))</f>
        <v/>
      </c>
      <c r="AF182" s="174" t="str">
        <f>IF(AF181="","",VLOOKUP(AF181,'シフト記号表（従来型・ユニット型共通）'!$C$6:$L$47,10,FALSE))</f>
        <v/>
      </c>
      <c r="AG182" s="175" t="str">
        <f>IF(AG181="","",VLOOKUP(AG181,'シフト記号表（従来型・ユニット型共通）'!$C$6:$L$47,10,FALSE))</f>
        <v/>
      </c>
      <c r="AH182" s="173" t="str">
        <f>IF(AH181="","",VLOOKUP(AH181,'シフト記号表（従来型・ユニット型共通）'!$C$6:$L$47,10,FALSE))</f>
        <v/>
      </c>
      <c r="AI182" s="174" t="str">
        <f>IF(AI181="","",VLOOKUP(AI181,'シフト記号表（従来型・ユニット型共通）'!$C$6:$L$47,10,FALSE))</f>
        <v/>
      </c>
      <c r="AJ182" s="174" t="str">
        <f>IF(AJ181="","",VLOOKUP(AJ181,'シフト記号表（従来型・ユニット型共通）'!$C$6:$L$47,10,FALSE))</f>
        <v/>
      </c>
      <c r="AK182" s="174" t="str">
        <f>IF(AK181="","",VLOOKUP(AK181,'シフト記号表（従来型・ユニット型共通）'!$C$6:$L$47,10,FALSE))</f>
        <v/>
      </c>
      <c r="AL182" s="174" t="str">
        <f>IF(AL181="","",VLOOKUP(AL181,'シフト記号表（従来型・ユニット型共通）'!$C$6:$L$47,10,FALSE))</f>
        <v/>
      </c>
      <c r="AM182" s="174" t="str">
        <f>IF(AM181="","",VLOOKUP(AM181,'シフト記号表（従来型・ユニット型共通）'!$C$6:$L$47,10,FALSE))</f>
        <v/>
      </c>
      <c r="AN182" s="175" t="str">
        <f>IF(AN181="","",VLOOKUP(AN181,'シフト記号表（従来型・ユニット型共通）'!$C$6:$L$47,10,FALSE))</f>
        <v/>
      </c>
      <c r="AO182" s="173" t="str">
        <f>IF(AO181="","",VLOOKUP(AO181,'シフト記号表（従来型・ユニット型共通）'!$C$6:$L$47,10,FALSE))</f>
        <v/>
      </c>
      <c r="AP182" s="174" t="str">
        <f>IF(AP181="","",VLOOKUP(AP181,'シフト記号表（従来型・ユニット型共通）'!$C$6:$L$47,10,FALSE))</f>
        <v/>
      </c>
      <c r="AQ182" s="174" t="str">
        <f>IF(AQ181="","",VLOOKUP(AQ181,'シフト記号表（従来型・ユニット型共通）'!$C$6:$L$47,10,FALSE))</f>
        <v/>
      </c>
      <c r="AR182" s="174" t="str">
        <f>IF(AR181="","",VLOOKUP(AR181,'シフト記号表（従来型・ユニット型共通）'!$C$6:$L$47,10,FALSE))</f>
        <v/>
      </c>
      <c r="AS182" s="174" t="str">
        <f>IF(AS181="","",VLOOKUP(AS181,'シフト記号表（従来型・ユニット型共通）'!$C$6:$L$47,10,FALSE))</f>
        <v/>
      </c>
      <c r="AT182" s="174" t="str">
        <f>IF(AT181="","",VLOOKUP(AT181,'シフト記号表（従来型・ユニット型共通）'!$C$6:$L$47,10,FALSE))</f>
        <v/>
      </c>
      <c r="AU182" s="175" t="str">
        <f>IF(AU181="","",VLOOKUP(AU181,'シフト記号表（従来型・ユニット型共通）'!$C$6:$L$47,10,FALSE))</f>
        <v/>
      </c>
      <c r="AV182" s="173" t="str">
        <f>IF(AV181="","",VLOOKUP(AV181,'シフト記号表（従来型・ユニット型共通）'!$C$6:$L$47,10,FALSE))</f>
        <v/>
      </c>
      <c r="AW182" s="174" t="str">
        <f>IF(AW181="","",VLOOKUP(AW181,'シフト記号表（従来型・ユニット型共通）'!$C$6:$L$47,10,FALSE))</f>
        <v/>
      </c>
      <c r="AX182" s="174" t="str">
        <f>IF(AX181="","",VLOOKUP(AX181,'シフト記号表（従来型・ユニット型共通）'!$C$6:$L$47,10,FALSE))</f>
        <v/>
      </c>
      <c r="AY182" s="174" t="str">
        <f>IF(AY181="","",VLOOKUP(AY181,'シフト記号表（従来型・ユニット型共通）'!$C$6:$L$47,10,FALSE))</f>
        <v/>
      </c>
      <c r="AZ182" s="174" t="str">
        <f>IF(AZ181="","",VLOOKUP(AZ181,'シフト記号表（従来型・ユニット型共通）'!$C$6:$L$47,10,FALSE))</f>
        <v/>
      </c>
      <c r="BA182" s="174" t="str">
        <f>IF(BA181="","",VLOOKUP(BA181,'シフト記号表（従来型・ユニット型共通）'!$C$6:$L$47,10,FALSE))</f>
        <v/>
      </c>
      <c r="BB182" s="175" t="str">
        <f>IF(BB181="","",VLOOKUP(BB181,'シフト記号表（従来型・ユニット型共通）'!$C$6:$L$47,10,FALSE))</f>
        <v/>
      </c>
      <c r="BC182" s="173" t="str">
        <f>IF(BC181="","",VLOOKUP(BC181,'シフト記号表（従来型・ユニット型共通）'!$C$6:$L$47,10,FALSE))</f>
        <v/>
      </c>
      <c r="BD182" s="174" t="str">
        <f>IF(BD181="","",VLOOKUP(BD181,'シフト記号表（従来型・ユニット型共通）'!$C$6:$L$47,10,FALSE))</f>
        <v/>
      </c>
      <c r="BE182" s="174" t="str">
        <f>IF(BE181="","",VLOOKUP(BE181,'シフト記号表（従来型・ユニット型共通）'!$C$6:$L$47,10,FALSE))</f>
        <v/>
      </c>
      <c r="BF182" s="1114">
        <f>IF($BI$3="４週",SUM(AA182:BB182),IF($BI$3="暦月",SUM(AA182:BE182),""))</f>
        <v>0</v>
      </c>
      <c r="BG182" s="1115"/>
      <c r="BH182" s="1116">
        <f>IF($BI$3="４週",BF182/4,IF($BI$3="暦月",(BF182/($BI$8/7)),""))</f>
        <v>0</v>
      </c>
      <c r="BI182" s="1115"/>
      <c r="BJ182" s="1111"/>
      <c r="BK182" s="1112"/>
      <c r="BL182" s="1112"/>
      <c r="BM182" s="1112"/>
      <c r="BN182" s="1113"/>
    </row>
    <row r="183" spans="2:66" ht="20.25" customHeight="1">
      <c r="B183" s="1120">
        <f>B181+1</f>
        <v>84</v>
      </c>
      <c r="C183" s="1030"/>
      <c r="D183" s="1032"/>
      <c r="E183" s="968"/>
      <c r="F183" s="1033"/>
      <c r="G183" s="957"/>
      <c r="H183" s="958"/>
      <c r="I183" s="163"/>
      <c r="J183" s="164"/>
      <c r="K183" s="163"/>
      <c r="L183" s="164"/>
      <c r="M183" s="1051"/>
      <c r="N183" s="1052"/>
      <c r="O183" s="1057"/>
      <c r="P183" s="1058"/>
      <c r="Q183" s="1058"/>
      <c r="R183" s="958"/>
      <c r="S183" s="1081"/>
      <c r="T183" s="1082"/>
      <c r="U183" s="1082"/>
      <c r="V183" s="1082"/>
      <c r="W183" s="1083"/>
      <c r="X183" s="195" t="s">
        <v>18</v>
      </c>
      <c r="Y183" s="118"/>
      <c r="Z183" s="119"/>
      <c r="AA183" s="105"/>
      <c r="AB183" s="106"/>
      <c r="AC183" s="106"/>
      <c r="AD183" s="106"/>
      <c r="AE183" s="106"/>
      <c r="AF183" s="106"/>
      <c r="AG183" s="107"/>
      <c r="AH183" s="105"/>
      <c r="AI183" s="106"/>
      <c r="AJ183" s="106"/>
      <c r="AK183" s="106"/>
      <c r="AL183" s="106"/>
      <c r="AM183" s="106"/>
      <c r="AN183" s="107"/>
      <c r="AO183" s="105"/>
      <c r="AP183" s="106"/>
      <c r="AQ183" s="106"/>
      <c r="AR183" s="106"/>
      <c r="AS183" s="106"/>
      <c r="AT183" s="106"/>
      <c r="AU183" s="107"/>
      <c r="AV183" s="105"/>
      <c r="AW183" s="106"/>
      <c r="AX183" s="106"/>
      <c r="AY183" s="106"/>
      <c r="AZ183" s="106"/>
      <c r="BA183" s="106"/>
      <c r="BB183" s="107"/>
      <c r="BC183" s="105"/>
      <c r="BD183" s="106"/>
      <c r="BE183" s="108"/>
      <c r="BF183" s="1035"/>
      <c r="BG183" s="1036"/>
      <c r="BH183" s="1037"/>
      <c r="BI183" s="1038"/>
      <c r="BJ183" s="1059"/>
      <c r="BK183" s="1060"/>
      <c r="BL183" s="1060"/>
      <c r="BM183" s="1060"/>
      <c r="BN183" s="1061"/>
    </row>
    <row r="184" spans="2:66" ht="20.25" customHeight="1">
      <c r="B184" s="1121"/>
      <c r="C184" s="1031"/>
      <c r="D184" s="1034"/>
      <c r="E184" s="968"/>
      <c r="F184" s="1033"/>
      <c r="G184" s="1105"/>
      <c r="H184" s="1106"/>
      <c r="I184" s="207"/>
      <c r="J184" s="208">
        <f>G183</f>
        <v>0</v>
      </c>
      <c r="K184" s="207"/>
      <c r="L184" s="208">
        <f>M183</f>
        <v>0</v>
      </c>
      <c r="M184" s="1107"/>
      <c r="N184" s="1108"/>
      <c r="O184" s="1109"/>
      <c r="P184" s="1110"/>
      <c r="Q184" s="1110"/>
      <c r="R184" s="1106"/>
      <c r="S184" s="1081"/>
      <c r="T184" s="1082"/>
      <c r="U184" s="1082"/>
      <c r="V184" s="1082"/>
      <c r="W184" s="1083"/>
      <c r="X184" s="196" t="s">
        <v>253</v>
      </c>
      <c r="Y184" s="120"/>
      <c r="Z184" s="197"/>
      <c r="AA184" s="173" t="str">
        <f>IF(AA183="","",VLOOKUP(AA183,'シフト記号表（従来型・ユニット型共通）'!$C$6:$L$47,10,FALSE))</f>
        <v/>
      </c>
      <c r="AB184" s="174" t="str">
        <f>IF(AB183="","",VLOOKUP(AB183,'シフト記号表（従来型・ユニット型共通）'!$C$6:$L$47,10,FALSE))</f>
        <v/>
      </c>
      <c r="AC184" s="174" t="str">
        <f>IF(AC183="","",VLOOKUP(AC183,'シフト記号表（従来型・ユニット型共通）'!$C$6:$L$47,10,FALSE))</f>
        <v/>
      </c>
      <c r="AD184" s="174" t="str">
        <f>IF(AD183="","",VLOOKUP(AD183,'シフト記号表（従来型・ユニット型共通）'!$C$6:$L$47,10,FALSE))</f>
        <v/>
      </c>
      <c r="AE184" s="174" t="str">
        <f>IF(AE183="","",VLOOKUP(AE183,'シフト記号表（従来型・ユニット型共通）'!$C$6:$L$47,10,FALSE))</f>
        <v/>
      </c>
      <c r="AF184" s="174" t="str">
        <f>IF(AF183="","",VLOOKUP(AF183,'シフト記号表（従来型・ユニット型共通）'!$C$6:$L$47,10,FALSE))</f>
        <v/>
      </c>
      <c r="AG184" s="175" t="str">
        <f>IF(AG183="","",VLOOKUP(AG183,'シフト記号表（従来型・ユニット型共通）'!$C$6:$L$47,10,FALSE))</f>
        <v/>
      </c>
      <c r="AH184" s="173" t="str">
        <f>IF(AH183="","",VLOOKUP(AH183,'シフト記号表（従来型・ユニット型共通）'!$C$6:$L$47,10,FALSE))</f>
        <v/>
      </c>
      <c r="AI184" s="174" t="str">
        <f>IF(AI183="","",VLOOKUP(AI183,'シフト記号表（従来型・ユニット型共通）'!$C$6:$L$47,10,FALSE))</f>
        <v/>
      </c>
      <c r="AJ184" s="174" t="str">
        <f>IF(AJ183="","",VLOOKUP(AJ183,'シフト記号表（従来型・ユニット型共通）'!$C$6:$L$47,10,FALSE))</f>
        <v/>
      </c>
      <c r="AK184" s="174" t="str">
        <f>IF(AK183="","",VLOOKUP(AK183,'シフト記号表（従来型・ユニット型共通）'!$C$6:$L$47,10,FALSE))</f>
        <v/>
      </c>
      <c r="AL184" s="174" t="str">
        <f>IF(AL183="","",VLOOKUP(AL183,'シフト記号表（従来型・ユニット型共通）'!$C$6:$L$47,10,FALSE))</f>
        <v/>
      </c>
      <c r="AM184" s="174" t="str">
        <f>IF(AM183="","",VLOOKUP(AM183,'シフト記号表（従来型・ユニット型共通）'!$C$6:$L$47,10,FALSE))</f>
        <v/>
      </c>
      <c r="AN184" s="175" t="str">
        <f>IF(AN183="","",VLOOKUP(AN183,'シフト記号表（従来型・ユニット型共通）'!$C$6:$L$47,10,FALSE))</f>
        <v/>
      </c>
      <c r="AO184" s="173" t="str">
        <f>IF(AO183="","",VLOOKUP(AO183,'シフト記号表（従来型・ユニット型共通）'!$C$6:$L$47,10,FALSE))</f>
        <v/>
      </c>
      <c r="AP184" s="174" t="str">
        <f>IF(AP183="","",VLOOKUP(AP183,'シフト記号表（従来型・ユニット型共通）'!$C$6:$L$47,10,FALSE))</f>
        <v/>
      </c>
      <c r="AQ184" s="174" t="str">
        <f>IF(AQ183="","",VLOOKUP(AQ183,'シフト記号表（従来型・ユニット型共通）'!$C$6:$L$47,10,FALSE))</f>
        <v/>
      </c>
      <c r="AR184" s="174" t="str">
        <f>IF(AR183="","",VLOOKUP(AR183,'シフト記号表（従来型・ユニット型共通）'!$C$6:$L$47,10,FALSE))</f>
        <v/>
      </c>
      <c r="AS184" s="174" t="str">
        <f>IF(AS183="","",VLOOKUP(AS183,'シフト記号表（従来型・ユニット型共通）'!$C$6:$L$47,10,FALSE))</f>
        <v/>
      </c>
      <c r="AT184" s="174" t="str">
        <f>IF(AT183="","",VLOOKUP(AT183,'シフト記号表（従来型・ユニット型共通）'!$C$6:$L$47,10,FALSE))</f>
        <v/>
      </c>
      <c r="AU184" s="175" t="str">
        <f>IF(AU183="","",VLOOKUP(AU183,'シフト記号表（従来型・ユニット型共通）'!$C$6:$L$47,10,FALSE))</f>
        <v/>
      </c>
      <c r="AV184" s="173" t="str">
        <f>IF(AV183="","",VLOOKUP(AV183,'シフト記号表（従来型・ユニット型共通）'!$C$6:$L$47,10,FALSE))</f>
        <v/>
      </c>
      <c r="AW184" s="174" t="str">
        <f>IF(AW183="","",VLOOKUP(AW183,'シフト記号表（従来型・ユニット型共通）'!$C$6:$L$47,10,FALSE))</f>
        <v/>
      </c>
      <c r="AX184" s="174" t="str">
        <f>IF(AX183="","",VLOOKUP(AX183,'シフト記号表（従来型・ユニット型共通）'!$C$6:$L$47,10,FALSE))</f>
        <v/>
      </c>
      <c r="AY184" s="174" t="str">
        <f>IF(AY183="","",VLOOKUP(AY183,'シフト記号表（従来型・ユニット型共通）'!$C$6:$L$47,10,FALSE))</f>
        <v/>
      </c>
      <c r="AZ184" s="174" t="str">
        <f>IF(AZ183="","",VLOOKUP(AZ183,'シフト記号表（従来型・ユニット型共通）'!$C$6:$L$47,10,FALSE))</f>
        <v/>
      </c>
      <c r="BA184" s="174" t="str">
        <f>IF(BA183="","",VLOOKUP(BA183,'シフト記号表（従来型・ユニット型共通）'!$C$6:$L$47,10,FALSE))</f>
        <v/>
      </c>
      <c r="BB184" s="175" t="str">
        <f>IF(BB183="","",VLOOKUP(BB183,'シフト記号表（従来型・ユニット型共通）'!$C$6:$L$47,10,FALSE))</f>
        <v/>
      </c>
      <c r="BC184" s="173" t="str">
        <f>IF(BC183="","",VLOOKUP(BC183,'シフト記号表（従来型・ユニット型共通）'!$C$6:$L$47,10,FALSE))</f>
        <v/>
      </c>
      <c r="BD184" s="174" t="str">
        <f>IF(BD183="","",VLOOKUP(BD183,'シフト記号表（従来型・ユニット型共通）'!$C$6:$L$47,10,FALSE))</f>
        <v/>
      </c>
      <c r="BE184" s="174" t="str">
        <f>IF(BE183="","",VLOOKUP(BE183,'シフト記号表（従来型・ユニット型共通）'!$C$6:$L$47,10,FALSE))</f>
        <v/>
      </c>
      <c r="BF184" s="1114">
        <f>IF($BI$3="４週",SUM(AA184:BB184),IF($BI$3="暦月",SUM(AA184:BE184),""))</f>
        <v>0</v>
      </c>
      <c r="BG184" s="1115"/>
      <c r="BH184" s="1116">
        <f>IF($BI$3="４週",BF184/4,IF($BI$3="暦月",(BF184/($BI$8/7)),""))</f>
        <v>0</v>
      </c>
      <c r="BI184" s="1115"/>
      <c r="BJ184" s="1111"/>
      <c r="BK184" s="1112"/>
      <c r="BL184" s="1112"/>
      <c r="BM184" s="1112"/>
      <c r="BN184" s="1113"/>
    </row>
    <row r="185" spans="2:66" ht="20.25" customHeight="1">
      <c r="B185" s="1120">
        <f>B183+1</f>
        <v>85</v>
      </c>
      <c r="C185" s="1030"/>
      <c r="D185" s="1032"/>
      <c r="E185" s="968"/>
      <c r="F185" s="1033"/>
      <c r="G185" s="957"/>
      <c r="H185" s="958"/>
      <c r="I185" s="163"/>
      <c r="J185" s="164"/>
      <c r="K185" s="163"/>
      <c r="L185" s="164"/>
      <c r="M185" s="1051"/>
      <c r="N185" s="1052"/>
      <c r="O185" s="1057"/>
      <c r="P185" s="1058"/>
      <c r="Q185" s="1058"/>
      <c r="R185" s="958"/>
      <c r="S185" s="1081"/>
      <c r="T185" s="1082"/>
      <c r="U185" s="1082"/>
      <c r="V185" s="1082"/>
      <c r="W185" s="1083"/>
      <c r="X185" s="195" t="s">
        <v>18</v>
      </c>
      <c r="Y185" s="118"/>
      <c r="Z185" s="119"/>
      <c r="AA185" s="105"/>
      <c r="AB185" s="106"/>
      <c r="AC185" s="106"/>
      <c r="AD185" s="106"/>
      <c r="AE185" s="106"/>
      <c r="AF185" s="106"/>
      <c r="AG185" s="107"/>
      <c r="AH185" s="105"/>
      <c r="AI185" s="106"/>
      <c r="AJ185" s="106"/>
      <c r="AK185" s="106"/>
      <c r="AL185" s="106"/>
      <c r="AM185" s="106"/>
      <c r="AN185" s="107"/>
      <c r="AO185" s="105"/>
      <c r="AP185" s="106"/>
      <c r="AQ185" s="106"/>
      <c r="AR185" s="106"/>
      <c r="AS185" s="106"/>
      <c r="AT185" s="106"/>
      <c r="AU185" s="107"/>
      <c r="AV185" s="105"/>
      <c r="AW185" s="106"/>
      <c r="AX185" s="106"/>
      <c r="AY185" s="106"/>
      <c r="AZ185" s="106"/>
      <c r="BA185" s="106"/>
      <c r="BB185" s="107"/>
      <c r="BC185" s="105"/>
      <c r="BD185" s="106"/>
      <c r="BE185" s="108"/>
      <c r="BF185" s="1035"/>
      <c r="BG185" s="1036"/>
      <c r="BH185" s="1037"/>
      <c r="BI185" s="1038"/>
      <c r="BJ185" s="1059"/>
      <c r="BK185" s="1060"/>
      <c r="BL185" s="1060"/>
      <c r="BM185" s="1060"/>
      <c r="BN185" s="1061"/>
    </row>
    <row r="186" spans="2:66" ht="20.25" customHeight="1">
      <c r="B186" s="1121"/>
      <c r="C186" s="1031"/>
      <c r="D186" s="1034"/>
      <c r="E186" s="968"/>
      <c r="F186" s="1033"/>
      <c r="G186" s="1105"/>
      <c r="H186" s="1106"/>
      <c r="I186" s="207"/>
      <c r="J186" s="208">
        <f>G185</f>
        <v>0</v>
      </c>
      <c r="K186" s="207"/>
      <c r="L186" s="208">
        <f>M185</f>
        <v>0</v>
      </c>
      <c r="M186" s="1107"/>
      <c r="N186" s="1108"/>
      <c r="O186" s="1109"/>
      <c r="P186" s="1110"/>
      <c r="Q186" s="1110"/>
      <c r="R186" s="1106"/>
      <c r="S186" s="1081"/>
      <c r="T186" s="1082"/>
      <c r="U186" s="1082"/>
      <c r="V186" s="1082"/>
      <c r="W186" s="1083"/>
      <c r="X186" s="196" t="s">
        <v>253</v>
      </c>
      <c r="Y186" s="120"/>
      <c r="Z186" s="197"/>
      <c r="AA186" s="173" t="str">
        <f>IF(AA185="","",VLOOKUP(AA185,'シフト記号表（従来型・ユニット型共通）'!$C$6:$L$47,10,FALSE))</f>
        <v/>
      </c>
      <c r="AB186" s="174" t="str">
        <f>IF(AB185="","",VLOOKUP(AB185,'シフト記号表（従来型・ユニット型共通）'!$C$6:$L$47,10,FALSE))</f>
        <v/>
      </c>
      <c r="AC186" s="174" t="str">
        <f>IF(AC185="","",VLOOKUP(AC185,'シフト記号表（従来型・ユニット型共通）'!$C$6:$L$47,10,FALSE))</f>
        <v/>
      </c>
      <c r="AD186" s="174" t="str">
        <f>IF(AD185="","",VLOOKUP(AD185,'シフト記号表（従来型・ユニット型共通）'!$C$6:$L$47,10,FALSE))</f>
        <v/>
      </c>
      <c r="AE186" s="174" t="str">
        <f>IF(AE185="","",VLOOKUP(AE185,'シフト記号表（従来型・ユニット型共通）'!$C$6:$L$47,10,FALSE))</f>
        <v/>
      </c>
      <c r="AF186" s="174" t="str">
        <f>IF(AF185="","",VLOOKUP(AF185,'シフト記号表（従来型・ユニット型共通）'!$C$6:$L$47,10,FALSE))</f>
        <v/>
      </c>
      <c r="AG186" s="175" t="str">
        <f>IF(AG185="","",VLOOKUP(AG185,'シフト記号表（従来型・ユニット型共通）'!$C$6:$L$47,10,FALSE))</f>
        <v/>
      </c>
      <c r="AH186" s="173" t="str">
        <f>IF(AH185="","",VLOOKUP(AH185,'シフト記号表（従来型・ユニット型共通）'!$C$6:$L$47,10,FALSE))</f>
        <v/>
      </c>
      <c r="AI186" s="174" t="str">
        <f>IF(AI185="","",VLOOKUP(AI185,'シフト記号表（従来型・ユニット型共通）'!$C$6:$L$47,10,FALSE))</f>
        <v/>
      </c>
      <c r="AJ186" s="174" t="str">
        <f>IF(AJ185="","",VLOOKUP(AJ185,'シフト記号表（従来型・ユニット型共通）'!$C$6:$L$47,10,FALSE))</f>
        <v/>
      </c>
      <c r="AK186" s="174" t="str">
        <f>IF(AK185="","",VLOOKUP(AK185,'シフト記号表（従来型・ユニット型共通）'!$C$6:$L$47,10,FALSE))</f>
        <v/>
      </c>
      <c r="AL186" s="174" t="str">
        <f>IF(AL185="","",VLOOKUP(AL185,'シフト記号表（従来型・ユニット型共通）'!$C$6:$L$47,10,FALSE))</f>
        <v/>
      </c>
      <c r="AM186" s="174" t="str">
        <f>IF(AM185="","",VLOOKUP(AM185,'シフト記号表（従来型・ユニット型共通）'!$C$6:$L$47,10,FALSE))</f>
        <v/>
      </c>
      <c r="AN186" s="175" t="str">
        <f>IF(AN185="","",VLOOKUP(AN185,'シフト記号表（従来型・ユニット型共通）'!$C$6:$L$47,10,FALSE))</f>
        <v/>
      </c>
      <c r="AO186" s="173" t="str">
        <f>IF(AO185="","",VLOOKUP(AO185,'シフト記号表（従来型・ユニット型共通）'!$C$6:$L$47,10,FALSE))</f>
        <v/>
      </c>
      <c r="AP186" s="174" t="str">
        <f>IF(AP185="","",VLOOKUP(AP185,'シフト記号表（従来型・ユニット型共通）'!$C$6:$L$47,10,FALSE))</f>
        <v/>
      </c>
      <c r="AQ186" s="174" t="str">
        <f>IF(AQ185="","",VLOOKUP(AQ185,'シフト記号表（従来型・ユニット型共通）'!$C$6:$L$47,10,FALSE))</f>
        <v/>
      </c>
      <c r="AR186" s="174" t="str">
        <f>IF(AR185="","",VLOOKUP(AR185,'シフト記号表（従来型・ユニット型共通）'!$C$6:$L$47,10,FALSE))</f>
        <v/>
      </c>
      <c r="AS186" s="174" t="str">
        <f>IF(AS185="","",VLOOKUP(AS185,'シフト記号表（従来型・ユニット型共通）'!$C$6:$L$47,10,FALSE))</f>
        <v/>
      </c>
      <c r="AT186" s="174" t="str">
        <f>IF(AT185="","",VLOOKUP(AT185,'シフト記号表（従来型・ユニット型共通）'!$C$6:$L$47,10,FALSE))</f>
        <v/>
      </c>
      <c r="AU186" s="175" t="str">
        <f>IF(AU185="","",VLOOKUP(AU185,'シフト記号表（従来型・ユニット型共通）'!$C$6:$L$47,10,FALSE))</f>
        <v/>
      </c>
      <c r="AV186" s="173" t="str">
        <f>IF(AV185="","",VLOOKUP(AV185,'シフト記号表（従来型・ユニット型共通）'!$C$6:$L$47,10,FALSE))</f>
        <v/>
      </c>
      <c r="AW186" s="174" t="str">
        <f>IF(AW185="","",VLOOKUP(AW185,'シフト記号表（従来型・ユニット型共通）'!$C$6:$L$47,10,FALSE))</f>
        <v/>
      </c>
      <c r="AX186" s="174" t="str">
        <f>IF(AX185="","",VLOOKUP(AX185,'シフト記号表（従来型・ユニット型共通）'!$C$6:$L$47,10,FALSE))</f>
        <v/>
      </c>
      <c r="AY186" s="174" t="str">
        <f>IF(AY185="","",VLOOKUP(AY185,'シフト記号表（従来型・ユニット型共通）'!$C$6:$L$47,10,FALSE))</f>
        <v/>
      </c>
      <c r="AZ186" s="174" t="str">
        <f>IF(AZ185="","",VLOOKUP(AZ185,'シフト記号表（従来型・ユニット型共通）'!$C$6:$L$47,10,FALSE))</f>
        <v/>
      </c>
      <c r="BA186" s="174" t="str">
        <f>IF(BA185="","",VLOOKUP(BA185,'シフト記号表（従来型・ユニット型共通）'!$C$6:$L$47,10,FALSE))</f>
        <v/>
      </c>
      <c r="BB186" s="175" t="str">
        <f>IF(BB185="","",VLOOKUP(BB185,'シフト記号表（従来型・ユニット型共通）'!$C$6:$L$47,10,FALSE))</f>
        <v/>
      </c>
      <c r="BC186" s="173" t="str">
        <f>IF(BC185="","",VLOOKUP(BC185,'シフト記号表（従来型・ユニット型共通）'!$C$6:$L$47,10,FALSE))</f>
        <v/>
      </c>
      <c r="BD186" s="174" t="str">
        <f>IF(BD185="","",VLOOKUP(BD185,'シフト記号表（従来型・ユニット型共通）'!$C$6:$L$47,10,FALSE))</f>
        <v/>
      </c>
      <c r="BE186" s="174" t="str">
        <f>IF(BE185="","",VLOOKUP(BE185,'シフト記号表（従来型・ユニット型共通）'!$C$6:$L$47,10,FALSE))</f>
        <v/>
      </c>
      <c r="BF186" s="1114">
        <f>IF($BI$3="４週",SUM(AA186:BB186),IF($BI$3="暦月",SUM(AA186:BE186),""))</f>
        <v>0</v>
      </c>
      <c r="BG186" s="1115"/>
      <c r="BH186" s="1116">
        <f>IF($BI$3="４週",BF186/4,IF($BI$3="暦月",(BF186/($BI$8/7)),""))</f>
        <v>0</v>
      </c>
      <c r="BI186" s="1115"/>
      <c r="BJ186" s="1111"/>
      <c r="BK186" s="1112"/>
      <c r="BL186" s="1112"/>
      <c r="BM186" s="1112"/>
      <c r="BN186" s="1113"/>
    </row>
    <row r="187" spans="2:66" ht="20.25" customHeight="1">
      <c r="B187" s="1120">
        <f>B185+1</f>
        <v>86</v>
      </c>
      <c r="C187" s="1030"/>
      <c r="D187" s="1032"/>
      <c r="E187" s="968"/>
      <c r="F187" s="1033"/>
      <c r="G187" s="957"/>
      <c r="H187" s="958"/>
      <c r="I187" s="163"/>
      <c r="J187" s="164"/>
      <c r="K187" s="163"/>
      <c r="L187" s="164"/>
      <c r="M187" s="1051"/>
      <c r="N187" s="1052"/>
      <c r="O187" s="1057"/>
      <c r="P187" s="1058"/>
      <c r="Q187" s="1058"/>
      <c r="R187" s="958"/>
      <c r="S187" s="1081"/>
      <c r="T187" s="1082"/>
      <c r="U187" s="1082"/>
      <c r="V187" s="1082"/>
      <c r="W187" s="1083"/>
      <c r="X187" s="195" t="s">
        <v>18</v>
      </c>
      <c r="Y187" s="118"/>
      <c r="Z187" s="119"/>
      <c r="AA187" s="105"/>
      <c r="AB187" s="106"/>
      <c r="AC187" s="106"/>
      <c r="AD187" s="106"/>
      <c r="AE187" s="106"/>
      <c r="AF187" s="106"/>
      <c r="AG187" s="107"/>
      <c r="AH187" s="105"/>
      <c r="AI187" s="106"/>
      <c r="AJ187" s="106"/>
      <c r="AK187" s="106"/>
      <c r="AL187" s="106"/>
      <c r="AM187" s="106"/>
      <c r="AN187" s="107"/>
      <c r="AO187" s="105"/>
      <c r="AP187" s="106"/>
      <c r="AQ187" s="106"/>
      <c r="AR187" s="106"/>
      <c r="AS187" s="106"/>
      <c r="AT187" s="106"/>
      <c r="AU187" s="107"/>
      <c r="AV187" s="105"/>
      <c r="AW187" s="106"/>
      <c r="AX187" s="106"/>
      <c r="AY187" s="106"/>
      <c r="AZ187" s="106"/>
      <c r="BA187" s="106"/>
      <c r="BB187" s="107"/>
      <c r="BC187" s="105"/>
      <c r="BD187" s="106"/>
      <c r="BE187" s="108"/>
      <c r="BF187" s="1035"/>
      <c r="BG187" s="1036"/>
      <c r="BH187" s="1037"/>
      <c r="BI187" s="1038"/>
      <c r="BJ187" s="1059"/>
      <c r="BK187" s="1060"/>
      <c r="BL187" s="1060"/>
      <c r="BM187" s="1060"/>
      <c r="BN187" s="1061"/>
    </row>
    <row r="188" spans="2:66" ht="20.25" customHeight="1">
      <c r="B188" s="1121"/>
      <c r="C188" s="1031"/>
      <c r="D188" s="1034"/>
      <c r="E188" s="968"/>
      <c r="F188" s="1033"/>
      <c r="G188" s="1105"/>
      <c r="H188" s="1106"/>
      <c r="I188" s="207"/>
      <c r="J188" s="208">
        <f>G187</f>
        <v>0</v>
      </c>
      <c r="K188" s="207"/>
      <c r="L188" s="208">
        <f>M187</f>
        <v>0</v>
      </c>
      <c r="M188" s="1107"/>
      <c r="N188" s="1108"/>
      <c r="O188" s="1109"/>
      <c r="P188" s="1110"/>
      <c r="Q188" s="1110"/>
      <c r="R188" s="1106"/>
      <c r="S188" s="1081"/>
      <c r="T188" s="1082"/>
      <c r="U188" s="1082"/>
      <c r="V188" s="1082"/>
      <c r="W188" s="1083"/>
      <c r="X188" s="196" t="s">
        <v>253</v>
      </c>
      <c r="Y188" s="120"/>
      <c r="Z188" s="197"/>
      <c r="AA188" s="173" t="str">
        <f>IF(AA187="","",VLOOKUP(AA187,'シフト記号表（従来型・ユニット型共通）'!$C$6:$L$47,10,FALSE))</f>
        <v/>
      </c>
      <c r="AB188" s="174" t="str">
        <f>IF(AB187="","",VLOOKUP(AB187,'シフト記号表（従来型・ユニット型共通）'!$C$6:$L$47,10,FALSE))</f>
        <v/>
      </c>
      <c r="AC188" s="174" t="str">
        <f>IF(AC187="","",VLOOKUP(AC187,'シフト記号表（従来型・ユニット型共通）'!$C$6:$L$47,10,FALSE))</f>
        <v/>
      </c>
      <c r="AD188" s="174" t="str">
        <f>IF(AD187="","",VLOOKUP(AD187,'シフト記号表（従来型・ユニット型共通）'!$C$6:$L$47,10,FALSE))</f>
        <v/>
      </c>
      <c r="AE188" s="174" t="str">
        <f>IF(AE187="","",VLOOKUP(AE187,'シフト記号表（従来型・ユニット型共通）'!$C$6:$L$47,10,FALSE))</f>
        <v/>
      </c>
      <c r="AF188" s="174" t="str">
        <f>IF(AF187="","",VLOOKUP(AF187,'シフト記号表（従来型・ユニット型共通）'!$C$6:$L$47,10,FALSE))</f>
        <v/>
      </c>
      <c r="AG188" s="175" t="str">
        <f>IF(AG187="","",VLOOKUP(AG187,'シフト記号表（従来型・ユニット型共通）'!$C$6:$L$47,10,FALSE))</f>
        <v/>
      </c>
      <c r="AH188" s="173" t="str">
        <f>IF(AH187="","",VLOOKUP(AH187,'シフト記号表（従来型・ユニット型共通）'!$C$6:$L$47,10,FALSE))</f>
        <v/>
      </c>
      <c r="AI188" s="174" t="str">
        <f>IF(AI187="","",VLOOKUP(AI187,'シフト記号表（従来型・ユニット型共通）'!$C$6:$L$47,10,FALSE))</f>
        <v/>
      </c>
      <c r="AJ188" s="174" t="str">
        <f>IF(AJ187="","",VLOOKUP(AJ187,'シフト記号表（従来型・ユニット型共通）'!$C$6:$L$47,10,FALSE))</f>
        <v/>
      </c>
      <c r="AK188" s="174" t="str">
        <f>IF(AK187="","",VLOOKUP(AK187,'シフト記号表（従来型・ユニット型共通）'!$C$6:$L$47,10,FALSE))</f>
        <v/>
      </c>
      <c r="AL188" s="174" t="str">
        <f>IF(AL187="","",VLOOKUP(AL187,'シフト記号表（従来型・ユニット型共通）'!$C$6:$L$47,10,FALSE))</f>
        <v/>
      </c>
      <c r="AM188" s="174" t="str">
        <f>IF(AM187="","",VLOOKUP(AM187,'シフト記号表（従来型・ユニット型共通）'!$C$6:$L$47,10,FALSE))</f>
        <v/>
      </c>
      <c r="AN188" s="175" t="str">
        <f>IF(AN187="","",VLOOKUP(AN187,'シフト記号表（従来型・ユニット型共通）'!$C$6:$L$47,10,FALSE))</f>
        <v/>
      </c>
      <c r="AO188" s="173" t="str">
        <f>IF(AO187="","",VLOOKUP(AO187,'シフト記号表（従来型・ユニット型共通）'!$C$6:$L$47,10,FALSE))</f>
        <v/>
      </c>
      <c r="AP188" s="174" t="str">
        <f>IF(AP187="","",VLOOKUP(AP187,'シフト記号表（従来型・ユニット型共通）'!$C$6:$L$47,10,FALSE))</f>
        <v/>
      </c>
      <c r="AQ188" s="174" t="str">
        <f>IF(AQ187="","",VLOOKUP(AQ187,'シフト記号表（従来型・ユニット型共通）'!$C$6:$L$47,10,FALSE))</f>
        <v/>
      </c>
      <c r="AR188" s="174" t="str">
        <f>IF(AR187="","",VLOOKUP(AR187,'シフト記号表（従来型・ユニット型共通）'!$C$6:$L$47,10,FALSE))</f>
        <v/>
      </c>
      <c r="AS188" s="174" t="str">
        <f>IF(AS187="","",VLOOKUP(AS187,'シフト記号表（従来型・ユニット型共通）'!$C$6:$L$47,10,FALSE))</f>
        <v/>
      </c>
      <c r="AT188" s="174" t="str">
        <f>IF(AT187="","",VLOOKUP(AT187,'シフト記号表（従来型・ユニット型共通）'!$C$6:$L$47,10,FALSE))</f>
        <v/>
      </c>
      <c r="AU188" s="175" t="str">
        <f>IF(AU187="","",VLOOKUP(AU187,'シフト記号表（従来型・ユニット型共通）'!$C$6:$L$47,10,FALSE))</f>
        <v/>
      </c>
      <c r="AV188" s="173" t="str">
        <f>IF(AV187="","",VLOOKUP(AV187,'シフト記号表（従来型・ユニット型共通）'!$C$6:$L$47,10,FALSE))</f>
        <v/>
      </c>
      <c r="AW188" s="174" t="str">
        <f>IF(AW187="","",VLOOKUP(AW187,'シフト記号表（従来型・ユニット型共通）'!$C$6:$L$47,10,FALSE))</f>
        <v/>
      </c>
      <c r="AX188" s="174" t="str">
        <f>IF(AX187="","",VLOOKUP(AX187,'シフト記号表（従来型・ユニット型共通）'!$C$6:$L$47,10,FALSE))</f>
        <v/>
      </c>
      <c r="AY188" s="174" t="str">
        <f>IF(AY187="","",VLOOKUP(AY187,'シフト記号表（従来型・ユニット型共通）'!$C$6:$L$47,10,FALSE))</f>
        <v/>
      </c>
      <c r="AZ188" s="174" t="str">
        <f>IF(AZ187="","",VLOOKUP(AZ187,'シフト記号表（従来型・ユニット型共通）'!$C$6:$L$47,10,FALSE))</f>
        <v/>
      </c>
      <c r="BA188" s="174" t="str">
        <f>IF(BA187="","",VLOOKUP(BA187,'シフト記号表（従来型・ユニット型共通）'!$C$6:$L$47,10,FALSE))</f>
        <v/>
      </c>
      <c r="BB188" s="175" t="str">
        <f>IF(BB187="","",VLOOKUP(BB187,'シフト記号表（従来型・ユニット型共通）'!$C$6:$L$47,10,FALSE))</f>
        <v/>
      </c>
      <c r="BC188" s="173" t="str">
        <f>IF(BC187="","",VLOOKUP(BC187,'シフト記号表（従来型・ユニット型共通）'!$C$6:$L$47,10,FALSE))</f>
        <v/>
      </c>
      <c r="BD188" s="174" t="str">
        <f>IF(BD187="","",VLOOKUP(BD187,'シフト記号表（従来型・ユニット型共通）'!$C$6:$L$47,10,FALSE))</f>
        <v/>
      </c>
      <c r="BE188" s="174" t="str">
        <f>IF(BE187="","",VLOOKUP(BE187,'シフト記号表（従来型・ユニット型共通）'!$C$6:$L$47,10,FALSE))</f>
        <v/>
      </c>
      <c r="BF188" s="1114">
        <f>IF($BI$3="４週",SUM(AA188:BB188),IF($BI$3="暦月",SUM(AA188:BE188),""))</f>
        <v>0</v>
      </c>
      <c r="BG188" s="1115"/>
      <c r="BH188" s="1116">
        <f>IF($BI$3="４週",BF188/4,IF($BI$3="暦月",(BF188/($BI$8/7)),""))</f>
        <v>0</v>
      </c>
      <c r="BI188" s="1115"/>
      <c r="BJ188" s="1111"/>
      <c r="BK188" s="1112"/>
      <c r="BL188" s="1112"/>
      <c r="BM188" s="1112"/>
      <c r="BN188" s="1113"/>
    </row>
    <row r="189" spans="2:66" ht="20.25" customHeight="1">
      <c r="B189" s="1120">
        <f>B187+1</f>
        <v>87</v>
      </c>
      <c r="C189" s="1030"/>
      <c r="D189" s="1032"/>
      <c r="E189" s="968"/>
      <c r="F189" s="1033"/>
      <c r="G189" s="957"/>
      <c r="H189" s="958"/>
      <c r="I189" s="163"/>
      <c r="J189" s="164"/>
      <c r="K189" s="163"/>
      <c r="L189" s="164"/>
      <c r="M189" s="1051"/>
      <c r="N189" s="1052"/>
      <c r="O189" s="1057"/>
      <c r="P189" s="1058"/>
      <c r="Q189" s="1058"/>
      <c r="R189" s="958"/>
      <c r="S189" s="1081"/>
      <c r="T189" s="1082"/>
      <c r="U189" s="1082"/>
      <c r="V189" s="1082"/>
      <c r="W189" s="1083"/>
      <c r="X189" s="195" t="s">
        <v>18</v>
      </c>
      <c r="Y189" s="118"/>
      <c r="Z189" s="119"/>
      <c r="AA189" s="105"/>
      <c r="AB189" s="106"/>
      <c r="AC189" s="106"/>
      <c r="AD189" s="106"/>
      <c r="AE189" s="106"/>
      <c r="AF189" s="106"/>
      <c r="AG189" s="107"/>
      <c r="AH189" s="105"/>
      <c r="AI189" s="106"/>
      <c r="AJ189" s="106"/>
      <c r="AK189" s="106"/>
      <c r="AL189" s="106"/>
      <c r="AM189" s="106"/>
      <c r="AN189" s="107"/>
      <c r="AO189" s="105"/>
      <c r="AP189" s="106"/>
      <c r="AQ189" s="106"/>
      <c r="AR189" s="106"/>
      <c r="AS189" s="106"/>
      <c r="AT189" s="106"/>
      <c r="AU189" s="107"/>
      <c r="AV189" s="105"/>
      <c r="AW189" s="106"/>
      <c r="AX189" s="106"/>
      <c r="AY189" s="106"/>
      <c r="AZ189" s="106"/>
      <c r="BA189" s="106"/>
      <c r="BB189" s="107"/>
      <c r="BC189" s="105"/>
      <c r="BD189" s="106"/>
      <c r="BE189" s="108"/>
      <c r="BF189" s="1035"/>
      <c r="BG189" s="1036"/>
      <c r="BH189" s="1037"/>
      <c r="BI189" s="1038"/>
      <c r="BJ189" s="1059"/>
      <c r="BK189" s="1060"/>
      <c r="BL189" s="1060"/>
      <c r="BM189" s="1060"/>
      <c r="BN189" s="1061"/>
    </row>
    <row r="190" spans="2:66" ht="20.25" customHeight="1">
      <c r="B190" s="1121"/>
      <c r="C190" s="1031"/>
      <c r="D190" s="1034"/>
      <c r="E190" s="968"/>
      <c r="F190" s="1033"/>
      <c r="G190" s="1105"/>
      <c r="H190" s="1106"/>
      <c r="I190" s="207"/>
      <c r="J190" s="208">
        <f>G189</f>
        <v>0</v>
      </c>
      <c r="K190" s="207"/>
      <c r="L190" s="208">
        <f>M189</f>
        <v>0</v>
      </c>
      <c r="M190" s="1107"/>
      <c r="N190" s="1108"/>
      <c r="O190" s="1109"/>
      <c r="P190" s="1110"/>
      <c r="Q190" s="1110"/>
      <c r="R190" s="1106"/>
      <c r="S190" s="1081"/>
      <c r="T190" s="1082"/>
      <c r="U190" s="1082"/>
      <c r="V190" s="1082"/>
      <c r="W190" s="1083"/>
      <c r="X190" s="196" t="s">
        <v>253</v>
      </c>
      <c r="Y190" s="120"/>
      <c r="Z190" s="197"/>
      <c r="AA190" s="173" t="str">
        <f>IF(AA189="","",VLOOKUP(AA189,'シフト記号表（従来型・ユニット型共通）'!$C$6:$L$47,10,FALSE))</f>
        <v/>
      </c>
      <c r="AB190" s="174" t="str">
        <f>IF(AB189="","",VLOOKUP(AB189,'シフト記号表（従来型・ユニット型共通）'!$C$6:$L$47,10,FALSE))</f>
        <v/>
      </c>
      <c r="AC190" s="174" t="str">
        <f>IF(AC189="","",VLOOKUP(AC189,'シフト記号表（従来型・ユニット型共通）'!$C$6:$L$47,10,FALSE))</f>
        <v/>
      </c>
      <c r="AD190" s="174" t="str">
        <f>IF(AD189="","",VLOOKUP(AD189,'シフト記号表（従来型・ユニット型共通）'!$C$6:$L$47,10,FALSE))</f>
        <v/>
      </c>
      <c r="AE190" s="174" t="str">
        <f>IF(AE189="","",VLOOKUP(AE189,'シフト記号表（従来型・ユニット型共通）'!$C$6:$L$47,10,FALSE))</f>
        <v/>
      </c>
      <c r="AF190" s="174" t="str">
        <f>IF(AF189="","",VLOOKUP(AF189,'シフト記号表（従来型・ユニット型共通）'!$C$6:$L$47,10,FALSE))</f>
        <v/>
      </c>
      <c r="AG190" s="175" t="str">
        <f>IF(AG189="","",VLOOKUP(AG189,'シフト記号表（従来型・ユニット型共通）'!$C$6:$L$47,10,FALSE))</f>
        <v/>
      </c>
      <c r="AH190" s="173" t="str">
        <f>IF(AH189="","",VLOOKUP(AH189,'シフト記号表（従来型・ユニット型共通）'!$C$6:$L$47,10,FALSE))</f>
        <v/>
      </c>
      <c r="AI190" s="174" t="str">
        <f>IF(AI189="","",VLOOKUP(AI189,'シフト記号表（従来型・ユニット型共通）'!$C$6:$L$47,10,FALSE))</f>
        <v/>
      </c>
      <c r="AJ190" s="174" t="str">
        <f>IF(AJ189="","",VLOOKUP(AJ189,'シフト記号表（従来型・ユニット型共通）'!$C$6:$L$47,10,FALSE))</f>
        <v/>
      </c>
      <c r="AK190" s="174" t="str">
        <f>IF(AK189="","",VLOOKUP(AK189,'シフト記号表（従来型・ユニット型共通）'!$C$6:$L$47,10,FALSE))</f>
        <v/>
      </c>
      <c r="AL190" s="174" t="str">
        <f>IF(AL189="","",VLOOKUP(AL189,'シフト記号表（従来型・ユニット型共通）'!$C$6:$L$47,10,FALSE))</f>
        <v/>
      </c>
      <c r="AM190" s="174" t="str">
        <f>IF(AM189="","",VLOOKUP(AM189,'シフト記号表（従来型・ユニット型共通）'!$C$6:$L$47,10,FALSE))</f>
        <v/>
      </c>
      <c r="AN190" s="175" t="str">
        <f>IF(AN189="","",VLOOKUP(AN189,'シフト記号表（従来型・ユニット型共通）'!$C$6:$L$47,10,FALSE))</f>
        <v/>
      </c>
      <c r="AO190" s="173" t="str">
        <f>IF(AO189="","",VLOOKUP(AO189,'シフト記号表（従来型・ユニット型共通）'!$C$6:$L$47,10,FALSE))</f>
        <v/>
      </c>
      <c r="AP190" s="174" t="str">
        <f>IF(AP189="","",VLOOKUP(AP189,'シフト記号表（従来型・ユニット型共通）'!$C$6:$L$47,10,FALSE))</f>
        <v/>
      </c>
      <c r="AQ190" s="174" t="str">
        <f>IF(AQ189="","",VLOOKUP(AQ189,'シフト記号表（従来型・ユニット型共通）'!$C$6:$L$47,10,FALSE))</f>
        <v/>
      </c>
      <c r="AR190" s="174" t="str">
        <f>IF(AR189="","",VLOOKUP(AR189,'シフト記号表（従来型・ユニット型共通）'!$C$6:$L$47,10,FALSE))</f>
        <v/>
      </c>
      <c r="AS190" s="174" t="str">
        <f>IF(AS189="","",VLOOKUP(AS189,'シフト記号表（従来型・ユニット型共通）'!$C$6:$L$47,10,FALSE))</f>
        <v/>
      </c>
      <c r="AT190" s="174" t="str">
        <f>IF(AT189="","",VLOOKUP(AT189,'シフト記号表（従来型・ユニット型共通）'!$C$6:$L$47,10,FALSE))</f>
        <v/>
      </c>
      <c r="AU190" s="175" t="str">
        <f>IF(AU189="","",VLOOKUP(AU189,'シフト記号表（従来型・ユニット型共通）'!$C$6:$L$47,10,FALSE))</f>
        <v/>
      </c>
      <c r="AV190" s="173" t="str">
        <f>IF(AV189="","",VLOOKUP(AV189,'シフト記号表（従来型・ユニット型共通）'!$C$6:$L$47,10,FALSE))</f>
        <v/>
      </c>
      <c r="AW190" s="174" t="str">
        <f>IF(AW189="","",VLOOKUP(AW189,'シフト記号表（従来型・ユニット型共通）'!$C$6:$L$47,10,FALSE))</f>
        <v/>
      </c>
      <c r="AX190" s="174" t="str">
        <f>IF(AX189="","",VLOOKUP(AX189,'シフト記号表（従来型・ユニット型共通）'!$C$6:$L$47,10,FALSE))</f>
        <v/>
      </c>
      <c r="AY190" s="174" t="str">
        <f>IF(AY189="","",VLOOKUP(AY189,'シフト記号表（従来型・ユニット型共通）'!$C$6:$L$47,10,FALSE))</f>
        <v/>
      </c>
      <c r="AZ190" s="174" t="str">
        <f>IF(AZ189="","",VLOOKUP(AZ189,'シフト記号表（従来型・ユニット型共通）'!$C$6:$L$47,10,FALSE))</f>
        <v/>
      </c>
      <c r="BA190" s="174" t="str">
        <f>IF(BA189="","",VLOOKUP(BA189,'シフト記号表（従来型・ユニット型共通）'!$C$6:$L$47,10,FALSE))</f>
        <v/>
      </c>
      <c r="BB190" s="175" t="str">
        <f>IF(BB189="","",VLOOKUP(BB189,'シフト記号表（従来型・ユニット型共通）'!$C$6:$L$47,10,FALSE))</f>
        <v/>
      </c>
      <c r="BC190" s="173" t="str">
        <f>IF(BC189="","",VLOOKUP(BC189,'シフト記号表（従来型・ユニット型共通）'!$C$6:$L$47,10,FALSE))</f>
        <v/>
      </c>
      <c r="BD190" s="174" t="str">
        <f>IF(BD189="","",VLOOKUP(BD189,'シフト記号表（従来型・ユニット型共通）'!$C$6:$L$47,10,FALSE))</f>
        <v/>
      </c>
      <c r="BE190" s="174" t="str">
        <f>IF(BE189="","",VLOOKUP(BE189,'シフト記号表（従来型・ユニット型共通）'!$C$6:$L$47,10,FALSE))</f>
        <v/>
      </c>
      <c r="BF190" s="1114">
        <f>IF($BI$3="４週",SUM(AA190:BB190),IF($BI$3="暦月",SUM(AA190:BE190),""))</f>
        <v>0</v>
      </c>
      <c r="BG190" s="1115"/>
      <c r="BH190" s="1116">
        <f>IF($BI$3="４週",BF190/4,IF($BI$3="暦月",(BF190/($BI$8/7)),""))</f>
        <v>0</v>
      </c>
      <c r="BI190" s="1115"/>
      <c r="BJ190" s="1111"/>
      <c r="BK190" s="1112"/>
      <c r="BL190" s="1112"/>
      <c r="BM190" s="1112"/>
      <c r="BN190" s="1113"/>
    </row>
    <row r="191" spans="2:66" ht="20.25" customHeight="1">
      <c r="B191" s="1120">
        <f>B189+1</f>
        <v>88</v>
      </c>
      <c r="C191" s="1030"/>
      <c r="D191" s="1032"/>
      <c r="E191" s="968"/>
      <c r="F191" s="1033"/>
      <c r="G191" s="957"/>
      <c r="H191" s="958"/>
      <c r="I191" s="163"/>
      <c r="J191" s="164"/>
      <c r="K191" s="163"/>
      <c r="L191" s="164"/>
      <c r="M191" s="1051"/>
      <c r="N191" s="1052"/>
      <c r="O191" s="1057"/>
      <c r="P191" s="1058"/>
      <c r="Q191" s="1058"/>
      <c r="R191" s="958"/>
      <c r="S191" s="1081"/>
      <c r="T191" s="1082"/>
      <c r="U191" s="1082"/>
      <c r="V191" s="1082"/>
      <c r="W191" s="1083"/>
      <c r="X191" s="195" t="s">
        <v>18</v>
      </c>
      <c r="Y191" s="118"/>
      <c r="Z191" s="119"/>
      <c r="AA191" s="105"/>
      <c r="AB191" s="106"/>
      <c r="AC191" s="106"/>
      <c r="AD191" s="106"/>
      <c r="AE191" s="106"/>
      <c r="AF191" s="106"/>
      <c r="AG191" s="107"/>
      <c r="AH191" s="105"/>
      <c r="AI191" s="106"/>
      <c r="AJ191" s="106"/>
      <c r="AK191" s="106"/>
      <c r="AL191" s="106"/>
      <c r="AM191" s="106"/>
      <c r="AN191" s="107"/>
      <c r="AO191" s="105"/>
      <c r="AP191" s="106"/>
      <c r="AQ191" s="106"/>
      <c r="AR191" s="106"/>
      <c r="AS191" s="106"/>
      <c r="AT191" s="106"/>
      <c r="AU191" s="107"/>
      <c r="AV191" s="105"/>
      <c r="AW191" s="106"/>
      <c r="AX191" s="106"/>
      <c r="AY191" s="106"/>
      <c r="AZ191" s="106"/>
      <c r="BA191" s="106"/>
      <c r="BB191" s="107"/>
      <c r="BC191" s="105"/>
      <c r="BD191" s="106"/>
      <c r="BE191" s="108"/>
      <c r="BF191" s="1035"/>
      <c r="BG191" s="1036"/>
      <c r="BH191" s="1037"/>
      <c r="BI191" s="1038"/>
      <c r="BJ191" s="1059"/>
      <c r="BK191" s="1060"/>
      <c r="BL191" s="1060"/>
      <c r="BM191" s="1060"/>
      <c r="BN191" s="1061"/>
    </row>
    <row r="192" spans="2:66" ht="20.25" customHeight="1">
      <c r="B192" s="1121"/>
      <c r="C192" s="1031"/>
      <c r="D192" s="1034"/>
      <c r="E192" s="968"/>
      <c r="F192" s="1033"/>
      <c r="G192" s="1105"/>
      <c r="H192" s="1106"/>
      <c r="I192" s="207"/>
      <c r="J192" s="208">
        <f>G191</f>
        <v>0</v>
      </c>
      <c r="K192" s="207"/>
      <c r="L192" s="208">
        <f>M191</f>
        <v>0</v>
      </c>
      <c r="M192" s="1107"/>
      <c r="N192" s="1108"/>
      <c r="O192" s="1109"/>
      <c r="P192" s="1110"/>
      <c r="Q192" s="1110"/>
      <c r="R192" s="1106"/>
      <c r="S192" s="1081"/>
      <c r="T192" s="1082"/>
      <c r="U192" s="1082"/>
      <c r="V192" s="1082"/>
      <c r="W192" s="1083"/>
      <c r="X192" s="196" t="s">
        <v>253</v>
      </c>
      <c r="Y192" s="120"/>
      <c r="Z192" s="197"/>
      <c r="AA192" s="173" t="str">
        <f>IF(AA191="","",VLOOKUP(AA191,'シフト記号表（従来型・ユニット型共通）'!$C$6:$L$47,10,FALSE))</f>
        <v/>
      </c>
      <c r="AB192" s="174" t="str">
        <f>IF(AB191="","",VLOOKUP(AB191,'シフト記号表（従来型・ユニット型共通）'!$C$6:$L$47,10,FALSE))</f>
        <v/>
      </c>
      <c r="AC192" s="174" t="str">
        <f>IF(AC191="","",VLOOKUP(AC191,'シフト記号表（従来型・ユニット型共通）'!$C$6:$L$47,10,FALSE))</f>
        <v/>
      </c>
      <c r="AD192" s="174" t="str">
        <f>IF(AD191="","",VLOOKUP(AD191,'シフト記号表（従来型・ユニット型共通）'!$C$6:$L$47,10,FALSE))</f>
        <v/>
      </c>
      <c r="AE192" s="174" t="str">
        <f>IF(AE191="","",VLOOKUP(AE191,'シフト記号表（従来型・ユニット型共通）'!$C$6:$L$47,10,FALSE))</f>
        <v/>
      </c>
      <c r="AF192" s="174" t="str">
        <f>IF(AF191="","",VLOOKUP(AF191,'シフト記号表（従来型・ユニット型共通）'!$C$6:$L$47,10,FALSE))</f>
        <v/>
      </c>
      <c r="AG192" s="175" t="str">
        <f>IF(AG191="","",VLOOKUP(AG191,'シフト記号表（従来型・ユニット型共通）'!$C$6:$L$47,10,FALSE))</f>
        <v/>
      </c>
      <c r="AH192" s="173" t="str">
        <f>IF(AH191="","",VLOOKUP(AH191,'シフト記号表（従来型・ユニット型共通）'!$C$6:$L$47,10,FALSE))</f>
        <v/>
      </c>
      <c r="AI192" s="174" t="str">
        <f>IF(AI191="","",VLOOKUP(AI191,'シフト記号表（従来型・ユニット型共通）'!$C$6:$L$47,10,FALSE))</f>
        <v/>
      </c>
      <c r="AJ192" s="174" t="str">
        <f>IF(AJ191="","",VLOOKUP(AJ191,'シフト記号表（従来型・ユニット型共通）'!$C$6:$L$47,10,FALSE))</f>
        <v/>
      </c>
      <c r="AK192" s="174" t="str">
        <f>IF(AK191="","",VLOOKUP(AK191,'シフト記号表（従来型・ユニット型共通）'!$C$6:$L$47,10,FALSE))</f>
        <v/>
      </c>
      <c r="AL192" s="174" t="str">
        <f>IF(AL191="","",VLOOKUP(AL191,'シフト記号表（従来型・ユニット型共通）'!$C$6:$L$47,10,FALSE))</f>
        <v/>
      </c>
      <c r="AM192" s="174" t="str">
        <f>IF(AM191="","",VLOOKUP(AM191,'シフト記号表（従来型・ユニット型共通）'!$C$6:$L$47,10,FALSE))</f>
        <v/>
      </c>
      <c r="AN192" s="175" t="str">
        <f>IF(AN191="","",VLOOKUP(AN191,'シフト記号表（従来型・ユニット型共通）'!$C$6:$L$47,10,FALSE))</f>
        <v/>
      </c>
      <c r="AO192" s="173" t="str">
        <f>IF(AO191="","",VLOOKUP(AO191,'シフト記号表（従来型・ユニット型共通）'!$C$6:$L$47,10,FALSE))</f>
        <v/>
      </c>
      <c r="AP192" s="174" t="str">
        <f>IF(AP191="","",VLOOKUP(AP191,'シフト記号表（従来型・ユニット型共通）'!$C$6:$L$47,10,FALSE))</f>
        <v/>
      </c>
      <c r="AQ192" s="174" t="str">
        <f>IF(AQ191="","",VLOOKUP(AQ191,'シフト記号表（従来型・ユニット型共通）'!$C$6:$L$47,10,FALSE))</f>
        <v/>
      </c>
      <c r="AR192" s="174" t="str">
        <f>IF(AR191="","",VLOOKUP(AR191,'シフト記号表（従来型・ユニット型共通）'!$C$6:$L$47,10,FALSE))</f>
        <v/>
      </c>
      <c r="AS192" s="174" t="str">
        <f>IF(AS191="","",VLOOKUP(AS191,'シフト記号表（従来型・ユニット型共通）'!$C$6:$L$47,10,FALSE))</f>
        <v/>
      </c>
      <c r="AT192" s="174" t="str">
        <f>IF(AT191="","",VLOOKUP(AT191,'シフト記号表（従来型・ユニット型共通）'!$C$6:$L$47,10,FALSE))</f>
        <v/>
      </c>
      <c r="AU192" s="175" t="str">
        <f>IF(AU191="","",VLOOKUP(AU191,'シフト記号表（従来型・ユニット型共通）'!$C$6:$L$47,10,FALSE))</f>
        <v/>
      </c>
      <c r="AV192" s="173" t="str">
        <f>IF(AV191="","",VLOOKUP(AV191,'シフト記号表（従来型・ユニット型共通）'!$C$6:$L$47,10,FALSE))</f>
        <v/>
      </c>
      <c r="AW192" s="174" t="str">
        <f>IF(AW191="","",VLOOKUP(AW191,'シフト記号表（従来型・ユニット型共通）'!$C$6:$L$47,10,FALSE))</f>
        <v/>
      </c>
      <c r="AX192" s="174" t="str">
        <f>IF(AX191="","",VLOOKUP(AX191,'シフト記号表（従来型・ユニット型共通）'!$C$6:$L$47,10,FALSE))</f>
        <v/>
      </c>
      <c r="AY192" s="174" t="str">
        <f>IF(AY191="","",VLOOKUP(AY191,'シフト記号表（従来型・ユニット型共通）'!$C$6:$L$47,10,FALSE))</f>
        <v/>
      </c>
      <c r="AZ192" s="174" t="str">
        <f>IF(AZ191="","",VLOOKUP(AZ191,'シフト記号表（従来型・ユニット型共通）'!$C$6:$L$47,10,FALSE))</f>
        <v/>
      </c>
      <c r="BA192" s="174" t="str">
        <f>IF(BA191="","",VLOOKUP(BA191,'シフト記号表（従来型・ユニット型共通）'!$C$6:$L$47,10,FALSE))</f>
        <v/>
      </c>
      <c r="BB192" s="175" t="str">
        <f>IF(BB191="","",VLOOKUP(BB191,'シフト記号表（従来型・ユニット型共通）'!$C$6:$L$47,10,FALSE))</f>
        <v/>
      </c>
      <c r="BC192" s="173" t="str">
        <f>IF(BC191="","",VLOOKUP(BC191,'シフト記号表（従来型・ユニット型共通）'!$C$6:$L$47,10,FALSE))</f>
        <v/>
      </c>
      <c r="BD192" s="174" t="str">
        <f>IF(BD191="","",VLOOKUP(BD191,'シフト記号表（従来型・ユニット型共通）'!$C$6:$L$47,10,FALSE))</f>
        <v/>
      </c>
      <c r="BE192" s="174" t="str">
        <f>IF(BE191="","",VLOOKUP(BE191,'シフト記号表（従来型・ユニット型共通）'!$C$6:$L$47,10,FALSE))</f>
        <v/>
      </c>
      <c r="BF192" s="1114">
        <f>IF($BI$3="４週",SUM(AA192:BB192),IF($BI$3="暦月",SUM(AA192:BE192),""))</f>
        <v>0</v>
      </c>
      <c r="BG192" s="1115"/>
      <c r="BH192" s="1116">
        <f>IF($BI$3="４週",BF192/4,IF($BI$3="暦月",(BF192/($BI$8/7)),""))</f>
        <v>0</v>
      </c>
      <c r="BI192" s="1115"/>
      <c r="BJ192" s="1111"/>
      <c r="BK192" s="1112"/>
      <c r="BL192" s="1112"/>
      <c r="BM192" s="1112"/>
      <c r="BN192" s="1113"/>
    </row>
    <row r="193" spans="2:66" ht="20.25" customHeight="1">
      <c r="B193" s="1120">
        <f>B191+1</f>
        <v>89</v>
      </c>
      <c r="C193" s="1030"/>
      <c r="D193" s="1032"/>
      <c r="E193" s="968"/>
      <c r="F193" s="1033"/>
      <c r="G193" s="957"/>
      <c r="H193" s="958"/>
      <c r="I193" s="163"/>
      <c r="J193" s="164"/>
      <c r="K193" s="163"/>
      <c r="L193" s="164"/>
      <c r="M193" s="1051"/>
      <c r="N193" s="1052"/>
      <c r="O193" s="1057"/>
      <c r="P193" s="1058"/>
      <c r="Q193" s="1058"/>
      <c r="R193" s="958"/>
      <c r="S193" s="1081"/>
      <c r="T193" s="1082"/>
      <c r="U193" s="1082"/>
      <c r="V193" s="1082"/>
      <c r="W193" s="1083"/>
      <c r="X193" s="195" t="s">
        <v>18</v>
      </c>
      <c r="Y193" s="118"/>
      <c r="Z193" s="119"/>
      <c r="AA193" s="105"/>
      <c r="AB193" s="106"/>
      <c r="AC193" s="106"/>
      <c r="AD193" s="106"/>
      <c r="AE193" s="106"/>
      <c r="AF193" s="106"/>
      <c r="AG193" s="107"/>
      <c r="AH193" s="105"/>
      <c r="AI193" s="106"/>
      <c r="AJ193" s="106"/>
      <c r="AK193" s="106"/>
      <c r="AL193" s="106"/>
      <c r="AM193" s="106"/>
      <c r="AN193" s="107"/>
      <c r="AO193" s="105"/>
      <c r="AP193" s="106"/>
      <c r="AQ193" s="106"/>
      <c r="AR193" s="106"/>
      <c r="AS193" s="106"/>
      <c r="AT193" s="106"/>
      <c r="AU193" s="107"/>
      <c r="AV193" s="105"/>
      <c r="AW193" s="106"/>
      <c r="AX193" s="106"/>
      <c r="AY193" s="106"/>
      <c r="AZ193" s="106"/>
      <c r="BA193" s="106"/>
      <c r="BB193" s="107"/>
      <c r="BC193" s="105"/>
      <c r="BD193" s="106"/>
      <c r="BE193" s="108"/>
      <c r="BF193" s="1035"/>
      <c r="BG193" s="1036"/>
      <c r="BH193" s="1037"/>
      <c r="BI193" s="1038"/>
      <c r="BJ193" s="1059"/>
      <c r="BK193" s="1060"/>
      <c r="BL193" s="1060"/>
      <c r="BM193" s="1060"/>
      <c r="BN193" s="1061"/>
    </row>
    <row r="194" spans="2:66" ht="20.25" customHeight="1">
      <c r="B194" s="1121"/>
      <c r="C194" s="1031"/>
      <c r="D194" s="1034"/>
      <c r="E194" s="968"/>
      <c r="F194" s="1033"/>
      <c r="G194" s="1105"/>
      <c r="H194" s="1106"/>
      <c r="I194" s="207"/>
      <c r="J194" s="208">
        <f>G193</f>
        <v>0</v>
      </c>
      <c r="K194" s="207"/>
      <c r="L194" s="208">
        <f>M193</f>
        <v>0</v>
      </c>
      <c r="M194" s="1107"/>
      <c r="N194" s="1108"/>
      <c r="O194" s="1109"/>
      <c r="P194" s="1110"/>
      <c r="Q194" s="1110"/>
      <c r="R194" s="1106"/>
      <c r="S194" s="1081"/>
      <c r="T194" s="1082"/>
      <c r="U194" s="1082"/>
      <c r="V194" s="1082"/>
      <c r="W194" s="1083"/>
      <c r="X194" s="196" t="s">
        <v>253</v>
      </c>
      <c r="Y194" s="120"/>
      <c r="Z194" s="197"/>
      <c r="AA194" s="173" t="str">
        <f>IF(AA193="","",VLOOKUP(AA193,'シフト記号表（従来型・ユニット型共通）'!$C$6:$L$47,10,FALSE))</f>
        <v/>
      </c>
      <c r="AB194" s="174" t="str">
        <f>IF(AB193="","",VLOOKUP(AB193,'シフト記号表（従来型・ユニット型共通）'!$C$6:$L$47,10,FALSE))</f>
        <v/>
      </c>
      <c r="AC194" s="174" t="str">
        <f>IF(AC193="","",VLOOKUP(AC193,'シフト記号表（従来型・ユニット型共通）'!$C$6:$L$47,10,FALSE))</f>
        <v/>
      </c>
      <c r="AD194" s="174" t="str">
        <f>IF(AD193="","",VLOOKUP(AD193,'シフト記号表（従来型・ユニット型共通）'!$C$6:$L$47,10,FALSE))</f>
        <v/>
      </c>
      <c r="AE194" s="174" t="str">
        <f>IF(AE193="","",VLOOKUP(AE193,'シフト記号表（従来型・ユニット型共通）'!$C$6:$L$47,10,FALSE))</f>
        <v/>
      </c>
      <c r="AF194" s="174" t="str">
        <f>IF(AF193="","",VLOOKUP(AF193,'シフト記号表（従来型・ユニット型共通）'!$C$6:$L$47,10,FALSE))</f>
        <v/>
      </c>
      <c r="AG194" s="175" t="str">
        <f>IF(AG193="","",VLOOKUP(AG193,'シフト記号表（従来型・ユニット型共通）'!$C$6:$L$47,10,FALSE))</f>
        <v/>
      </c>
      <c r="AH194" s="173" t="str">
        <f>IF(AH193="","",VLOOKUP(AH193,'シフト記号表（従来型・ユニット型共通）'!$C$6:$L$47,10,FALSE))</f>
        <v/>
      </c>
      <c r="AI194" s="174" t="str">
        <f>IF(AI193="","",VLOOKUP(AI193,'シフト記号表（従来型・ユニット型共通）'!$C$6:$L$47,10,FALSE))</f>
        <v/>
      </c>
      <c r="AJ194" s="174" t="str">
        <f>IF(AJ193="","",VLOOKUP(AJ193,'シフト記号表（従来型・ユニット型共通）'!$C$6:$L$47,10,FALSE))</f>
        <v/>
      </c>
      <c r="AK194" s="174" t="str">
        <f>IF(AK193="","",VLOOKUP(AK193,'シフト記号表（従来型・ユニット型共通）'!$C$6:$L$47,10,FALSE))</f>
        <v/>
      </c>
      <c r="AL194" s="174" t="str">
        <f>IF(AL193="","",VLOOKUP(AL193,'シフト記号表（従来型・ユニット型共通）'!$C$6:$L$47,10,FALSE))</f>
        <v/>
      </c>
      <c r="AM194" s="174" t="str">
        <f>IF(AM193="","",VLOOKUP(AM193,'シフト記号表（従来型・ユニット型共通）'!$C$6:$L$47,10,FALSE))</f>
        <v/>
      </c>
      <c r="AN194" s="175" t="str">
        <f>IF(AN193="","",VLOOKUP(AN193,'シフト記号表（従来型・ユニット型共通）'!$C$6:$L$47,10,FALSE))</f>
        <v/>
      </c>
      <c r="AO194" s="173" t="str">
        <f>IF(AO193="","",VLOOKUP(AO193,'シフト記号表（従来型・ユニット型共通）'!$C$6:$L$47,10,FALSE))</f>
        <v/>
      </c>
      <c r="AP194" s="174" t="str">
        <f>IF(AP193="","",VLOOKUP(AP193,'シフト記号表（従来型・ユニット型共通）'!$C$6:$L$47,10,FALSE))</f>
        <v/>
      </c>
      <c r="AQ194" s="174" t="str">
        <f>IF(AQ193="","",VLOOKUP(AQ193,'シフト記号表（従来型・ユニット型共通）'!$C$6:$L$47,10,FALSE))</f>
        <v/>
      </c>
      <c r="AR194" s="174" t="str">
        <f>IF(AR193="","",VLOOKUP(AR193,'シフト記号表（従来型・ユニット型共通）'!$C$6:$L$47,10,FALSE))</f>
        <v/>
      </c>
      <c r="AS194" s="174" t="str">
        <f>IF(AS193="","",VLOOKUP(AS193,'シフト記号表（従来型・ユニット型共通）'!$C$6:$L$47,10,FALSE))</f>
        <v/>
      </c>
      <c r="AT194" s="174" t="str">
        <f>IF(AT193="","",VLOOKUP(AT193,'シフト記号表（従来型・ユニット型共通）'!$C$6:$L$47,10,FALSE))</f>
        <v/>
      </c>
      <c r="AU194" s="175" t="str">
        <f>IF(AU193="","",VLOOKUP(AU193,'シフト記号表（従来型・ユニット型共通）'!$C$6:$L$47,10,FALSE))</f>
        <v/>
      </c>
      <c r="AV194" s="173" t="str">
        <f>IF(AV193="","",VLOOKUP(AV193,'シフト記号表（従来型・ユニット型共通）'!$C$6:$L$47,10,FALSE))</f>
        <v/>
      </c>
      <c r="AW194" s="174" t="str">
        <f>IF(AW193="","",VLOOKUP(AW193,'シフト記号表（従来型・ユニット型共通）'!$C$6:$L$47,10,FALSE))</f>
        <v/>
      </c>
      <c r="AX194" s="174" t="str">
        <f>IF(AX193="","",VLOOKUP(AX193,'シフト記号表（従来型・ユニット型共通）'!$C$6:$L$47,10,FALSE))</f>
        <v/>
      </c>
      <c r="AY194" s="174" t="str">
        <f>IF(AY193="","",VLOOKUP(AY193,'シフト記号表（従来型・ユニット型共通）'!$C$6:$L$47,10,FALSE))</f>
        <v/>
      </c>
      <c r="AZ194" s="174" t="str">
        <f>IF(AZ193="","",VLOOKUP(AZ193,'シフト記号表（従来型・ユニット型共通）'!$C$6:$L$47,10,FALSE))</f>
        <v/>
      </c>
      <c r="BA194" s="174" t="str">
        <f>IF(BA193="","",VLOOKUP(BA193,'シフト記号表（従来型・ユニット型共通）'!$C$6:$L$47,10,FALSE))</f>
        <v/>
      </c>
      <c r="BB194" s="175" t="str">
        <f>IF(BB193="","",VLOOKUP(BB193,'シフト記号表（従来型・ユニット型共通）'!$C$6:$L$47,10,FALSE))</f>
        <v/>
      </c>
      <c r="BC194" s="173" t="str">
        <f>IF(BC193="","",VLOOKUP(BC193,'シフト記号表（従来型・ユニット型共通）'!$C$6:$L$47,10,FALSE))</f>
        <v/>
      </c>
      <c r="BD194" s="174" t="str">
        <f>IF(BD193="","",VLOOKUP(BD193,'シフト記号表（従来型・ユニット型共通）'!$C$6:$L$47,10,FALSE))</f>
        <v/>
      </c>
      <c r="BE194" s="174" t="str">
        <f>IF(BE193="","",VLOOKUP(BE193,'シフト記号表（従来型・ユニット型共通）'!$C$6:$L$47,10,FALSE))</f>
        <v/>
      </c>
      <c r="BF194" s="1114">
        <f>IF($BI$3="４週",SUM(AA194:BB194),IF($BI$3="暦月",SUM(AA194:BE194),""))</f>
        <v>0</v>
      </c>
      <c r="BG194" s="1115"/>
      <c r="BH194" s="1116">
        <f>IF($BI$3="４週",BF194/4,IF($BI$3="暦月",(BF194/($BI$8/7)),""))</f>
        <v>0</v>
      </c>
      <c r="BI194" s="1115"/>
      <c r="BJ194" s="1111"/>
      <c r="BK194" s="1112"/>
      <c r="BL194" s="1112"/>
      <c r="BM194" s="1112"/>
      <c r="BN194" s="1113"/>
    </row>
    <row r="195" spans="2:66" ht="20.25" customHeight="1">
      <c r="B195" s="1120">
        <f>B193+1</f>
        <v>90</v>
      </c>
      <c r="C195" s="1030"/>
      <c r="D195" s="1032"/>
      <c r="E195" s="968"/>
      <c r="F195" s="1033"/>
      <c r="G195" s="957"/>
      <c r="H195" s="958"/>
      <c r="I195" s="163"/>
      <c r="J195" s="164"/>
      <c r="K195" s="163"/>
      <c r="L195" s="164"/>
      <c r="M195" s="1051"/>
      <c r="N195" s="1052"/>
      <c r="O195" s="1057"/>
      <c r="P195" s="1058"/>
      <c r="Q195" s="1058"/>
      <c r="R195" s="958"/>
      <c r="S195" s="1081"/>
      <c r="T195" s="1082"/>
      <c r="U195" s="1082"/>
      <c r="V195" s="1082"/>
      <c r="W195" s="1083"/>
      <c r="X195" s="195" t="s">
        <v>18</v>
      </c>
      <c r="Y195" s="118"/>
      <c r="Z195" s="119"/>
      <c r="AA195" s="105"/>
      <c r="AB195" s="106"/>
      <c r="AC195" s="106"/>
      <c r="AD195" s="106"/>
      <c r="AE195" s="106"/>
      <c r="AF195" s="106"/>
      <c r="AG195" s="107"/>
      <c r="AH195" s="105"/>
      <c r="AI195" s="106"/>
      <c r="AJ195" s="106"/>
      <c r="AK195" s="106"/>
      <c r="AL195" s="106"/>
      <c r="AM195" s="106"/>
      <c r="AN195" s="107"/>
      <c r="AO195" s="105"/>
      <c r="AP195" s="106"/>
      <c r="AQ195" s="106"/>
      <c r="AR195" s="106"/>
      <c r="AS195" s="106"/>
      <c r="AT195" s="106"/>
      <c r="AU195" s="107"/>
      <c r="AV195" s="105"/>
      <c r="AW195" s="106"/>
      <c r="AX195" s="106"/>
      <c r="AY195" s="106"/>
      <c r="AZ195" s="106"/>
      <c r="BA195" s="106"/>
      <c r="BB195" s="107"/>
      <c r="BC195" s="105"/>
      <c r="BD195" s="106"/>
      <c r="BE195" s="108"/>
      <c r="BF195" s="1035"/>
      <c r="BG195" s="1036"/>
      <c r="BH195" s="1037"/>
      <c r="BI195" s="1038"/>
      <c r="BJ195" s="1059"/>
      <c r="BK195" s="1060"/>
      <c r="BL195" s="1060"/>
      <c r="BM195" s="1060"/>
      <c r="BN195" s="1061"/>
    </row>
    <row r="196" spans="2:66" ht="20.25" customHeight="1">
      <c r="B196" s="1121"/>
      <c r="C196" s="1031"/>
      <c r="D196" s="1034"/>
      <c r="E196" s="968"/>
      <c r="F196" s="1033"/>
      <c r="G196" s="1105"/>
      <c r="H196" s="1106"/>
      <c r="I196" s="207"/>
      <c r="J196" s="208">
        <f>G195</f>
        <v>0</v>
      </c>
      <c r="K196" s="207"/>
      <c r="L196" s="208">
        <f>M195</f>
        <v>0</v>
      </c>
      <c r="M196" s="1107"/>
      <c r="N196" s="1108"/>
      <c r="O196" s="1109"/>
      <c r="P196" s="1110"/>
      <c r="Q196" s="1110"/>
      <c r="R196" s="1106"/>
      <c r="S196" s="1081"/>
      <c r="T196" s="1082"/>
      <c r="U196" s="1082"/>
      <c r="V196" s="1082"/>
      <c r="W196" s="1083"/>
      <c r="X196" s="196" t="s">
        <v>253</v>
      </c>
      <c r="Y196" s="120"/>
      <c r="Z196" s="197"/>
      <c r="AA196" s="173" t="str">
        <f>IF(AA195="","",VLOOKUP(AA195,'シフト記号表（従来型・ユニット型共通）'!$C$6:$L$47,10,FALSE))</f>
        <v/>
      </c>
      <c r="AB196" s="174" t="str">
        <f>IF(AB195="","",VLOOKUP(AB195,'シフト記号表（従来型・ユニット型共通）'!$C$6:$L$47,10,FALSE))</f>
        <v/>
      </c>
      <c r="AC196" s="174" t="str">
        <f>IF(AC195="","",VLOOKUP(AC195,'シフト記号表（従来型・ユニット型共通）'!$C$6:$L$47,10,FALSE))</f>
        <v/>
      </c>
      <c r="AD196" s="174" t="str">
        <f>IF(AD195="","",VLOOKUP(AD195,'シフト記号表（従来型・ユニット型共通）'!$C$6:$L$47,10,FALSE))</f>
        <v/>
      </c>
      <c r="AE196" s="174" t="str">
        <f>IF(AE195="","",VLOOKUP(AE195,'シフト記号表（従来型・ユニット型共通）'!$C$6:$L$47,10,FALSE))</f>
        <v/>
      </c>
      <c r="AF196" s="174" t="str">
        <f>IF(AF195="","",VLOOKUP(AF195,'シフト記号表（従来型・ユニット型共通）'!$C$6:$L$47,10,FALSE))</f>
        <v/>
      </c>
      <c r="AG196" s="175" t="str">
        <f>IF(AG195="","",VLOOKUP(AG195,'シフト記号表（従来型・ユニット型共通）'!$C$6:$L$47,10,FALSE))</f>
        <v/>
      </c>
      <c r="AH196" s="173" t="str">
        <f>IF(AH195="","",VLOOKUP(AH195,'シフト記号表（従来型・ユニット型共通）'!$C$6:$L$47,10,FALSE))</f>
        <v/>
      </c>
      <c r="AI196" s="174" t="str">
        <f>IF(AI195="","",VLOOKUP(AI195,'シフト記号表（従来型・ユニット型共通）'!$C$6:$L$47,10,FALSE))</f>
        <v/>
      </c>
      <c r="AJ196" s="174" t="str">
        <f>IF(AJ195="","",VLOOKUP(AJ195,'シフト記号表（従来型・ユニット型共通）'!$C$6:$L$47,10,FALSE))</f>
        <v/>
      </c>
      <c r="AK196" s="174" t="str">
        <f>IF(AK195="","",VLOOKUP(AK195,'シフト記号表（従来型・ユニット型共通）'!$C$6:$L$47,10,FALSE))</f>
        <v/>
      </c>
      <c r="AL196" s="174" t="str">
        <f>IF(AL195="","",VLOOKUP(AL195,'シフト記号表（従来型・ユニット型共通）'!$C$6:$L$47,10,FALSE))</f>
        <v/>
      </c>
      <c r="AM196" s="174" t="str">
        <f>IF(AM195="","",VLOOKUP(AM195,'シフト記号表（従来型・ユニット型共通）'!$C$6:$L$47,10,FALSE))</f>
        <v/>
      </c>
      <c r="AN196" s="175" t="str">
        <f>IF(AN195="","",VLOOKUP(AN195,'シフト記号表（従来型・ユニット型共通）'!$C$6:$L$47,10,FALSE))</f>
        <v/>
      </c>
      <c r="AO196" s="173" t="str">
        <f>IF(AO195="","",VLOOKUP(AO195,'シフト記号表（従来型・ユニット型共通）'!$C$6:$L$47,10,FALSE))</f>
        <v/>
      </c>
      <c r="AP196" s="174" t="str">
        <f>IF(AP195="","",VLOOKUP(AP195,'シフト記号表（従来型・ユニット型共通）'!$C$6:$L$47,10,FALSE))</f>
        <v/>
      </c>
      <c r="AQ196" s="174" t="str">
        <f>IF(AQ195="","",VLOOKUP(AQ195,'シフト記号表（従来型・ユニット型共通）'!$C$6:$L$47,10,FALSE))</f>
        <v/>
      </c>
      <c r="AR196" s="174" t="str">
        <f>IF(AR195="","",VLOOKUP(AR195,'シフト記号表（従来型・ユニット型共通）'!$C$6:$L$47,10,FALSE))</f>
        <v/>
      </c>
      <c r="AS196" s="174" t="str">
        <f>IF(AS195="","",VLOOKUP(AS195,'シフト記号表（従来型・ユニット型共通）'!$C$6:$L$47,10,FALSE))</f>
        <v/>
      </c>
      <c r="AT196" s="174" t="str">
        <f>IF(AT195="","",VLOOKUP(AT195,'シフト記号表（従来型・ユニット型共通）'!$C$6:$L$47,10,FALSE))</f>
        <v/>
      </c>
      <c r="AU196" s="175" t="str">
        <f>IF(AU195="","",VLOOKUP(AU195,'シフト記号表（従来型・ユニット型共通）'!$C$6:$L$47,10,FALSE))</f>
        <v/>
      </c>
      <c r="AV196" s="173" t="str">
        <f>IF(AV195="","",VLOOKUP(AV195,'シフト記号表（従来型・ユニット型共通）'!$C$6:$L$47,10,FALSE))</f>
        <v/>
      </c>
      <c r="AW196" s="174" t="str">
        <f>IF(AW195="","",VLOOKUP(AW195,'シフト記号表（従来型・ユニット型共通）'!$C$6:$L$47,10,FALSE))</f>
        <v/>
      </c>
      <c r="AX196" s="174" t="str">
        <f>IF(AX195="","",VLOOKUP(AX195,'シフト記号表（従来型・ユニット型共通）'!$C$6:$L$47,10,FALSE))</f>
        <v/>
      </c>
      <c r="AY196" s="174" t="str">
        <f>IF(AY195="","",VLOOKUP(AY195,'シフト記号表（従来型・ユニット型共通）'!$C$6:$L$47,10,FALSE))</f>
        <v/>
      </c>
      <c r="AZ196" s="174" t="str">
        <f>IF(AZ195="","",VLOOKUP(AZ195,'シフト記号表（従来型・ユニット型共通）'!$C$6:$L$47,10,FALSE))</f>
        <v/>
      </c>
      <c r="BA196" s="174" t="str">
        <f>IF(BA195="","",VLOOKUP(BA195,'シフト記号表（従来型・ユニット型共通）'!$C$6:$L$47,10,FALSE))</f>
        <v/>
      </c>
      <c r="BB196" s="175" t="str">
        <f>IF(BB195="","",VLOOKUP(BB195,'シフト記号表（従来型・ユニット型共通）'!$C$6:$L$47,10,FALSE))</f>
        <v/>
      </c>
      <c r="BC196" s="173" t="str">
        <f>IF(BC195="","",VLOOKUP(BC195,'シフト記号表（従来型・ユニット型共通）'!$C$6:$L$47,10,FALSE))</f>
        <v/>
      </c>
      <c r="BD196" s="174" t="str">
        <f>IF(BD195="","",VLOOKUP(BD195,'シフト記号表（従来型・ユニット型共通）'!$C$6:$L$47,10,FALSE))</f>
        <v/>
      </c>
      <c r="BE196" s="174" t="str">
        <f>IF(BE195="","",VLOOKUP(BE195,'シフト記号表（従来型・ユニット型共通）'!$C$6:$L$47,10,FALSE))</f>
        <v/>
      </c>
      <c r="BF196" s="1114">
        <f>IF($BI$3="４週",SUM(AA196:BB196),IF($BI$3="暦月",SUM(AA196:BE196),""))</f>
        <v>0</v>
      </c>
      <c r="BG196" s="1115"/>
      <c r="BH196" s="1116">
        <f>IF($BI$3="４週",BF196/4,IF($BI$3="暦月",(BF196/($BI$8/7)),""))</f>
        <v>0</v>
      </c>
      <c r="BI196" s="1115"/>
      <c r="BJ196" s="1111"/>
      <c r="BK196" s="1112"/>
      <c r="BL196" s="1112"/>
      <c r="BM196" s="1112"/>
      <c r="BN196" s="1113"/>
    </row>
    <row r="197" spans="2:66" ht="20.25" customHeight="1">
      <c r="B197" s="1120">
        <f>B195+1</f>
        <v>91</v>
      </c>
      <c r="C197" s="1030"/>
      <c r="D197" s="1032"/>
      <c r="E197" s="968"/>
      <c r="F197" s="1033"/>
      <c r="G197" s="957"/>
      <c r="H197" s="958"/>
      <c r="I197" s="163"/>
      <c r="J197" s="164"/>
      <c r="K197" s="163"/>
      <c r="L197" s="164"/>
      <c r="M197" s="1051"/>
      <c r="N197" s="1052"/>
      <c r="O197" s="1057"/>
      <c r="P197" s="1058"/>
      <c r="Q197" s="1058"/>
      <c r="R197" s="958"/>
      <c r="S197" s="1081"/>
      <c r="T197" s="1082"/>
      <c r="U197" s="1082"/>
      <c r="V197" s="1082"/>
      <c r="W197" s="1083"/>
      <c r="X197" s="195" t="s">
        <v>18</v>
      </c>
      <c r="Y197" s="118"/>
      <c r="Z197" s="119"/>
      <c r="AA197" s="105"/>
      <c r="AB197" s="106"/>
      <c r="AC197" s="106"/>
      <c r="AD197" s="106"/>
      <c r="AE197" s="106"/>
      <c r="AF197" s="106"/>
      <c r="AG197" s="107"/>
      <c r="AH197" s="105"/>
      <c r="AI197" s="106"/>
      <c r="AJ197" s="106"/>
      <c r="AK197" s="106"/>
      <c r="AL197" s="106"/>
      <c r="AM197" s="106"/>
      <c r="AN197" s="107"/>
      <c r="AO197" s="105"/>
      <c r="AP197" s="106"/>
      <c r="AQ197" s="106"/>
      <c r="AR197" s="106"/>
      <c r="AS197" s="106"/>
      <c r="AT197" s="106"/>
      <c r="AU197" s="107"/>
      <c r="AV197" s="105"/>
      <c r="AW197" s="106"/>
      <c r="AX197" s="106"/>
      <c r="AY197" s="106"/>
      <c r="AZ197" s="106"/>
      <c r="BA197" s="106"/>
      <c r="BB197" s="107"/>
      <c r="BC197" s="105"/>
      <c r="BD197" s="106"/>
      <c r="BE197" s="108"/>
      <c r="BF197" s="1035"/>
      <c r="BG197" s="1036"/>
      <c r="BH197" s="1037"/>
      <c r="BI197" s="1038"/>
      <c r="BJ197" s="1059"/>
      <c r="BK197" s="1060"/>
      <c r="BL197" s="1060"/>
      <c r="BM197" s="1060"/>
      <c r="BN197" s="1061"/>
    </row>
    <row r="198" spans="2:66" ht="20.25" customHeight="1">
      <c r="B198" s="1121"/>
      <c r="C198" s="1031"/>
      <c r="D198" s="1034"/>
      <c r="E198" s="968"/>
      <c r="F198" s="1033"/>
      <c r="G198" s="1105"/>
      <c r="H198" s="1106"/>
      <c r="I198" s="207"/>
      <c r="J198" s="208">
        <f>G197</f>
        <v>0</v>
      </c>
      <c r="K198" s="207"/>
      <c r="L198" s="208">
        <f>M197</f>
        <v>0</v>
      </c>
      <c r="M198" s="1107"/>
      <c r="N198" s="1108"/>
      <c r="O198" s="1109"/>
      <c r="P198" s="1110"/>
      <c r="Q198" s="1110"/>
      <c r="R198" s="1106"/>
      <c r="S198" s="1081"/>
      <c r="T198" s="1082"/>
      <c r="U198" s="1082"/>
      <c r="V198" s="1082"/>
      <c r="W198" s="1083"/>
      <c r="X198" s="196" t="s">
        <v>253</v>
      </c>
      <c r="Y198" s="120"/>
      <c r="Z198" s="197"/>
      <c r="AA198" s="173" t="str">
        <f>IF(AA197="","",VLOOKUP(AA197,'シフト記号表（従来型・ユニット型共通）'!$C$6:$L$47,10,FALSE))</f>
        <v/>
      </c>
      <c r="AB198" s="174" t="str">
        <f>IF(AB197="","",VLOOKUP(AB197,'シフト記号表（従来型・ユニット型共通）'!$C$6:$L$47,10,FALSE))</f>
        <v/>
      </c>
      <c r="AC198" s="174" t="str">
        <f>IF(AC197="","",VLOOKUP(AC197,'シフト記号表（従来型・ユニット型共通）'!$C$6:$L$47,10,FALSE))</f>
        <v/>
      </c>
      <c r="AD198" s="174" t="str">
        <f>IF(AD197="","",VLOOKUP(AD197,'シフト記号表（従来型・ユニット型共通）'!$C$6:$L$47,10,FALSE))</f>
        <v/>
      </c>
      <c r="AE198" s="174" t="str">
        <f>IF(AE197="","",VLOOKUP(AE197,'シフト記号表（従来型・ユニット型共通）'!$C$6:$L$47,10,FALSE))</f>
        <v/>
      </c>
      <c r="AF198" s="174" t="str">
        <f>IF(AF197="","",VLOOKUP(AF197,'シフト記号表（従来型・ユニット型共通）'!$C$6:$L$47,10,FALSE))</f>
        <v/>
      </c>
      <c r="AG198" s="175" t="str">
        <f>IF(AG197="","",VLOOKUP(AG197,'シフト記号表（従来型・ユニット型共通）'!$C$6:$L$47,10,FALSE))</f>
        <v/>
      </c>
      <c r="AH198" s="173" t="str">
        <f>IF(AH197="","",VLOOKUP(AH197,'シフト記号表（従来型・ユニット型共通）'!$C$6:$L$47,10,FALSE))</f>
        <v/>
      </c>
      <c r="AI198" s="174" t="str">
        <f>IF(AI197="","",VLOOKUP(AI197,'シフト記号表（従来型・ユニット型共通）'!$C$6:$L$47,10,FALSE))</f>
        <v/>
      </c>
      <c r="AJ198" s="174" t="str">
        <f>IF(AJ197="","",VLOOKUP(AJ197,'シフト記号表（従来型・ユニット型共通）'!$C$6:$L$47,10,FALSE))</f>
        <v/>
      </c>
      <c r="AK198" s="174" t="str">
        <f>IF(AK197="","",VLOOKUP(AK197,'シフト記号表（従来型・ユニット型共通）'!$C$6:$L$47,10,FALSE))</f>
        <v/>
      </c>
      <c r="AL198" s="174" t="str">
        <f>IF(AL197="","",VLOOKUP(AL197,'シフト記号表（従来型・ユニット型共通）'!$C$6:$L$47,10,FALSE))</f>
        <v/>
      </c>
      <c r="AM198" s="174" t="str">
        <f>IF(AM197="","",VLOOKUP(AM197,'シフト記号表（従来型・ユニット型共通）'!$C$6:$L$47,10,FALSE))</f>
        <v/>
      </c>
      <c r="AN198" s="175" t="str">
        <f>IF(AN197="","",VLOOKUP(AN197,'シフト記号表（従来型・ユニット型共通）'!$C$6:$L$47,10,FALSE))</f>
        <v/>
      </c>
      <c r="AO198" s="173" t="str">
        <f>IF(AO197="","",VLOOKUP(AO197,'シフト記号表（従来型・ユニット型共通）'!$C$6:$L$47,10,FALSE))</f>
        <v/>
      </c>
      <c r="AP198" s="174" t="str">
        <f>IF(AP197="","",VLOOKUP(AP197,'シフト記号表（従来型・ユニット型共通）'!$C$6:$L$47,10,FALSE))</f>
        <v/>
      </c>
      <c r="AQ198" s="174" t="str">
        <f>IF(AQ197="","",VLOOKUP(AQ197,'シフト記号表（従来型・ユニット型共通）'!$C$6:$L$47,10,FALSE))</f>
        <v/>
      </c>
      <c r="AR198" s="174" t="str">
        <f>IF(AR197="","",VLOOKUP(AR197,'シフト記号表（従来型・ユニット型共通）'!$C$6:$L$47,10,FALSE))</f>
        <v/>
      </c>
      <c r="AS198" s="174" t="str">
        <f>IF(AS197="","",VLOOKUP(AS197,'シフト記号表（従来型・ユニット型共通）'!$C$6:$L$47,10,FALSE))</f>
        <v/>
      </c>
      <c r="AT198" s="174" t="str">
        <f>IF(AT197="","",VLOOKUP(AT197,'シフト記号表（従来型・ユニット型共通）'!$C$6:$L$47,10,FALSE))</f>
        <v/>
      </c>
      <c r="AU198" s="175" t="str">
        <f>IF(AU197="","",VLOOKUP(AU197,'シフト記号表（従来型・ユニット型共通）'!$C$6:$L$47,10,FALSE))</f>
        <v/>
      </c>
      <c r="AV198" s="173" t="str">
        <f>IF(AV197="","",VLOOKUP(AV197,'シフト記号表（従来型・ユニット型共通）'!$C$6:$L$47,10,FALSE))</f>
        <v/>
      </c>
      <c r="AW198" s="174" t="str">
        <f>IF(AW197="","",VLOOKUP(AW197,'シフト記号表（従来型・ユニット型共通）'!$C$6:$L$47,10,FALSE))</f>
        <v/>
      </c>
      <c r="AX198" s="174" t="str">
        <f>IF(AX197="","",VLOOKUP(AX197,'シフト記号表（従来型・ユニット型共通）'!$C$6:$L$47,10,FALSE))</f>
        <v/>
      </c>
      <c r="AY198" s="174" t="str">
        <f>IF(AY197="","",VLOOKUP(AY197,'シフト記号表（従来型・ユニット型共通）'!$C$6:$L$47,10,FALSE))</f>
        <v/>
      </c>
      <c r="AZ198" s="174" t="str">
        <f>IF(AZ197="","",VLOOKUP(AZ197,'シフト記号表（従来型・ユニット型共通）'!$C$6:$L$47,10,FALSE))</f>
        <v/>
      </c>
      <c r="BA198" s="174" t="str">
        <f>IF(BA197="","",VLOOKUP(BA197,'シフト記号表（従来型・ユニット型共通）'!$C$6:$L$47,10,FALSE))</f>
        <v/>
      </c>
      <c r="BB198" s="175" t="str">
        <f>IF(BB197="","",VLOOKUP(BB197,'シフト記号表（従来型・ユニット型共通）'!$C$6:$L$47,10,FALSE))</f>
        <v/>
      </c>
      <c r="BC198" s="173" t="str">
        <f>IF(BC197="","",VLOOKUP(BC197,'シフト記号表（従来型・ユニット型共通）'!$C$6:$L$47,10,FALSE))</f>
        <v/>
      </c>
      <c r="BD198" s="174" t="str">
        <f>IF(BD197="","",VLOOKUP(BD197,'シフト記号表（従来型・ユニット型共通）'!$C$6:$L$47,10,FALSE))</f>
        <v/>
      </c>
      <c r="BE198" s="174" t="str">
        <f>IF(BE197="","",VLOOKUP(BE197,'シフト記号表（従来型・ユニット型共通）'!$C$6:$L$47,10,FALSE))</f>
        <v/>
      </c>
      <c r="BF198" s="1114">
        <f>IF($BI$3="４週",SUM(AA198:BB198),IF($BI$3="暦月",SUM(AA198:BE198),""))</f>
        <v>0</v>
      </c>
      <c r="BG198" s="1115"/>
      <c r="BH198" s="1116">
        <f>IF($BI$3="４週",BF198/4,IF($BI$3="暦月",(BF198/($BI$8/7)),""))</f>
        <v>0</v>
      </c>
      <c r="BI198" s="1115"/>
      <c r="BJ198" s="1111"/>
      <c r="BK198" s="1112"/>
      <c r="BL198" s="1112"/>
      <c r="BM198" s="1112"/>
      <c r="BN198" s="1113"/>
    </row>
    <row r="199" spans="2:66" ht="20.25" customHeight="1">
      <c r="B199" s="1120">
        <f>B197+1</f>
        <v>92</v>
      </c>
      <c r="C199" s="1030"/>
      <c r="D199" s="1032"/>
      <c r="E199" s="968"/>
      <c r="F199" s="1033"/>
      <c r="G199" s="957"/>
      <c r="H199" s="958"/>
      <c r="I199" s="163"/>
      <c r="J199" s="164"/>
      <c r="K199" s="163"/>
      <c r="L199" s="164"/>
      <c r="M199" s="1051"/>
      <c r="N199" s="1052"/>
      <c r="O199" s="1057"/>
      <c r="P199" s="1058"/>
      <c r="Q199" s="1058"/>
      <c r="R199" s="958"/>
      <c r="S199" s="1081"/>
      <c r="T199" s="1082"/>
      <c r="U199" s="1082"/>
      <c r="V199" s="1082"/>
      <c r="W199" s="1083"/>
      <c r="X199" s="195" t="s">
        <v>18</v>
      </c>
      <c r="Y199" s="118"/>
      <c r="Z199" s="119"/>
      <c r="AA199" s="105"/>
      <c r="AB199" s="106"/>
      <c r="AC199" s="106"/>
      <c r="AD199" s="106"/>
      <c r="AE199" s="106"/>
      <c r="AF199" s="106"/>
      <c r="AG199" s="107"/>
      <c r="AH199" s="105"/>
      <c r="AI199" s="106"/>
      <c r="AJ199" s="106"/>
      <c r="AK199" s="106"/>
      <c r="AL199" s="106"/>
      <c r="AM199" s="106"/>
      <c r="AN199" s="107"/>
      <c r="AO199" s="105"/>
      <c r="AP199" s="106"/>
      <c r="AQ199" s="106"/>
      <c r="AR199" s="106"/>
      <c r="AS199" s="106"/>
      <c r="AT199" s="106"/>
      <c r="AU199" s="107"/>
      <c r="AV199" s="105"/>
      <c r="AW199" s="106"/>
      <c r="AX199" s="106"/>
      <c r="AY199" s="106"/>
      <c r="AZ199" s="106"/>
      <c r="BA199" s="106"/>
      <c r="BB199" s="107"/>
      <c r="BC199" s="105"/>
      <c r="BD199" s="106"/>
      <c r="BE199" s="108"/>
      <c r="BF199" s="1035"/>
      <c r="BG199" s="1036"/>
      <c r="BH199" s="1037"/>
      <c r="BI199" s="1038"/>
      <c r="BJ199" s="1059"/>
      <c r="BK199" s="1060"/>
      <c r="BL199" s="1060"/>
      <c r="BM199" s="1060"/>
      <c r="BN199" s="1061"/>
    </row>
    <row r="200" spans="2:66" ht="20.25" customHeight="1">
      <c r="B200" s="1121"/>
      <c r="C200" s="1031"/>
      <c r="D200" s="1034"/>
      <c r="E200" s="968"/>
      <c r="F200" s="1033"/>
      <c r="G200" s="1105"/>
      <c r="H200" s="1106"/>
      <c r="I200" s="207"/>
      <c r="J200" s="208">
        <f>G199</f>
        <v>0</v>
      </c>
      <c r="K200" s="207"/>
      <c r="L200" s="208">
        <f>M199</f>
        <v>0</v>
      </c>
      <c r="M200" s="1107"/>
      <c r="N200" s="1108"/>
      <c r="O200" s="1109"/>
      <c r="P200" s="1110"/>
      <c r="Q200" s="1110"/>
      <c r="R200" s="1106"/>
      <c r="S200" s="1081"/>
      <c r="T200" s="1082"/>
      <c r="U200" s="1082"/>
      <c r="V200" s="1082"/>
      <c r="W200" s="1083"/>
      <c r="X200" s="196" t="s">
        <v>253</v>
      </c>
      <c r="Y200" s="120"/>
      <c r="Z200" s="197"/>
      <c r="AA200" s="173" t="str">
        <f>IF(AA199="","",VLOOKUP(AA199,'シフト記号表（従来型・ユニット型共通）'!$C$6:$L$47,10,FALSE))</f>
        <v/>
      </c>
      <c r="AB200" s="174" t="str">
        <f>IF(AB199="","",VLOOKUP(AB199,'シフト記号表（従来型・ユニット型共通）'!$C$6:$L$47,10,FALSE))</f>
        <v/>
      </c>
      <c r="AC200" s="174" t="str">
        <f>IF(AC199="","",VLOOKUP(AC199,'シフト記号表（従来型・ユニット型共通）'!$C$6:$L$47,10,FALSE))</f>
        <v/>
      </c>
      <c r="AD200" s="174" t="str">
        <f>IF(AD199="","",VLOOKUP(AD199,'シフト記号表（従来型・ユニット型共通）'!$C$6:$L$47,10,FALSE))</f>
        <v/>
      </c>
      <c r="AE200" s="174" t="str">
        <f>IF(AE199="","",VLOOKUP(AE199,'シフト記号表（従来型・ユニット型共通）'!$C$6:$L$47,10,FALSE))</f>
        <v/>
      </c>
      <c r="AF200" s="174" t="str">
        <f>IF(AF199="","",VLOOKUP(AF199,'シフト記号表（従来型・ユニット型共通）'!$C$6:$L$47,10,FALSE))</f>
        <v/>
      </c>
      <c r="AG200" s="175" t="str">
        <f>IF(AG199="","",VLOOKUP(AG199,'シフト記号表（従来型・ユニット型共通）'!$C$6:$L$47,10,FALSE))</f>
        <v/>
      </c>
      <c r="AH200" s="173" t="str">
        <f>IF(AH199="","",VLOOKUP(AH199,'シフト記号表（従来型・ユニット型共通）'!$C$6:$L$47,10,FALSE))</f>
        <v/>
      </c>
      <c r="AI200" s="174" t="str">
        <f>IF(AI199="","",VLOOKUP(AI199,'シフト記号表（従来型・ユニット型共通）'!$C$6:$L$47,10,FALSE))</f>
        <v/>
      </c>
      <c r="AJ200" s="174" t="str">
        <f>IF(AJ199="","",VLOOKUP(AJ199,'シフト記号表（従来型・ユニット型共通）'!$C$6:$L$47,10,FALSE))</f>
        <v/>
      </c>
      <c r="AK200" s="174" t="str">
        <f>IF(AK199="","",VLOOKUP(AK199,'シフト記号表（従来型・ユニット型共通）'!$C$6:$L$47,10,FALSE))</f>
        <v/>
      </c>
      <c r="AL200" s="174" t="str">
        <f>IF(AL199="","",VLOOKUP(AL199,'シフト記号表（従来型・ユニット型共通）'!$C$6:$L$47,10,FALSE))</f>
        <v/>
      </c>
      <c r="AM200" s="174" t="str">
        <f>IF(AM199="","",VLOOKUP(AM199,'シフト記号表（従来型・ユニット型共通）'!$C$6:$L$47,10,FALSE))</f>
        <v/>
      </c>
      <c r="AN200" s="175" t="str">
        <f>IF(AN199="","",VLOOKUP(AN199,'シフト記号表（従来型・ユニット型共通）'!$C$6:$L$47,10,FALSE))</f>
        <v/>
      </c>
      <c r="AO200" s="173" t="str">
        <f>IF(AO199="","",VLOOKUP(AO199,'シフト記号表（従来型・ユニット型共通）'!$C$6:$L$47,10,FALSE))</f>
        <v/>
      </c>
      <c r="AP200" s="174" t="str">
        <f>IF(AP199="","",VLOOKUP(AP199,'シフト記号表（従来型・ユニット型共通）'!$C$6:$L$47,10,FALSE))</f>
        <v/>
      </c>
      <c r="AQ200" s="174" t="str">
        <f>IF(AQ199="","",VLOOKUP(AQ199,'シフト記号表（従来型・ユニット型共通）'!$C$6:$L$47,10,FALSE))</f>
        <v/>
      </c>
      <c r="AR200" s="174" t="str">
        <f>IF(AR199="","",VLOOKUP(AR199,'シフト記号表（従来型・ユニット型共通）'!$C$6:$L$47,10,FALSE))</f>
        <v/>
      </c>
      <c r="AS200" s="174" t="str">
        <f>IF(AS199="","",VLOOKUP(AS199,'シフト記号表（従来型・ユニット型共通）'!$C$6:$L$47,10,FALSE))</f>
        <v/>
      </c>
      <c r="AT200" s="174" t="str">
        <f>IF(AT199="","",VLOOKUP(AT199,'シフト記号表（従来型・ユニット型共通）'!$C$6:$L$47,10,FALSE))</f>
        <v/>
      </c>
      <c r="AU200" s="175" t="str">
        <f>IF(AU199="","",VLOOKUP(AU199,'シフト記号表（従来型・ユニット型共通）'!$C$6:$L$47,10,FALSE))</f>
        <v/>
      </c>
      <c r="AV200" s="173" t="str">
        <f>IF(AV199="","",VLOOKUP(AV199,'シフト記号表（従来型・ユニット型共通）'!$C$6:$L$47,10,FALSE))</f>
        <v/>
      </c>
      <c r="AW200" s="174" t="str">
        <f>IF(AW199="","",VLOOKUP(AW199,'シフト記号表（従来型・ユニット型共通）'!$C$6:$L$47,10,FALSE))</f>
        <v/>
      </c>
      <c r="AX200" s="174" t="str">
        <f>IF(AX199="","",VLOOKUP(AX199,'シフト記号表（従来型・ユニット型共通）'!$C$6:$L$47,10,FALSE))</f>
        <v/>
      </c>
      <c r="AY200" s="174" t="str">
        <f>IF(AY199="","",VLOOKUP(AY199,'シフト記号表（従来型・ユニット型共通）'!$C$6:$L$47,10,FALSE))</f>
        <v/>
      </c>
      <c r="AZ200" s="174" t="str">
        <f>IF(AZ199="","",VLOOKUP(AZ199,'シフト記号表（従来型・ユニット型共通）'!$C$6:$L$47,10,FALSE))</f>
        <v/>
      </c>
      <c r="BA200" s="174" t="str">
        <f>IF(BA199="","",VLOOKUP(BA199,'シフト記号表（従来型・ユニット型共通）'!$C$6:$L$47,10,FALSE))</f>
        <v/>
      </c>
      <c r="BB200" s="175" t="str">
        <f>IF(BB199="","",VLOOKUP(BB199,'シフト記号表（従来型・ユニット型共通）'!$C$6:$L$47,10,FALSE))</f>
        <v/>
      </c>
      <c r="BC200" s="173" t="str">
        <f>IF(BC199="","",VLOOKUP(BC199,'シフト記号表（従来型・ユニット型共通）'!$C$6:$L$47,10,FALSE))</f>
        <v/>
      </c>
      <c r="BD200" s="174" t="str">
        <f>IF(BD199="","",VLOOKUP(BD199,'シフト記号表（従来型・ユニット型共通）'!$C$6:$L$47,10,FALSE))</f>
        <v/>
      </c>
      <c r="BE200" s="174" t="str">
        <f>IF(BE199="","",VLOOKUP(BE199,'シフト記号表（従来型・ユニット型共通）'!$C$6:$L$47,10,FALSE))</f>
        <v/>
      </c>
      <c r="BF200" s="1114">
        <f>IF($BI$3="４週",SUM(AA200:BB200),IF($BI$3="暦月",SUM(AA200:BE200),""))</f>
        <v>0</v>
      </c>
      <c r="BG200" s="1115"/>
      <c r="BH200" s="1116">
        <f>IF($BI$3="４週",BF200/4,IF($BI$3="暦月",(BF200/($BI$8/7)),""))</f>
        <v>0</v>
      </c>
      <c r="BI200" s="1115"/>
      <c r="BJ200" s="1111"/>
      <c r="BK200" s="1112"/>
      <c r="BL200" s="1112"/>
      <c r="BM200" s="1112"/>
      <c r="BN200" s="1113"/>
    </row>
    <row r="201" spans="2:66" ht="20.25" customHeight="1">
      <c r="B201" s="1120">
        <f>B199+1</f>
        <v>93</v>
      </c>
      <c r="C201" s="1030"/>
      <c r="D201" s="1032"/>
      <c r="E201" s="968"/>
      <c r="F201" s="1033"/>
      <c r="G201" s="957"/>
      <c r="H201" s="958"/>
      <c r="I201" s="163"/>
      <c r="J201" s="164"/>
      <c r="K201" s="163"/>
      <c r="L201" s="164"/>
      <c r="M201" s="1051"/>
      <c r="N201" s="1052"/>
      <c r="O201" s="1057"/>
      <c r="P201" s="1058"/>
      <c r="Q201" s="1058"/>
      <c r="R201" s="958"/>
      <c r="S201" s="1081"/>
      <c r="T201" s="1082"/>
      <c r="U201" s="1082"/>
      <c r="V201" s="1082"/>
      <c r="W201" s="1083"/>
      <c r="X201" s="195" t="s">
        <v>18</v>
      </c>
      <c r="Y201" s="118"/>
      <c r="Z201" s="119"/>
      <c r="AA201" s="105"/>
      <c r="AB201" s="106"/>
      <c r="AC201" s="106"/>
      <c r="AD201" s="106"/>
      <c r="AE201" s="106"/>
      <c r="AF201" s="106"/>
      <c r="AG201" s="107"/>
      <c r="AH201" s="105"/>
      <c r="AI201" s="106"/>
      <c r="AJ201" s="106"/>
      <c r="AK201" s="106"/>
      <c r="AL201" s="106"/>
      <c r="AM201" s="106"/>
      <c r="AN201" s="107"/>
      <c r="AO201" s="105"/>
      <c r="AP201" s="106"/>
      <c r="AQ201" s="106"/>
      <c r="AR201" s="106"/>
      <c r="AS201" s="106"/>
      <c r="AT201" s="106"/>
      <c r="AU201" s="107"/>
      <c r="AV201" s="105"/>
      <c r="AW201" s="106"/>
      <c r="AX201" s="106"/>
      <c r="AY201" s="106"/>
      <c r="AZ201" s="106"/>
      <c r="BA201" s="106"/>
      <c r="BB201" s="107"/>
      <c r="BC201" s="105"/>
      <c r="BD201" s="106"/>
      <c r="BE201" s="108"/>
      <c r="BF201" s="1035"/>
      <c r="BG201" s="1036"/>
      <c r="BH201" s="1037"/>
      <c r="BI201" s="1038"/>
      <c r="BJ201" s="1059"/>
      <c r="BK201" s="1060"/>
      <c r="BL201" s="1060"/>
      <c r="BM201" s="1060"/>
      <c r="BN201" s="1061"/>
    </row>
    <row r="202" spans="2:66" ht="20.25" customHeight="1">
      <c r="B202" s="1121"/>
      <c r="C202" s="1031"/>
      <c r="D202" s="1034"/>
      <c r="E202" s="968"/>
      <c r="F202" s="1033"/>
      <c r="G202" s="1105"/>
      <c r="H202" s="1106"/>
      <c r="I202" s="207"/>
      <c r="J202" s="208">
        <f>G201</f>
        <v>0</v>
      </c>
      <c r="K202" s="207"/>
      <c r="L202" s="208">
        <f>M201</f>
        <v>0</v>
      </c>
      <c r="M202" s="1107"/>
      <c r="N202" s="1108"/>
      <c r="O202" s="1109"/>
      <c r="P202" s="1110"/>
      <c r="Q202" s="1110"/>
      <c r="R202" s="1106"/>
      <c r="S202" s="1081"/>
      <c r="T202" s="1082"/>
      <c r="U202" s="1082"/>
      <c r="V202" s="1082"/>
      <c r="W202" s="1083"/>
      <c r="X202" s="196" t="s">
        <v>253</v>
      </c>
      <c r="Y202" s="120"/>
      <c r="Z202" s="197"/>
      <c r="AA202" s="173" t="str">
        <f>IF(AA201="","",VLOOKUP(AA201,'シフト記号表（従来型・ユニット型共通）'!$C$6:$L$47,10,FALSE))</f>
        <v/>
      </c>
      <c r="AB202" s="174" t="str">
        <f>IF(AB201="","",VLOOKUP(AB201,'シフト記号表（従来型・ユニット型共通）'!$C$6:$L$47,10,FALSE))</f>
        <v/>
      </c>
      <c r="AC202" s="174" t="str">
        <f>IF(AC201="","",VLOOKUP(AC201,'シフト記号表（従来型・ユニット型共通）'!$C$6:$L$47,10,FALSE))</f>
        <v/>
      </c>
      <c r="AD202" s="174" t="str">
        <f>IF(AD201="","",VLOOKUP(AD201,'シフト記号表（従来型・ユニット型共通）'!$C$6:$L$47,10,FALSE))</f>
        <v/>
      </c>
      <c r="AE202" s="174" t="str">
        <f>IF(AE201="","",VLOOKUP(AE201,'シフト記号表（従来型・ユニット型共通）'!$C$6:$L$47,10,FALSE))</f>
        <v/>
      </c>
      <c r="AF202" s="174" t="str">
        <f>IF(AF201="","",VLOOKUP(AF201,'シフト記号表（従来型・ユニット型共通）'!$C$6:$L$47,10,FALSE))</f>
        <v/>
      </c>
      <c r="AG202" s="175" t="str">
        <f>IF(AG201="","",VLOOKUP(AG201,'シフト記号表（従来型・ユニット型共通）'!$C$6:$L$47,10,FALSE))</f>
        <v/>
      </c>
      <c r="AH202" s="173" t="str">
        <f>IF(AH201="","",VLOOKUP(AH201,'シフト記号表（従来型・ユニット型共通）'!$C$6:$L$47,10,FALSE))</f>
        <v/>
      </c>
      <c r="AI202" s="174" t="str">
        <f>IF(AI201="","",VLOOKUP(AI201,'シフト記号表（従来型・ユニット型共通）'!$C$6:$L$47,10,FALSE))</f>
        <v/>
      </c>
      <c r="AJ202" s="174" t="str">
        <f>IF(AJ201="","",VLOOKUP(AJ201,'シフト記号表（従来型・ユニット型共通）'!$C$6:$L$47,10,FALSE))</f>
        <v/>
      </c>
      <c r="AK202" s="174" t="str">
        <f>IF(AK201="","",VLOOKUP(AK201,'シフト記号表（従来型・ユニット型共通）'!$C$6:$L$47,10,FALSE))</f>
        <v/>
      </c>
      <c r="AL202" s="174" t="str">
        <f>IF(AL201="","",VLOOKUP(AL201,'シフト記号表（従来型・ユニット型共通）'!$C$6:$L$47,10,FALSE))</f>
        <v/>
      </c>
      <c r="AM202" s="174" t="str">
        <f>IF(AM201="","",VLOOKUP(AM201,'シフト記号表（従来型・ユニット型共通）'!$C$6:$L$47,10,FALSE))</f>
        <v/>
      </c>
      <c r="AN202" s="175" t="str">
        <f>IF(AN201="","",VLOOKUP(AN201,'シフト記号表（従来型・ユニット型共通）'!$C$6:$L$47,10,FALSE))</f>
        <v/>
      </c>
      <c r="AO202" s="173" t="str">
        <f>IF(AO201="","",VLOOKUP(AO201,'シフト記号表（従来型・ユニット型共通）'!$C$6:$L$47,10,FALSE))</f>
        <v/>
      </c>
      <c r="AP202" s="174" t="str">
        <f>IF(AP201="","",VLOOKUP(AP201,'シフト記号表（従来型・ユニット型共通）'!$C$6:$L$47,10,FALSE))</f>
        <v/>
      </c>
      <c r="AQ202" s="174" t="str">
        <f>IF(AQ201="","",VLOOKUP(AQ201,'シフト記号表（従来型・ユニット型共通）'!$C$6:$L$47,10,FALSE))</f>
        <v/>
      </c>
      <c r="AR202" s="174" t="str">
        <f>IF(AR201="","",VLOOKUP(AR201,'シフト記号表（従来型・ユニット型共通）'!$C$6:$L$47,10,FALSE))</f>
        <v/>
      </c>
      <c r="AS202" s="174" t="str">
        <f>IF(AS201="","",VLOOKUP(AS201,'シフト記号表（従来型・ユニット型共通）'!$C$6:$L$47,10,FALSE))</f>
        <v/>
      </c>
      <c r="AT202" s="174" t="str">
        <f>IF(AT201="","",VLOOKUP(AT201,'シフト記号表（従来型・ユニット型共通）'!$C$6:$L$47,10,FALSE))</f>
        <v/>
      </c>
      <c r="AU202" s="175" t="str">
        <f>IF(AU201="","",VLOOKUP(AU201,'シフト記号表（従来型・ユニット型共通）'!$C$6:$L$47,10,FALSE))</f>
        <v/>
      </c>
      <c r="AV202" s="173" t="str">
        <f>IF(AV201="","",VLOOKUP(AV201,'シフト記号表（従来型・ユニット型共通）'!$C$6:$L$47,10,FALSE))</f>
        <v/>
      </c>
      <c r="AW202" s="174" t="str">
        <f>IF(AW201="","",VLOOKUP(AW201,'シフト記号表（従来型・ユニット型共通）'!$C$6:$L$47,10,FALSE))</f>
        <v/>
      </c>
      <c r="AX202" s="174" t="str">
        <f>IF(AX201="","",VLOOKUP(AX201,'シフト記号表（従来型・ユニット型共通）'!$C$6:$L$47,10,FALSE))</f>
        <v/>
      </c>
      <c r="AY202" s="174" t="str">
        <f>IF(AY201="","",VLOOKUP(AY201,'シフト記号表（従来型・ユニット型共通）'!$C$6:$L$47,10,FALSE))</f>
        <v/>
      </c>
      <c r="AZ202" s="174" t="str">
        <f>IF(AZ201="","",VLOOKUP(AZ201,'シフト記号表（従来型・ユニット型共通）'!$C$6:$L$47,10,FALSE))</f>
        <v/>
      </c>
      <c r="BA202" s="174" t="str">
        <f>IF(BA201="","",VLOOKUP(BA201,'シフト記号表（従来型・ユニット型共通）'!$C$6:$L$47,10,FALSE))</f>
        <v/>
      </c>
      <c r="BB202" s="175" t="str">
        <f>IF(BB201="","",VLOOKUP(BB201,'シフト記号表（従来型・ユニット型共通）'!$C$6:$L$47,10,FALSE))</f>
        <v/>
      </c>
      <c r="BC202" s="173" t="str">
        <f>IF(BC201="","",VLOOKUP(BC201,'シフト記号表（従来型・ユニット型共通）'!$C$6:$L$47,10,FALSE))</f>
        <v/>
      </c>
      <c r="BD202" s="174" t="str">
        <f>IF(BD201="","",VLOOKUP(BD201,'シフト記号表（従来型・ユニット型共通）'!$C$6:$L$47,10,FALSE))</f>
        <v/>
      </c>
      <c r="BE202" s="174" t="str">
        <f>IF(BE201="","",VLOOKUP(BE201,'シフト記号表（従来型・ユニット型共通）'!$C$6:$L$47,10,FALSE))</f>
        <v/>
      </c>
      <c r="BF202" s="1114">
        <f>IF($BI$3="４週",SUM(AA202:BB202),IF($BI$3="暦月",SUM(AA202:BE202),""))</f>
        <v>0</v>
      </c>
      <c r="BG202" s="1115"/>
      <c r="BH202" s="1116">
        <f>IF($BI$3="４週",BF202/4,IF($BI$3="暦月",(BF202/($BI$8/7)),""))</f>
        <v>0</v>
      </c>
      <c r="BI202" s="1115"/>
      <c r="BJ202" s="1111"/>
      <c r="BK202" s="1112"/>
      <c r="BL202" s="1112"/>
      <c r="BM202" s="1112"/>
      <c r="BN202" s="1113"/>
    </row>
    <row r="203" spans="2:66" ht="20.25" customHeight="1">
      <c r="B203" s="1120">
        <f>B201+1</f>
        <v>94</v>
      </c>
      <c r="C203" s="1030"/>
      <c r="D203" s="1032"/>
      <c r="E203" s="968"/>
      <c r="F203" s="1033"/>
      <c r="G203" s="957"/>
      <c r="H203" s="958"/>
      <c r="I203" s="163"/>
      <c r="J203" s="164"/>
      <c r="K203" s="163"/>
      <c r="L203" s="164"/>
      <c r="M203" s="1051"/>
      <c r="N203" s="1052"/>
      <c r="O203" s="1057"/>
      <c r="P203" s="1058"/>
      <c r="Q203" s="1058"/>
      <c r="R203" s="958"/>
      <c r="S203" s="1081"/>
      <c r="T203" s="1082"/>
      <c r="U203" s="1082"/>
      <c r="V203" s="1082"/>
      <c r="W203" s="1083"/>
      <c r="X203" s="195" t="s">
        <v>18</v>
      </c>
      <c r="Y203" s="118"/>
      <c r="Z203" s="119"/>
      <c r="AA203" s="105"/>
      <c r="AB203" s="106"/>
      <c r="AC203" s="106"/>
      <c r="AD203" s="106"/>
      <c r="AE203" s="106"/>
      <c r="AF203" s="106"/>
      <c r="AG203" s="107"/>
      <c r="AH203" s="105"/>
      <c r="AI203" s="106"/>
      <c r="AJ203" s="106"/>
      <c r="AK203" s="106"/>
      <c r="AL203" s="106"/>
      <c r="AM203" s="106"/>
      <c r="AN203" s="107"/>
      <c r="AO203" s="105"/>
      <c r="AP203" s="106"/>
      <c r="AQ203" s="106"/>
      <c r="AR203" s="106"/>
      <c r="AS203" s="106"/>
      <c r="AT203" s="106"/>
      <c r="AU203" s="107"/>
      <c r="AV203" s="105"/>
      <c r="AW203" s="106"/>
      <c r="AX203" s="106"/>
      <c r="AY203" s="106"/>
      <c r="AZ203" s="106"/>
      <c r="BA203" s="106"/>
      <c r="BB203" s="107"/>
      <c r="BC203" s="105"/>
      <c r="BD203" s="106"/>
      <c r="BE203" s="108"/>
      <c r="BF203" s="1035"/>
      <c r="BG203" s="1036"/>
      <c r="BH203" s="1037"/>
      <c r="BI203" s="1038"/>
      <c r="BJ203" s="1059"/>
      <c r="BK203" s="1060"/>
      <c r="BL203" s="1060"/>
      <c r="BM203" s="1060"/>
      <c r="BN203" s="1061"/>
    </row>
    <row r="204" spans="2:66" ht="20.25" customHeight="1">
      <c r="B204" s="1121"/>
      <c r="C204" s="1031"/>
      <c r="D204" s="1034"/>
      <c r="E204" s="968"/>
      <c r="F204" s="1033"/>
      <c r="G204" s="1105"/>
      <c r="H204" s="1106"/>
      <c r="I204" s="207"/>
      <c r="J204" s="208">
        <f>G203</f>
        <v>0</v>
      </c>
      <c r="K204" s="207"/>
      <c r="L204" s="208">
        <f>M203</f>
        <v>0</v>
      </c>
      <c r="M204" s="1107"/>
      <c r="N204" s="1108"/>
      <c r="O204" s="1109"/>
      <c r="P204" s="1110"/>
      <c r="Q204" s="1110"/>
      <c r="R204" s="1106"/>
      <c r="S204" s="1081"/>
      <c r="T204" s="1082"/>
      <c r="U204" s="1082"/>
      <c r="V204" s="1082"/>
      <c r="W204" s="1083"/>
      <c r="X204" s="196" t="s">
        <v>253</v>
      </c>
      <c r="Y204" s="120"/>
      <c r="Z204" s="197"/>
      <c r="AA204" s="173" t="str">
        <f>IF(AA203="","",VLOOKUP(AA203,'シフト記号表（従来型・ユニット型共通）'!$C$6:$L$47,10,FALSE))</f>
        <v/>
      </c>
      <c r="AB204" s="174" t="str">
        <f>IF(AB203="","",VLOOKUP(AB203,'シフト記号表（従来型・ユニット型共通）'!$C$6:$L$47,10,FALSE))</f>
        <v/>
      </c>
      <c r="AC204" s="174" t="str">
        <f>IF(AC203="","",VLOOKUP(AC203,'シフト記号表（従来型・ユニット型共通）'!$C$6:$L$47,10,FALSE))</f>
        <v/>
      </c>
      <c r="AD204" s="174" t="str">
        <f>IF(AD203="","",VLOOKUP(AD203,'シフト記号表（従来型・ユニット型共通）'!$C$6:$L$47,10,FALSE))</f>
        <v/>
      </c>
      <c r="AE204" s="174" t="str">
        <f>IF(AE203="","",VLOOKUP(AE203,'シフト記号表（従来型・ユニット型共通）'!$C$6:$L$47,10,FALSE))</f>
        <v/>
      </c>
      <c r="AF204" s="174" t="str">
        <f>IF(AF203="","",VLOOKUP(AF203,'シフト記号表（従来型・ユニット型共通）'!$C$6:$L$47,10,FALSE))</f>
        <v/>
      </c>
      <c r="AG204" s="175" t="str">
        <f>IF(AG203="","",VLOOKUP(AG203,'シフト記号表（従来型・ユニット型共通）'!$C$6:$L$47,10,FALSE))</f>
        <v/>
      </c>
      <c r="AH204" s="173" t="str">
        <f>IF(AH203="","",VLOOKUP(AH203,'シフト記号表（従来型・ユニット型共通）'!$C$6:$L$47,10,FALSE))</f>
        <v/>
      </c>
      <c r="AI204" s="174" t="str">
        <f>IF(AI203="","",VLOOKUP(AI203,'シフト記号表（従来型・ユニット型共通）'!$C$6:$L$47,10,FALSE))</f>
        <v/>
      </c>
      <c r="AJ204" s="174" t="str">
        <f>IF(AJ203="","",VLOOKUP(AJ203,'シフト記号表（従来型・ユニット型共通）'!$C$6:$L$47,10,FALSE))</f>
        <v/>
      </c>
      <c r="AK204" s="174" t="str">
        <f>IF(AK203="","",VLOOKUP(AK203,'シフト記号表（従来型・ユニット型共通）'!$C$6:$L$47,10,FALSE))</f>
        <v/>
      </c>
      <c r="AL204" s="174" t="str">
        <f>IF(AL203="","",VLOOKUP(AL203,'シフト記号表（従来型・ユニット型共通）'!$C$6:$L$47,10,FALSE))</f>
        <v/>
      </c>
      <c r="AM204" s="174" t="str">
        <f>IF(AM203="","",VLOOKUP(AM203,'シフト記号表（従来型・ユニット型共通）'!$C$6:$L$47,10,FALSE))</f>
        <v/>
      </c>
      <c r="AN204" s="175" t="str">
        <f>IF(AN203="","",VLOOKUP(AN203,'シフト記号表（従来型・ユニット型共通）'!$C$6:$L$47,10,FALSE))</f>
        <v/>
      </c>
      <c r="AO204" s="173" t="str">
        <f>IF(AO203="","",VLOOKUP(AO203,'シフト記号表（従来型・ユニット型共通）'!$C$6:$L$47,10,FALSE))</f>
        <v/>
      </c>
      <c r="AP204" s="174" t="str">
        <f>IF(AP203="","",VLOOKUP(AP203,'シフト記号表（従来型・ユニット型共通）'!$C$6:$L$47,10,FALSE))</f>
        <v/>
      </c>
      <c r="AQ204" s="174" t="str">
        <f>IF(AQ203="","",VLOOKUP(AQ203,'シフト記号表（従来型・ユニット型共通）'!$C$6:$L$47,10,FALSE))</f>
        <v/>
      </c>
      <c r="AR204" s="174" t="str">
        <f>IF(AR203="","",VLOOKUP(AR203,'シフト記号表（従来型・ユニット型共通）'!$C$6:$L$47,10,FALSE))</f>
        <v/>
      </c>
      <c r="AS204" s="174" t="str">
        <f>IF(AS203="","",VLOOKUP(AS203,'シフト記号表（従来型・ユニット型共通）'!$C$6:$L$47,10,FALSE))</f>
        <v/>
      </c>
      <c r="AT204" s="174" t="str">
        <f>IF(AT203="","",VLOOKUP(AT203,'シフト記号表（従来型・ユニット型共通）'!$C$6:$L$47,10,FALSE))</f>
        <v/>
      </c>
      <c r="AU204" s="175" t="str">
        <f>IF(AU203="","",VLOOKUP(AU203,'シフト記号表（従来型・ユニット型共通）'!$C$6:$L$47,10,FALSE))</f>
        <v/>
      </c>
      <c r="AV204" s="173" t="str">
        <f>IF(AV203="","",VLOOKUP(AV203,'シフト記号表（従来型・ユニット型共通）'!$C$6:$L$47,10,FALSE))</f>
        <v/>
      </c>
      <c r="AW204" s="174" t="str">
        <f>IF(AW203="","",VLOOKUP(AW203,'シフト記号表（従来型・ユニット型共通）'!$C$6:$L$47,10,FALSE))</f>
        <v/>
      </c>
      <c r="AX204" s="174" t="str">
        <f>IF(AX203="","",VLOOKUP(AX203,'シフト記号表（従来型・ユニット型共通）'!$C$6:$L$47,10,FALSE))</f>
        <v/>
      </c>
      <c r="AY204" s="174" t="str">
        <f>IF(AY203="","",VLOOKUP(AY203,'シフト記号表（従来型・ユニット型共通）'!$C$6:$L$47,10,FALSE))</f>
        <v/>
      </c>
      <c r="AZ204" s="174" t="str">
        <f>IF(AZ203="","",VLOOKUP(AZ203,'シフト記号表（従来型・ユニット型共通）'!$C$6:$L$47,10,FALSE))</f>
        <v/>
      </c>
      <c r="BA204" s="174" t="str">
        <f>IF(BA203="","",VLOOKUP(BA203,'シフト記号表（従来型・ユニット型共通）'!$C$6:$L$47,10,FALSE))</f>
        <v/>
      </c>
      <c r="BB204" s="175" t="str">
        <f>IF(BB203="","",VLOOKUP(BB203,'シフト記号表（従来型・ユニット型共通）'!$C$6:$L$47,10,FALSE))</f>
        <v/>
      </c>
      <c r="BC204" s="173" t="str">
        <f>IF(BC203="","",VLOOKUP(BC203,'シフト記号表（従来型・ユニット型共通）'!$C$6:$L$47,10,FALSE))</f>
        <v/>
      </c>
      <c r="BD204" s="174" t="str">
        <f>IF(BD203="","",VLOOKUP(BD203,'シフト記号表（従来型・ユニット型共通）'!$C$6:$L$47,10,FALSE))</f>
        <v/>
      </c>
      <c r="BE204" s="174" t="str">
        <f>IF(BE203="","",VLOOKUP(BE203,'シフト記号表（従来型・ユニット型共通）'!$C$6:$L$47,10,FALSE))</f>
        <v/>
      </c>
      <c r="BF204" s="1114">
        <f>IF($BI$3="４週",SUM(AA204:BB204),IF($BI$3="暦月",SUM(AA204:BE204),""))</f>
        <v>0</v>
      </c>
      <c r="BG204" s="1115"/>
      <c r="BH204" s="1116">
        <f>IF($BI$3="４週",BF204/4,IF($BI$3="暦月",(BF204/($BI$8/7)),""))</f>
        <v>0</v>
      </c>
      <c r="BI204" s="1115"/>
      <c r="BJ204" s="1111"/>
      <c r="BK204" s="1112"/>
      <c r="BL204" s="1112"/>
      <c r="BM204" s="1112"/>
      <c r="BN204" s="1113"/>
    </row>
    <row r="205" spans="2:66" ht="20.25" customHeight="1">
      <c r="B205" s="1120">
        <f>B203+1</f>
        <v>95</v>
      </c>
      <c r="C205" s="1030"/>
      <c r="D205" s="1032"/>
      <c r="E205" s="968"/>
      <c r="F205" s="1033"/>
      <c r="G205" s="957"/>
      <c r="H205" s="958"/>
      <c r="I205" s="163"/>
      <c r="J205" s="164"/>
      <c r="K205" s="163"/>
      <c r="L205" s="164"/>
      <c r="M205" s="1051"/>
      <c r="N205" s="1052"/>
      <c r="O205" s="1057"/>
      <c r="P205" s="1058"/>
      <c r="Q205" s="1058"/>
      <c r="R205" s="958"/>
      <c r="S205" s="1081"/>
      <c r="T205" s="1082"/>
      <c r="U205" s="1082"/>
      <c r="V205" s="1082"/>
      <c r="W205" s="1083"/>
      <c r="X205" s="195" t="s">
        <v>18</v>
      </c>
      <c r="Y205" s="118"/>
      <c r="Z205" s="119"/>
      <c r="AA205" s="105"/>
      <c r="AB205" s="106"/>
      <c r="AC205" s="106"/>
      <c r="AD205" s="106"/>
      <c r="AE205" s="106"/>
      <c r="AF205" s="106"/>
      <c r="AG205" s="107"/>
      <c r="AH205" s="105"/>
      <c r="AI205" s="106"/>
      <c r="AJ205" s="106"/>
      <c r="AK205" s="106"/>
      <c r="AL205" s="106"/>
      <c r="AM205" s="106"/>
      <c r="AN205" s="107"/>
      <c r="AO205" s="105"/>
      <c r="AP205" s="106"/>
      <c r="AQ205" s="106"/>
      <c r="AR205" s="106"/>
      <c r="AS205" s="106"/>
      <c r="AT205" s="106"/>
      <c r="AU205" s="107"/>
      <c r="AV205" s="105"/>
      <c r="AW205" s="106"/>
      <c r="AX205" s="106"/>
      <c r="AY205" s="106"/>
      <c r="AZ205" s="106"/>
      <c r="BA205" s="106"/>
      <c r="BB205" s="107"/>
      <c r="BC205" s="105"/>
      <c r="BD205" s="106"/>
      <c r="BE205" s="108"/>
      <c r="BF205" s="1035"/>
      <c r="BG205" s="1036"/>
      <c r="BH205" s="1037"/>
      <c r="BI205" s="1038"/>
      <c r="BJ205" s="1059"/>
      <c r="BK205" s="1060"/>
      <c r="BL205" s="1060"/>
      <c r="BM205" s="1060"/>
      <c r="BN205" s="1061"/>
    </row>
    <row r="206" spans="2:66" ht="20.25" customHeight="1">
      <c r="B206" s="1121"/>
      <c r="C206" s="1031"/>
      <c r="D206" s="1034"/>
      <c r="E206" s="968"/>
      <c r="F206" s="1033"/>
      <c r="G206" s="1105"/>
      <c r="H206" s="1106"/>
      <c r="I206" s="207"/>
      <c r="J206" s="208">
        <f>G205</f>
        <v>0</v>
      </c>
      <c r="K206" s="207"/>
      <c r="L206" s="208">
        <f>M205</f>
        <v>0</v>
      </c>
      <c r="M206" s="1107"/>
      <c r="N206" s="1108"/>
      <c r="O206" s="1109"/>
      <c r="P206" s="1110"/>
      <c r="Q206" s="1110"/>
      <c r="R206" s="1106"/>
      <c r="S206" s="1081"/>
      <c r="T206" s="1082"/>
      <c r="U206" s="1082"/>
      <c r="V206" s="1082"/>
      <c r="W206" s="1083"/>
      <c r="X206" s="196" t="s">
        <v>253</v>
      </c>
      <c r="Y206" s="120"/>
      <c r="Z206" s="197"/>
      <c r="AA206" s="173" t="str">
        <f>IF(AA205="","",VLOOKUP(AA205,'シフト記号表（従来型・ユニット型共通）'!$C$6:$L$47,10,FALSE))</f>
        <v/>
      </c>
      <c r="AB206" s="174" t="str">
        <f>IF(AB205="","",VLOOKUP(AB205,'シフト記号表（従来型・ユニット型共通）'!$C$6:$L$47,10,FALSE))</f>
        <v/>
      </c>
      <c r="AC206" s="174" t="str">
        <f>IF(AC205="","",VLOOKUP(AC205,'シフト記号表（従来型・ユニット型共通）'!$C$6:$L$47,10,FALSE))</f>
        <v/>
      </c>
      <c r="AD206" s="174" t="str">
        <f>IF(AD205="","",VLOOKUP(AD205,'シフト記号表（従来型・ユニット型共通）'!$C$6:$L$47,10,FALSE))</f>
        <v/>
      </c>
      <c r="AE206" s="174" t="str">
        <f>IF(AE205="","",VLOOKUP(AE205,'シフト記号表（従来型・ユニット型共通）'!$C$6:$L$47,10,FALSE))</f>
        <v/>
      </c>
      <c r="AF206" s="174" t="str">
        <f>IF(AF205="","",VLOOKUP(AF205,'シフト記号表（従来型・ユニット型共通）'!$C$6:$L$47,10,FALSE))</f>
        <v/>
      </c>
      <c r="AG206" s="175" t="str">
        <f>IF(AG205="","",VLOOKUP(AG205,'シフト記号表（従来型・ユニット型共通）'!$C$6:$L$47,10,FALSE))</f>
        <v/>
      </c>
      <c r="AH206" s="173" t="str">
        <f>IF(AH205="","",VLOOKUP(AH205,'シフト記号表（従来型・ユニット型共通）'!$C$6:$L$47,10,FALSE))</f>
        <v/>
      </c>
      <c r="AI206" s="174" t="str">
        <f>IF(AI205="","",VLOOKUP(AI205,'シフト記号表（従来型・ユニット型共通）'!$C$6:$L$47,10,FALSE))</f>
        <v/>
      </c>
      <c r="AJ206" s="174" t="str">
        <f>IF(AJ205="","",VLOOKUP(AJ205,'シフト記号表（従来型・ユニット型共通）'!$C$6:$L$47,10,FALSE))</f>
        <v/>
      </c>
      <c r="AK206" s="174" t="str">
        <f>IF(AK205="","",VLOOKUP(AK205,'シフト記号表（従来型・ユニット型共通）'!$C$6:$L$47,10,FALSE))</f>
        <v/>
      </c>
      <c r="AL206" s="174" t="str">
        <f>IF(AL205="","",VLOOKUP(AL205,'シフト記号表（従来型・ユニット型共通）'!$C$6:$L$47,10,FALSE))</f>
        <v/>
      </c>
      <c r="AM206" s="174" t="str">
        <f>IF(AM205="","",VLOOKUP(AM205,'シフト記号表（従来型・ユニット型共通）'!$C$6:$L$47,10,FALSE))</f>
        <v/>
      </c>
      <c r="AN206" s="175" t="str">
        <f>IF(AN205="","",VLOOKUP(AN205,'シフト記号表（従来型・ユニット型共通）'!$C$6:$L$47,10,FALSE))</f>
        <v/>
      </c>
      <c r="AO206" s="173" t="str">
        <f>IF(AO205="","",VLOOKUP(AO205,'シフト記号表（従来型・ユニット型共通）'!$C$6:$L$47,10,FALSE))</f>
        <v/>
      </c>
      <c r="AP206" s="174" t="str">
        <f>IF(AP205="","",VLOOKUP(AP205,'シフト記号表（従来型・ユニット型共通）'!$C$6:$L$47,10,FALSE))</f>
        <v/>
      </c>
      <c r="AQ206" s="174" t="str">
        <f>IF(AQ205="","",VLOOKUP(AQ205,'シフト記号表（従来型・ユニット型共通）'!$C$6:$L$47,10,FALSE))</f>
        <v/>
      </c>
      <c r="AR206" s="174" t="str">
        <f>IF(AR205="","",VLOOKUP(AR205,'シフト記号表（従来型・ユニット型共通）'!$C$6:$L$47,10,FALSE))</f>
        <v/>
      </c>
      <c r="AS206" s="174" t="str">
        <f>IF(AS205="","",VLOOKUP(AS205,'シフト記号表（従来型・ユニット型共通）'!$C$6:$L$47,10,FALSE))</f>
        <v/>
      </c>
      <c r="AT206" s="174" t="str">
        <f>IF(AT205="","",VLOOKUP(AT205,'シフト記号表（従来型・ユニット型共通）'!$C$6:$L$47,10,FALSE))</f>
        <v/>
      </c>
      <c r="AU206" s="175" t="str">
        <f>IF(AU205="","",VLOOKUP(AU205,'シフト記号表（従来型・ユニット型共通）'!$C$6:$L$47,10,FALSE))</f>
        <v/>
      </c>
      <c r="AV206" s="173" t="str">
        <f>IF(AV205="","",VLOOKUP(AV205,'シフト記号表（従来型・ユニット型共通）'!$C$6:$L$47,10,FALSE))</f>
        <v/>
      </c>
      <c r="AW206" s="174" t="str">
        <f>IF(AW205="","",VLOOKUP(AW205,'シフト記号表（従来型・ユニット型共通）'!$C$6:$L$47,10,FALSE))</f>
        <v/>
      </c>
      <c r="AX206" s="174" t="str">
        <f>IF(AX205="","",VLOOKUP(AX205,'シフト記号表（従来型・ユニット型共通）'!$C$6:$L$47,10,FALSE))</f>
        <v/>
      </c>
      <c r="AY206" s="174" t="str">
        <f>IF(AY205="","",VLOOKUP(AY205,'シフト記号表（従来型・ユニット型共通）'!$C$6:$L$47,10,FALSE))</f>
        <v/>
      </c>
      <c r="AZ206" s="174" t="str">
        <f>IF(AZ205="","",VLOOKUP(AZ205,'シフト記号表（従来型・ユニット型共通）'!$C$6:$L$47,10,FALSE))</f>
        <v/>
      </c>
      <c r="BA206" s="174" t="str">
        <f>IF(BA205="","",VLOOKUP(BA205,'シフト記号表（従来型・ユニット型共通）'!$C$6:$L$47,10,FALSE))</f>
        <v/>
      </c>
      <c r="BB206" s="175" t="str">
        <f>IF(BB205="","",VLOOKUP(BB205,'シフト記号表（従来型・ユニット型共通）'!$C$6:$L$47,10,FALSE))</f>
        <v/>
      </c>
      <c r="BC206" s="173" t="str">
        <f>IF(BC205="","",VLOOKUP(BC205,'シフト記号表（従来型・ユニット型共通）'!$C$6:$L$47,10,FALSE))</f>
        <v/>
      </c>
      <c r="BD206" s="174" t="str">
        <f>IF(BD205="","",VLOOKUP(BD205,'シフト記号表（従来型・ユニット型共通）'!$C$6:$L$47,10,FALSE))</f>
        <v/>
      </c>
      <c r="BE206" s="174" t="str">
        <f>IF(BE205="","",VLOOKUP(BE205,'シフト記号表（従来型・ユニット型共通）'!$C$6:$L$47,10,FALSE))</f>
        <v/>
      </c>
      <c r="BF206" s="1114">
        <f>IF($BI$3="４週",SUM(AA206:BB206),IF($BI$3="暦月",SUM(AA206:BE206),""))</f>
        <v>0</v>
      </c>
      <c r="BG206" s="1115"/>
      <c r="BH206" s="1116">
        <f>IF($BI$3="４週",BF206/4,IF($BI$3="暦月",(BF206/($BI$8/7)),""))</f>
        <v>0</v>
      </c>
      <c r="BI206" s="1115"/>
      <c r="BJ206" s="1111"/>
      <c r="BK206" s="1112"/>
      <c r="BL206" s="1112"/>
      <c r="BM206" s="1112"/>
      <c r="BN206" s="1113"/>
    </row>
    <row r="207" spans="2:66" ht="20.25" customHeight="1">
      <c r="B207" s="1120">
        <f>B205+1</f>
        <v>96</v>
      </c>
      <c r="C207" s="1030"/>
      <c r="D207" s="1032"/>
      <c r="E207" s="968"/>
      <c r="F207" s="1033"/>
      <c r="G207" s="957"/>
      <c r="H207" s="958"/>
      <c r="I207" s="163"/>
      <c r="J207" s="164"/>
      <c r="K207" s="163"/>
      <c r="L207" s="164"/>
      <c r="M207" s="1051"/>
      <c r="N207" s="1052"/>
      <c r="O207" s="1057"/>
      <c r="P207" s="1058"/>
      <c r="Q207" s="1058"/>
      <c r="R207" s="958"/>
      <c r="S207" s="1081"/>
      <c r="T207" s="1082"/>
      <c r="U207" s="1082"/>
      <c r="V207" s="1082"/>
      <c r="W207" s="1083"/>
      <c r="X207" s="195" t="s">
        <v>18</v>
      </c>
      <c r="Y207" s="118"/>
      <c r="Z207" s="119"/>
      <c r="AA207" s="105"/>
      <c r="AB207" s="106"/>
      <c r="AC207" s="106"/>
      <c r="AD207" s="106"/>
      <c r="AE207" s="106"/>
      <c r="AF207" s="106"/>
      <c r="AG207" s="107"/>
      <c r="AH207" s="105"/>
      <c r="AI207" s="106"/>
      <c r="AJ207" s="106"/>
      <c r="AK207" s="106"/>
      <c r="AL207" s="106"/>
      <c r="AM207" s="106"/>
      <c r="AN207" s="107"/>
      <c r="AO207" s="105"/>
      <c r="AP207" s="106"/>
      <c r="AQ207" s="106"/>
      <c r="AR207" s="106"/>
      <c r="AS207" s="106"/>
      <c r="AT207" s="106"/>
      <c r="AU207" s="107"/>
      <c r="AV207" s="105"/>
      <c r="AW207" s="106"/>
      <c r="AX207" s="106"/>
      <c r="AY207" s="106"/>
      <c r="AZ207" s="106"/>
      <c r="BA207" s="106"/>
      <c r="BB207" s="107"/>
      <c r="BC207" s="105"/>
      <c r="BD207" s="106"/>
      <c r="BE207" s="108"/>
      <c r="BF207" s="1035"/>
      <c r="BG207" s="1036"/>
      <c r="BH207" s="1037"/>
      <c r="BI207" s="1038"/>
      <c r="BJ207" s="1059"/>
      <c r="BK207" s="1060"/>
      <c r="BL207" s="1060"/>
      <c r="BM207" s="1060"/>
      <c r="BN207" s="1061"/>
    </row>
    <row r="208" spans="2:66" ht="20.25" customHeight="1">
      <c r="B208" s="1121"/>
      <c r="C208" s="1031"/>
      <c r="D208" s="1034"/>
      <c r="E208" s="968"/>
      <c r="F208" s="1033"/>
      <c r="G208" s="1105"/>
      <c r="H208" s="1106"/>
      <c r="I208" s="207"/>
      <c r="J208" s="208">
        <f>G207</f>
        <v>0</v>
      </c>
      <c r="K208" s="207"/>
      <c r="L208" s="208">
        <f>M207</f>
        <v>0</v>
      </c>
      <c r="M208" s="1107"/>
      <c r="N208" s="1108"/>
      <c r="O208" s="1109"/>
      <c r="P208" s="1110"/>
      <c r="Q208" s="1110"/>
      <c r="R208" s="1106"/>
      <c r="S208" s="1081"/>
      <c r="T208" s="1082"/>
      <c r="U208" s="1082"/>
      <c r="V208" s="1082"/>
      <c r="W208" s="1083"/>
      <c r="X208" s="196" t="s">
        <v>253</v>
      </c>
      <c r="Y208" s="120"/>
      <c r="Z208" s="197"/>
      <c r="AA208" s="173" t="str">
        <f>IF(AA207="","",VLOOKUP(AA207,'シフト記号表（従来型・ユニット型共通）'!$C$6:$L$47,10,FALSE))</f>
        <v/>
      </c>
      <c r="AB208" s="174" t="str">
        <f>IF(AB207="","",VLOOKUP(AB207,'シフト記号表（従来型・ユニット型共通）'!$C$6:$L$47,10,FALSE))</f>
        <v/>
      </c>
      <c r="AC208" s="174" t="str">
        <f>IF(AC207="","",VLOOKUP(AC207,'シフト記号表（従来型・ユニット型共通）'!$C$6:$L$47,10,FALSE))</f>
        <v/>
      </c>
      <c r="AD208" s="174" t="str">
        <f>IF(AD207="","",VLOOKUP(AD207,'シフト記号表（従来型・ユニット型共通）'!$C$6:$L$47,10,FALSE))</f>
        <v/>
      </c>
      <c r="AE208" s="174" t="str">
        <f>IF(AE207="","",VLOOKUP(AE207,'シフト記号表（従来型・ユニット型共通）'!$C$6:$L$47,10,FALSE))</f>
        <v/>
      </c>
      <c r="AF208" s="174" t="str">
        <f>IF(AF207="","",VLOOKUP(AF207,'シフト記号表（従来型・ユニット型共通）'!$C$6:$L$47,10,FALSE))</f>
        <v/>
      </c>
      <c r="AG208" s="175" t="str">
        <f>IF(AG207="","",VLOOKUP(AG207,'シフト記号表（従来型・ユニット型共通）'!$C$6:$L$47,10,FALSE))</f>
        <v/>
      </c>
      <c r="AH208" s="173" t="str">
        <f>IF(AH207="","",VLOOKUP(AH207,'シフト記号表（従来型・ユニット型共通）'!$C$6:$L$47,10,FALSE))</f>
        <v/>
      </c>
      <c r="AI208" s="174" t="str">
        <f>IF(AI207="","",VLOOKUP(AI207,'シフト記号表（従来型・ユニット型共通）'!$C$6:$L$47,10,FALSE))</f>
        <v/>
      </c>
      <c r="AJ208" s="174" t="str">
        <f>IF(AJ207="","",VLOOKUP(AJ207,'シフト記号表（従来型・ユニット型共通）'!$C$6:$L$47,10,FALSE))</f>
        <v/>
      </c>
      <c r="AK208" s="174" t="str">
        <f>IF(AK207="","",VLOOKUP(AK207,'シフト記号表（従来型・ユニット型共通）'!$C$6:$L$47,10,FALSE))</f>
        <v/>
      </c>
      <c r="AL208" s="174" t="str">
        <f>IF(AL207="","",VLOOKUP(AL207,'シフト記号表（従来型・ユニット型共通）'!$C$6:$L$47,10,FALSE))</f>
        <v/>
      </c>
      <c r="AM208" s="174" t="str">
        <f>IF(AM207="","",VLOOKUP(AM207,'シフト記号表（従来型・ユニット型共通）'!$C$6:$L$47,10,FALSE))</f>
        <v/>
      </c>
      <c r="AN208" s="175" t="str">
        <f>IF(AN207="","",VLOOKUP(AN207,'シフト記号表（従来型・ユニット型共通）'!$C$6:$L$47,10,FALSE))</f>
        <v/>
      </c>
      <c r="AO208" s="173" t="str">
        <f>IF(AO207="","",VLOOKUP(AO207,'シフト記号表（従来型・ユニット型共通）'!$C$6:$L$47,10,FALSE))</f>
        <v/>
      </c>
      <c r="AP208" s="174" t="str">
        <f>IF(AP207="","",VLOOKUP(AP207,'シフト記号表（従来型・ユニット型共通）'!$C$6:$L$47,10,FALSE))</f>
        <v/>
      </c>
      <c r="AQ208" s="174" t="str">
        <f>IF(AQ207="","",VLOOKUP(AQ207,'シフト記号表（従来型・ユニット型共通）'!$C$6:$L$47,10,FALSE))</f>
        <v/>
      </c>
      <c r="AR208" s="174" t="str">
        <f>IF(AR207="","",VLOOKUP(AR207,'シフト記号表（従来型・ユニット型共通）'!$C$6:$L$47,10,FALSE))</f>
        <v/>
      </c>
      <c r="AS208" s="174" t="str">
        <f>IF(AS207="","",VLOOKUP(AS207,'シフト記号表（従来型・ユニット型共通）'!$C$6:$L$47,10,FALSE))</f>
        <v/>
      </c>
      <c r="AT208" s="174" t="str">
        <f>IF(AT207="","",VLOOKUP(AT207,'シフト記号表（従来型・ユニット型共通）'!$C$6:$L$47,10,FALSE))</f>
        <v/>
      </c>
      <c r="AU208" s="175" t="str">
        <f>IF(AU207="","",VLOOKUP(AU207,'シフト記号表（従来型・ユニット型共通）'!$C$6:$L$47,10,FALSE))</f>
        <v/>
      </c>
      <c r="AV208" s="173" t="str">
        <f>IF(AV207="","",VLOOKUP(AV207,'シフト記号表（従来型・ユニット型共通）'!$C$6:$L$47,10,FALSE))</f>
        <v/>
      </c>
      <c r="AW208" s="174" t="str">
        <f>IF(AW207="","",VLOOKUP(AW207,'シフト記号表（従来型・ユニット型共通）'!$C$6:$L$47,10,FALSE))</f>
        <v/>
      </c>
      <c r="AX208" s="174" t="str">
        <f>IF(AX207="","",VLOOKUP(AX207,'シフト記号表（従来型・ユニット型共通）'!$C$6:$L$47,10,FALSE))</f>
        <v/>
      </c>
      <c r="AY208" s="174" t="str">
        <f>IF(AY207="","",VLOOKUP(AY207,'シフト記号表（従来型・ユニット型共通）'!$C$6:$L$47,10,FALSE))</f>
        <v/>
      </c>
      <c r="AZ208" s="174" t="str">
        <f>IF(AZ207="","",VLOOKUP(AZ207,'シフト記号表（従来型・ユニット型共通）'!$C$6:$L$47,10,FALSE))</f>
        <v/>
      </c>
      <c r="BA208" s="174" t="str">
        <f>IF(BA207="","",VLOOKUP(BA207,'シフト記号表（従来型・ユニット型共通）'!$C$6:$L$47,10,FALSE))</f>
        <v/>
      </c>
      <c r="BB208" s="175" t="str">
        <f>IF(BB207="","",VLOOKUP(BB207,'シフト記号表（従来型・ユニット型共通）'!$C$6:$L$47,10,FALSE))</f>
        <v/>
      </c>
      <c r="BC208" s="173" t="str">
        <f>IF(BC207="","",VLOOKUP(BC207,'シフト記号表（従来型・ユニット型共通）'!$C$6:$L$47,10,FALSE))</f>
        <v/>
      </c>
      <c r="BD208" s="174" t="str">
        <f>IF(BD207="","",VLOOKUP(BD207,'シフト記号表（従来型・ユニット型共通）'!$C$6:$L$47,10,FALSE))</f>
        <v/>
      </c>
      <c r="BE208" s="174" t="str">
        <f>IF(BE207="","",VLOOKUP(BE207,'シフト記号表（従来型・ユニット型共通）'!$C$6:$L$47,10,FALSE))</f>
        <v/>
      </c>
      <c r="BF208" s="1114">
        <f>IF($BI$3="４週",SUM(AA208:BB208),IF($BI$3="暦月",SUM(AA208:BE208),""))</f>
        <v>0</v>
      </c>
      <c r="BG208" s="1115"/>
      <c r="BH208" s="1116">
        <f>IF($BI$3="４週",BF208/4,IF($BI$3="暦月",(BF208/($BI$8/7)),""))</f>
        <v>0</v>
      </c>
      <c r="BI208" s="1115"/>
      <c r="BJ208" s="1111"/>
      <c r="BK208" s="1112"/>
      <c r="BL208" s="1112"/>
      <c r="BM208" s="1112"/>
      <c r="BN208" s="1113"/>
    </row>
    <row r="209" spans="2:66" ht="20.25" customHeight="1">
      <c r="B209" s="1120">
        <f>B207+1</f>
        <v>97</v>
      </c>
      <c r="C209" s="1030"/>
      <c r="D209" s="1032"/>
      <c r="E209" s="968"/>
      <c r="F209" s="1033"/>
      <c r="G209" s="957"/>
      <c r="H209" s="958"/>
      <c r="I209" s="163"/>
      <c r="J209" s="164"/>
      <c r="K209" s="163"/>
      <c r="L209" s="164"/>
      <c r="M209" s="1051"/>
      <c r="N209" s="1052"/>
      <c r="O209" s="1057"/>
      <c r="P209" s="1058"/>
      <c r="Q209" s="1058"/>
      <c r="R209" s="958"/>
      <c r="S209" s="1081"/>
      <c r="T209" s="1082"/>
      <c r="U209" s="1082"/>
      <c r="V209" s="1082"/>
      <c r="W209" s="1083"/>
      <c r="X209" s="195" t="s">
        <v>18</v>
      </c>
      <c r="Y209" s="118"/>
      <c r="Z209" s="119"/>
      <c r="AA209" s="105"/>
      <c r="AB209" s="106"/>
      <c r="AC209" s="106"/>
      <c r="AD209" s="106"/>
      <c r="AE209" s="106"/>
      <c r="AF209" s="106"/>
      <c r="AG209" s="107"/>
      <c r="AH209" s="105"/>
      <c r="AI209" s="106"/>
      <c r="AJ209" s="106"/>
      <c r="AK209" s="106"/>
      <c r="AL209" s="106"/>
      <c r="AM209" s="106"/>
      <c r="AN209" s="107"/>
      <c r="AO209" s="105"/>
      <c r="AP209" s="106"/>
      <c r="AQ209" s="106"/>
      <c r="AR209" s="106"/>
      <c r="AS209" s="106"/>
      <c r="AT209" s="106"/>
      <c r="AU209" s="107"/>
      <c r="AV209" s="105"/>
      <c r="AW209" s="106"/>
      <c r="AX209" s="106"/>
      <c r="AY209" s="106"/>
      <c r="AZ209" s="106"/>
      <c r="BA209" s="106"/>
      <c r="BB209" s="107"/>
      <c r="BC209" s="105"/>
      <c r="BD209" s="106"/>
      <c r="BE209" s="108"/>
      <c r="BF209" s="1035"/>
      <c r="BG209" s="1036"/>
      <c r="BH209" s="1037"/>
      <c r="BI209" s="1038"/>
      <c r="BJ209" s="1059"/>
      <c r="BK209" s="1060"/>
      <c r="BL209" s="1060"/>
      <c r="BM209" s="1060"/>
      <c r="BN209" s="1061"/>
    </row>
    <row r="210" spans="2:66" ht="20.25" customHeight="1">
      <c r="B210" s="1121"/>
      <c r="C210" s="1031"/>
      <c r="D210" s="1034"/>
      <c r="E210" s="968"/>
      <c r="F210" s="1033"/>
      <c r="G210" s="1105"/>
      <c r="H210" s="1106"/>
      <c r="I210" s="207"/>
      <c r="J210" s="208">
        <f>G209</f>
        <v>0</v>
      </c>
      <c r="K210" s="207"/>
      <c r="L210" s="208">
        <f>M209</f>
        <v>0</v>
      </c>
      <c r="M210" s="1107"/>
      <c r="N210" s="1108"/>
      <c r="O210" s="1109"/>
      <c r="P210" s="1110"/>
      <c r="Q210" s="1110"/>
      <c r="R210" s="1106"/>
      <c r="S210" s="1081"/>
      <c r="T210" s="1082"/>
      <c r="U210" s="1082"/>
      <c r="V210" s="1082"/>
      <c r="W210" s="1083"/>
      <c r="X210" s="196" t="s">
        <v>253</v>
      </c>
      <c r="Y210" s="120"/>
      <c r="Z210" s="197"/>
      <c r="AA210" s="173" t="str">
        <f>IF(AA209="","",VLOOKUP(AA209,'シフト記号表（従来型・ユニット型共通）'!$C$6:$L$47,10,FALSE))</f>
        <v/>
      </c>
      <c r="AB210" s="174" t="str">
        <f>IF(AB209="","",VLOOKUP(AB209,'シフト記号表（従来型・ユニット型共通）'!$C$6:$L$47,10,FALSE))</f>
        <v/>
      </c>
      <c r="AC210" s="174" t="str">
        <f>IF(AC209="","",VLOOKUP(AC209,'シフト記号表（従来型・ユニット型共通）'!$C$6:$L$47,10,FALSE))</f>
        <v/>
      </c>
      <c r="AD210" s="174" t="str">
        <f>IF(AD209="","",VLOOKUP(AD209,'シフト記号表（従来型・ユニット型共通）'!$C$6:$L$47,10,FALSE))</f>
        <v/>
      </c>
      <c r="AE210" s="174" t="str">
        <f>IF(AE209="","",VLOOKUP(AE209,'シフト記号表（従来型・ユニット型共通）'!$C$6:$L$47,10,FALSE))</f>
        <v/>
      </c>
      <c r="AF210" s="174" t="str">
        <f>IF(AF209="","",VLOOKUP(AF209,'シフト記号表（従来型・ユニット型共通）'!$C$6:$L$47,10,FALSE))</f>
        <v/>
      </c>
      <c r="AG210" s="175" t="str">
        <f>IF(AG209="","",VLOOKUP(AG209,'シフト記号表（従来型・ユニット型共通）'!$C$6:$L$47,10,FALSE))</f>
        <v/>
      </c>
      <c r="AH210" s="173" t="str">
        <f>IF(AH209="","",VLOOKUP(AH209,'シフト記号表（従来型・ユニット型共通）'!$C$6:$L$47,10,FALSE))</f>
        <v/>
      </c>
      <c r="AI210" s="174" t="str">
        <f>IF(AI209="","",VLOOKUP(AI209,'シフト記号表（従来型・ユニット型共通）'!$C$6:$L$47,10,FALSE))</f>
        <v/>
      </c>
      <c r="AJ210" s="174" t="str">
        <f>IF(AJ209="","",VLOOKUP(AJ209,'シフト記号表（従来型・ユニット型共通）'!$C$6:$L$47,10,FALSE))</f>
        <v/>
      </c>
      <c r="AK210" s="174" t="str">
        <f>IF(AK209="","",VLOOKUP(AK209,'シフト記号表（従来型・ユニット型共通）'!$C$6:$L$47,10,FALSE))</f>
        <v/>
      </c>
      <c r="AL210" s="174" t="str">
        <f>IF(AL209="","",VLOOKUP(AL209,'シフト記号表（従来型・ユニット型共通）'!$C$6:$L$47,10,FALSE))</f>
        <v/>
      </c>
      <c r="AM210" s="174" t="str">
        <f>IF(AM209="","",VLOOKUP(AM209,'シフト記号表（従来型・ユニット型共通）'!$C$6:$L$47,10,FALSE))</f>
        <v/>
      </c>
      <c r="AN210" s="175" t="str">
        <f>IF(AN209="","",VLOOKUP(AN209,'シフト記号表（従来型・ユニット型共通）'!$C$6:$L$47,10,FALSE))</f>
        <v/>
      </c>
      <c r="AO210" s="173" t="str">
        <f>IF(AO209="","",VLOOKUP(AO209,'シフト記号表（従来型・ユニット型共通）'!$C$6:$L$47,10,FALSE))</f>
        <v/>
      </c>
      <c r="AP210" s="174" t="str">
        <f>IF(AP209="","",VLOOKUP(AP209,'シフト記号表（従来型・ユニット型共通）'!$C$6:$L$47,10,FALSE))</f>
        <v/>
      </c>
      <c r="AQ210" s="174" t="str">
        <f>IF(AQ209="","",VLOOKUP(AQ209,'シフト記号表（従来型・ユニット型共通）'!$C$6:$L$47,10,FALSE))</f>
        <v/>
      </c>
      <c r="AR210" s="174" t="str">
        <f>IF(AR209="","",VLOOKUP(AR209,'シフト記号表（従来型・ユニット型共通）'!$C$6:$L$47,10,FALSE))</f>
        <v/>
      </c>
      <c r="AS210" s="174" t="str">
        <f>IF(AS209="","",VLOOKUP(AS209,'シフト記号表（従来型・ユニット型共通）'!$C$6:$L$47,10,FALSE))</f>
        <v/>
      </c>
      <c r="AT210" s="174" t="str">
        <f>IF(AT209="","",VLOOKUP(AT209,'シフト記号表（従来型・ユニット型共通）'!$C$6:$L$47,10,FALSE))</f>
        <v/>
      </c>
      <c r="AU210" s="175" t="str">
        <f>IF(AU209="","",VLOOKUP(AU209,'シフト記号表（従来型・ユニット型共通）'!$C$6:$L$47,10,FALSE))</f>
        <v/>
      </c>
      <c r="AV210" s="173" t="str">
        <f>IF(AV209="","",VLOOKUP(AV209,'シフト記号表（従来型・ユニット型共通）'!$C$6:$L$47,10,FALSE))</f>
        <v/>
      </c>
      <c r="AW210" s="174" t="str">
        <f>IF(AW209="","",VLOOKUP(AW209,'シフト記号表（従来型・ユニット型共通）'!$C$6:$L$47,10,FALSE))</f>
        <v/>
      </c>
      <c r="AX210" s="174" t="str">
        <f>IF(AX209="","",VLOOKUP(AX209,'シフト記号表（従来型・ユニット型共通）'!$C$6:$L$47,10,FALSE))</f>
        <v/>
      </c>
      <c r="AY210" s="174" t="str">
        <f>IF(AY209="","",VLOOKUP(AY209,'シフト記号表（従来型・ユニット型共通）'!$C$6:$L$47,10,FALSE))</f>
        <v/>
      </c>
      <c r="AZ210" s="174" t="str">
        <f>IF(AZ209="","",VLOOKUP(AZ209,'シフト記号表（従来型・ユニット型共通）'!$C$6:$L$47,10,FALSE))</f>
        <v/>
      </c>
      <c r="BA210" s="174" t="str">
        <f>IF(BA209="","",VLOOKUP(BA209,'シフト記号表（従来型・ユニット型共通）'!$C$6:$L$47,10,FALSE))</f>
        <v/>
      </c>
      <c r="BB210" s="175" t="str">
        <f>IF(BB209="","",VLOOKUP(BB209,'シフト記号表（従来型・ユニット型共通）'!$C$6:$L$47,10,FALSE))</f>
        <v/>
      </c>
      <c r="BC210" s="173" t="str">
        <f>IF(BC209="","",VLOOKUP(BC209,'シフト記号表（従来型・ユニット型共通）'!$C$6:$L$47,10,FALSE))</f>
        <v/>
      </c>
      <c r="BD210" s="174" t="str">
        <f>IF(BD209="","",VLOOKUP(BD209,'シフト記号表（従来型・ユニット型共通）'!$C$6:$L$47,10,FALSE))</f>
        <v/>
      </c>
      <c r="BE210" s="174" t="str">
        <f>IF(BE209="","",VLOOKUP(BE209,'シフト記号表（従来型・ユニット型共通）'!$C$6:$L$47,10,FALSE))</f>
        <v/>
      </c>
      <c r="BF210" s="1114">
        <f>IF($BI$3="４週",SUM(AA210:BB210),IF($BI$3="暦月",SUM(AA210:BE210),""))</f>
        <v>0</v>
      </c>
      <c r="BG210" s="1115"/>
      <c r="BH210" s="1116">
        <f>IF($BI$3="４週",BF210/4,IF($BI$3="暦月",(BF210/($BI$8/7)),""))</f>
        <v>0</v>
      </c>
      <c r="BI210" s="1115"/>
      <c r="BJ210" s="1111"/>
      <c r="BK210" s="1112"/>
      <c r="BL210" s="1112"/>
      <c r="BM210" s="1112"/>
      <c r="BN210" s="1113"/>
    </row>
    <row r="211" spans="2:66" ht="20.25" customHeight="1">
      <c r="B211" s="1120">
        <f>B209+1</f>
        <v>98</v>
      </c>
      <c r="C211" s="1030"/>
      <c r="D211" s="1032"/>
      <c r="E211" s="968"/>
      <c r="F211" s="1033"/>
      <c r="G211" s="957"/>
      <c r="H211" s="958"/>
      <c r="I211" s="163"/>
      <c r="J211" s="164"/>
      <c r="K211" s="163"/>
      <c r="L211" s="164"/>
      <c r="M211" s="1051"/>
      <c r="N211" s="1052"/>
      <c r="O211" s="1057"/>
      <c r="P211" s="1058"/>
      <c r="Q211" s="1058"/>
      <c r="R211" s="958"/>
      <c r="S211" s="1081"/>
      <c r="T211" s="1082"/>
      <c r="U211" s="1082"/>
      <c r="V211" s="1082"/>
      <c r="W211" s="1083"/>
      <c r="X211" s="195" t="s">
        <v>18</v>
      </c>
      <c r="Y211" s="118"/>
      <c r="Z211" s="119"/>
      <c r="AA211" s="105"/>
      <c r="AB211" s="106"/>
      <c r="AC211" s="106"/>
      <c r="AD211" s="106"/>
      <c r="AE211" s="106"/>
      <c r="AF211" s="106"/>
      <c r="AG211" s="107"/>
      <c r="AH211" s="105"/>
      <c r="AI211" s="106"/>
      <c r="AJ211" s="106"/>
      <c r="AK211" s="106"/>
      <c r="AL211" s="106"/>
      <c r="AM211" s="106"/>
      <c r="AN211" s="107"/>
      <c r="AO211" s="105"/>
      <c r="AP211" s="106"/>
      <c r="AQ211" s="106"/>
      <c r="AR211" s="106"/>
      <c r="AS211" s="106"/>
      <c r="AT211" s="106"/>
      <c r="AU211" s="107"/>
      <c r="AV211" s="105"/>
      <c r="AW211" s="106"/>
      <c r="AX211" s="106"/>
      <c r="AY211" s="106"/>
      <c r="AZ211" s="106"/>
      <c r="BA211" s="106"/>
      <c r="BB211" s="107"/>
      <c r="BC211" s="105"/>
      <c r="BD211" s="106"/>
      <c r="BE211" s="108"/>
      <c r="BF211" s="1035"/>
      <c r="BG211" s="1036"/>
      <c r="BH211" s="1037"/>
      <c r="BI211" s="1038"/>
      <c r="BJ211" s="1059"/>
      <c r="BK211" s="1060"/>
      <c r="BL211" s="1060"/>
      <c r="BM211" s="1060"/>
      <c r="BN211" s="1061"/>
    </row>
    <row r="212" spans="2:66" ht="20.25" customHeight="1">
      <c r="B212" s="1121"/>
      <c r="C212" s="1031"/>
      <c r="D212" s="1034"/>
      <c r="E212" s="968"/>
      <c r="F212" s="1033"/>
      <c r="G212" s="1105"/>
      <c r="H212" s="1106"/>
      <c r="I212" s="207"/>
      <c r="J212" s="208">
        <f>G211</f>
        <v>0</v>
      </c>
      <c r="K212" s="207"/>
      <c r="L212" s="208">
        <f>M211</f>
        <v>0</v>
      </c>
      <c r="M212" s="1107"/>
      <c r="N212" s="1108"/>
      <c r="O212" s="1109"/>
      <c r="P212" s="1110"/>
      <c r="Q212" s="1110"/>
      <c r="R212" s="1106"/>
      <c r="S212" s="1081"/>
      <c r="T212" s="1082"/>
      <c r="U212" s="1082"/>
      <c r="V212" s="1082"/>
      <c r="W212" s="1083"/>
      <c r="X212" s="196" t="s">
        <v>253</v>
      </c>
      <c r="Y212" s="120"/>
      <c r="Z212" s="197"/>
      <c r="AA212" s="173" t="str">
        <f>IF(AA211="","",VLOOKUP(AA211,'シフト記号表（従来型・ユニット型共通）'!$C$6:$L$47,10,FALSE))</f>
        <v/>
      </c>
      <c r="AB212" s="174" t="str">
        <f>IF(AB211="","",VLOOKUP(AB211,'シフト記号表（従来型・ユニット型共通）'!$C$6:$L$47,10,FALSE))</f>
        <v/>
      </c>
      <c r="AC212" s="174" t="str">
        <f>IF(AC211="","",VLOOKUP(AC211,'シフト記号表（従来型・ユニット型共通）'!$C$6:$L$47,10,FALSE))</f>
        <v/>
      </c>
      <c r="AD212" s="174" t="str">
        <f>IF(AD211="","",VLOOKUP(AD211,'シフト記号表（従来型・ユニット型共通）'!$C$6:$L$47,10,FALSE))</f>
        <v/>
      </c>
      <c r="AE212" s="174" t="str">
        <f>IF(AE211="","",VLOOKUP(AE211,'シフト記号表（従来型・ユニット型共通）'!$C$6:$L$47,10,FALSE))</f>
        <v/>
      </c>
      <c r="AF212" s="174" t="str">
        <f>IF(AF211="","",VLOOKUP(AF211,'シフト記号表（従来型・ユニット型共通）'!$C$6:$L$47,10,FALSE))</f>
        <v/>
      </c>
      <c r="AG212" s="175" t="str">
        <f>IF(AG211="","",VLOOKUP(AG211,'シフト記号表（従来型・ユニット型共通）'!$C$6:$L$47,10,FALSE))</f>
        <v/>
      </c>
      <c r="AH212" s="173" t="str">
        <f>IF(AH211="","",VLOOKUP(AH211,'シフト記号表（従来型・ユニット型共通）'!$C$6:$L$47,10,FALSE))</f>
        <v/>
      </c>
      <c r="AI212" s="174" t="str">
        <f>IF(AI211="","",VLOOKUP(AI211,'シフト記号表（従来型・ユニット型共通）'!$C$6:$L$47,10,FALSE))</f>
        <v/>
      </c>
      <c r="AJ212" s="174" t="str">
        <f>IF(AJ211="","",VLOOKUP(AJ211,'シフト記号表（従来型・ユニット型共通）'!$C$6:$L$47,10,FALSE))</f>
        <v/>
      </c>
      <c r="AK212" s="174" t="str">
        <f>IF(AK211="","",VLOOKUP(AK211,'シフト記号表（従来型・ユニット型共通）'!$C$6:$L$47,10,FALSE))</f>
        <v/>
      </c>
      <c r="AL212" s="174" t="str">
        <f>IF(AL211="","",VLOOKUP(AL211,'シフト記号表（従来型・ユニット型共通）'!$C$6:$L$47,10,FALSE))</f>
        <v/>
      </c>
      <c r="AM212" s="174" t="str">
        <f>IF(AM211="","",VLOOKUP(AM211,'シフト記号表（従来型・ユニット型共通）'!$C$6:$L$47,10,FALSE))</f>
        <v/>
      </c>
      <c r="AN212" s="175" t="str">
        <f>IF(AN211="","",VLOOKUP(AN211,'シフト記号表（従来型・ユニット型共通）'!$C$6:$L$47,10,FALSE))</f>
        <v/>
      </c>
      <c r="AO212" s="173" t="str">
        <f>IF(AO211="","",VLOOKUP(AO211,'シフト記号表（従来型・ユニット型共通）'!$C$6:$L$47,10,FALSE))</f>
        <v/>
      </c>
      <c r="AP212" s="174" t="str">
        <f>IF(AP211="","",VLOOKUP(AP211,'シフト記号表（従来型・ユニット型共通）'!$C$6:$L$47,10,FALSE))</f>
        <v/>
      </c>
      <c r="AQ212" s="174" t="str">
        <f>IF(AQ211="","",VLOOKUP(AQ211,'シフト記号表（従来型・ユニット型共通）'!$C$6:$L$47,10,FALSE))</f>
        <v/>
      </c>
      <c r="AR212" s="174" t="str">
        <f>IF(AR211="","",VLOOKUP(AR211,'シフト記号表（従来型・ユニット型共通）'!$C$6:$L$47,10,FALSE))</f>
        <v/>
      </c>
      <c r="AS212" s="174" t="str">
        <f>IF(AS211="","",VLOOKUP(AS211,'シフト記号表（従来型・ユニット型共通）'!$C$6:$L$47,10,FALSE))</f>
        <v/>
      </c>
      <c r="AT212" s="174" t="str">
        <f>IF(AT211="","",VLOOKUP(AT211,'シフト記号表（従来型・ユニット型共通）'!$C$6:$L$47,10,FALSE))</f>
        <v/>
      </c>
      <c r="AU212" s="175" t="str">
        <f>IF(AU211="","",VLOOKUP(AU211,'シフト記号表（従来型・ユニット型共通）'!$C$6:$L$47,10,FALSE))</f>
        <v/>
      </c>
      <c r="AV212" s="173" t="str">
        <f>IF(AV211="","",VLOOKUP(AV211,'シフト記号表（従来型・ユニット型共通）'!$C$6:$L$47,10,FALSE))</f>
        <v/>
      </c>
      <c r="AW212" s="174" t="str">
        <f>IF(AW211="","",VLOOKUP(AW211,'シフト記号表（従来型・ユニット型共通）'!$C$6:$L$47,10,FALSE))</f>
        <v/>
      </c>
      <c r="AX212" s="174" t="str">
        <f>IF(AX211="","",VLOOKUP(AX211,'シフト記号表（従来型・ユニット型共通）'!$C$6:$L$47,10,FALSE))</f>
        <v/>
      </c>
      <c r="AY212" s="174" t="str">
        <f>IF(AY211="","",VLOOKUP(AY211,'シフト記号表（従来型・ユニット型共通）'!$C$6:$L$47,10,FALSE))</f>
        <v/>
      </c>
      <c r="AZ212" s="174" t="str">
        <f>IF(AZ211="","",VLOOKUP(AZ211,'シフト記号表（従来型・ユニット型共通）'!$C$6:$L$47,10,FALSE))</f>
        <v/>
      </c>
      <c r="BA212" s="174" t="str">
        <f>IF(BA211="","",VLOOKUP(BA211,'シフト記号表（従来型・ユニット型共通）'!$C$6:$L$47,10,FALSE))</f>
        <v/>
      </c>
      <c r="BB212" s="175" t="str">
        <f>IF(BB211="","",VLOOKUP(BB211,'シフト記号表（従来型・ユニット型共通）'!$C$6:$L$47,10,FALSE))</f>
        <v/>
      </c>
      <c r="BC212" s="173" t="str">
        <f>IF(BC211="","",VLOOKUP(BC211,'シフト記号表（従来型・ユニット型共通）'!$C$6:$L$47,10,FALSE))</f>
        <v/>
      </c>
      <c r="BD212" s="174" t="str">
        <f>IF(BD211="","",VLOOKUP(BD211,'シフト記号表（従来型・ユニット型共通）'!$C$6:$L$47,10,FALSE))</f>
        <v/>
      </c>
      <c r="BE212" s="174" t="str">
        <f>IF(BE211="","",VLOOKUP(BE211,'シフト記号表（従来型・ユニット型共通）'!$C$6:$L$47,10,FALSE))</f>
        <v/>
      </c>
      <c r="BF212" s="1114">
        <f>IF($BI$3="４週",SUM(AA212:BB212),IF($BI$3="暦月",SUM(AA212:BE212),""))</f>
        <v>0</v>
      </c>
      <c r="BG212" s="1115"/>
      <c r="BH212" s="1116">
        <f>IF($BI$3="４週",BF212/4,IF($BI$3="暦月",(BF212/($BI$8/7)),""))</f>
        <v>0</v>
      </c>
      <c r="BI212" s="1115"/>
      <c r="BJ212" s="1111"/>
      <c r="BK212" s="1112"/>
      <c r="BL212" s="1112"/>
      <c r="BM212" s="1112"/>
      <c r="BN212" s="1113"/>
    </row>
    <row r="213" spans="2:66" ht="20.25" customHeight="1">
      <c r="B213" s="1120">
        <f>B211+1</f>
        <v>99</v>
      </c>
      <c r="C213" s="1030"/>
      <c r="D213" s="1032"/>
      <c r="E213" s="968"/>
      <c r="F213" s="1033"/>
      <c r="G213" s="957"/>
      <c r="H213" s="958"/>
      <c r="I213" s="163"/>
      <c r="J213" s="164"/>
      <c r="K213" s="163"/>
      <c r="L213" s="164"/>
      <c r="M213" s="1051"/>
      <c r="N213" s="1052"/>
      <c r="O213" s="1057"/>
      <c r="P213" s="1058"/>
      <c r="Q213" s="1058"/>
      <c r="R213" s="958"/>
      <c r="S213" s="1081"/>
      <c r="T213" s="1082"/>
      <c r="U213" s="1082"/>
      <c r="V213" s="1082"/>
      <c r="W213" s="1083"/>
      <c r="X213" s="195" t="s">
        <v>18</v>
      </c>
      <c r="Y213" s="118"/>
      <c r="Z213" s="119"/>
      <c r="AA213" s="105"/>
      <c r="AB213" s="106"/>
      <c r="AC213" s="106"/>
      <c r="AD213" s="106"/>
      <c r="AE213" s="106"/>
      <c r="AF213" s="106"/>
      <c r="AG213" s="107"/>
      <c r="AH213" s="105"/>
      <c r="AI213" s="106"/>
      <c r="AJ213" s="106"/>
      <c r="AK213" s="106"/>
      <c r="AL213" s="106"/>
      <c r="AM213" s="106"/>
      <c r="AN213" s="107"/>
      <c r="AO213" s="105"/>
      <c r="AP213" s="106"/>
      <c r="AQ213" s="106"/>
      <c r="AR213" s="106"/>
      <c r="AS213" s="106"/>
      <c r="AT213" s="106"/>
      <c r="AU213" s="107"/>
      <c r="AV213" s="105"/>
      <c r="AW213" s="106"/>
      <c r="AX213" s="106"/>
      <c r="AY213" s="106"/>
      <c r="AZ213" s="106"/>
      <c r="BA213" s="106"/>
      <c r="BB213" s="107"/>
      <c r="BC213" s="105"/>
      <c r="BD213" s="106"/>
      <c r="BE213" s="108"/>
      <c r="BF213" s="1035"/>
      <c r="BG213" s="1036"/>
      <c r="BH213" s="1037"/>
      <c r="BI213" s="1038"/>
      <c r="BJ213" s="1059"/>
      <c r="BK213" s="1060"/>
      <c r="BL213" s="1060"/>
      <c r="BM213" s="1060"/>
      <c r="BN213" s="1061"/>
    </row>
    <row r="214" spans="2:66" ht="20.25" customHeight="1">
      <c r="B214" s="1121"/>
      <c r="C214" s="1031"/>
      <c r="D214" s="1034"/>
      <c r="E214" s="968"/>
      <c r="F214" s="1033"/>
      <c r="G214" s="1105"/>
      <c r="H214" s="1106"/>
      <c r="I214" s="207"/>
      <c r="J214" s="208">
        <f>G213</f>
        <v>0</v>
      </c>
      <c r="K214" s="207"/>
      <c r="L214" s="208">
        <f>M213</f>
        <v>0</v>
      </c>
      <c r="M214" s="1107"/>
      <c r="N214" s="1108"/>
      <c r="O214" s="1109"/>
      <c r="P214" s="1110"/>
      <c r="Q214" s="1110"/>
      <c r="R214" s="1106"/>
      <c r="S214" s="1081"/>
      <c r="T214" s="1082"/>
      <c r="U214" s="1082"/>
      <c r="V214" s="1082"/>
      <c r="W214" s="1083"/>
      <c r="X214" s="196" t="s">
        <v>253</v>
      </c>
      <c r="Y214" s="120"/>
      <c r="Z214" s="197"/>
      <c r="AA214" s="173" t="str">
        <f>IF(AA213="","",VLOOKUP(AA213,'シフト記号表（従来型・ユニット型共通）'!$C$6:$L$47,10,FALSE))</f>
        <v/>
      </c>
      <c r="AB214" s="174" t="str">
        <f>IF(AB213="","",VLOOKUP(AB213,'シフト記号表（従来型・ユニット型共通）'!$C$6:$L$47,10,FALSE))</f>
        <v/>
      </c>
      <c r="AC214" s="174" t="str">
        <f>IF(AC213="","",VLOOKUP(AC213,'シフト記号表（従来型・ユニット型共通）'!$C$6:$L$47,10,FALSE))</f>
        <v/>
      </c>
      <c r="AD214" s="174" t="str">
        <f>IF(AD213="","",VLOOKUP(AD213,'シフト記号表（従来型・ユニット型共通）'!$C$6:$L$47,10,FALSE))</f>
        <v/>
      </c>
      <c r="AE214" s="174" t="str">
        <f>IF(AE213="","",VLOOKUP(AE213,'シフト記号表（従来型・ユニット型共通）'!$C$6:$L$47,10,FALSE))</f>
        <v/>
      </c>
      <c r="AF214" s="174" t="str">
        <f>IF(AF213="","",VLOOKUP(AF213,'シフト記号表（従来型・ユニット型共通）'!$C$6:$L$47,10,FALSE))</f>
        <v/>
      </c>
      <c r="AG214" s="175" t="str">
        <f>IF(AG213="","",VLOOKUP(AG213,'シフト記号表（従来型・ユニット型共通）'!$C$6:$L$47,10,FALSE))</f>
        <v/>
      </c>
      <c r="AH214" s="173" t="str">
        <f>IF(AH213="","",VLOOKUP(AH213,'シフト記号表（従来型・ユニット型共通）'!$C$6:$L$47,10,FALSE))</f>
        <v/>
      </c>
      <c r="AI214" s="174" t="str">
        <f>IF(AI213="","",VLOOKUP(AI213,'シフト記号表（従来型・ユニット型共通）'!$C$6:$L$47,10,FALSE))</f>
        <v/>
      </c>
      <c r="AJ214" s="174" t="str">
        <f>IF(AJ213="","",VLOOKUP(AJ213,'シフト記号表（従来型・ユニット型共通）'!$C$6:$L$47,10,FALSE))</f>
        <v/>
      </c>
      <c r="AK214" s="174" t="str">
        <f>IF(AK213="","",VLOOKUP(AK213,'シフト記号表（従来型・ユニット型共通）'!$C$6:$L$47,10,FALSE))</f>
        <v/>
      </c>
      <c r="AL214" s="174" t="str">
        <f>IF(AL213="","",VLOOKUP(AL213,'シフト記号表（従来型・ユニット型共通）'!$C$6:$L$47,10,FALSE))</f>
        <v/>
      </c>
      <c r="AM214" s="174" t="str">
        <f>IF(AM213="","",VLOOKUP(AM213,'シフト記号表（従来型・ユニット型共通）'!$C$6:$L$47,10,FALSE))</f>
        <v/>
      </c>
      <c r="AN214" s="175" t="str">
        <f>IF(AN213="","",VLOOKUP(AN213,'シフト記号表（従来型・ユニット型共通）'!$C$6:$L$47,10,FALSE))</f>
        <v/>
      </c>
      <c r="AO214" s="173" t="str">
        <f>IF(AO213="","",VLOOKUP(AO213,'シフト記号表（従来型・ユニット型共通）'!$C$6:$L$47,10,FALSE))</f>
        <v/>
      </c>
      <c r="AP214" s="174" t="str">
        <f>IF(AP213="","",VLOOKUP(AP213,'シフト記号表（従来型・ユニット型共通）'!$C$6:$L$47,10,FALSE))</f>
        <v/>
      </c>
      <c r="AQ214" s="174" t="str">
        <f>IF(AQ213="","",VLOOKUP(AQ213,'シフト記号表（従来型・ユニット型共通）'!$C$6:$L$47,10,FALSE))</f>
        <v/>
      </c>
      <c r="AR214" s="174" t="str">
        <f>IF(AR213="","",VLOOKUP(AR213,'シフト記号表（従来型・ユニット型共通）'!$C$6:$L$47,10,FALSE))</f>
        <v/>
      </c>
      <c r="AS214" s="174" t="str">
        <f>IF(AS213="","",VLOOKUP(AS213,'シフト記号表（従来型・ユニット型共通）'!$C$6:$L$47,10,FALSE))</f>
        <v/>
      </c>
      <c r="AT214" s="174" t="str">
        <f>IF(AT213="","",VLOOKUP(AT213,'シフト記号表（従来型・ユニット型共通）'!$C$6:$L$47,10,FALSE))</f>
        <v/>
      </c>
      <c r="AU214" s="175" t="str">
        <f>IF(AU213="","",VLOOKUP(AU213,'シフト記号表（従来型・ユニット型共通）'!$C$6:$L$47,10,FALSE))</f>
        <v/>
      </c>
      <c r="AV214" s="173" t="str">
        <f>IF(AV213="","",VLOOKUP(AV213,'シフト記号表（従来型・ユニット型共通）'!$C$6:$L$47,10,FALSE))</f>
        <v/>
      </c>
      <c r="AW214" s="174" t="str">
        <f>IF(AW213="","",VLOOKUP(AW213,'シフト記号表（従来型・ユニット型共通）'!$C$6:$L$47,10,FALSE))</f>
        <v/>
      </c>
      <c r="AX214" s="174" t="str">
        <f>IF(AX213="","",VLOOKUP(AX213,'シフト記号表（従来型・ユニット型共通）'!$C$6:$L$47,10,FALSE))</f>
        <v/>
      </c>
      <c r="AY214" s="174" t="str">
        <f>IF(AY213="","",VLOOKUP(AY213,'シフト記号表（従来型・ユニット型共通）'!$C$6:$L$47,10,FALSE))</f>
        <v/>
      </c>
      <c r="AZ214" s="174" t="str">
        <f>IF(AZ213="","",VLOOKUP(AZ213,'シフト記号表（従来型・ユニット型共通）'!$C$6:$L$47,10,FALSE))</f>
        <v/>
      </c>
      <c r="BA214" s="174" t="str">
        <f>IF(BA213="","",VLOOKUP(BA213,'シフト記号表（従来型・ユニット型共通）'!$C$6:$L$47,10,FALSE))</f>
        <v/>
      </c>
      <c r="BB214" s="175" t="str">
        <f>IF(BB213="","",VLOOKUP(BB213,'シフト記号表（従来型・ユニット型共通）'!$C$6:$L$47,10,FALSE))</f>
        <v/>
      </c>
      <c r="BC214" s="173" t="str">
        <f>IF(BC213="","",VLOOKUP(BC213,'シフト記号表（従来型・ユニット型共通）'!$C$6:$L$47,10,FALSE))</f>
        <v/>
      </c>
      <c r="BD214" s="174" t="str">
        <f>IF(BD213="","",VLOOKUP(BD213,'シフト記号表（従来型・ユニット型共通）'!$C$6:$L$47,10,FALSE))</f>
        <v/>
      </c>
      <c r="BE214" s="174" t="str">
        <f>IF(BE213="","",VLOOKUP(BE213,'シフト記号表（従来型・ユニット型共通）'!$C$6:$L$47,10,FALSE))</f>
        <v/>
      </c>
      <c r="BF214" s="1114">
        <f>IF($BI$3="４週",SUM(AA214:BB214),IF($BI$3="暦月",SUM(AA214:BE214),""))</f>
        <v>0</v>
      </c>
      <c r="BG214" s="1115"/>
      <c r="BH214" s="1116">
        <f>IF($BI$3="４週",BF214/4,IF($BI$3="暦月",(BF214/($BI$8/7)),""))</f>
        <v>0</v>
      </c>
      <c r="BI214" s="1115"/>
      <c r="BJ214" s="1111"/>
      <c r="BK214" s="1112"/>
      <c r="BL214" s="1112"/>
      <c r="BM214" s="1112"/>
      <c r="BN214" s="1113"/>
    </row>
    <row r="215" spans="2:66" ht="20.25" customHeight="1">
      <c r="B215" s="1120">
        <f>B213+1</f>
        <v>100</v>
      </c>
      <c r="C215" s="1030"/>
      <c r="D215" s="1032"/>
      <c r="E215" s="968"/>
      <c r="F215" s="1033"/>
      <c r="G215" s="957"/>
      <c r="H215" s="958"/>
      <c r="I215" s="165"/>
      <c r="J215" s="166"/>
      <c r="K215" s="165"/>
      <c r="L215" s="166"/>
      <c r="M215" s="1051"/>
      <c r="N215" s="1052"/>
      <c r="O215" s="1057"/>
      <c r="P215" s="1058"/>
      <c r="Q215" s="1058"/>
      <c r="R215" s="958"/>
      <c r="S215" s="1081"/>
      <c r="T215" s="1082"/>
      <c r="U215" s="1082"/>
      <c r="V215" s="1082"/>
      <c r="W215" s="1083"/>
      <c r="X215" s="115" t="s">
        <v>18</v>
      </c>
      <c r="Y215" s="116"/>
      <c r="Z215" s="117"/>
      <c r="AA215" s="105"/>
      <c r="AB215" s="106"/>
      <c r="AC215" s="106"/>
      <c r="AD215" s="106"/>
      <c r="AE215" s="106"/>
      <c r="AF215" s="106"/>
      <c r="AG215" s="107"/>
      <c r="AH215" s="105"/>
      <c r="AI215" s="106"/>
      <c r="AJ215" s="106"/>
      <c r="AK215" s="106"/>
      <c r="AL215" s="106"/>
      <c r="AM215" s="106"/>
      <c r="AN215" s="107"/>
      <c r="AO215" s="105"/>
      <c r="AP215" s="106"/>
      <c r="AQ215" s="106"/>
      <c r="AR215" s="106"/>
      <c r="AS215" s="106"/>
      <c r="AT215" s="106"/>
      <c r="AU215" s="107"/>
      <c r="AV215" s="105"/>
      <c r="AW215" s="106"/>
      <c r="AX215" s="106"/>
      <c r="AY215" s="106"/>
      <c r="AZ215" s="106"/>
      <c r="BA215" s="106"/>
      <c r="BB215" s="107"/>
      <c r="BC215" s="105"/>
      <c r="BD215" s="106"/>
      <c r="BE215" s="108"/>
      <c r="BF215" s="1035"/>
      <c r="BG215" s="1036"/>
      <c r="BH215" s="1037"/>
      <c r="BI215" s="1038"/>
      <c r="BJ215" s="1059"/>
      <c r="BK215" s="1060"/>
      <c r="BL215" s="1060"/>
      <c r="BM215" s="1060"/>
      <c r="BN215" s="1061"/>
    </row>
    <row r="216" spans="2:66" ht="20.25" customHeight="1" thickBot="1">
      <c r="B216" s="1122"/>
      <c r="C216" s="1062"/>
      <c r="D216" s="1063"/>
      <c r="E216" s="1064"/>
      <c r="F216" s="1065"/>
      <c r="G216" s="1075"/>
      <c r="H216" s="1076"/>
      <c r="I216" s="190"/>
      <c r="J216" s="191">
        <f>G215</f>
        <v>0</v>
      </c>
      <c r="K216" s="190"/>
      <c r="L216" s="191">
        <f>M215</f>
        <v>0</v>
      </c>
      <c r="M216" s="1077"/>
      <c r="N216" s="1078"/>
      <c r="O216" s="1079"/>
      <c r="P216" s="1080"/>
      <c r="Q216" s="1080"/>
      <c r="R216" s="1076"/>
      <c r="S216" s="1084"/>
      <c r="T216" s="1085"/>
      <c r="U216" s="1085"/>
      <c r="V216" s="1085"/>
      <c r="W216" s="1086"/>
      <c r="X216" s="192" t="s">
        <v>253</v>
      </c>
      <c r="Y216" s="193"/>
      <c r="Z216" s="194"/>
      <c r="AA216" s="176" t="str">
        <f>IF(AA215="","",VLOOKUP(AA215,'シフト記号表（従来型・ユニット型共通）'!$C$6:$L$47,10,FALSE))</f>
        <v/>
      </c>
      <c r="AB216" s="177" t="str">
        <f>IF(AB215="","",VLOOKUP(AB215,'シフト記号表（従来型・ユニット型共通）'!$C$6:$L$47,10,FALSE))</f>
        <v/>
      </c>
      <c r="AC216" s="177" t="str">
        <f>IF(AC215="","",VLOOKUP(AC215,'シフト記号表（従来型・ユニット型共通）'!$C$6:$L$47,10,FALSE))</f>
        <v/>
      </c>
      <c r="AD216" s="177" t="str">
        <f>IF(AD215="","",VLOOKUP(AD215,'シフト記号表（従来型・ユニット型共通）'!$C$6:$L$47,10,FALSE))</f>
        <v/>
      </c>
      <c r="AE216" s="177" t="str">
        <f>IF(AE215="","",VLOOKUP(AE215,'シフト記号表（従来型・ユニット型共通）'!$C$6:$L$47,10,FALSE))</f>
        <v/>
      </c>
      <c r="AF216" s="177" t="str">
        <f>IF(AF215="","",VLOOKUP(AF215,'シフト記号表（従来型・ユニット型共通）'!$C$6:$L$47,10,FALSE))</f>
        <v/>
      </c>
      <c r="AG216" s="178" t="str">
        <f>IF(AG215="","",VLOOKUP(AG215,'シフト記号表（従来型・ユニット型共通）'!$C$6:$L$47,10,FALSE))</f>
        <v/>
      </c>
      <c r="AH216" s="176" t="str">
        <f>IF(AH215="","",VLOOKUP(AH215,'シフト記号表（従来型・ユニット型共通）'!$C$6:$L$47,10,FALSE))</f>
        <v/>
      </c>
      <c r="AI216" s="177" t="str">
        <f>IF(AI215="","",VLOOKUP(AI215,'シフト記号表（従来型・ユニット型共通）'!$C$6:$L$47,10,FALSE))</f>
        <v/>
      </c>
      <c r="AJ216" s="177" t="str">
        <f>IF(AJ215="","",VLOOKUP(AJ215,'シフト記号表（従来型・ユニット型共通）'!$C$6:$L$47,10,FALSE))</f>
        <v/>
      </c>
      <c r="AK216" s="177" t="str">
        <f>IF(AK215="","",VLOOKUP(AK215,'シフト記号表（従来型・ユニット型共通）'!$C$6:$L$47,10,FALSE))</f>
        <v/>
      </c>
      <c r="AL216" s="177" t="str">
        <f>IF(AL215="","",VLOOKUP(AL215,'シフト記号表（従来型・ユニット型共通）'!$C$6:$L$47,10,FALSE))</f>
        <v/>
      </c>
      <c r="AM216" s="177" t="str">
        <f>IF(AM215="","",VLOOKUP(AM215,'シフト記号表（従来型・ユニット型共通）'!$C$6:$L$47,10,FALSE))</f>
        <v/>
      </c>
      <c r="AN216" s="178" t="str">
        <f>IF(AN215="","",VLOOKUP(AN215,'シフト記号表（従来型・ユニット型共通）'!$C$6:$L$47,10,FALSE))</f>
        <v/>
      </c>
      <c r="AO216" s="176" t="str">
        <f>IF(AO215="","",VLOOKUP(AO215,'シフト記号表（従来型・ユニット型共通）'!$C$6:$L$47,10,FALSE))</f>
        <v/>
      </c>
      <c r="AP216" s="177" t="str">
        <f>IF(AP215="","",VLOOKUP(AP215,'シフト記号表（従来型・ユニット型共通）'!$C$6:$L$47,10,FALSE))</f>
        <v/>
      </c>
      <c r="AQ216" s="177" t="str">
        <f>IF(AQ215="","",VLOOKUP(AQ215,'シフト記号表（従来型・ユニット型共通）'!$C$6:$L$47,10,FALSE))</f>
        <v/>
      </c>
      <c r="AR216" s="177" t="str">
        <f>IF(AR215="","",VLOOKUP(AR215,'シフト記号表（従来型・ユニット型共通）'!$C$6:$L$47,10,FALSE))</f>
        <v/>
      </c>
      <c r="AS216" s="177" t="str">
        <f>IF(AS215="","",VLOOKUP(AS215,'シフト記号表（従来型・ユニット型共通）'!$C$6:$L$47,10,FALSE))</f>
        <v/>
      </c>
      <c r="AT216" s="177" t="str">
        <f>IF(AT215="","",VLOOKUP(AT215,'シフト記号表（従来型・ユニット型共通）'!$C$6:$L$47,10,FALSE))</f>
        <v/>
      </c>
      <c r="AU216" s="178" t="str">
        <f>IF(AU215="","",VLOOKUP(AU215,'シフト記号表（従来型・ユニット型共通）'!$C$6:$L$47,10,FALSE))</f>
        <v/>
      </c>
      <c r="AV216" s="176" t="str">
        <f>IF(AV215="","",VLOOKUP(AV215,'シフト記号表（従来型・ユニット型共通）'!$C$6:$L$47,10,FALSE))</f>
        <v/>
      </c>
      <c r="AW216" s="177" t="str">
        <f>IF(AW215="","",VLOOKUP(AW215,'シフト記号表（従来型・ユニット型共通）'!$C$6:$L$47,10,FALSE))</f>
        <v/>
      </c>
      <c r="AX216" s="177" t="str">
        <f>IF(AX215="","",VLOOKUP(AX215,'シフト記号表（従来型・ユニット型共通）'!$C$6:$L$47,10,FALSE))</f>
        <v/>
      </c>
      <c r="AY216" s="177" t="str">
        <f>IF(AY215="","",VLOOKUP(AY215,'シフト記号表（従来型・ユニット型共通）'!$C$6:$L$47,10,FALSE))</f>
        <v/>
      </c>
      <c r="AZ216" s="177" t="str">
        <f>IF(AZ215="","",VLOOKUP(AZ215,'シフト記号表（従来型・ユニット型共通）'!$C$6:$L$47,10,FALSE))</f>
        <v/>
      </c>
      <c r="BA216" s="177" t="str">
        <f>IF(BA215="","",VLOOKUP(BA215,'シフト記号表（従来型・ユニット型共通）'!$C$6:$L$47,10,FALSE))</f>
        <v/>
      </c>
      <c r="BB216" s="178" t="str">
        <f>IF(BB215="","",VLOOKUP(BB215,'シフト記号表（従来型・ユニット型共通）'!$C$6:$L$47,10,FALSE))</f>
        <v/>
      </c>
      <c r="BC216" s="176" t="str">
        <f>IF(BC215="","",VLOOKUP(BC215,'シフト記号表（従来型・ユニット型共通）'!$C$6:$L$47,10,FALSE))</f>
        <v/>
      </c>
      <c r="BD216" s="177" t="str">
        <f>IF(BD215="","",VLOOKUP(BD215,'シフト記号表（従来型・ユニット型共通）'!$C$6:$L$47,10,FALSE))</f>
        <v/>
      </c>
      <c r="BE216" s="177" t="str">
        <f>IF(BE215="","",VLOOKUP(BE215,'シフト記号表（従来型・ユニット型共通）'!$C$6:$L$47,10,FALSE))</f>
        <v/>
      </c>
      <c r="BF216" s="1069">
        <f>IF($BI$3="４週",SUM(AA216:BB216),IF($BI$3="暦月",SUM(AA216:BE216),""))</f>
        <v>0</v>
      </c>
      <c r="BG216" s="1070"/>
      <c r="BH216" s="1071">
        <f>IF($BI$3="４週",BF216/4,IF($BI$3="暦月",(BF216/($BI$8/7)),""))</f>
        <v>0</v>
      </c>
      <c r="BI216" s="1070"/>
      <c r="BJ216" s="1066"/>
      <c r="BK216" s="1067"/>
      <c r="BL216" s="1067"/>
      <c r="BM216" s="1067"/>
      <c r="BN216" s="1068"/>
    </row>
    <row r="217" spans="2:66" ht="20.25" customHeight="1">
      <c r="B217" s="49"/>
      <c r="C217" s="49"/>
      <c r="D217" s="49"/>
      <c r="E217" s="49"/>
      <c r="F217" s="49"/>
      <c r="G217" s="69"/>
      <c r="H217" s="69"/>
      <c r="I217" s="69"/>
      <c r="J217" s="69"/>
      <c r="K217" s="69"/>
      <c r="L217" s="69"/>
      <c r="M217" s="179"/>
      <c r="N217" s="179"/>
      <c r="O217" s="69"/>
      <c r="P217" s="69"/>
      <c r="Q217" s="69"/>
      <c r="R217" s="69"/>
      <c r="S217" s="180"/>
      <c r="T217" s="180"/>
      <c r="U217" s="180"/>
      <c r="V217" s="72"/>
      <c r="W217" s="72"/>
      <c r="X217" s="72"/>
      <c r="Y217" s="73"/>
      <c r="Z217" s="74"/>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6"/>
      <c r="BI217" s="76"/>
      <c r="BJ217" s="180"/>
      <c r="BK217" s="180"/>
      <c r="BL217" s="180"/>
      <c r="BM217" s="180"/>
      <c r="BN217" s="180"/>
    </row>
    <row r="218" spans="2:66" ht="20.25" customHeight="1">
      <c r="B218" s="49"/>
      <c r="C218" s="49"/>
      <c r="D218" s="49"/>
      <c r="E218" s="49"/>
      <c r="F218" s="49"/>
      <c r="G218" s="69"/>
      <c r="H218" s="69"/>
      <c r="I218" s="69"/>
      <c r="J218" s="69"/>
      <c r="K218" s="69"/>
      <c r="L218" s="69"/>
      <c r="M218" s="124"/>
      <c r="N218" s="125" t="s">
        <v>282</v>
      </c>
      <c r="O218" s="125"/>
      <c r="P218" s="125"/>
      <c r="Q218" s="125"/>
      <c r="R218" s="125"/>
      <c r="S218" s="125"/>
      <c r="T218" s="125"/>
      <c r="U218" s="125"/>
      <c r="V218" s="125"/>
      <c r="W218" s="125"/>
      <c r="X218" s="126"/>
      <c r="Y218" s="125"/>
      <c r="Z218" s="125"/>
      <c r="AA218" s="125"/>
      <c r="AB218" s="125"/>
      <c r="AC218" s="125"/>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8"/>
      <c r="BI218" s="76"/>
      <c r="BJ218" s="180"/>
      <c r="BK218" s="180"/>
      <c r="BL218" s="180"/>
      <c r="BM218" s="180"/>
      <c r="BN218" s="180"/>
    </row>
    <row r="219" spans="2:66" ht="20.25" customHeight="1">
      <c r="B219" s="49"/>
      <c r="C219" s="49"/>
      <c r="D219" s="49"/>
      <c r="E219" s="49"/>
      <c r="F219" s="49"/>
      <c r="G219" s="69"/>
      <c r="H219" s="69"/>
      <c r="I219" s="69"/>
      <c r="J219" s="69"/>
      <c r="K219" s="69"/>
      <c r="L219" s="69"/>
      <c r="M219" s="124"/>
      <c r="N219" s="125"/>
      <c r="O219" s="125" t="s">
        <v>140</v>
      </c>
      <c r="P219" s="125"/>
      <c r="Q219" s="125"/>
      <c r="R219" s="125"/>
      <c r="S219" s="125"/>
      <c r="T219" s="125"/>
      <c r="U219" s="125"/>
      <c r="V219" s="125"/>
      <c r="W219" s="125"/>
      <c r="X219" s="126"/>
      <c r="Y219" s="125"/>
      <c r="Z219" s="125"/>
      <c r="AA219" s="125"/>
      <c r="AB219" s="125"/>
      <c r="AC219" s="125"/>
      <c r="AD219" s="127"/>
      <c r="AE219" s="125" t="s">
        <v>151</v>
      </c>
      <c r="AF219" s="125"/>
      <c r="AG219" s="125"/>
      <c r="AH219" s="125"/>
      <c r="AI219" s="125"/>
      <c r="AJ219" s="125"/>
      <c r="AK219" s="125"/>
      <c r="AL219" s="125"/>
      <c r="AM219" s="125"/>
      <c r="AN219" s="126"/>
      <c r="AO219" s="125"/>
      <c r="AP219" s="125"/>
      <c r="AQ219" s="125"/>
      <c r="AR219" s="125"/>
      <c r="AS219" s="127"/>
      <c r="AT219" s="127"/>
      <c r="AU219" s="125" t="s">
        <v>152</v>
      </c>
      <c r="AV219" s="127"/>
      <c r="AW219" s="127"/>
      <c r="AX219" s="127"/>
      <c r="AY219" s="127"/>
      <c r="AZ219" s="127"/>
      <c r="BA219" s="127"/>
      <c r="BB219" s="127"/>
      <c r="BC219" s="127"/>
      <c r="BD219" s="127"/>
      <c r="BE219" s="127"/>
      <c r="BF219" s="127"/>
      <c r="BG219" s="127"/>
      <c r="BH219" s="128"/>
      <c r="BI219" s="76"/>
      <c r="BJ219" s="1119"/>
      <c r="BK219" s="1119"/>
      <c r="BL219" s="1119"/>
      <c r="BM219" s="1119"/>
      <c r="BN219" s="180"/>
    </row>
    <row r="220" spans="2:66" ht="20.25" customHeight="1">
      <c r="B220" s="49"/>
      <c r="C220" s="49"/>
      <c r="D220" s="49"/>
      <c r="E220" s="49"/>
      <c r="F220" s="49"/>
      <c r="G220" s="69"/>
      <c r="H220" s="69"/>
      <c r="I220" s="69"/>
      <c r="J220" s="69"/>
      <c r="K220" s="69"/>
      <c r="L220" s="69"/>
      <c r="M220" s="124"/>
      <c r="N220" s="125"/>
      <c r="O220" s="1073" t="s">
        <v>132</v>
      </c>
      <c r="P220" s="1073"/>
      <c r="Q220" s="1073" t="s">
        <v>133</v>
      </c>
      <c r="R220" s="1073"/>
      <c r="S220" s="1073"/>
      <c r="T220" s="1073"/>
      <c r="U220" s="125"/>
      <c r="V220" s="1072" t="s">
        <v>134</v>
      </c>
      <c r="W220" s="1072"/>
      <c r="X220" s="1072"/>
      <c r="Y220" s="1072"/>
      <c r="Z220" s="129"/>
      <c r="AA220" s="130" t="s">
        <v>135</v>
      </c>
      <c r="AB220" s="130"/>
      <c r="AC220" s="2"/>
      <c r="AD220" s="127"/>
      <c r="AE220" s="1073" t="s">
        <v>132</v>
      </c>
      <c r="AF220" s="1073"/>
      <c r="AG220" s="1073" t="s">
        <v>133</v>
      </c>
      <c r="AH220" s="1073"/>
      <c r="AI220" s="1073"/>
      <c r="AJ220" s="1073"/>
      <c r="AK220" s="125"/>
      <c r="AL220" s="1072" t="s">
        <v>134</v>
      </c>
      <c r="AM220" s="1072"/>
      <c r="AN220" s="1072"/>
      <c r="AO220" s="1072"/>
      <c r="AP220" s="129"/>
      <c r="AQ220" s="130" t="s">
        <v>135</v>
      </c>
      <c r="AR220" s="130"/>
      <c r="AS220" s="127"/>
      <c r="AT220" s="127"/>
      <c r="AU220" s="127"/>
      <c r="AV220" s="127"/>
      <c r="AW220" s="127"/>
      <c r="AX220" s="127"/>
      <c r="AY220" s="127"/>
      <c r="AZ220" s="127"/>
      <c r="BA220" s="127"/>
      <c r="BB220" s="127"/>
      <c r="BC220" s="127"/>
      <c r="BD220" s="127"/>
      <c r="BE220" s="127"/>
      <c r="BF220" s="127"/>
      <c r="BG220" s="127"/>
      <c r="BH220" s="128"/>
      <c r="BI220" s="76"/>
      <c r="BJ220" s="1118"/>
      <c r="BK220" s="1118"/>
      <c r="BL220" s="1118"/>
      <c r="BM220" s="1118"/>
      <c r="BN220" s="180"/>
    </row>
    <row r="221" spans="2:66" ht="20.25" customHeight="1">
      <c r="B221" s="49"/>
      <c r="C221" s="49"/>
      <c r="D221" s="49"/>
      <c r="E221" s="49"/>
      <c r="F221" s="49"/>
      <c r="G221" s="69"/>
      <c r="H221" s="69"/>
      <c r="I221" s="69"/>
      <c r="J221" s="69"/>
      <c r="K221" s="69"/>
      <c r="L221" s="69"/>
      <c r="M221" s="124"/>
      <c r="N221" s="125"/>
      <c r="O221" s="1074"/>
      <c r="P221" s="1074"/>
      <c r="Q221" s="1074" t="s">
        <v>136</v>
      </c>
      <c r="R221" s="1074"/>
      <c r="S221" s="1074" t="s">
        <v>137</v>
      </c>
      <c r="T221" s="1074"/>
      <c r="U221" s="125"/>
      <c r="V221" s="1074" t="s">
        <v>136</v>
      </c>
      <c r="W221" s="1074"/>
      <c r="X221" s="1074" t="s">
        <v>137</v>
      </c>
      <c r="Y221" s="1074"/>
      <c r="Z221" s="129"/>
      <c r="AA221" s="130" t="s">
        <v>138</v>
      </c>
      <c r="AB221" s="130"/>
      <c r="AC221" s="2"/>
      <c r="AD221" s="127"/>
      <c r="AE221" s="1074"/>
      <c r="AF221" s="1074"/>
      <c r="AG221" s="1074" t="s">
        <v>136</v>
      </c>
      <c r="AH221" s="1074"/>
      <c r="AI221" s="1074" t="s">
        <v>137</v>
      </c>
      <c r="AJ221" s="1074"/>
      <c r="AK221" s="125"/>
      <c r="AL221" s="1074" t="s">
        <v>136</v>
      </c>
      <c r="AM221" s="1074"/>
      <c r="AN221" s="1074" t="s">
        <v>137</v>
      </c>
      <c r="AO221" s="1074"/>
      <c r="AP221" s="129"/>
      <c r="AQ221" s="130" t="s">
        <v>138</v>
      </c>
      <c r="AR221" s="130"/>
      <c r="AS221" s="127"/>
      <c r="AT221" s="127"/>
      <c r="AU221" s="131" t="s">
        <v>103</v>
      </c>
      <c r="AV221" s="131"/>
      <c r="AW221" s="131"/>
      <c r="AX221" s="131"/>
      <c r="AY221" s="129"/>
      <c r="AZ221" s="130" t="s">
        <v>104</v>
      </c>
      <c r="BA221" s="131"/>
      <c r="BB221" s="131"/>
      <c r="BC221" s="131"/>
      <c r="BD221" s="129"/>
      <c r="BE221" s="1074" t="s">
        <v>139</v>
      </c>
      <c r="BF221" s="1074"/>
      <c r="BG221" s="1074"/>
      <c r="BH221" s="1074"/>
      <c r="BI221" s="76"/>
      <c r="BJ221" s="1117"/>
      <c r="BK221" s="1117"/>
      <c r="BL221" s="1117"/>
      <c r="BM221" s="1117"/>
      <c r="BN221" s="180"/>
    </row>
    <row r="222" spans="2:66" ht="20.25" customHeight="1">
      <c r="B222" s="49"/>
      <c r="C222" s="49"/>
      <c r="D222" s="49"/>
      <c r="E222" s="49"/>
      <c r="F222" s="49"/>
      <c r="G222" s="69"/>
      <c r="H222" s="69"/>
      <c r="I222" s="69"/>
      <c r="J222" s="69"/>
      <c r="K222" s="69"/>
      <c r="L222" s="69"/>
      <c r="M222" s="124"/>
      <c r="N222" s="125"/>
      <c r="O222" s="1091" t="s">
        <v>6</v>
      </c>
      <c r="P222" s="1091"/>
      <c r="Q222" s="1094">
        <f>SUMIFS($BF$17:$BF$216,$J$17:$J$216,"看護職員",$L$17:$L$216,"A")</f>
        <v>0</v>
      </c>
      <c r="R222" s="1094"/>
      <c r="S222" s="1095">
        <f>SUMIFS($BH$17:$BH$216,$J$17:$J$216,"看護職員",$L$17:$L$216,"A")</f>
        <v>0</v>
      </c>
      <c r="T222" s="1095"/>
      <c r="U222" s="139"/>
      <c r="V222" s="1087">
        <v>0</v>
      </c>
      <c r="W222" s="1087"/>
      <c r="X222" s="1087">
        <v>0</v>
      </c>
      <c r="Y222" s="1087"/>
      <c r="Z222" s="140"/>
      <c r="AA222" s="1088">
        <v>0</v>
      </c>
      <c r="AB222" s="1089"/>
      <c r="AC222" s="2"/>
      <c r="AD222" s="127"/>
      <c r="AE222" s="1091" t="s">
        <v>6</v>
      </c>
      <c r="AF222" s="1091"/>
      <c r="AG222" s="1094">
        <f>SUMIFS($BF$17:$BF$216,$J$17:$J$216,"介護職員",$L$17:$L$216,"A")</f>
        <v>0</v>
      </c>
      <c r="AH222" s="1094"/>
      <c r="AI222" s="1095">
        <f>SUMIFS($BH$17:$BH$216,$J$17:$J$216,"介護職員",$L$17:$L$216,"A")</f>
        <v>0</v>
      </c>
      <c r="AJ222" s="1095"/>
      <c r="AK222" s="139"/>
      <c r="AL222" s="1087">
        <v>0</v>
      </c>
      <c r="AM222" s="1087"/>
      <c r="AN222" s="1087">
        <v>0</v>
      </c>
      <c r="AO222" s="1087"/>
      <c r="AP222" s="140"/>
      <c r="AQ222" s="1088">
        <v>0</v>
      </c>
      <c r="AR222" s="1089"/>
      <c r="AS222" s="127"/>
      <c r="AT222" s="127"/>
      <c r="AU222" s="1090">
        <f>Y236</f>
        <v>0</v>
      </c>
      <c r="AV222" s="1091"/>
      <c r="AW222" s="1091"/>
      <c r="AX222" s="1091"/>
      <c r="AY222" s="181" t="s">
        <v>153</v>
      </c>
      <c r="AZ222" s="1090">
        <f>AO236</f>
        <v>0</v>
      </c>
      <c r="BA222" s="1092"/>
      <c r="BB222" s="1092"/>
      <c r="BC222" s="1092"/>
      <c r="BD222" s="181" t="s">
        <v>147</v>
      </c>
      <c r="BE222" s="1093">
        <f>ROUNDDOWN(AU222+AZ222,1)</f>
        <v>0</v>
      </c>
      <c r="BF222" s="1093"/>
      <c r="BG222" s="1093"/>
      <c r="BH222" s="1093"/>
      <c r="BI222" s="76"/>
      <c r="BJ222" s="79"/>
      <c r="BK222" s="79"/>
      <c r="BL222" s="79"/>
      <c r="BM222" s="79"/>
      <c r="BN222" s="180"/>
    </row>
    <row r="223" spans="2:66" ht="20.25" customHeight="1">
      <c r="B223" s="49"/>
      <c r="C223" s="49"/>
      <c r="D223" s="49"/>
      <c r="E223" s="49"/>
      <c r="F223" s="49"/>
      <c r="G223" s="69"/>
      <c r="H223" s="69"/>
      <c r="I223" s="69"/>
      <c r="J223" s="69"/>
      <c r="K223" s="69"/>
      <c r="L223" s="69"/>
      <c r="M223" s="124"/>
      <c r="N223" s="125"/>
      <c r="O223" s="1091" t="s">
        <v>7</v>
      </c>
      <c r="P223" s="1091"/>
      <c r="Q223" s="1094">
        <f>SUMIFS($BF$17:$BF$216,$J$17:$J$216,"看護職員",$L$17:$L$216,"B")</f>
        <v>0</v>
      </c>
      <c r="R223" s="1094"/>
      <c r="S223" s="1095">
        <f>SUMIFS($BH$17:$BH$216,$J$17:$J$216,"看護職員",$L$17:$L$216,"B")</f>
        <v>0</v>
      </c>
      <c r="T223" s="1095"/>
      <c r="U223" s="139"/>
      <c r="V223" s="1087">
        <v>0</v>
      </c>
      <c r="W223" s="1087"/>
      <c r="X223" s="1087">
        <v>0</v>
      </c>
      <c r="Y223" s="1087"/>
      <c r="Z223" s="140"/>
      <c r="AA223" s="1088">
        <v>0</v>
      </c>
      <c r="AB223" s="1089"/>
      <c r="AC223" s="2"/>
      <c r="AD223" s="127"/>
      <c r="AE223" s="1091" t="s">
        <v>7</v>
      </c>
      <c r="AF223" s="1091"/>
      <c r="AG223" s="1094">
        <f>SUMIFS($BF$17:$BF$216,$J$17:$J$216,"介護職員",$L$17:$L$216,"B")</f>
        <v>0</v>
      </c>
      <c r="AH223" s="1094"/>
      <c r="AI223" s="1095">
        <f>SUMIFS($BH$17:$BH$216,$J$17:$J$216,"介護職員",$L$17:$L$216,"B")</f>
        <v>0</v>
      </c>
      <c r="AJ223" s="1095"/>
      <c r="AK223" s="139"/>
      <c r="AL223" s="1087">
        <v>0</v>
      </c>
      <c r="AM223" s="1087"/>
      <c r="AN223" s="1087">
        <v>0</v>
      </c>
      <c r="AO223" s="1087"/>
      <c r="AP223" s="140"/>
      <c r="AQ223" s="1088">
        <v>0</v>
      </c>
      <c r="AR223" s="1089"/>
      <c r="AS223" s="127"/>
      <c r="AT223" s="127"/>
      <c r="AU223" s="127"/>
      <c r="AV223" s="127"/>
      <c r="AW223" s="127"/>
      <c r="AX223" s="127"/>
      <c r="AY223" s="127"/>
      <c r="AZ223" s="127"/>
      <c r="BA223" s="127"/>
      <c r="BB223" s="127"/>
      <c r="BC223" s="127"/>
      <c r="BD223" s="127"/>
      <c r="BE223" s="127"/>
      <c r="BF223" s="127"/>
      <c r="BG223" s="127"/>
      <c r="BH223" s="128"/>
      <c r="BI223" s="76"/>
      <c r="BJ223" s="180"/>
      <c r="BK223" s="180"/>
      <c r="BL223" s="180"/>
      <c r="BM223" s="180"/>
      <c r="BN223" s="180"/>
    </row>
    <row r="224" spans="2:66" ht="20.25" customHeight="1">
      <c r="B224" s="49"/>
      <c r="C224" s="49"/>
      <c r="D224" s="49"/>
      <c r="E224" s="49"/>
      <c r="F224" s="49"/>
      <c r="G224" s="69"/>
      <c r="H224" s="69"/>
      <c r="I224" s="69"/>
      <c r="J224" s="69"/>
      <c r="K224" s="69"/>
      <c r="L224" s="69"/>
      <c r="M224" s="124"/>
      <c r="N224" s="125"/>
      <c r="O224" s="1091" t="s">
        <v>8</v>
      </c>
      <c r="P224" s="1091"/>
      <c r="Q224" s="1094">
        <f>SUMIFS($BF$17:$BF$216,$J$17:$J$216,"看護職員",$L$17:$L$216,"C")</f>
        <v>0</v>
      </c>
      <c r="R224" s="1094"/>
      <c r="S224" s="1095">
        <f>SUMIFS($BH$17:$BH$216,$J$17:$J$216,"看護職員",$L$17:$L$216,"C")</f>
        <v>0</v>
      </c>
      <c r="T224" s="1095"/>
      <c r="U224" s="139"/>
      <c r="V224" s="1087">
        <v>0</v>
      </c>
      <c r="W224" s="1087"/>
      <c r="X224" s="1096">
        <v>0</v>
      </c>
      <c r="Y224" s="1096"/>
      <c r="Z224" s="140"/>
      <c r="AA224" s="1097" t="s">
        <v>36</v>
      </c>
      <c r="AB224" s="1098"/>
      <c r="AC224" s="2"/>
      <c r="AD224" s="127"/>
      <c r="AE224" s="1091" t="s">
        <v>8</v>
      </c>
      <c r="AF224" s="1091"/>
      <c r="AG224" s="1094">
        <f>SUMIFS($BF$17:$BF$216,$J$17:$J$216,"介護職員",$L$17:$L$216,"C")</f>
        <v>0</v>
      </c>
      <c r="AH224" s="1094"/>
      <c r="AI224" s="1095">
        <f>SUMIFS($BH$17:$BH$216,$J$17:$J$216,"介護職員",$L$17:$L$216,"C")</f>
        <v>0</v>
      </c>
      <c r="AJ224" s="1095"/>
      <c r="AK224" s="139"/>
      <c r="AL224" s="1087">
        <v>0</v>
      </c>
      <c r="AM224" s="1087"/>
      <c r="AN224" s="1096">
        <v>0</v>
      </c>
      <c r="AO224" s="1096"/>
      <c r="AP224" s="140"/>
      <c r="AQ224" s="1097" t="s">
        <v>36</v>
      </c>
      <c r="AR224" s="1098"/>
      <c r="AS224" s="127"/>
      <c r="AT224" s="127"/>
      <c r="AU224" s="127"/>
      <c r="AV224" s="127"/>
      <c r="AW224" s="127"/>
      <c r="AX224" s="127"/>
      <c r="AY224" s="127"/>
      <c r="AZ224" s="127"/>
      <c r="BA224" s="127"/>
      <c r="BB224" s="127"/>
      <c r="BC224" s="127"/>
      <c r="BD224" s="127"/>
      <c r="BE224" s="127"/>
      <c r="BF224" s="127"/>
      <c r="BG224" s="127"/>
      <c r="BH224" s="128"/>
      <c r="BI224" s="76"/>
      <c r="BJ224" s="180"/>
      <c r="BK224" s="180"/>
      <c r="BL224" s="180"/>
      <c r="BM224" s="180"/>
      <c r="BN224" s="180"/>
    </row>
    <row r="225" spans="2:66" ht="20.25" customHeight="1">
      <c r="B225" s="49"/>
      <c r="C225" s="49"/>
      <c r="D225" s="49"/>
      <c r="E225" s="49"/>
      <c r="F225" s="49"/>
      <c r="G225" s="69"/>
      <c r="H225" s="69"/>
      <c r="I225" s="69"/>
      <c r="J225" s="69"/>
      <c r="K225" s="69"/>
      <c r="L225" s="69"/>
      <c r="M225" s="124"/>
      <c r="N225" s="125"/>
      <c r="O225" s="1091" t="s">
        <v>9</v>
      </c>
      <c r="P225" s="1091"/>
      <c r="Q225" s="1094">
        <f>SUMIFS($BF$17:$BF$216,$J$17:$J$216,"看護職員",$L$17:$L$216,"D")</f>
        <v>0</v>
      </c>
      <c r="R225" s="1094"/>
      <c r="S225" s="1095">
        <f>SUMIFS($BH$17:$BH$216,$J$17:$J$216,"看護職員",$L$17:$L$216,"D")</f>
        <v>0</v>
      </c>
      <c r="T225" s="1095"/>
      <c r="U225" s="139"/>
      <c r="V225" s="1087">
        <v>0</v>
      </c>
      <c r="W225" s="1087"/>
      <c r="X225" s="1096">
        <v>0</v>
      </c>
      <c r="Y225" s="1096"/>
      <c r="Z225" s="140"/>
      <c r="AA225" s="1097" t="s">
        <v>36</v>
      </c>
      <c r="AB225" s="1098"/>
      <c r="AC225" s="2"/>
      <c r="AD225" s="127"/>
      <c r="AE225" s="1091" t="s">
        <v>9</v>
      </c>
      <c r="AF225" s="1091"/>
      <c r="AG225" s="1094">
        <f>SUMIFS($BF$17:$BF$216,$J$17:$J$216,"介護職員",$L$17:$L$216,"D")</f>
        <v>0</v>
      </c>
      <c r="AH225" s="1094"/>
      <c r="AI225" s="1095">
        <f>SUMIFS($BH$17:$BH$216,$J$17:$J$216,"介護職員",$L$17:$L$216,"D")</f>
        <v>0</v>
      </c>
      <c r="AJ225" s="1095"/>
      <c r="AK225" s="139"/>
      <c r="AL225" s="1087">
        <v>0</v>
      </c>
      <c r="AM225" s="1087"/>
      <c r="AN225" s="1096">
        <v>0</v>
      </c>
      <c r="AO225" s="1096"/>
      <c r="AP225" s="140"/>
      <c r="AQ225" s="1097" t="s">
        <v>36</v>
      </c>
      <c r="AR225" s="1098"/>
      <c r="AS225" s="127"/>
      <c r="AT225" s="127"/>
      <c r="AU225" s="125" t="s">
        <v>156</v>
      </c>
      <c r="AV225" s="125"/>
      <c r="AW225" s="125"/>
      <c r="AX225" s="125"/>
      <c r="AY225" s="125"/>
      <c r="AZ225" s="125"/>
      <c r="BA225" s="127"/>
      <c r="BB225" s="127"/>
      <c r="BC225" s="127"/>
      <c r="BD225" s="127"/>
      <c r="BE225" s="127"/>
      <c r="BF225" s="127"/>
      <c r="BG225" s="127"/>
      <c r="BH225" s="128"/>
      <c r="BI225" s="76"/>
      <c r="BJ225" s="180"/>
      <c r="BK225" s="180"/>
      <c r="BL225" s="180"/>
      <c r="BM225" s="180"/>
      <c r="BN225" s="180"/>
    </row>
    <row r="226" spans="2:66" ht="20.25" customHeight="1">
      <c r="B226" s="49"/>
      <c r="C226" s="49"/>
      <c r="D226" s="49"/>
      <c r="E226" s="49"/>
      <c r="F226" s="49"/>
      <c r="G226" s="69"/>
      <c r="H226" s="69"/>
      <c r="I226" s="69"/>
      <c r="J226" s="69"/>
      <c r="K226" s="69"/>
      <c r="L226" s="69"/>
      <c r="M226" s="124"/>
      <c r="N226" s="125"/>
      <c r="O226" s="1091" t="s">
        <v>139</v>
      </c>
      <c r="P226" s="1091"/>
      <c r="Q226" s="1094">
        <f>SUM(Q222:R225)</f>
        <v>0</v>
      </c>
      <c r="R226" s="1094"/>
      <c r="S226" s="1095">
        <f>SUM(S222:T225)</f>
        <v>0</v>
      </c>
      <c r="T226" s="1095"/>
      <c r="U226" s="139"/>
      <c r="V226" s="1094">
        <f>SUM(V222:W225)</f>
        <v>0</v>
      </c>
      <c r="W226" s="1094"/>
      <c r="X226" s="1095">
        <f>SUM(X222:Y225)</f>
        <v>0</v>
      </c>
      <c r="Y226" s="1095"/>
      <c r="Z226" s="140"/>
      <c r="AA226" s="1099">
        <f>SUM(AA222:AB223)</f>
        <v>0</v>
      </c>
      <c r="AB226" s="1100"/>
      <c r="AC226" s="2"/>
      <c r="AD226" s="127"/>
      <c r="AE226" s="1091" t="s">
        <v>139</v>
      </c>
      <c r="AF226" s="1091"/>
      <c r="AG226" s="1094">
        <f>SUM(AG222:AH225)</f>
        <v>0</v>
      </c>
      <c r="AH226" s="1094"/>
      <c r="AI226" s="1095">
        <f>SUM(AI222:AJ225)</f>
        <v>0</v>
      </c>
      <c r="AJ226" s="1095"/>
      <c r="AK226" s="139"/>
      <c r="AL226" s="1094">
        <f>SUM(AL222:AM225)</f>
        <v>0</v>
      </c>
      <c r="AM226" s="1094"/>
      <c r="AN226" s="1095">
        <f>SUM(AN222:AO225)</f>
        <v>0</v>
      </c>
      <c r="AO226" s="1095"/>
      <c r="AP226" s="140"/>
      <c r="AQ226" s="1099">
        <f>SUM(AQ222:AR223)</f>
        <v>0</v>
      </c>
      <c r="AR226" s="1100"/>
      <c r="AS226" s="127"/>
      <c r="AT226" s="127"/>
      <c r="AU226" s="1091" t="s">
        <v>4</v>
      </c>
      <c r="AV226" s="1091"/>
      <c r="AW226" s="1091" t="s">
        <v>5</v>
      </c>
      <c r="AX226" s="1091"/>
      <c r="AY226" s="1091"/>
      <c r="AZ226" s="1091"/>
      <c r="BA226" s="127"/>
      <c r="BB226" s="127"/>
      <c r="BC226" s="127"/>
      <c r="BD226" s="127"/>
      <c r="BE226" s="127"/>
      <c r="BF226" s="127"/>
      <c r="BG226" s="127"/>
      <c r="BH226" s="128"/>
      <c r="BI226" s="76"/>
      <c r="BJ226" s="180"/>
      <c r="BK226" s="180"/>
      <c r="BL226" s="180"/>
      <c r="BM226" s="180"/>
      <c r="BN226" s="180"/>
    </row>
    <row r="227" spans="2:66" ht="20.25" customHeight="1">
      <c r="B227" s="49"/>
      <c r="C227" s="49"/>
      <c r="D227" s="49"/>
      <c r="E227" s="49"/>
      <c r="F227" s="49"/>
      <c r="G227" s="69"/>
      <c r="H227" s="69"/>
      <c r="I227" s="69"/>
      <c r="J227" s="69"/>
      <c r="K227" s="69"/>
      <c r="L227" s="69"/>
      <c r="M227" s="124"/>
      <c r="N227" s="124"/>
      <c r="O227" s="133"/>
      <c r="P227" s="133"/>
      <c r="Q227" s="133"/>
      <c r="R227" s="133"/>
      <c r="S227" s="134"/>
      <c r="T227" s="134"/>
      <c r="U227" s="134"/>
      <c r="V227" s="135"/>
      <c r="W227" s="135"/>
      <c r="X227" s="135"/>
      <c r="Y227" s="135"/>
      <c r="Z227" s="136"/>
      <c r="AA227" s="127"/>
      <c r="AB227" s="127"/>
      <c r="AC227" s="127"/>
      <c r="AD227" s="127"/>
      <c r="AE227" s="133"/>
      <c r="AF227" s="133"/>
      <c r="AG227" s="133"/>
      <c r="AH227" s="133"/>
      <c r="AI227" s="134"/>
      <c r="AJ227" s="134"/>
      <c r="AK227" s="134"/>
      <c r="AL227" s="135"/>
      <c r="AM227" s="135"/>
      <c r="AN227" s="135"/>
      <c r="AO227" s="135"/>
      <c r="AP227" s="136"/>
      <c r="AQ227" s="127"/>
      <c r="AR227" s="127"/>
      <c r="AS227" s="127"/>
      <c r="AT227" s="127"/>
      <c r="AU227" s="1091" t="s">
        <v>6</v>
      </c>
      <c r="AV227" s="1091"/>
      <c r="AW227" s="1091" t="s">
        <v>94</v>
      </c>
      <c r="AX227" s="1091"/>
      <c r="AY227" s="1091"/>
      <c r="AZ227" s="1091"/>
      <c r="BA227" s="127"/>
      <c r="BB227" s="127"/>
      <c r="BC227" s="127"/>
      <c r="BD227" s="127"/>
      <c r="BE227" s="127"/>
      <c r="BF227" s="127"/>
      <c r="BG227" s="127"/>
      <c r="BH227" s="128"/>
      <c r="BI227" s="76"/>
      <c r="BJ227" s="180"/>
      <c r="BK227" s="180"/>
      <c r="BL227" s="180"/>
      <c r="BM227" s="180"/>
      <c r="BN227" s="180"/>
    </row>
    <row r="228" spans="2:66" ht="20.25" customHeight="1">
      <c r="B228" s="49"/>
      <c r="C228" s="49"/>
      <c r="D228" s="49"/>
      <c r="E228" s="49"/>
      <c r="F228" s="49"/>
      <c r="G228" s="69"/>
      <c r="H228" s="69"/>
      <c r="I228" s="69"/>
      <c r="J228" s="69"/>
      <c r="K228" s="69"/>
      <c r="L228" s="69"/>
      <c r="M228" s="124"/>
      <c r="N228" s="124"/>
      <c r="O228" s="126" t="s">
        <v>142</v>
      </c>
      <c r="P228" s="125"/>
      <c r="Q228" s="125"/>
      <c r="R228" s="125"/>
      <c r="S228" s="125"/>
      <c r="T228" s="125"/>
      <c r="U228" s="160" t="s">
        <v>241</v>
      </c>
      <c r="V228" s="949" t="s">
        <v>242</v>
      </c>
      <c r="W228" s="950"/>
      <c r="X228" s="137"/>
      <c r="Y228" s="137"/>
      <c r="Z228" s="125"/>
      <c r="AA228" s="125"/>
      <c r="AB228" s="125"/>
      <c r="AC228" s="127"/>
      <c r="AD228" s="127"/>
      <c r="AE228" s="126" t="s">
        <v>142</v>
      </c>
      <c r="AF228" s="125"/>
      <c r="AG228" s="125"/>
      <c r="AH228" s="125"/>
      <c r="AI228" s="125"/>
      <c r="AJ228" s="125"/>
      <c r="AK228" s="160" t="s">
        <v>241</v>
      </c>
      <c r="AL228" s="951" t="str">
        <f>V228</f>
        <v>週</v>
      </c>
      <c r="AM228" s="952"/>
      <c r="AN228" s="137"/>
      <c r="AO228" s="137"/>
      <c r="AP228" s="125"/>
      <c r="AQ228" s="125"/>
      <c r="AR228" s="125"/>
      <c r="AS228" s="127"/>
      <c r="AT228" s="127"/>
      <c r="AU228" s="1091" t="s">
        <v>7</v>
      </c>
      <c r="AV228" s="1091"/>
      <c r="AW228" s="1091" t="s">
        <v>95</v>
      </c>
      <c r="AX228" s="1091"/>
      <c r="AY228" s="1091"/>
      <c r="AZ228" s="1091"/>
      <c r="BA228" s="127"/>
      <c r="BB228" s="127"/>
      <c r="BC228" s="127"/>
      <c r="BD228" s="127"/>
      <c r="BE228" s="127"/>
      <c r="BF228" s="127"/>
      <c r="BG228" s="127"/>
      <c r="BH228" s="128"/>
      <c r="BI228" s="76"/>
      <c r="BJ228" s="180"/>
      <c r="BK228" s="180"/>
      <c r="BL228" s="180"/>
      <c r="BM228" s="180"/>
      <c r="BN228" s="180"/>
    </row>
    <row r="229" spans="2:66" ht="20.25" customHeight="1">
      <c r="B229" s="49"/>
      <c r="C229" s="49"/>
      <c r="D229" s="49"/>
      <c r="E229" s="49"/>
      <c r="F229" s="49"/>
      <c r="G229" s="69"/>
      <c r="H229" s="69"/>
      <c r="I229" s="69"/>
      <c r="J229" s="69"/>
      <c r="K229" s="69"/>
      <c r="L229" s="69"/>
      <c r="M229" s="124"/>
      <c r="N229" s="124"/>
      <c r="O229" s="125" t="s">
        <v>143</v>
      </c>
      <c r="P229" s="125"/>
      <c r="Q229" s="125"/>
      <c r="R229" s="125"/>
      <c r="S229" s="125"/>
      <c r="T229" s="125" t="s">
        <v>144</v>
      </c>
      <c r="U229" s="125"/>
      <c r="V229" s="125"/>
      <c r="W229" s="125"/>
      <c r="X229" s="126"/>
      <c r="Y229" s="125"/>
      <c r="Z229" s="125"/>
      <c r="AA229" s="125"/>
      <c r="AB229" s="125"/>
      <c r="AC229" s="127"/>
      <c r="AD229" s="127"/>
      <c r="AE229" s="125" t="s">
        <v>143</v>
      </c>
      <c r="AF229" s="125"/>
      <c r="AG229" s="125"/>
      <c r="AH229" s="125"/>
      <c r="AI229" s="125"/>
      <c r="AJ229" s="125" t="s">
        <v>144</v>
      </c>
      <c r="AK229" s="125"/>
      <c r="AL229" s="125"/>
      <c r="AM229" s="125"/>
      <c r="AN229" s="126"/>
      <c r="AO229" s="125"/>
      <c r="AP229" s="125"/>
      <c r="AQ229" s="125"/>
      <c r="AR229" s="125"/>
      <c r="AS229" s="127"/>
      <c r="AT229" s="127"/>
      <c r="AU229" s="1091" t="s">
        <v>8</v>
      </c>
      <c r="AV229" s="1091"/>
      <c r="AW229" s="1091" t="s">
        <v>96</v>
      </c>
      <c r="AX229" s="1091"/>
      <c r="AY229" s="1091"/>
      <c r="AZ229" s="1091"/>
      <c r="BA229" s="127"/>
      <c r="BB229" s="127"/>
      <c r="BC229" s="127"/>
      <c r="BD229" s="127"/>
      <c r="BE229" s="127"/>
      <c r="BF229" s="127"/>
      <c r="BG229" s="127"/>
      <c r="BH229" s="128"/>
      <c r="BI229" s="76"/>
      <c r="BJ229" s="180"/>
      <c r="BK229" s="180"/>
      <c r="BL229" s="180"/>
      <c r="BM229" s="180"/>
      <c r="BN229" s="180"/>
    </row>
    <row r="230" spans="2:66" ht="20.25" customHeight="1">
      <c r="B230" s="49"/>
      <c r="C230" s="49"/>
      <c r="D230" s="49"/>
      <c r="E230" s="49"/>
      <c r="F230" s="49"/>
      <c r="G230" s="69"/>
      <c r="H230" s="69"/>
      <c r="I230" s="69"/>
      <c r="J230" s="69"/>
      <c r="K230" s="69"/>
      <c r="L230" s="69"/>
      <c r="M230" s="124"/>
      <c r="N230" s="124"/>
      <c r="O230" s="125" t="str">
        <f>IF($V$228="週","対象時間数（週平均）","対象時間数（当月合計）")</f>
        <v>対象時間数（週平均）</v>
      </c>
      <c r="P230" s="125"/>
      <c r="Q230" s="125"/>
      <c r="R230" s="125"/>
      <c r="S230" s="125"/>
      <c r="T230" s="125" t="str">
        <f>IF($V$228="週","週に勤務すべき時間数","当月に勤務すべき時間数")</f>
        <v>週に勤務すべき時間数</v>
      </c>
      <c r="U230" s="125"/>
      <c r="V230" s="125"/>
      <c r="W230" s="125"/>
      <c r="X230" s="126"/>
      <c r="Y230" s="125" t="s">
        <v>145</v>
      </c>
      <c r="Z230" s="125"/>
      <c r="AA230" s="125"/>
      <c r="AB230" s="125"/>
      <c r="AC230" s="127"/>
      <c r="AD230" s="127"/>
      <c r="AE230" s="125" t="str">
        <f>IF(AL228="週","対象時間数（週平均）","対象時間数（当月合計）")</f>
        <v>対象時間数（週平均）</v>
      </c>
      <c r="AF230" s="125"/>
      <c r="AG230" s="125"/>
      <c r="AH230" s="125"/>
      <c r="AI230" s="125"/>
      <c r="AJ230" s="125" t="str">
        <f>IF($AL$228="週","週に勤務すべき時間数","当月に勤務すべき時間数")</f>
        <v>週に勤務すべき時間数</v>
      </c>
      <c r="AK230" s="125"/>
      <c r="AL230" s="125"/>
      <c r="AM230" s="125"/>
      <c r="AN230" s="126"/>
      <c r="AO230" s="125" t="s">
        <v>145</v>
      </c>
      <c r="AP230" s="125"/>
      <c r="AQ230" s="125"/>
      <c r="AR230" s="125"/>
      <c r="AS230" s="127"/>
      <c r="AT230" s="127"/>
      <c r="AU230" s="1091" t="s">
        <v>9</v>
      </c>
      <c r="AV230" s="1091"/>
      <c r="AW230" s="1091" t="s">
        <v>157</v>
      </c>
      <c r="AX230" s="1091"/>
      <c r="AY230" s="1091"/>
      <c r="AZ230" s="1091"/>
      <c r="BA230" s="127"/>
      <c r="BB230" s="127"/>
      <c r="BC230" s="127"/>
      <c r="BD230" s="127"/>
      <c r="BE230" s="127"/>
      <c r="BF230" s="127"/>
      <c r="BG230" s="127"/>
      <c r="BH230" s="128"/>
      <c r="BI230" s="76"/>
      <c r="BJ230" s="180"/>
      <c r="BK230" s="180"/>
      <c r="BL230" s="180"/>
      <c r="BM230" s="180"/>
      <c r="BN230" s="180"/>
    </row>
    <row r="231" spans="2:66" ht="20.25" customHeight="1">
      <c r="M231" s="2"/>
      <c r="N231" s="2"/>
      <c r="O231" s="1104">
        <f>IF($V$228="週",X226,V226)</f>
        <v>0</v>
      </c>
      <c r="P231" s="1104"/>
      <c r="Q231" s="1104"/>
      <c r="R231" s="1104"/>
      <c r="S231" s="181" t="s">
        <v>146</v>
      </c>
      <c r="T231" s="1091">
        <f>IF($V$228="週",$BE$6,$BI$6)</f>
        <v>40</v>
      </c>
      <c r="U231" s="1091"/>
      <c r="V231" s="1091"/>
      <c r="W231" s="1091"/>
      <c r="X231" s="181" t="s">
        <v>147</v>
      </c>
      <c r="Y231" s="1101">
        <f>ROUNDDOWN(O231/T231,1)</f>
        <v>0</v>
      </c>
      <c r="Z231" s="1101"/>
      <c r="AA231" s="1101"/>
      <c r="AB231" s="1101"/>
      <c r="AC231" s="2"/>
      <c r="AD231" s="2"/>
      <c r="AE231" s="1104">
        <f>IF($AL$228="週",AN226,AL226)</f>
        <v>0</v>
      </c>
      <c r="AF231" s="1104"/>
      <c r="AG231" s="1104"/>
      <c r="AH231" s="1104"/>
      <c r="AI231" s="181" t="s">
        <v>146</v>
      </c>
      <c r="AJ231" s="1091">
        <f>IF($AL$228="週",$BE$6,$BI$6)</f>
        <v>40</v>
      </c>
      <c r="AK231" s="1091"/>
      <c r="AL231" s="1091"/>
      <c r="AM231" s="1091"/>
      <c r="AN231" s="181" t="s">
        <v>147</v>
      </c>
      <c r="AO231" s="1101">
        <f>ROUNDDOWN(AE231/AJ231,1)</f>
        <v>0</v>
      </c>
      <c r="AP231" s="1101"/>
      <c r="AQ231" s="1101"/>
      <c r="AR231" s="1101"/>
      <c r="AS231" s="2"/>
      <c r="AT231" s="2"/>
      <c r="AU231" s="2"/>
      <c r="AV231" s="2"/>
      <c r="AW231" s="2"/>
      <c r="AX231" s="2"/>
      <c r="AY231" s="2"/>
      <c r="AZ231" s="2"/>
      <c r="BA231" s="2"/>
      <c r="BB231" s="2"/>
      <c r="BC231" s="2"/>
      <c r="BD231" s="2"/>
      <c r="BE231" s="2"/>
      <c r="BF231" s="2"/>
      <c r="BG231" s="2"/>
      <c r="BH231" s="2"/>
    </row>
    <row r="232" spans="2:66" ht="20.25" customHeight="1">
      <c r="M232" s="2"/>
      <c r="N232" s="2"/>
      <c r="O232" s="125"/>
      <c r="P232" s="125"/>
      <c r="Q232" s="125"/>
      <c r="R232" s="125"/>
      <c r="S232" s="125"/>
      <c r="T232" s="125"/>
      <c r="U232" s="125"/>
      <c r="V232" s="125"/>
      <c r="W232" s="125"/>
      <c r="X232" s="126"/>
      <c r="Y232" s="125" t="s">
        <v>148</v>
      </c>
      <c r="Z232" s="125"/>
      <c r="AA232" s="125"/>
      <c r="AB232" s="125"/>
      <c r="AC232" s="2"/>
      <c r="AD232" s="2"/>
      <c r="AE232" s="125"/>
      <c r="AF232" s="125"/>
      <c r="AG232" s="125"/>
      <c r="AH232" s="125"/>
      <c r="AI232" s="125"/>
      <c r="AJ232" s="125"/>
      <c r="AK232" s="125"/>
      <c r="AL232" s="125"/>
      <c r="AM232" s="125"/>
      <c r="AN232" s="126"/>
      <c r="AO232" s="125" t="s">
        <v>148</v>
      </c>
      <c r="AP232" s="125"/>
      <c r="AQ232" s="125"/>
      <c r="AR232" s="125"/>
      <c r="AS232" s="2"/>
      <c r="AT232" s="2"/>
      <c r="AU232" s="2"/>
      <c r="AV232" s="2"/>
      <c r="AW232" s="2"/>
      <c r="AX232" s="2"/>
      <c r="AY232" s="2"/>
      <c r="AZ232" s="2"/>
      <c r="BA232" s="2"/>
      <c r="BB232" s="2"/>
      <c r="BC232" s="2"/>
      <c r="BD232" s="2"/>
      <c r="BE232" s="2"/>
      <c r="BF232" s="2"/>
      <c r="BG232" s="2"/>
      <c r="BH232" s="2"/>
    </row>
    <row r="233" spans="2:66" ht="20.25" customHeight="1">
      <c r="M233" s="2"/>
      <c r="N233" s="2"/>
      <c r="O233" s="125" t="s">
        <v>203</v>
      </c>
      <c r="P233" s="125"/>
      <c r="Q233" s="125"/>
      <c r="R233" s="125"/>
      <c r="S233" s="125"/>
      <c r="T233" s="125"/>
      <c r="U233" s="125"/>
      <c r="V233" s="125"/>
      <c r="W233" s="125"/>
      <c r="X233" s="126"/>
      <c r="Y233" s="125"/>
      <c r="Z233" s="125"/>
      <c r="AA233" s="125"/>
      <c r="AB233" s="125"/>
      <c r="AC233" s="2"/>
      <c r="AD233" s="2"/>
      <c r="AE233" s="125" t="s">
        <v>204</v>
      </c>
      <c r="AF233" s="125"/>
      <c r="AG233" s="125"/>
      <c r="AH233" s="125"/>
      <c r="AI233" s="125"/>
      <c r="AJ233" s="125"/>
      <c r="AK233" s="125"/>
      <c r="AL233" s="125"/>
      <c r="AM233" s="125"/>
      <c r="AN233" s="126"/>
      <c r="AO233" s="125"/>
      <c r="AP233" s="125"/>
      <c r="AQ233" s="125"/>
      <c r="AR233" s="125"/>
      <c r="AS233" s="2"/>
      <c r="AT233" s="2"/>
      <c r="AU233" s="2"/>
      <c r="AV233" s="2"/>
      <c r="AW233" s="2"/>
      <c r="AX233" s="2"/>
      <c r="AY233" s="2"/>
      <c r="AZ233" s="2"/>
      <c r="BA233" s="2"/>
      <c r="BB233" s="2"/>
      <c r="BC233" s="2"/>
      <c r="BD233" s="2"/>
      <c r="BE233" s="2"/>
      <c r="BF233" s="2"/>
      <c r="BG233" s="2"/>
      <c r="BH233" s="2"/>
    </row>
    <row r="234" spans="2:66" ht="20.25" customHeight="1">
      <c r="M234" s="2"/>
      <c r="N234" s="2"/>
      <c r="O234" s="125" t="s">
        <v>135</v>
      </c>
      <c r="P234" s="125"/>
      <c r="Q234" s="125"/>
      <c r="R234" s="125"/>
      <c r="S234" s="125"/>
      <c r="T234" s="125"/>
      <c r="U234" s="125"/>
      <c r="V234" s="125"/>
      <c r="W234" s="125"/>
      <c r="X234" s="126"/>
      <c r="Y234" s="1073"/>
      <c r="Z234" s="1073"/>
      <c r="AA234" s="1073"/>
      <c r="AB234" s="1073"/>
      <c r="AC234" s="2"/>
      <c r="AD234" s="2"/>
      <c r="AE234" s="125" t="s">
        <v>135</v>
      </c>
      <c r="AF234" s="125"/>
      <c r="AG234" s="125"/>
      <c r="AH234" s="125"/>
      <c r="AI234" s="125"/>
      <c r="AJ234" s="125"/>
      <c r="AK234" s="125"/>
      <c r="AL234" s="125"/>
      <c r="AM234" s="125"/>
      <c r="AN234" s="126"/>
      <c r="AO234" s="1073"/>
      <c r="AP234" s="1073"/>
      <c r="AQ234" s="1073"/>
      <c r="AR234" s="1073"/>
      <c r="AS234" s="2"/>
      <c r="AT234" s="2"/>
      <c r="AU234" s="2"/>
      <c r="AV234" s="2"/>
      <c r="AW234" s="2"/>
      <c r="AX234" s="2"/>
      <c r="AY234" s="2"/>
      <c r="AZ234" s="2"/>
      <c r="BA234" s="2"/>
      <c r="BB234" s="2"/>
      <c r="BC234" s="2"/>
      <c r="BD234" s="2"/>
      <c r="BE234" s="2"/>
      <c r="BF234" s="2"/>
      <c r="BG234" s="2"/>
      <c r="BH234" s="2"/>
    </row>
    <row r="235" spans="2:66" ht="20.25" customHeight="1">
      <c r="M235" s="2"/>
      <c r="N235" s="2"/>
      <c r="O235" s="129" t="s">
        <v>149</v>
      </c>
      <c r="P235" s="129"/>
      <c r="Q235" s="129"/>
      <c r="R235" s="129"/>
      <c r="S235" s="129"/>
      <c r="T235" s="125" t="s">
        <v>150</v>
      </c>
      <c r="U235" s="129"/>
      <c r="V235" s="129"/>
      <c r="W235" s="129"/>
      <c r="X235" s="129"/>
      <c r="Y235" s="1074" t="s">
        <v>139</v>
      </c>
      <c r="Z235" s="1074"/>
      <c r="AA235" s="1074"/>
      <c r="AB235" s="1074"/>
      <c r="AC235" s="2"/>
      <c r="AD235" s="2"/>
      <c r="AE235" s="129" t="s">
        <v>149</v>
      </c>
      <c r="AF235" s="129"/>
      <c r="AG235" s="129"/>
      <c r="AH235" s="129"/>
      <c r="AI235" s="129"/>
      <c r="AJ235" s="125" t="s">
        <v>150</v>
      </c>
      <c r="AK235" s="129"/>
      <c r="AL235" s="129"/>
      <c r="AM235" s="129"/>
      <c r="AN235" s="129"/>
      <c r="AO235" s="1074" t="s">
        <v>139</v>
      </c>
      <c r="AP235" s="1074"/>
      <c r="AQ235" s="1074"/>
      <c r="AR235" s="1074"/>
      <c r="AS235" s="2"/>
      <c r="AT235" s="2"/>
      <c r="AU235" s="2"/>
      <c r="AV235" s="2"/>
      <c r="AW235" s="2"/>
      <c r="AX235" s="2"/>
      <c r="AY235" s="2"/>
      <c r="AZ235" s="2"/>
      <c r="BA235" s="2"/>
      <c r="BB235" s="2"/>
      <c r="BC235" s="2"/>
      <c r="BD235" s="2"/>
      <c r="BE235" s="2"/>
      <c r="BF235" s="2"/>
      <c r="BG235" s="2"/>
      <c r="BH235" s="2"/>
    </row>
    <row r="236" spans="2:66" ht="20.25" customHeight="1">
      <c r="M236" s="2"/>
      <c r="N236" s="2"/>
      <c r="O236" s="1091">
        <f>AA226</f>
        <v>0</v>
      </c>
      <c r="P236" s="1091"/>
      <c r="Q236" s="1091"/>
      <c r="R236" s="1091"/>
      <c r="S236" s="181" t="s">
        <v>153</v>
      </c>
      <c r="T236" s="1101">
        <f>Y231</f>
        <v>0</v>
      </c>
      <c r="U236" s="1101"/>
      <c r="V236" s="1101"/>
      <c r="W236" s="1101"/>
      <c r="X236" s="181" t="s">
        <v>147</v>
      </c>
      <c r="Y236" s="1093">
        <f>ROUNDDOWN(O236+T236,1)</f>
        <v>0</v>
      </c>
      <c r="Z236" s="1093"/>
      <c r="AA236" s="1093"/>
      <c r="AB236" s="1093"/>
      <c r="AC236" s="138"/>
      <c r="AD236" s="138"/>
      <c r="AE236" s="1102">
        <f>AQ226</f>
        <v>0</v>
      </c>
      <c r="AF236" s="1102"/>
      <c r="AG236" s="1102"/>
      <c r="AH236" s="1102"/>
      <c r="AI236" s="136" t="s">
        <v>153</v>
      </c>
      <c r="AJ236" s="1103">
        <f>AO231</f>
        <v>0</v>
      </c>
      <c r="AK236" s="1103"/>
      <c r="AL236" s="1103"/>
      <c r="AM236" s="1103"/>
      <c r="AN236" s="136" t="s">
        <v>147</v>
      </c>
      <c r="AO236" s="1093">
        <f>ROUNDDOWN(AE236+AJ236,1)</f>
        <v>0</v>
      </c>
      <c r="AP236" s="1093"/>
      <c r="AQ236" s="1093"/>
      <c r="AR236" s="1093"/>
      <c r="AS236" s="2"/>
      <c r="AT236" s="2"/>
      <c r="AU236" s="2"/>
      <c r="AV236" s="2"/>
      <c r="AW236" s="2"/>
      <c r="AX236" s="2"/>
      <c r="AY236" s="2"/>
      <c r="AZ236" s="2"/>
      <c r="BA236" s="2"/>
      <c r="BB236" s="2"/>
      <c r="BC236" s="2"/>
      <c r="BD236" s="2"/>
      <c r="BE236" s="2"/>
      <c r="BF236" s="2"/>
      <c r="BG236" s="2"/>
      <c r="BH236" s="2"/>
    </row>
    <row r="237" spans="2:66" ht="20.25" customHeight="1"/>
    <row r="238" spans="2:66" ht="20.25" customHeight="1"/>
    <row r="239" spans="2:66" ht="20.25" customHeight="1"/>
    <row r="240" spans="2:66"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1:63">
      <c r="A283" s="11"/>
      <c r="B283" s="11"/>
      <c r="C283" s="11"/>
      <c r="D283" s="11"/>
      <c r="E283" s="11"/>
      <c r="F283" s="11"/>
      <c r="G283" s="12"/>
      <c r="H283" s="12"/>
      <c r="I283" s="12"/>
      <c r="J283" s="12"/>
      <c r="K283" s="12"/>
      <c r="L283" s="12"/>
      <c r="M283" s="12"/>
      <c r="N283" s="12"/>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0"/>
      <c r="BE283" s="10"/>
      <c r="BF283" s="10"/>
      <c r="BG283" s="10"/>
      <c r="BH283" s="10"/>
      <c r="BI283" s="10"/>
      <c r="BJ283" s="10"/>
      <c r="BK283" s="10"/>
    </row>
    <row r="284" spans="1:63">
      <c r="A284" s="11"/>
      <c r="B284" s="11"/>
      <c r="C284" s="11"/>
      <c r="D284" s="11"/>
      <c r="E284" s="11"/>
      <c r="F284" s="11"/>
      <c r="G284" s="12"/>
      <c r="H284" s="12"/>
      <c r="I284" s="12"/>
      <c r="J284" s="12"/>
      <c r="K284" s="12"/>
      <c r="L284" s="12"/>
      <c r="M284" s="12"/>
      <c r="N284" s="12"/>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0"/>
      <c r="BE284" s="10"/>
      <c r="BF284" s="10"/>
      <c r="BG284" s="10"/>
      <c r="BH284" s="10"/>
      <c r="BI284" s="10"/>
      <c r="BJ284" s="10"/>
      <c r="BK284" s="10"/>
    </row>
    <row r="285" spans="1:63">
      <c r="A285" s="11"/>
      <c r="B285" s="11"/>
      <c r="C285" s="11"/>
      <c r="D285" s="11"/>
      <c r="E285" s="11"/>
      <c r="F285" s="11"/>
      <c r="G285" s="14"/>
      <c r="H285" s="14"/>
      <c r="I285" s="14"/>
      <c r="J285" s="14"/>
      <c r="K285" s="14"/>
      <c r="L285" s="14"/>
      <c r="M285" s="14"/>
      <c r="N285" s="14"/>
      <c r="O285" s="12"/>
      <c r="P285" s="12"/>
      <c r="Q285" s="11"/>
      <c r="R285" s="11"/>
      <c r="S285" s="11"/>
      <c r="T285" s="11"/>
      <c r="U285" s="11"/>
      <c r="V285" s="11"/>
    </row>
    <row r="286" spans="1:63">
      <c r="A286" s="11"/>
      <c r="B286" s="11"/>
      <c r="C286" s="11"/>
      <c r="D286" s="11"/>
      <c r="E286" s="11"/>
      <c r="F286" s="11"/>
      <c r="G286" s="14"/>
      <c r="H286" s="14"/>
      <c r="I286" s="14"/>
      <c r="J286" s="14"/>
      <c r="K286" s="14"/>
      <c r="L286" s="14"/>
      <c r="M286" s="14"/>
      <c r="N286" s="14"/>
      <c r="O286" s="12"/>
      <c r="P286" s="12"/>
      <c r="Q286" s="11"/>
      <c r="R286" s="11"/>
      <c r="S286" s="11"/>
      <c r="T286" s="11"/>
      <c r="U286" s="11"/>
      <c r="V286" s="11"/>
    </row>
    <row r="287" spans="1:63">
      <c r="G287" s="3"/>
      <c r="H287" s="3"/>
      <c r="I287" s="3"/>
      <c r="J287" s="3"/>
      <c r="K287" s="3"/>
      <c r="L287" s="3"/>
      <c r="M287" s="3"/>
      <c r="N287" s="3"/>
    </row>
    <row r="288" spans="1:63">
      <c r="G288" s="3"/>
      <c r="H288" s="3"/>
      <c r="I288" s="3"/>
      <c r="J288" s="3"/>
      <c r="K288" s="3"/>
      <c r="L288" s="3"/>
      <c r="M288" s="3"/>
      <c r="N288" s="3"/>
    </row>
    <row r="289" spans="7:14">
      <c r="G289" s="3"/>
      <c r="H289" s="3"/>
      <c r="I289" s="3"/>
      <c r="J289" s="3"/>
      <c r="K289" s="3"/>
      <c r="L289" s="3"/>
      <c r="M289" s="3"/>
      <c r="N289" s="3"/>
    </row>
    <row r="290" spans="7:14">
      <c r="G290" s="3"/>
      <c r="H290" s="3"/>
      <c r="I290" s="3"/>
      <c r="J290" s="3"/>
      <c r="K290" s="3"/>
      <c r="L290" s="3"/>
      <c r="M290" s="3"/>
      <c r="N290" s="3"/>
    </row>
  </sheetData>
  <sheetProtection sheet="1" insertRows="0" deleteRows="0"/>
  <mergeCells count="1336">
    <mergeCell ref="S213:W214"/>
    <mergeCell ref="BF213:BG213"/>
    <mergeCell ref="BH213:BI213"/>
    <mergeCell ref="BJ213:BN214"/>
    <mergeCell ref="BF214:BG214"/>
    <mergeCell ref="BH214:BI214"/>
    <mergeCell ref="B213:B214"/>
    <mergeCell ref="C213:C214"/>
    <mergeCell ref="D213:F214"/>
    <mergeCell ref="G213:H214"/>
    <mergeCell ref="M213:N214"/>
    <mergeCell ref="O213:R214"/>
    <mergeCell ref="S211:W212"/>
    <mergeCell ref="BF211:BG211"/>
    <mergeCell ref="BH211:BI211"/>
    <mergeCell ref="BJ211:BN212"/>
    <mergeCell ref="BF212:BG212"/>
    <mergeCell ref="BH212:BI212"/>
    <mergeCell ref="B211:B212"/>
    <mergeCell ref="C211:C212"/>
    <mergeCell ref="D211:F212"/>
    <mergeCell ref="G211:H212"/>
    <mergeCell ref="M211:N212"/>
    <mergeCell ref="O211:R212"/>
    <mergeCell ref="S209:W210"/>
    <mergeCell ref="BF209:BG209"/>
    <mergeCell ref="BH209:BI209"/>
    <mergeCell ref="BJ209:BN210"/>
    <mergeCell ref="BF210:BG210"/>
    <mergeCell ref="BH210:BI210"/>
    <mergeCell ref="B209:B210"/>
    <mergeCell ref="C209:C210"/>
    <mergeCell ref="D209:F210"/>
    <mergeCell ref="G209:H210"/>
    <mergeCell ref="M209:N210"/>
    <mergeCell ref="O209:R210"/>
    <mergeCell ref="S207:W208"/>
    <mergeCell ref="BF207:BG207"/>
    <mergeCell ref="BH207:BI207"/>
    <mergeCell ref="BJ207:BN208"/>
    <mergeCell ref="BF208:BG208"/>
    <mergeCell ref="BH208:BI208"/>
    <mergeCell ref="B207:B208"/>
    <mergeCell ref="C207:C208"/>
    <mergeCell ref="D207:F208"/>
    <mergeCell ref="G207:H208"/>
    <mergeCell ref="M207:N208"/>
    <mergeCell ref="O207:R208"/>
    <mergeCell ref="S205:W206"/>
    <mergeCell ref="BF205:BG205"/>
    <mergeCell ref="BH205:BI205"/>
    <mergeCell ref="BJ205:BN206"/>
    <mergeCell ref="BF206:BG206"/>
    <mergeCell ref="BH206:BI206"/>
    <mergeCell ref="B205:B206"/>
    <mergeCell ref="C205:C206"/>
    <mergeCell ref="D205:F206"/>
    <mergeCell ref="G205:H206"/>
    <mergeCell ref="M205:N206"/>
    <mergeCell ref="O205:R206"/>
    <mergeCell ref="S203:W204"/>
    <mergeCell ref="BF203:BG203"/>
    <mergeCell ref="BH203:BI203"/>
    <mergeCell ref="BJ203:BN204"/>
    <mergeCell ref="BF204:BG204"/>
    <mergeCell ref="BH204:BI204"/>
    <mergeCell ref="B203:B204"/>
    <mergeCell ref="C203:C204"/>
    <mergeCell ref="D203:F204"/>
    <mergeCell ref="G203:H204"/>
    <mergeCell ref="M203:N204"/>
    <mergeCell ref="O203:R204"/>
    <mergeCell ref="S201:W202"/>
    <mergeCell ref="BF201:BG201"/>
    <mergeCell ref="BH201:BI201"/>
    <mergeCell ref="BJ201:BN202"/>
    <mergeCell ref="BF202:BG202"/>
    <mergeCell ref="BH202:BI202"/>
    <mergeCell ref="B201:B202"/>
    <mergeCell ref="C201:C202"/>
    <mergeCell ref="D201:F202"/>
    <mergeCell ref="G201:H202"/>
    <mergeCell ref="M201:N202"/>
    <mergeCell ref="O201:R202"/>
    <mergeCell ref="S199:W200"/>
    <mergeCell ref="BF199:BG199"/>
    <mergeCell ref="BH199:BI199"/>
    <mergeCell ref="BJ199:BN200"/>
    <mergeCell ref="BF200:BG200"/>
    <mergeCell ref="BH200:BI200"/>
    <mergeCell ref="B199:B200"/>
    <mergeCell ref="C199:C200"/>
    <mergeCell ref="D199:F200"/>
    <mergeCell ref="G199:H200"/>
    <mergeCell ref="M199:N200"/>
    <mergeCell ref="O199:R200"/>
    <mergeCell ref="S197:W198"/>
    <mergeCell ref="BF197:BG197"/>
    <mergeCell ref="BH197:BI197"/>
    <mergeCell ref="BJ197:BN198"/>
    <mergeCell ref="BF198:BG198"/>
    <mergeCell ref="BH198:BI198"/>
    <mergeCell ref="B197:B198"/>
    <mergeCell ref="C197:C198"/>
    <mergeCell ref="D197:F198"/>
    <mergeCell ref="G197:H198"/>
    <mergeCell ref="M197:N198"/>
    <mergeCell ref="O197:R198"/>
    <mergeCell ref="S195:W196"/>
    <mergeCell ref="BF195:BG195"/>
    <mergeCell ref="BH195:BI195"/>
    <mergeCell ref="BJ195:BN196"/>
    <mergeCell ref="BF196:BG196"/>
    <mergeCell ref="BH196:BI196"/>
    <mergeCell ref="B195:B196"/>
    <mergeCell ref="C195:C196"/>
    <mergeCell ref="D195:F196"/>
    <mergeCell ref="G195:H196"/>
    <mergeCell ref="M195:N196"/>
    <mergeCell ref="O195:R196"/>
    <mergeCell ref="S193:W194"/>
    <mergeCell ref="BF193:BG193"/>
    <mergeCell ref="BH193:BI193"/>
    <mergeCell ref="BJ193:BN194"/>
    <mergeCell ref="BF194:BG194"/>
    <mergeCell ref="BH194:BI194"/>
    <mergeCell ref="B193:B194"/>
    <mergeCell ref="C193:C194"/>
    <mergeCell ref="D193:F194"/>
    <mergeCell ref="G193:H194"/>
    <mergeCell ref="M193:N194"/>
    <mergeCell ref="O193:R194"/>
    <mergeCell ref="S191:W192"/>
    <mergeCell ref="BF191:BG191"/>
    <mergeCell ref="BH191:BI191"/>
    <mergeCell ref="BJ191:BN192"/>
    <mergeCell ref="BF192:BG192"/>
    <mergeCell ref="BH192:BI192"/>
    <mergeCell ref="B191:B192"/>
    <mergeCell ref="C191:C192"/>
    <mergeCell ref="D191:F192"/>
    <mergeCell ref="G191:H192"/>
    <mergeCell ref="M191:N192"/>
    <mergeCell ref="O191:R192"/>
    <mergeCell ref="S189:W190"/>
    <mergeCell ref="BF189:BG189"/>
    <mergeCell ref="BH189:BI189"/>
    <mergeCell ref="BJ189:BN190"/>
    <mergeCell ref="BF190:BG190"/>
    <mergeCell ref="BH190:BI190"/>
    <mergeCell ref="B189:B190"/>
    <mergeCell ref="C189:C190"/>
    <mergeCell ref="D189:F190"/>
    <mergeCell ref="G189:H190"/>
    <mergeCell ref="M189:N190"/>
    <mergeCell ref="O189:R190"/>
    <mergeCell ref="S187:W188"/>
    <mergeCell ref="BF187:BG187"/>
    <mergeCell ref="BH187:BI187"/>
    <mergeCell ref="BJ187:BN188"/>
    <mergeCell ref="BF188:BG188"/>
    <mergeCell ref="BH188:BI188"/>
    <mergeCell ref="B187:B188"/>
    <mergeCell ref="C187:C188"/>
    <mergeCell ref="D187:F188"/>
    <mergeCell ref="G187:H188"/>
    <mergeCell ref="M187:N188"/>
    <mergeCell ref="O187:R188"/>
    <mergeCell ref="S185:W186"/>
    <mergeCell ref="BF185:BG185"/>
    <mergeCell ref="BH185:BI185"/>
    <mergeCell ref="BJ185:BN186"/>
    <mergeCell ref="BF186:BG186"/>
    <mergeCell ref="BH186:BI186"/>
    <mergeCell ref="B185:B186"/>
    <mergeCell ref="C185:C186"/>
    <mergeCell ref="D185:F186"/>
    <mergeCell ref="G185:H186"/>
    <mergeCell ref="M185:N186"/>
    <mergeCell ref="O185:R186"/>
    <mergeCell ref="S183:W184"/>
    <mergeCell ref="BF183:BG183"/>
    <mergeCell ref="BH183:BI183"/>
    <mergeCell ref="BJ183:BN184"/>
    <mergeCell ref="BF184:BG184"/>
    <mergeCell ref="BH184:BI184"/>
    <mergeCell ref="B183:B184"/>
    <mergeCell ref="C183:C184"/>
    <mergeCell ref="D183:F184"/>
    <mergeCell ref="G183:H184"/>
    <mergeCell ref="M183:N184"/>
    <mergeCell ref="O183:R184"/>
    <mergeCell ref="S181:W182"/>
    <mergeCell ref="BF181:BG181"/>
    <mergeCell ref="BH181:BI181"/>
    <mergeCell ref="BJ181:BN182"/>
    <mergeCell ref="BF182:BG182"/>
    <mergeCell ref="BH182:BI182"/>
    <mergeCell ref="B181:B182"/>
    <mergeCell ref="C181:C182"/>
    <mergeCell ref="D181:F182"/>
    <mergeCell ref="G181:H182"/>
    <mergeCell ref="M181:N182"/>
    <mergeCell ref="O181:R182"/>
    <mergeCell ref="S179:W180"/>
    <mergeCell ref="BF179:BG179"/>
    <mergeCell ref="BH179:BI179"/>
    <mergeCell ref="BJ179:BN180"/>
    <mergeCell ref="BF180:BG180"/>
    <mergeCell ref="BH180:BI180"/>
    <mergeCell ref="B179:B180"/>
    <mergeCell ref="C179:C180"/>
    <mergeCell ref="D179:F180"/>
    <mergeCell ref="G179:H180"/>
    <mergeCell ref="M179:N180"/>
    <mergeCell ref="O179:R180"/>
    <mergeCell ref="S177:W178"/>
    <mergeCell ref="BF177:BG177"/>
    <mergeCell ref="BH177:BI177"/>
    <mergeCell ref="BJ177:BN178"/>
    <mergeCell ref="BF178:BG178"/>
    <mergeCell ref="BH178:BI178"/>
    <mergeCell ref="B177:B178"/>
    <mergeCell ref="C177:C178"/>
    <mergeCell ref="D177:F178"/>
    <mergeCell ref="G177:H178"/>
    <mergeCell ref="M177:N178"/>
    <mergeCell ref="O177:R178"/>
    <mergeCell ref="S175:W176"/>
    <mergeCell ref="BF175:BG175"/>
    <mergeCell ref="BH175:BI175"/>
    <mergeCell ref="BJ175:BN176"/>
    <mergeCell ref="BF176:BG176"/>
    <mergeCell ref="BH176:BI176"/>
    <mergeCell ref="B175:B176"/>
    <mergeCell ref="C175:C176"/>
    <mergeCell ref="D175:F176"/>
    <mergeCell ref="G175:H176"/>
    <mergeCell ref="M175:N176"/>
    <mergeCell ref="O175:R176"/>
    <mergeCell ref="S173:W174"/>
    <mergeCell ref="BF173:BG173"/>
    <mergeCell ref="BH173:BI173"/>
    <mergeCell ref="BJ173:BN174"/>
    <mergeCell ref="BF174:BG174"/>
    <mergeCell ref="BH174:BI174"/>
    <mergeCell ref="B173:B174"/>
    <mergeCell ref="C173:C174"/>
    <mergeCell ref="D173:F174"/>
    <mergeCell ref="G173:H174"/>
    <mergeCell ref="M173:N174"/>
    <mergeCell ref="O173:R174"/>
    <mergeCell ref="S171:W172"/>
    <mergeCell ref="BF171:BG171"/>
    <mergeCell ref="BH171:BI171"/>
    <mergeCell ref="BJ171:BN172"/>
    <mergeCell ref="BF172:BG172"/>
    <mergeCell ref="BH172:BI172"/>
    <mergeCell ref="B171:B172"/>
    <mergeCell ref="C171:C172"/>
    <mergeCell ref="D171:F172"/>
    <mergeCell ref="G171:H172"/>
    <mergeCell ref="M171:N172"/>
    <mergeCell ref="O171:R172"/>
    <mergeCell ref="S169:W170"/>
    <mergeCell ref="BF169:BG169"/>
    <mergeCell ref="BH169:BI169"/>
    <mergeCell ref="BJ169:BN170"/>
    <mergeCell ref="BF170:BG170"/>
    <mergeCell ref="BH170:BI170"/>
    <mergeCell ref="B169:B170"/>
    <mergeCell ref="C169:C170"/>
    <mergeCell ref="D169:F170"/>
    <mergeCell ref="G169:H170"/>
    <mergeCell ref="M169:N170"/>
    <mergeCell ref="O169:R170"/>
    <mergeCell ref="S167:W168"/>
    <mergeCell ref="BF167:BG167"/>
    <mergeCell ref="BH167:BI167"/>
    <mergeCell ref="BJ167:BN168"/>
    <mergeCell ref="BF168:BG168"/>
    <mergeCell ref="BH168:BI168"/>
    <mergeCell ref="B167:B168"/>
    <mergeCell ref="C167:C168"/>
    <mergeCell ref="D167:F168"/>
    <mergeCell ref="G167:H168"/>
    <mergeCell ref="M167:N168"/>
    <mergeCell ref="O167:R168"/>
    <mergeCell ref="S165:W166"/>
    <mergeCell ref="BF165:BG165"/>
    <mergeCell ref="BH165:BI165"/>
    <mergeCell ref="BJ165:BN166"/>
    <mergeCell ref="BF166:BG166"/>
    <mergeCell ref="BH166:BI166"/>
    <mergeCell ref="B165:B166"/>
    <mergeCell ref="C165:C166"/>
    <mergeCell ref="D165:F166"/>
    <mergeCell ref="G165:H166"/>
    <mergeCell ref="M165:N166"/>
    <mergeCell ref="O165:R166"/>
    <mergeCell ref="S163:W164"/>
    <mergeCell ref="BF163:BG163"/>
    <mergeCell ref="BH163:BI163"/>
    <mergeCell ref="BJ163:BN164"/>
    <mergeCell ref="BF164:BG164"/>
    <mergeCell ref="BH164:BI164"/>
    <mergeCell ref="B163:B164"/>
    <mergeCell ref="C163:C164"/>
    <mergeCell ref="D163:F164"/>
    <mergeCell ref="G163:H164"/>
    <mergeCell ref="M163:N164"/>
    <mergeCell ref="O163:R164"/>
    <mergeCell ref="S161:W162"/>
    <mergeCell ref="BF161:BG161"/>
    <mergeCell ref="BH161:BI161"/>
    <mergeCell ref="BJ161:BN162"/>
    <mergeCell ref="BF162:BG162"/>
    <mergeCell ref="BH162:BI162"/>
    <mergeCell ref="B161:B162"/>
    <mergeCell ref="C161:C162"/>
    <mergeCell ref="D161:F162"/>
    <mergeCell ref="G161:H162"/>
    <mergeCell ref="M161:N162"/>
    <mergeCell ref="O161:R162"/>
    <mergeCell ref="S159:W160"/>
    <mergeCell ref="BF159:BG159"/>
    <mergeCell ref="BH159:BI159"/>
    <mergeCell ref="BJ159:BN160"/>
    <mergeCell ref="BF160:BG160"/>
    <mergeCell ref="BH160:BI160"/>
    <mergeCell ref="B159:B160"/>
    <mergeCell ref="C159:C160"/>
    <mergeCell ref="D159:F160"/>
    <mergeCell ref="G159:H160"/>
    <mergeCell ref="M159:N160"/>
    <mergeCell ref="O159:R160"/>
    <mergeCell ref="S157:W158"/>
    <mergeCell ref="BF157:BG157"/>
    <mergeCell ref="BH157:BI157"/>
    <mergeCell ref="BJ157:BN158"/>
    <mergeCell ref="BF158:BG158"/>
    <mergeCell ref="BH158:BI158"/>
    <mergeCell ref="B157:B158"/>
    <mergeCell ref="C157:C158"/>
    <mergeCell ref="D157:F158"/>
    <mergeCell ref="G157:H158"/>
    <mergeCell ref="M157:N158"/>
    <mergeCell ref="O157:R158"/>
    <mergeCell ref="S155:W156"/>
    <mergeCell ref="BF155:BG155"/>
    <mergeCell ref="BH155:BI155"/>
    <mergeCell ref="BJ155:BN156"/>
    <mergeCell ref="BF156:BG156"/>
    <mergeCell ref="BH156:BI156"/>
    <mergeCell ref="B155:B156"/>
    <mergeCell ref="C155:C156"/>
    <mergeCell ref="D155:F156"/>
    <mergeCell ref="G155:H156"/>
    <mergeCell ref="M155:N156"/>
    <mergeCell ref="O155:R156"/>
    <mergeCell ref="S153:W154"/>
    <mergeCell ref="BF153:BG153"/>
    <mergeCell ref="BH153:BI153"/>
    <mergeCell ref="BJ153:BN154"/>
    <mergeCell ref="BF154:BG154"/>
    <mergeCell ref="BH154:BI154"/>
    <mergeCell ref="B153:B154"/>
    <mergeCell ref="C153:C154"/>
    <mergeCell ref="D153:F154"/>
    <mergeCell ref="G153:H154"/>
    <mergeCell ref="M153:N154"/>
    <mergeCell ref="O153:R154"/>
    <mergeCell ref="S151:W152"/>
    <mergeCell ref="BF151:BG151"/>
    <mergeCell ref="BH151:BI151"/>
    <mergeCell ref="BJ151:BN152"/>
    <mergeCell ref="BF152:BG152"/>
    <mergeCell ref="BH152:BI152"/>
    <mergeCell ref="B151:B152"/>
    <mergeCell ref="C151:C152"/>
    <mergeCell ref="D151:F152"/>
    <mergeCell ref="G151:H152"/>
    <mergeCell ref="M151:N152"/>
    <mergeCell ref="O151:R152"/>
    <mergeCell ref="S149:W150"/>
    <mergeCell ref="BF149:BG149"/>
    <mergeCell ref="BH149:BI149"/>
    <mergeCell ref="BJ149:BN150"/>
    <mergeCell ref="BF150:BG150"/>
    <mergeCell ref="BH150:BI150"/>
    <mergeCell ref="B149:B150"/>
    <mergeCell ref="C149:C150"/>
    <mergeCell ref="D149:F150"/>
    <mergeCell ref="G149:H150"/>
    <mergeCell ref="M149:N150"/>
    <mergeCell ref="O149:R150"/>
    <mergeCell ref="S147:W148"/>
    <mergeCell ref="BF147:BG147"/>
    <mergeCell ref="BH147:BI147"/>
    <mergeCell ref="BJ147:BN148"/>
    <mergeCell ref="BF148:BG148"/>
    <mergeCell ref="BH148:BI148"/>
    <mergeCell ref="B147:B148"/>
    <mergeCell ref="C147:C148"/>
    <mergeCell ref="D147:F148"/>
    <mergeCell ref="G147:H148"/>
    <mergeCell ref="M147:N148"/>
    <mergeCell ref="O147:R148"/>
    <mergeCell ref="S145:W146"/>
    <mergeCell ref="BF145:BG145"/>
    <mergeCell ref="BH145:BI145"/>
    <mergeCell ref="BJ145:BN146"/>
    <mergeCell ref="BF146:BG146"/>
    <mergeCell ref="BH146:BI146"/>
    <mergeCell ref="B145:B146"/>
    <mergeCell ref="C145:C146"/>
    <mergeCell ref="D145:F146"/>
    <mergeCell ref="G145:H146"/>
    <mergeCell ref="M145:N146"/>
    <mergeCell ref="O145:R146"/>
    <mergeCell ref="S143:W144"/>
    <mergeCell ref="BF143:BG143"/>
    <mergeCell ref="BH143:BI143"/>
    <mergeCell ref="BJ143:BN144"/>
    <mergeCell ref="BF144:BG144"/>
    <mergeCell ref="BH144:BI144"/>
    <mergeCell ref="B143:B144"/>
    <mergeCell ref="C143:C144"/>
    <mergeCell ref="D143:F144"/>
    <mergeCell ref="G143:H144"/>
    <mergeCell ref="M143:N144"/>
    <mergeCell ref="O143:R144"/>
    <mergeCell ref="S141:W142"/>
    <mergeCell ref="BF141:BG141"/>
    <mergeCell ref="BH141:BI141"/>
    <mergeCell ref="BJ141:BN142"/>
    <mergeCell ref="BF142:BG142"/>
    <mergeCell ref="BH142:BI142"/>
    <mergeCell ref="B141:B142"/>
    <mergeCell ref="C141:C142"/>
    <mergeCell ref="D141:F142"/>
    <mergeCell ref="G141:H142"/>
    <mergeCell ref="M141:N142"/>
    <mergeCell ref="O141:R142"/>
    <mergeCell ref="S139:W140"/>
    <mergeCell ref="BF139:BG139"/>
    <mergeCell ref="BH139:BI139"/>
    <mergeCell ref="BJ139:BN140"/>
    <mergeCell ref="BF140:BG140"/>
    <mergeCell ref="BH140:BI140"/>
    <mergeCell ref="B139:B140"/>
    <mergeCell ref="C139:C140"/>
    <mergeCell ref="D139:F140"/>
    <mergeCell ref="G139:H140"/>
    <mergeCell ref="M139:N140"/>
    <mergeCell ref="O139:R140"/>
    <mergeCell ref="S137:W138"/>
    <mergeCell ref="BF137:BG137"/>
    <mergeCell ref="BH137:BI137"/>
    <mergeCell ref="BJ137:BN138"/>
    <mergeCell ref="BF138:BG138"/>
    <mergeCell ref="BH138:BI138"/>
    <mergeCell ref="B137:B138"/>
    <mergeCell ref="C137:C138"/>
    <mergeCell ref="D137:F138"/>
    <mergeCell ref="G137:H138"/>
    <mergeCell ref="M137:N138"/>
    <mergeCell ref="O137:R138"/>
    <mergeCell ref="S135:W136"/>
    <mergeCell ref="BF135:BG135"/>
    <mergeCell ref="BH135:BI135"/>
    <mergeCell ref="BJ135:BN136"/>
    <mergeCell ref="BF136:BG136"/>
    <mergeCell ref="BH136:BI136"/>
    <mergeCell ref="B135:B136"/>
    <mergeCell ref="C135:C136"/>
    <mergeCell ref="D135:F136"/>
    <mergeCell ref="G135:H136"/>
    <mergeCell ref="M135:N136"/>
    <mergeCell ref="O135:R136"/>
    <mergeCell ref="S133:W134"/>
    <mergeCell ref="BF133:BG133"/>
    <mergeCell ref="BH133:BI133"/>
    <mergeCell ref="BJ133:BN134"/>
    <mergeCell ref="BF134:BG134"/>
    <mergeCell ref="BH134:BI134"/>
    <mergeCell ref="B133:B134"/>
    <mergeCell ref="C133:C134"/>
    <mergeCell ref="D133:F134"/>
    <mergeCell ref="G133:H134"/>
    <mergeCell ref="M133:N134"/>
    <mergeCell ref="O133:R134"/>
    <mergeCell ref="S131:W132"/>
    <mergeCell ref="BF131:BG131"/>
    <mergeCell ref="BH131:BI131"/>
    <mergeCell ref="BJ131:BN132"/>
    <mergeCell ref="BF132:BG132"/>
    <mergeCell ref="BH132:BI132"/>
    <mergeCell ref="B131:B132"/>
    <mergeCell ref="C131:C132"/>
    <mergeCell ref="D131:F132"/>
    <mergeCell ref="G131:H132"/>
    <mergeCell ref="M131:N132"/>
    <mergeCell ref="O131:R132"/>
    <mergeCell ref="S129:W130"/>
    <mergeCell ref="BF129:BG129"/>
    <mergeCell ref="BH129:BI129"/>
    <mergeCell ref="BJ129:BN130"/>
    <mergeCell ref="BF130:BG130"/>
    <mergeCell ref="BH130:BI130"/>
    <mergeCell ref="B129:B130"/>
    <mergeCell ref="C129:C130"/>
    <mergeCell ref="D129:F130"/>
    <mergeCell ref="G129:H130"/>
    <mergeCell ref="M129:N130"/>
    <mergeCell ref="O129:R130"/>
    <mergeCell ref="S127:W128"/>
    <mergeCell ref="BF127:BG127"/>
    <mergeCell ref="BH127:BI127"/>
    <mergeCell ref="BJ127:BN128"/>
    <mergeCell ref="BF128:BG128"/>
    <mergeCell ref="BH128:BI128"/>
    <mergeCell ref="B127:B128"/>
    <mergeCell ref="C127:C128"/>
    <mergeCell ref="D127:F128"/>
    <mergeCell ref="G127:H128"/>
    <mergeCell ref="M127:N128"/>
    <mergeCell ref="O127:R128"/>
    <mergeCell ref="S125:W126"/>
    <mergeCell ref="BF125:BG125"/>
    <mergeCell ref="BH125:BI125"/>
    <mergeCell ref="BJ125:BN126"/>
    <mergeCell ref="BF126:BG126"/>
    <mergeCell ref="BH126:BI126"/>
    <mergeCell ref="B125:B126"/>
    <mergeCell ref="C125:C126"/>
    <mergeCell ref="D125:F126"/>
    <mergeCell ref="G125:H126"/>
    <mergeCell ref="M125:N126"/>
    <mergeCell ref="O125:R126"/>
    <mergeCell ref="S123:W124"/>
    <mergeCell ref="BF123:BG123"/>
    <mergeCell ref="BH123:BI123"/>
    <mergeCell ref="BJ123:BN124"/>
    <mergeCell ref="BF124:BG124"/>
    <mergeCell ref="BH124:BI124"/>
    <mergeCell ref="B123:B124"/>
    <mergeCell ref="C123:C124"/>
    <mergeCell ref="D123:F124"/>
    <mergeCell ref="G123:H124"/>
    <mergeCell ref="M123:N124"/>
    <mergeCell ref="O123:R124"/>
    <mergeCell ref="S121:W122"/>
    <mergeCell ref="BF121:BG121"/>
    <mergeCell ref="BH121:BI121"/>
    <mergeCell ref="BJ121:BN122"/>
    <mergeCell ref="BF122:BG122"/>
    <mergeCell ref="BH122:BI122"/>
    <mergeCell ref="B121:B122"/>
    <mergeCell ref="C121:C122"/>
    <mergeCell ref="D121:F122"/>
    <mergeCell ref="G121:H122"/>
    <mergeCell ref="M121:N122"/>
    <mergeCell ref="O121:R122"/>
    <mergeCell ref="S119:W120"/>
    <mergeCell ref="BF119:BG119"/>
    <mergeCell ref="BH119:BI119"/>
    <mergeCell ref="BJ119:BN120"/>
    <mergeCell ref="BF120:BG120"/>
    <mergeCell ref="BH120:BI120"/>
    <mergeCell ref="B119:B120"/>
    <mergeCell ref="C119:C120"/>
    <mergeCell ref="D119:F120"/>
    <mergeCell ref="G119:H120"/>
    <mergeCell ref="M119:N120"/>
    <mergeCell ref="O119:R120"/>
    <mergeCell ref="S117:W118"/>
    <mergeCell ref="BF117:BG117"/>
    <mergeCell ref="BH117:BI117"/>
    <mergeCell ref="BJ117:BN118"/>
    <mergeCell ref="BF118:BG118"/>
    <mergeCell ref="BH118:BI118"/>
    <mergeCell ref="B117:B118"/>
    <mergeCell ref="C117:C118"/>
    <mergeCell ref="D117:F118"/>
    <mergeCell ref="G117:H118"/>
    <mergeCell ref="M117:N118"/>
    <mergeCell ref="O117:R118"/>
    <mergeCell ref="S115:W116"/>
    <mergeCell ref="BF115:BG115"/>
    <mergeCell ref="BH115:BI115"/>
    <mergeCell ref="BJ115:BN116"/>
    <mergeCell ref="BF116:BG116"/>
    <mergeCell ref="BH116:BI116"/>
    <mergeCell ref="B115:B116"/>
    <mergeCell ref="C115:C116"/>
    <mergeCell ref="D115:F116"/>
    <mergeCell ref="G115:H116"/>
    <mergeCell ref="M115:N116"/>
    <mergeCell ref="O115:R116"/>
    <mergeCell ref="S113:W114"/>
    <mergeCell ref="BF113:BG113"/>
    <mergeCell ref="BH113:BI113"/>
    <mergeCell ref="BJ113:BN114"/>
    <mergeCell ref="BF114:BG114"/>
    <mergeCell ref="BH114:BI114"/>
    <mergeCell ref="B113:B114"/>
    <mergeCell ref="C113:C114"/>
    <mergeCell ref="D113:F114"/>
    <mergeCell ref="G113:H114"/>
    <mergeCell ref="M113:N114"/>
    <mergeCell ref="O113:R114"/>
    <mergeCell ref="S111:W112"/>
    <mergeCell ref="BF111:BG111"/>
    <mergeCell ref="BH111:BI111"/>
    <mergeCell ref="BJ111:BN112"/>
    <mergeCell ref="BF112:BG112"/>
    <mergeCell ref="BH112:BI112"/>
    <mergeCell ref="B111:B112"/>
    <mergeCell ref="C111:C112"/>
    <mergeCell ref="D111:F112"/>
    <mergeCell ref="G111:H112"/>
    <mergeCell ref="M111:N112"/>
    <mergeCell ref="O111:R112"/>
    <mergeCell ref="S109:W110"/>
    <mergeCell ref="BF109:BG109"/>
    <mergeCell ref="BH109:BI109"/>
    <mergeCell ref="BJ109:BN110"/>
    <mergeCell ref="BF110:BG110"/>
    <mergeCell ref="BH110:BI110"/>
    <mergeCell ref="B109:B110"/>
    <mergeCell ref="C109:C110"/>
    <mergeCell ref="D109:F110"/>
    <mergeCell ref="G109:H110"/>
    <mergeCell ref="M109:N110"/>
    <mergeCell ref="O109:R110"/>
    <mergeCell ref="S107:W108"/>
    <mergeCell ref="BF107:BG107"/>
    <mergeCell ref="BH107:BI107"/>
    <mergeCell ref="BJ107:BN108"/>
    <mergeCell ref="BF108:BG108"/>
    <mergeCell ref="BH108:BI108"/>
    <mergeCell ref="B107:B108"/>
    <mergeCell ref="C107:C108"/>
    <mergeCell ref="D107:F108"/>
    <mergeCell ref="G107:H108"/>
    <mergeCell ref="M107:N108"/>
    <mergeCell ref="O107:R108"/>
    <mergeCell ref="S105:W106"/>
    <mergeCell ref="BF105:BG105"/>
    <mergeCell ref="BH105:BI105"/>
    <mergeCell ref="BJ105:BN106"/>
    <mergeCell ref="BF106:BG106"/>
    <mergeCell ref="BH106:BI106"/>
    <mergeCell ref="B105:B106"/>
    <mergeCell ref="C105:C106"/>
    <mergeCell ref="D105:F106"/>
    <mergeCell ref="G105:H106"/>
    <mergeCell ref="M105:N106"/>
    <mergeCell ref="O105:R106"/>
    <mergeCell ref="S103:W104"/>
    <mergeCell ref="BF103:BG103"/>
    <mergeCell ref="BH103:BI103"/>
    <mergeCell ref="BJ103:BN104"/>
    <mergeCell ref="BF104:BG104"/>
    <mergeCell ref="BH104:BI104"/>
    <mergeCell ref="B103:B104"/>
    <mergeCell ref="C103:C104"/>
    <mergeCell ref="D103:F104"/>
    <mergeCell ref="G103:H104"/>
    <mergeCell ref="M103:N104"/>
    <mergeCell ref="O103:R104"/>
    <mergeCell ref="S101:W102"/>
    <mergeCell ref="BF101:BG101"/>
    <mergeCell ref="BH101:BI101"/>
    <mergeCell ref="BJ101:BN102"/>
    <mergeCell ref="BF102:BG102"/>
    <mergeCell ref="BH102:BI102"/>
    <mergeCell ref="B101:B102"/>
    <mergeCell ref="C101:C102"/>
    <mergeCell ref="D101:F102"/>
    <mergeCell ref="G101:H102"/>
    <mergeCell ref="M101:N102"/>
    <mergeCell ref="O101:R102"/>
    <mergeCell ref="S99:W100"/>
    <mergeCell ref="BF99:BG99"/>
    <mergeCell ref="BH99:BI99"/>
    <mergeCell ref="BJ99:BN100"/>
    <mergeCell ref="BF100:BG100"/>
    <mergeCell ref="BH100:BI100"/>
    <mergeCell ref="B99:B100"/>
    <mergeCell ref="C99:C100"/>
    <mergeCell ref="D99:F100"/>
    <mergeCell ref="G99:H100"/>
    <mergeCell ref="M99:N100"/>
    <mergeCell ref="O99:R100"/>
    <mergeCell ref="S97:W98"/>
    <mergeCell ref="BF97:BG97"/>
    <mergeCell ref="BH97:BI97"/>
    <mergeCell ref="BJ97:BN98"/>
    <mergeCell ref="BF98:BG98"/>
    <mergeCell ref="BH98:BI98"/>
    <mergeCell ref="B97:B98"/>
    <mergeCell ref="C97:C98"/>
    <mergeCell ref="D97:F98"/>
    <mergeCell ref="G97:H98"/>
    <mergeCell ref="M97:N98"/>
    <mergeCell ref="O97:R98"/>
    <mergeCell ref="S95:W96"/>
    <mergeCell ref="BF95:BG95"/>
    <mergeCell ref="BH95:BI95"/>
    <mergeCell ref="BJ95:BN96"/>
    <mergeCell ref="BF96:BG96"/>
    <mergeCell ref="BH96:BI96"/>
    <mergeCell ref="B95:B96"/>
    <mergeCell ref="C95:C96"/>
    <mergeCell ref="D95:F96"/>
    <mergeCell ref="G95:H96"/>
    <mergeCell ref="M95:N96"/>
    <mergeCell ref="O95:R96"/>
    <mergeCell ref="S93:W94"/>
    <mergeCell ref="BF93:BG93"/>
    <mergeCell ref="BH93:BI93"/>
    <mergeCell ref="BJ93:BN94"/>
    <mergeCell ref="BF94:BG94"/>
    <mergeCell ref="BH94:BI94"/>
    <mergeCell ref="B93:B94"/>
    <mergeCell ref="C93:C94"/>
    <mergeCell ref="D93:F94"/>
    <mergeCell ref="G93:H94"/>
    <mergeCell ref="M93:N94"/>
    <mergeCell ref="O93:R94"/>
    <mergeCell ref="S91:W92"/>
    <mergeCell ref="BF91:BG91"/>
    <mergeCell ref="BH91:BI91"/>
    <mergeCell ref="BJ91:BN92"/>
    <mergeCell ref="BF92:BG92"/>
    <mergeCell ref="BH92:BI92"/>
    <mergeCell ref="B91:B92"/>
    <mergeCell ref="C91:C92"/>
    <mergeCell ref="D91:F92"/>
    <mergeCell ref="G91:H92"/>
    <mergeCell ref="M91:N92"/>
    <mergeCell ref="O91:R92"/>
    <mergeCell ref="S89:W90"/>
    <mergeCell ref="BF89:BG89"/>
    <mergeCell ref="BH89:BI89"/>
    <mergeCell ref="BJ89:BN90"/>
    <mergeCell ref="BF90:BG90"/>
    <mergeCell ref="BH90:BI90"/>
    <mergeCell ref="B89:B90"/>
    <mergeCell ref="C89:C90"/>
    <mergeCell ref="D89:F90"/>
    <mergeCell ref="G89:H90"/>
    <mergeCell ref="M89:N90"/>
    <mergeCell ref="O89:R90"/>
    <mergeCell ref="S87:W88"/>
    <mergeCell ref="BF87:BG87"/>
    <mergeCell ref="BH87:BI87"/>
    <mergeCell ref="BJ87:BN88"/>
    <mergeCell ref="BF88:BG88"/>
    <mergeCell ref="BH88:BI88"/>
    <mergeCell ref="B87:B88"/>
    <mergeCell ref="C87:C88"/>
    <mergeCell ref="D87:F88"/>
    <mergeCell ref="G87:H88"/>
    <mergeCell ref="M87:N88"/>
    <mergeCell ref="O87:R88"/>
    <mergeCell ref="B79:B80"/>
    <mergeCell ref="C79:C80"/>
    <mergeCell ref="D79:F80"/>
    <mergeCell ref="G79:H80"/>
    <mergeCell ref="M79:N80"/>
    <mergeCell ref="O79:R80"/>
    <mergeCell ref="S85:W86"/>
    <mergeCell ref="BF85:BG85"/>
    <mergeCell ref="BH85:BI85"/>
    <mergeCell ref="BJ85:BN86"/>
    <mergeCell ref="BF86:BG86"/>
    <mergeCell ref="BH86:BI86"/>
    <mergeCell ref="B85:B86"/>
    <mergeCell ref="C85:C86"/>
    <mergeCell ref="D85:F86"/>
    <mergeCell ref="G85:H86"/>
    <mergeCell ref="M85:N86"/>
    <mergeCell ref="O85:R86"/>
    <mergeCell ref="S83:W84"/>
    <mergeCell ref="BF83:BG83"/>
    <mergeCell ref="BH83:BI83"/>
    <mergeCell ref="BJ83:BN84"/>
    <mergeCell ref="BF84:BG84"/>
    <mergeCell ref="BH84:BI84"/>
    <mergeCell ref="B83:B84"/>
    <mergeCell ref="C83:C84"/>
    <mergeCell ref="D83:F84"/>
    <mergeCell ref="G83:H84"/>
    <mergeCell ref="M83:N84"/>
    <mergeCell ref="O83:R84"/>
    <mergeCell ref="D77:F78"/>
    <mergeCell ref="G77:H78"/>
    <mergeCell ref="M77:N78"/>
    <mergeCell ref="O77:R78"/>
    <mergeCell ref="S75:W76"/>
    <mergeCell ref="BF75:BG75"/>
    <mergeCell ref="BH75:BI75"/>
    <mergeCell ref="BJ75:BN76"/>
    <mergeCell ref="BF76:BG76"/>
    <mergeCell ref="BH76:BI76"/>
    <mergeCell ref="D75:F76"/>
    <mergeCell ref="G75:H76"/>
    <mergeCell ref="M75:N76"/>
    <mergeCell ref="O75:R76"/>
    <mergeCell ref="S81:W82"/>
    <mergeCell ref="BF81:BG81"/>
    <mergeCell ref="BH81:BI81"/>
    <mergeCell ref="BJ81:BN82"/>
    <mergeCell ref="BF82:BG82"/>
    <mergeCell ref="BH82:BI82"/>
    <mergeCell ref="D81:F82"/>
    <mergeCell ref="G81:H82"/>
    <mergeCell ref="M81:N82"/>
    <mergeCell ref="O81:R82"/>
    <mergeCell ref="BH79:BI79"/>
    <mergeCell ref="BJ79:BN80"/>
    <mergeCell ref="BF80:BG80"/>
    <mergeCell ref="BH80:BI80"/>
    <mergeCell ref="Y234:AB234"/>
    <mergeCell ref="AO234:AR234"/>
    <mergeCell ref="Y235:AB235"/>
    <mergeCell ref="AO235:AR235"/>
    <mergeCell ref="O236:R236"/>
    <mergeCell ref="T236:W236"/>
    <mergeCell ref="Y236:AB236"/>
    <mergeCell ref="AE236:AH236"/>
    <mergeCell ref="AJ236:AM236"/>
    <mergeCell ref="AO236:AR236"/>
    <mergeCell ref="V228:W228"/>
    <mergeCell ref="AL228:AM228"/>
    <mergeCell ref="AU230:AV230"/>
    <mergeCell ref="AW230:AZ230"/>
    <mergeCell ref="O231:R231"/>
    <mergeCell ref="T231:W231"/>
    <mergeCell ref="Y231:AB231"/>
    <mergeCell ref="AE231:AH231"/>
    <mergeCell ref="AJ231:AM231"/>
    <mergeCell ref="AO231:AR231"/>
    <mergeCell ref="AU228:AV228"/>
    <mergeCell ref="AW228:AZ228"/>
    <mergeCell ref="AU229:AV229"/>
    <mergeCell ref="AW229:AZ229"/>
    <mergeCell ref="O226:P226"/>
    <mergeCell ref="Q226:R226"/>
    <mergeCell ref="S226:T226"/>
    <mergeCell ref="V226:W226"/>
    <mergeCell ref="X226:Y226"/>
    <mergeCell ref="AA226:AB226"/>
    <mergeCell ref="AE226:AF226"/>
    <mergeCell ref="AG226:AH226"/>
    <mergeCell ref="AI226:AJ226"/>
    <mergeCell ref="AG224:AH224"/>
    <mergeCell ref="AI224:AJ224"/>
    <mergeCell ref="AA225:AB225"/>
    <mergeCell ref="AE225:AF225"/>
    <mergeCell ref="AG225:AH225"/>
    <mergeCell ref="AI225:AJ225"/>
    <mergeCell ref="AL225:AM225"/>
    <mergeCell ref="AN225:AO225"/>
    <mergeCell ref="O225:P225"/>
    <mergeCell ref="Q225:R225"/>
    <mergeCell ref="S225:T225"/>
    <mergeCell ref="V225:W225"/>
    <mergeCell ref="X225:Y225"/>
    <mergeCell ref="O224:P224"/>
    <mergeCell ref="Q224:R224"/>
    <mergeCell ref="S224:T224"/>
    <mergeCell ref="V224:W224"/>
    <mergeCell ref="AL226:AM226"/>
    <mergeCell ref="AN226:AO226"/>
    <mergeCell ref="AQ226:AR226"/>
    <mergeCell ref="AU226:AV226"/>
    <mergeCell ref="AW226:AZ226"/>
    <mergeCell ref="AU227:AV227"/>
    <mergeCell ref="AW227:AZ227"/>
    <mergeCell ref="AQ225:AR225"/>
    <mergeCell ref="AL224:AM224"/>
    <mergeCell ref="AN224:AO224"/>
    <mergeCell ref="AQ224:AR224"/>
    <mergeCell ref="X224:Y224"/>
    <mergeCell ref="AA224:AB224"/>
    <mergeCell ref="AE224:AF224"/>
    <mergeCell ref="AG222:AH222"/>
    <mergeCell ref="V221:W221"/>
    <mergeCell ref="X221:Y221"/>
    <mergeCell ref="AG221:AH221"/>
    <mergeCell ref="AI221:AJ221"/>
    <mergeCell ref="AL221:AM221"/>
    <mergeCell ref="AN221:AO221"/>
    <mergeCell ref="AL223:AM223"/>
    <mergeCell ref="AN223:AO223"/>
    <mergeCell ref="AQ223:AR223"/>
    <mergeCell ref="O223:P223"/>
    <mergeCell ref="Q223:R223"/>
    <mergeCell ref="S223:T223"/>
    <mergeCell ref="V223:W223"/>
    <mergeCell ref="X223:Y223"/>
    <mergeCell ref="AA223:AB223"/>
    <mergeCell ref="AE223:AF223"/>
    <mergeCell ref="AG223:AH223"/>
    <mergeCell ref="AI223:AJ223"/>
    <mergeCell ref="BJ219:BM219"/>
    <mergeCell ref="O220:P221"/>
    <mergeCell ref="Q220:T220"/>
    <mergeCell ref="V220:Y220"/>
    <mergeCell ref="AE220:AF221"/>
    <mergeCell ref="AG220:AJ220"/>
    <mergeCell ref="AL220:AO220"/>
    <mergeCell ref="BJ220:BM220"/>
    <mergeCell ref="Q221:R221"/>
    <mergeCell ref="S221:T221"/>
    <mergeCell ref="BE222:BH222"/>
    <mergeCell ref="S215:W216"/>
    <mergeCell ref="BF215:BG215"/>
    <mergeCell ref="BH215:BI215"/>
    <mergeCell ref="BJ215:BN216"/>
    <mergeCell ref="BF216:BG216"/>
    <mergeCell ref="BH216:BI216"/>
    <mergeCell ref="AI222:AJ222"/>
    <mergeCell ref="AL222:AM222"/>
    <mergeCell ref="AN222:AO222"/>
    <mergeCell ref="AQ222:AR222"/>
    <mergeCell ref="AU222:AX222"/>
    <mergeCell ref="AZ222:BC222"/>
    <mergeCell ref="BE221:BH221"/>
    <mergeCell ref="BJ221:BM221"/>
    <mergeCell ref="O222:P222"/>
    <mergeCell ref="Q222:R222"/>
    <mergeCell ref="S222:T222"/>
    <mergeCell ref="V222:W222"/>
    <mergeCell ref="X222:Y222"/>
    <mergeCell ref="AA222:AB222"/>
    <mergeCell ref="AE222:AF222"/>
    <mergeCell ref="B215:B216"/>
    <mergeCell ref="C215:C216"/>
    <mergeCell ref="D215:F216"/>
    <mergeCell ref="G215:H216"/>
    <mergeCell ref="M215:N216"/>
    <mergeCell ref="O215:R216"/>
    <mergeCell ref="S73:W74"/>
    <mergeCell ref="BF73:BG73"/>
    <mergeCell ref="BH73:BI73"/>
    <mergeCell ref="BJ73:BN74"/>
    <mergeCell ref="BF74:BG74"/>
    <mergeCell ref="BH74:BI74"/>
    <mergeCell ref="B73:B74"/>
    <mergeCell ref="C73:C74"/>
    <mergeCell ref="D73:F74"/>
    <mergeCell ref="G73:H74"/>
    <mergeCell ref="M73:N74"/>
    <mergeCell ref="O73:R74"/>
    <mergeCell ref="S77:W78"/>
    <mergeCell ref="BF77:BG77"/>
    <mergeCell ref="BH77:BI77"/>
    <mergeCell ref="BJ77:BN78"/>
    <mergeCell ref="BF78:BG78"/>
    <mergeCell ref="BH78:BI78"/>
    <mergeCell ref="B77:B78"/>
    <mergeCell ref="C77:C78"/>
    <mergeCell ref="B75:B76"/>
    <mergeCell ref="C75:C76"/>
    <mergeCell ref="B81:B82"/>
    <mergeCell ref="C81:C82"/>
    <mergeCell ref="S79:W80"/>
    <mergeCell ref="BF79:BG79"/>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B12:B16"/>
    <mergeCell ref="C12:C16"/>
    <mergeCell ref="D12:F16"/>
    <mergeCell ref="G12:H16"/>
    <mergeCell ref="M12:N16"/>
    <mergeCell ref="O12:R16"/>
    <mergeCell ref="S19:W20"/>
    <mergeCell ref="BF19:BG19"/>
    <mergeCell ref="BH19:BI19"/>
    <mergeCell ref="BJ19:BN20"/>
    <mergeCell ref="BF20:BG20"/>
    <mergeCell ref="BH20:BI20"/>
    <mergeCell ref="B19:B20"/>
    <mergeCell ref="C19:C20"/>
    <mergeCell ref="D19:F20"/>
    <mergeCell ref="G19:H20"/>
    <mergeCell ref="M19:N20"/>
    <mergeCell ref="O19:R20"/>
    <mergeCell ref="S17:W18"/>
    <mergeCell ref="BF17:BG17"/>
    <mergeCell ref="BH17:BI17"/>
    <mergeCell ref="BJ17:BN18"/>
    <mergeCell ref="BF18:BG18"/>
    <mergeCell ref="BH18:BI18"/>
    <mergeCell ref="B17:B18"/>
    <mergeCell ref="C17:C18"/>
    <mergeCell ref="D17:F18"/>
    <mergeCell ref="G17:H18"/>
    <mergeCell ref="M17:N18"/>
    <mergeCell ref="O17:R18"/>
    <mergeCell ref="AX1:BM1"/>
    <mergeCell ref="AG2:AH2"/>
    <mergeCell ref="AJ2:AK2"/>
    <mergeCell ref="AN2:AO2"/>
    <mergeCell ref="AX2:BM2"/>
    <mergeCell ref="BI3:BL3"/>
    <mergeCell ref="S12:W16"/>
    <mergeCell ref="AA12:BE12"/>
    <mergeCell ref="BF12:BG16"/>
    <mergeCell ref="BH12:BI16"/>
    <mergeCell ref="BJ12:BN16"/>
    <mergeCell ref="AA13:AG13"/>
    <mergeCell ref="AH13:AN13"/>
    <mergeCell ref="AO13:AU13"/>
    <mergeCell ref="AV13:BB13"/>
    <mergeCell ref="BC13:BE13"/>
    <mergeCell ref="BI4:BL4"/>
    <mergeCell ref="BE6:BF6"/>
    <mergeCell ref="BI6:BJ6"/>
    <mergeCell ref="BI8:BJ8"/>
    <mergeCell ref="BI10:BJ10"/>
  </mergeCells>
  <phoneticPr fontId="2"/>
  <conditionalFormatting sqref="O231:R231">
    <cfRule type="expression" dxfId="107" priority="203">
      <formula>INDIRECT(ADDRESS(ROW(),COLUMN()))=TRUNC(INDIRECT(ADDRESS(ROW(),COLUMN())))</formula>
    </cfRule>
  </conditionalFormatting>
  <conditionalFormatting sqref="Q222:AB226">
    <cfRule type="expression" dxfId="106" priority="205">
      <formula>INDIRECT(ADDRESS(ROW(),COLUMN()))=TRUNC(INDIRECT(ADDRESS(ROW(),COLUMN())))</formula>
    </cfRule>
  </conditionalFormatting>
  <conditionalFormatting sqref="AA220:AB220 AD220 AA229:AD229">
    <cfRule type="expression" dxfId="105" priority="239">
      <formula>OR(#REF!=$B218,#REF!=$B218)</formula>
    </cfRule>
  </conditionalFormatting>
  <conditionalFormatting sqref="AA230:AD230">
    <cfRule type="expression" dxfId="104" priority="238">
      <formula>OR(#REF!=$B217,#REF!=$B217)</formula>
    </cfRule>
  </conditionalFormatting>
  <conditionalFormatting sqref="AA18:BI18">
    <cfRule type="expression" dxfId="103" priority="171">
      <formula>INDIRECT(ADDRESS(ROW(),COLUMN()))=TRUNC(INDIRECT(ADDRESS(ROW(),COLUMN())))</formula>
    </cfRule>
  </conditionalFormatting>
  <conditionalFormatting sqref="AA20:BI20">
    <cfRule type="expression" dxfId="102" priority="200">
      <formula>INDIRECT(ADDRESS(ROW(),COLUMN()))=TRUNC(INDIRECT(ADDRESS(ROW(),COLUMN())))</formula>
    </cfRule>
  </conditionalFormatting>
  <conditionalFormatting sqref="AA22:BI22">
    <cfRule type="expression" dxfId="101" priority="170">
      <formula>INDIRECT(ADDRESS(ROW(),COLUMN()))=TRUNC(INDIRECT(ADDRESS(ROW(),COLUMN())))</formula>
    </cfRule>
  </conditionalFormatting>
  <conditionalFormatting sqref="AA24:BI24">
    <cfRule type="expression" dxfId="100" priority="169">
      <formula>INDIRECT(ADDRESS(ROW(),COLUMN()))=TRUNC(INDIRECT(ADDRESS(ROW(),COLUMN())))</formula>
    </cfRule>
  </conditionalFormatting>
  <conditionalFormatting sqref="AA26:BI26">
    <cfRule type="expression" dxfId="99" priority="168">
      <formula>INDIRECT(ADDRESS(ROW(),COLUMN()))=TRUNC(INDIRECT(ADDRESS(ROW(),COLUMN())))</formula>
    </cfRule>
  </conditionalFormatting>
  <conditionalFormatting sqref="AA28:BI28">
    <cfRule type="expression" dxfId="98" priority="167">
      <formula>INDIRECT(ADDRESS(ROW(),COLUMN()))=TRUNC(INDIRECT(ADDRESS(ROW(),COLUMN())))</formula>
    </cfRule>
  </conditionalFormatting>
  <conditionalFormatting sqref="AA30:BI30">
    <cfRule type="expression" dxfId="97" priority="166">
      <formula>INDIRECT(ADDRESS(ROW(),COLUMN()))=TRUNC(INDIRECT(ADDRESS(ROW(),COLUMN())))</formula>
    </cfRule>
  </conditionalFormatting>
  <conditionalFormatting sqref="AA32:BI32">
    <cfRule type="expression" dxfId="96" priority="165">
      <formula>INDIRECT(ADDRESS(ROW(),COLUMN()))=TRUNC(INDIRECT(ADDRESS(ROW(),COLUMN())))</formula>
    </cfRule>
  </conditionalFormatting>
  <conditionalFormatting sqref="AA34:BI34">
    <cfRule type="expression" dxfId="95" priority="164">
      <formula>INDIRECT(ADDRESS(ROW(),COLUMN()))=TRUNC(INDIRECT(ADDRESS(ROW(),COLUMN())))</formula>
    </cfRule>
  </conditionalFormatting>
  <conditionalFormatting sqref="AA36:BI36">
    <cfRule type="expression" dxfId="94" priority="163">
      <formula>INDIRECT(ADDRESS(ROW(),COLUMN()))=TRUNC(INDIRECT(ADDRESS(ROW(),COLUMN())))</formula>
    </cfRule>
  </conditionalFormatting>
  <conditionalFormatting sqref="AA38:BI38">
    <cfRule type="expression" dxfId="93" priority="162">
      <formula>INDIRECT(ADDRESS(ROW(),COLUMN()))=TRUNC(INDIRECT(ADDRESS(ROW(),COLUMN())))</formula>
    </cfRule>
  </conditionalFormatting>
  <conditionalFormatting sqref="AA40:BI40">
    <cfRule type="expression" dxfId="92" priority="161">
      <formula>INDIRECT(ADDRESS(ROW(),COLUMN()))=TRUNC(INDIRECT(ADDRESS(ROW(),COLUMN())))</formula>
    </cfRule>
  </conditionalFormatting>
  <conditionalFormatting sqref="AA42:BI42">
    <cfRule type="expression" dxfId="91" priority="160">
      <formula>INDIRECT(ADDRESS(ROW(),COLUMN()))=TRUNC(INDIRECT(ADDRESS(ROW(),COLUMN())))</formula>
    </cfRule>
  </conditionalFormatting>
  <conditionalFormatting sqref="AA44:BI44">
    <cfRule type="expression" dxfId="90" priority="159">
      <formula>INDIRECT(ADDRESS(ROW(),COLUMN()))=TRUNC(INDIRECT(ADDRESS(ROW(),COLUMN())))</formula>
    </cfRule>
  </conditionalFormatting>
  <conditionalFormatting sqref="AA46:BI46">
    <cfRule type="expression" dxfId="89" priority="158">
      <formula>INDIRECT(ADDRESS(ROW(),COLUMN()))=TRUNC(INDIRECT(ADDRESS(ROW(),COLUMN())))</formula>
    </cfRule>
  </conditionalFormatting>
  <conditionalFormatting sqref="AA48:BI48">
    <cfRule type="expression" dxfId="88" priority="157">
      <formula>INDIRECT(ADDRESS(ROW(),COLUMN()))=TRUNC(INDIRECT(ADDRESS(ROW(),COLUMN())))</formula>
    </cfRule>
  </conditionalFormatting>
  <conditionalFormatting sqref="AA50:BI50">
    <cfRule type="expression" dxfId="87" priority="156">
      <formula>INDIRECT(ADDRESS(ROW(),COLUMN()))=TRUNC(INDIRECT(ADDRESS(ROW(),COLUMN())))</formula>
    </cfRule>
  </conditionalFormatting>
  <conditionalFormatting sqref="AA52:BI52">
    <cfRule type="expression" dxfId="86" priority="155">
      <formula>INDIRECT(ADDRESS(ROW(),COLUMN()))=TRUNC(INDIRECT(ADDRESS(ROW(),COLUMN())))</formula>
    </cfRule>
  </conditionalFormatting>
  <conditionalFormatting sqref="AA54:BI54">
    <cfRule type="expression" dxfId="85" priority="154">
      <formula>INDIRECT(ADDRESS(ROW(),COLUMN()))=TRUNC(INDIRECT(ADDRESS(ROW(),COLUMN())))</formula>
    </cfRule>
  </conditionalFormatting>
  <conditionalFormatting sqref="AA56:BI56">
    <cfRule type="expression" dxfId="84" priority="153">
      <formula>INDIRECT(ADDRESS(ROW(),COLUMN()))=TRUNC(INDIRECT(ADDRESS(ROW(),COLUMN())))</formula>
    </cfRule>
  </conditionalFormatting>
  <conditionalFormatting sqref="AA58:BI58">
    <cfRule type="expression" dxfId="83" priority="152">
      <formula>INDIRECT(ADDRESS(ROW(),COLUMN()))=TRUNC(INDIRECT(ADDRESS(ROW(),COLUMN())))</formula>
    </cfRule>
  </conditionalFormatting>
  <conditionalFormatting sqref="AA60:BI60">
    <cfRule type="expression" dxfId="82" priority="151">
      <formula>INDIRECT(ADDRESS(ROW(),COLUMN()))=TRUNC(INDIRECT(ADDRESS(ROW(),COLUMN())))</formula>
    </cfRule>
  </conditionalFormatting>
  <conditionalFormatting sqref="AA62:BI62">
    <cfRule type="expression" dxfId="81" priority="150">
      <formula>INDIRECT(ADDRESS(ROW(),COLUMN()))=TRUNC(INDIRECT(ADDRESS(ROW(),COLUMN())))</formula>
    </cfRule>
  </conditionalFormatting>
  <conditionalFormatting sqref="AA64:BI64">
    <cfRule type="expression" dxfId="80" priority="149">
      <formula>INDIRECT(ADDRESS(ROW(),COLUMN()))=TRUNC(INDIRECT(ADDRESS(ROW(),COLUMN())))</formula>
    </cfRule>
  </conditionalFormatting>
  <conditionalFormatting sqref="AA66:BI66">
    <cfRule type="expression" dxfId="79" priority="148">
      <formula>INDIRECT(ADDRESS(ROW(),COLUMN()))=TRUNC(INDIRECT(ADDRESS(ROW(),COLUMN())))</formula>
    </cfRule>
  </conditionalFormatting>
  <conditionalFormatting sqref="AA68:BI68">
    <cfRule type="expression" dxfId="78" priority="147">
      <formula>INDIRECT(ADDRESS(ROW(),COLUMN()))=TRUNC(INDIRECT(ADDRESS(ROW(),COLUMN())))</formula>
    </cfRule>
  </conditionalFormatting>
  <conditionalFormatting sqref="AA70:BI70">
    <cfRule type="expression" dxfId="77" priority="146">
      <formula>INDIRECT(ADDRESS(ROW(),COLUMN()))=TRUNC(INDIRECT(ADDRESS(ROW(),COLUMN())))</formula>
    </cfRule>
  </conditionalFormatting>
  <conditionalFormatting sqref="AA72:BI72">
    <cfRule type="expression" dxfId="76" priority="145">
      <formula>INDIRECT(ADDRESS(ROW(),COLUMN()))=TRUNC(INDIRECT(ADDRESS(ROW(),COLUMN())))</formula>
    </cfRule>
  </conditionalFormatting>
  <conditionalFormatting sqref="AA74:BI74">
    <cfRule type="expression" dxfId="75" priority="144">
      <formula>INDIRECT(ADDRESS(ROW(),COLUMN()))=TRUNC(INDIRECT(ADDRESS(ROW(),COLUMN())))</formula>
    </cfRule>
  </conditionalFormatting>
  <conditionalFormatting sqref="AA76:BI76">
    <cfRule type="expression" dxfId="74" priority="141">
      <formula>INDIRECT(ADDRESS(ROW(),COLUMN()))=TRUNC(INDIRECT(ADDRESS(ROW(),COLUMN())))</formula>
    </cfRule>
  </conditionalFormatting>
  <conditionalFormatting sqref="AA78:BI78">
    <cfRule type="expression" dxfId="73" priority="139">
      <formula>INDIRECT(ADDRESS(ROW(),COLUMN()))=TRUNC(INDIRECT(ADDRESS(ROW(),COLUMN())))</formula>
    </cfRule>
  </conditionalFormatting>
  <conditionalFormatting sqref="AA80:BI80">
    <cfRule type="expression" dxfId="72" priority="137">
      <formula>INDIRECT(ADDRESS(ROW(),COLUMN()))=TRUNC(INDIRECT(ADDRESS(ROW(),COLUMN())))</formula>
    </cfRule>
  </conditionalFormatting>
  <conditionalFormatting sqref="AA82:BI82">
    <cfRule type="expression" dxfId="71" priority="135">
      <formula>INDIRECT(ADDRESS(ROW(),COLUMN()))=TRUNC(INDIRECT(ADDRESS(ROW(),COLUMN())))</formula>
    </cfRule>
  </conditionalFormatting>
  <conditionalFormatting sqref="AA84:BI84">
    <cfRule type="expression" dxfId="70" priority="133">
      <formula>INDIRECT(ADDRESS(ROW(),COLUMN()))=TRUNC(INDIRECT(ADDRESS(ROW(),COLUMN())))</formula>
    </cfRule>
  </conditionalFormatting>
  <conditionalFormatting sqref="AA86:BI86">
    <cfRule type="expression" dxfId="69" priority="131">
      <formula>INDIRECT(ADDRESS(ROW(),COLUMN()))=TRUNC(INDIRECT(ADDRESS(ROW(),COLUMN())))</formula>
    </cfRule>
  </conditionalFormatting>
  <conditionalFormatting sqref="AA88:BI88">
    <cfRule type="expression" dxfId="68" priority="129">
      <formula>INDIRECT(ADDRESS(ROW(),COLUMN()))=TRUNC(INDIRECT(ADDRESS(ROW(),COLUMN())))</formula>
    </cfRule>
  </conditionalFormatting>
  <conditionalFormatting sqref="AA90:BI90">
    <cfRule type="expression" dxfId="67" priority="127">
      <formula>INDIRECT(ADDRESS(ROW(),COLUMN()))=TRUNC(INDIRECT(ADDRESS(ROW(),COLUMN())))</formula>
    </cfRule>
  </conditionalFormatting>
  <conditionalFormatting sqref="AA92:BI92">
    <cfRule type="expression" dxfId="66" priority="125">
      <formula>INDIRECT(ADDRESS(ROW(),COLUMN()))=TRUNC(INDIRECT(ADDRESS(ROW(),COLUMN())))</formula>
    </cfRule>
  </conditionalFormatting>
  <conditionalFormatting sqref="AA94:BI94">
    <cfRule type="expression" dxfId="65" priority="123">
      <formula>INDIRECT(ADDRESS(ROW(),COLUMN()))=TRUNC(INDIRECT(ADDRESS(ROW(),COLUMN())))</formula>
    </cfRule>
  </conditionalFormatting>
  <conditionalFormatting sqref="AA96:BI96">
    <cfRule type="expression" dxfId="64" priority="121">
      <formula>INDIRECT(ADDRESS(ROW(),COLUMN()))=TRUNC(INDIRECT(ADDRESS(ROW(),COLUMN())))</formula>
    </cfRule>
  </conditionalFormatting>
  <conditionalFormatting sqref="AA98:BI98">
    <cfRule type="expression" dxfId="63" priority="119">
      <formula>INDIRECT(ADDRESS(ROW(),COLUMN()))=TRUNC(INDIRECT(ADDRESS(ROW(),COLUMN())))</formula>
    </cfRule>
  </conditionalFormatting>
  <conditionalFormatting sqref="AA100:BI100">
    <cfRule type="expression" dxfId="62" priority="117">
      <formula>INDIRECT(ADDRESS(ROW(),COLUMN()))=TRUNC(INDIRECT(ADDRESS(ROW(),COLUMN())))</formula>
    </cfRule>
  </conditionalFormatting>
  <conditionalFormatting sqref="AA102:BI102">
    <cfRule type="expression" dxfId="61" priority="115">
      <formula>INDIRECT(ADDRESS(ROW(),COLUMN()))=TRUNC(INDIRECT(ADDRESS(ROW(),COLUMN())))</formula>
    </cfRule>
  </conditionalFormatting>
  <conditionalFormatting sqref="AA104:BI104">
    <cfRule type="expression" dxfId="60" priority="113">
      <formula>INDIRECT(ADDRESS(ROW(),COLUMN()))=TRUNC(INDIRECT(ADDRESS(ROW(),COLUMN())))</formula>
    </cfRule>
  </conditionalFormatting>
  <conditionalFormatting sqref="AA106:BI106">
    <cfRule type="expression" dxfId="59" priority="111">
      <formula>INDIRECT(ADDRESS(ROW(),COLUMN()))=TRUNC(INDIRECT(ADDRESS(ROW(),COLUMN())))</formula>
    </cfRule>
  </conditionalFormatting>
  <conditionalFormatting sqref="AA108:BI108">
    <cfRule type="expression" dxfId="58" priority="109">
      <formula>INDIRECT(ADDRESS(ROW(),COLUMN()))=TRUNC(INDIRECT(ADDRESS(ROW(),COLUMN())))</formula>
    </cfRule>
  </conditionalFormatting>
  <conditionalFormatting sqref="AA110:BI110">
    <cfRule type="expression" dxfId="57" priority="107">
      <formula>INDIRECT(ADDRESS(ROW(),COLUMN()))=TRUNC(INDIRECT(ADDRESS(ROW(),COLUMN())))</formula>
    </cfRule>
  </conditionalFormatting>
  <conditionalFormatting sqref="AA112:BI112">
    <cfRule type="expression" dxfId="56" priority="105">
      <formula>INDIRECT(ADDRESS(ROW(),COLUMN()))=TRUNC(INDIRECT(ADDRESS(ROW(),COLUMN())))</formula>
    </cfRule>
  </conditionalFormatting>
  <conditionalFormatting sqref="AA114:BI114">
    <cfRule type="expression" dxfId="55" priority="103">
      <formula>INDIRECT(ADDRESS(ROW(),COLUMN()))=TRUNC(INDIRECT(ADDRESS(ROW(),COLUMN())))</formula>
    </cfRule>
  </conditionalFormatting>
  <conditionalFormatting sqref="AA116:BI116">
    <cfRule type="expression" dxfId="54" priority="101">
      <formula>INDIRECT(ADDRESS(ROW(),COLUMN()))=TRUNC(INDIRECT(ADDRESS(ROW(),COLUMN())))</formula>
    </cfRule>
  </conditionalFormatting>
  <conditionalFormatting sqref="AA118:BI118">
    <cfRule type="expression" dxfId="53" priority="99">
      <formula>INDIRECT(ADDRESS(ROW(),COLUMN()))=TRUNC(INDIRECT(ADDRESS(ROW(),COLUMN())))</formula>
    </cfRule>
  </conditionalFormatting>
  <conditionalFormatting sqref="AA120:BI120">
    <cfRule type="expression" dxfId="52" priority="97">
      <formula>INDIRECT(ADDRESS(ROW(),COLUMN()))=TRUNC(INDIRECT(ADDRESS(ROW(),COLUMN())))</formula>
    </cfRule>
  </conditionalFormatting>
  <conditionalFormatting sqref="AA122:BI122">
    <cfRule type="expression" dxfId="51" priority="95">
      <formula>INDIRECT(ADDRESS(ROW(),COLUMN()))=TRUNC(INDIRECT(ADDRESS(ROW(),COLUMN())))</formula>
    </cfRule>
  </conditionalFormatting>
  <conditionalFormatting sqref="AA124:BI124">
    <cfRule type="expression" dxfId="50" priority="93">
      <formula>INDIRECT(ADDRESS(ROW(),COLUMN()))=TRUNC(INDIRECT(ADDRESS(ROW(),COLUMN())))</formula>
    </cfRule>
  </conditionalFormatting>
  <conditionalFormatting sqref="AA126:BI126">
    <cfRule type="expression" dxfId="49" priority="91">
      <formula>INDIRECT(ADDRESS(ROW(),COLUMN()))=TRUNC(INDIRECT(ADDRESS(ROW(),COLUMN())))</formula>
    </cfRule>
  </conditionalFormatting>
  <conditionalFormatting sqref="AA128:BI128">
    <cfRule type="expression" dxfId="48" priority="89">
      <formula>INDIRECT(ADDRESS(ROW(),COLUMN()))=TRUNC(INDIRECT(ADDRESS(ROW(),COLUMN())))</formula>
    </cfRule>
  </conditionalFormatting>
  <conditionalFormatting sqref="AA130:BI130">
    <cfRule type="expression" dxfId="47" priority="87">
      <formula>INDIRECT(ADDRESS(ROW(),COLUMN()))=TRUNC(INDIRECT(ADDRESS(ROW(),COLUMN())))</formula>
    </cfRule>
  </conditionalFormatting>
  <conditionalFormatting sqref="AA132:BI132">
    <cfRule type="expression" dxfId="46" priority="85">
      <formula>INDIRECT(ADDRESS(ROW(),COLUMN()))=TRUNC(INDIRECT(ADDRESS(ROW(),COLUMN())))</formula>
    </cfRule>
  </conditionalFormatting>
  <conditionalFormatting sqref="AA134:BI134">
    <cfRule type="expression" dxfId="45" priority="83">
      <formula>INDIRECT(ADDRESS(ROW(),COLUMN()))=TRUNC(INDIRECT(ADDRESS(ROW(),COLUMN())))</formula>
    </cfRule>
  </conditionalFormatting>
  <conditionalFormatting sqref="AA136:BI136">
    <cfRule type="expression" dxfId="44" priority="81">
      <formula>INDIRECT(ADDRESS(ROW(),COLUMN()))=TRUNC(INDIRECT(ADDRESS(ROW(),COLUMN())))</formula>
    </cfRule>
  </conditionalFormatting>
  <conditionalFormatting sqref="AA138:BI138">
    <cfRule type="expression" dxfId="43" priority="79">
      <formula>INDIRECT(ADDRESS(ROW(),COLUMN()))=TRUNC(INDIRECT(ADDRESS(ROW(),COLUMN())))</formula>
    </cfRule>
  </conditionalFormatting>
  <conditionalFormatting sqref="AA140:BI140">
    <cfRule type="expression" dxfId="42" priority="77">
      <formula>INDIRECT(ADDRESS(ROW(),COLUMN()))=TRUNC(INDIRECT(ADDRESS(ROW(),COLUMN())))</formula>
    </cfRule>
  </conditionalFormatting>
  <conditionalFormatting sqref="AA142:BI142">
    <cfRule type="expression" dxfId="41" priority="75">
      <formula>INDIRECT(ADDRESS(ROW(),COLUMN()))=TRUNC(INDIRECT(ADDRESS(ROW(),COLUMN())))</formula>
    </cfRule>
  </conditionalFormatting>
  <conditionalFormatting sqref="AA144:BI144">
    <cfRule type="expression" dxfId="40" priority="73">
      <formula>INDIRECT(ADDRESS(ROW(),COLUMN()))=TRUNC(INDIRECT(ADDRESS(ROW(),COLUMN())))</formula>
    </cfRule>
  </conditionalFormatting>
  <conditionalFormatting sqref="AA146:BI146">
    <cfRule type="expression" dxfId="39" priority="71">
      <formula>INDIRECT(ADDRESS(ROW(),COLUMN()))=TRUNC(INDIRECT(ADDRESS(ROW(),COLUMN())))</formula>
    </cfRule>
  </conditionalFormatting>
  <conditionalFormatting sqref="AA148:BI148">
    <cfRule type="expression" dxfId="38" priority="69">
      <formula>INDIRECT(ADDRESS(ROW(),COLUMN()))=TRUNC(INDIRECT(ADDRESS(ROW(),COLUMN())))</formula>
    </cfRule>
  </conditionalFormatting>
  <conditionalFormatting sqref="AA150:BI150">
    <cfRule type="expression" dxfId="37" priority="67">
      <formula>INDIRECT(ADDRESS(ROW(),COLUMN()))=TRUNC(INDIRECT(ADDRESS(ROW(),COLUMN())))</formula>
    </cfRule>
  </conditionalFormatting>
  <conditionalFormatting sqref="AA152:BI152">
    <cfRule type="expression" dxfId="36" priority="65">
      <formula>INDIRECT(ADDRESS(ROW(),COLUMN()))=TRUNC(INDIRECT(ADDRESS(ROW(),COLUMN())))</formula>
    </cfRule>
  </conditionalFormatting>
  <conditionalFormatting sqref="AA154:BI154">
    <cfRule type="expression" dxfId="35" priority="63">
      <formula>INDIRECT(ADDRESS(ROW(),COLUMN()))=TRUNC(INDIRECT(ADDRESS(ROW(),COLUMN())))</formula>
    </cfRule>
  </conditionalFormatting>
  <conditionalFormatting sqref="AA156:BI156">
    <cfRule type="expression" dxfId="34" priority="61">
      <formula>INDIRECT(ADDRESS(ROW(),COLUMN()))=TRUNC(INDIRECT(ADDRESS(ROW(),COLUMN())))</formula>
    </cfRule>
  </conditionalFormatting>
  <conditionalFormatting sqref="AA158:BI158">
    <cfRule type="expression" dxfId="33" priority="59">
      <formula>INDIRECT(ADDRESS(ROW(),COLUMN()))=TRUNC(INDIRECT(ADDRESS(ROW(),COLUMN())))</formula>
    </cfRule>
  </conditionalFormatting>
  <conditionalFormatting sqref="AA160:BI160">
    <cfRule type="expression" dxfId="32" priority="57">
      <formula>INDIRECT(ADDRESS(ROW(),COLUMN()))=TRUNC(INDIRECT(ADDRESS(ROW(),COLUMN())))</formula>
    </cfRule>
  </conditionalFormatting>
  <conditionalFormatting sqref="AA162:BI162">
    <cfRule type="expression" dxfId="31" priority="55">
      <formula>INDIRECT(ADDRESS(ROW(),COLUMN()))=TRUNC(INDIRECT(ADDRESS(ROW(),COLUMN())))</formula>
    </cfRule>
  </conditionalFormatting>
  <conditionalFormatting sqref="AA164:BI164">
    <cfRule type="expression" dxfId="30" priority="53">
      <formula>INDIRECT(ADDRESS(ROW(),COLUMN()))=TRUNC(INDIRECT(ADDRESS(ROW(),COLUMN())))</formula>
    </cfRule>
  </conditionalFormatting>
  <conditionalFormatting sqref="AA166:BI166">
    <cfRule type="expression" dxfId="29" priority="51">
      <formula>INDIRECT(ADDRESS(ROW(),COLUMN()))=TRUNC(INDIRECT(ADDRESS(ROW(),COLUMN())))</formula>
    </cfRule>
  </conditionalFormatting>
  <conditionalFormatting sqref="AA168:BI168">
    <cfRule type="expression" dxfId="28" priority="49">
      <formula>INDIRECT(ADDRESS(ROW(),COLUMN()))=TRUNC(INDIRECT(ADDRESS(ROW(),COLUMN())))</formula>
    </cfRule>
  </conditionalFormatting>
  <conditionalFormatting sqref="AA170:BI170">
    <cfRule type="expression" dxfId="27" priority="47">
      <formula>INDIRECT(ADDRESS(ROW(),COLUMN()))=TRUNC(INDIRECT(ADDRESS(ROW(),COLUMN())))</formula>
    </cfRule>
  </conditionalFormatting>
  <conditionalFormatting sqref="AA172:BI172">
    <cfRule type="expression" dxfId="26" priority="45">
      <formula>INDIRECT(ADDRESS(ROW(),COLUMN()))=TRUNC(INDIRECT(ADDRESS(ROW(),COLUMN())))</formula>
    </cfRule>
  </conditionalFormatting>
  <conditionalFormatting sqref="AA174:BI174">
    <cfRule type="expression" dxfId="25" priority="43">
      <formula>INDIRECT(ADDRESS(ROW(),COLUMN()))=TRUNC(INDIRECT(ADDRESS(ROW(),COLUMN())))</formula>
    </cfRule>
  </conditionalFormatting>
  <conditionalFormatting sqref="AA176:BI176">
    <cfRule type="expression" dxfId="24" priority="41">
      <formula>INDIRECT(ADDRESS(ROW(),COLUMN()))=TRUNC(INDIRECT(ADDRESS(ROW(),COLUMN())))</formula>
    </cfRule>
  </conditionalFormatting>
  <conditionalFormatting sqref="AA178:BI178">
    <cfRule type="expression" dxfId="23" priority="39">
      <formula>INDIRECT(ADDRESS(ROW(),COLUMN()))=TRUNC(INDIRECT(ADDRESS(ROW(),COLUMN())))</formula>
    </cfRule>
  </conditionalFormatting>
  <conditionalFormatting sqref="AA180:BI180">
    <cfRule type="expression" dxfId="22" priority="37">
      <formula>INDIRECT(ADDRESS(ROW(),COLUMN()))=TRUNC(INDIRECT(ADDRESS(ROW(),COLUMN())))</formula>
    </cfRule>
  </conditionalFormatting>
  <conditionalFormatting sqref="AA182:BI182">
    <cfRule type="expression" dxfId="21" priority="35">
      <formula>INDIRECT(ADDRESS(ROW(),COLUMN()))=TRUNC(INDIRECT(ADDRESS(ROW(),COLUMN())))</formula>
    </cfRule>
  </conditionalFormatting>
  <conditionalFormatting sqref="AA184:BI184">
    <cfRule type="expression" dxfId="20" priority="33">
      <formula>INDIRECT(ADDRESS(ROW(),COLUMN()))=TRUNC(INDIRECT(ADDRESS(ROW(),COLUMN())))</formula>
    </cfRule>
  </conditionalFormatting>
  <conditionalFormatting sqref="AA186:BI186">
    <cfRule type="expression" dxfId="19" priority="31">
      <formula>INDIRECT(ADDRESS(ROW(),COLUMN()))=TRUNC(INDIRECT(ADDRESS(ROW(),COLUMN())))</formula>
    </cfRule>
  </conditionalFormatting>
  <conditionalFormatting sqref="AA188:BI188">
    <cfRule type="expression" dxfId="18" priority="29">
      <formula>INDIRECT(ADDRESS(ROW(),COLUMN()))=TRUNC(INDIRECT(ADDRESS(ROW(),COLUMN())))</formula>
    </cfRule>
  </conditionalFormatting>
  <conditionalFormatting sqref="AA190:BI190">
    <cfRule type="expression" dxfId="17" priority="27">
      <formula>INDIRECT(ADDRESS(ROW(),COLUMN()))=TRUNC(INDIRECT(ADDRESS(ROW(),COLUMN())))</formula>
    </cfRule>
  </conditionalFormatting>
  <conditionalFormatting sqref="AA192:BI192">
    <cfRule type="expression" dxfId="16" priority="25">
      <formula>INDIRECT(ADDRESS(ROW(),COLUMN()))=TRUNC(INDIRECT(ADDRESS(ROW(),COLUMN())))</formula>
    </cfRule>
  </conditionalFormatting>
  <conditionalFormatting sqref="AA194:BI194">
    <cfRule type="expression" dxfId="15" priority="23">
      <formula>INDIRECT(ADDRESS(ROW(),COLUMN()))=TRUNC(INDIRECT(ADDRESS(ROW(),COLUMN())))</formula>
    </cfRule>
  </conditionalFormatting>
  <conditionalFormatting sqref="AA196:BI196">
    <cfRule type="expression" dxfId="14" priority="21">
      <formula>INDIRECT(ADDRESS(ROW(),COLUMN()))=TRUNC(INDIRECT(ADDRESS(ROW(),COLUMN())))</formula>
    </cfRule>
  </conditionalFormatting>
  <conditionalFormatting sqref="AA198:BI198">
    <cfRule type="expression" dxfId="13" priority="19">
      <formula>INDIRECT(ADDRESS(ROW(),COLUMN()))=TRUNC(INDIRECT(ADDRESS(ROW(),COLUMN())))</formula>
    </cfRule>
  </conditionalFormatting>
  <conditionalFormatting sqref="AA200:BI200">
    <cfRule type="expression" dxfId="12" priority="17">
      <formula>INDIRECT(ADDRESS(ROW(),COLUMN()))=TRUNC(INDIRECT(ADDRESS(ROW(),COLUMN())))</formula>
    </cfRule>
  </conditionalFormatting>
  <conditionalFormatting sqref="AA202:BI202">
    <cfRule type="expression" dxfId="11" priority="15">
      <formula>INDIRECT(ADDRESS(ROW(),COLUMN()))=TRUNC(INDIRECT(ADDRESS(ROW(),COLUMN())))</formula>
    </cfRule>
  </conditionalFormatting>
  <conditionalFormatting sqref="AA204:BI204">
    <cfRule type="expression" dxfId="10" priority="13">
      <formula>INDIRECT(ADDRESS(ROW(),COLUMN()))=TRUNC(INDIRECT(ADDRESS(ROW(),COLUMN())))</formula>
    </cfRule>
  </conditionalFormatting>
  <conditionalFormatting sqref="AA206:BI206">
    <cfRule type="expression" dxfId="9" priority="11">
      <formula>INDIRECT(ADDRESS(ROW(),COLUMN()))=TRUNC(INDIRECT(ADDRESS(ROW(),COLUMN())))</formula>
    </cfRule>
  </conditionalFormatting>
  <conditionalFormatting sqref="AA208:BI208">
    <cfRule type="expression" dxfId="8" priority="9">
      <formula>INDIRECT(ADDRESS(ROW(),COLUMN()))=TRUNC(INDIRECT(ADDRESS(ROW(),COLUMN())))</formula>
    </cfRule>
  </conditionalFormatting>
  <conditionalFormatting sqref="AA210:BI210">
    <cfRule type="expression" dxfId="7" priority="7">
      <formula>INDIRECT(ADDRESS(ROW(),COLUMN()))=TRUNC(INDIRECT(ADDRESS(ROW(),COLUMN())))</formula>
    </cfRule>
  </conditionalFormatting>
  <conditionalFormatting sqref="AA212:BI212">
    <cfRule type="expression" dxfId="6" priority="5">
      <formula>INDIRECT(ADDRESS(ROW(),COLUMN()))=TRUNC(INDIRECT(ADDRESS(ROW(),COLUMN())))</formula>
    </cfRule>
  </conditionalFormatting>
  <conditionalFormatting sqref="AA214:BI214">
    <cfRule type="expression" dxfId="5" priority="3">
      <formula>INDIRECT(ADDRESS(ROW(),COLUMN()))=TRUNC(INDIRECT(ADDRESS(ROW(),COLUMN())))</formula>
    </cfRule>
  </conditionalFormatting>
  <conditionalFormatting sqref="AA216:BI216">
    <cfRule type="expression" dxfId="4" priority="1">
      <formula>INDIRECT(ADDRESS(ROW(),COLUMN()))=TRUNC(INDIRECT(ADDRESS(ROW(),COLUMN())))</formula>
    </cfRule>
  </conditionalFormatting>
  <conditionalFormatting sqref="AE231:AH231">
    <cfRule type="expression" dxfId="3" priority="202">
      <formula>INDIRECT(ADDRESS(ROW(),COLUMN()))=TRUNC(INDIRECT(ADDRESS(ROW(),COLUMN())))</formula>
    </cfRule>
  </conditionalFormatting>
  <conditionalFormatting sqref="AG222:AR226">
    <cfRule type="expression" dxfId="2" priority="201">
      <formula>INDIRECT(ADDRESS(ROW(),COLUMN()))=TRUNC(INDIRECT(ADDRESS(ROW(),COLUMN())))</formula>
    </cfRule>
  </conditionalFormatting>
  <conditionalFormatting sqref="AQ220:BE220 AQ229:BE229">
    <cfRule type="expression" dxfId="1" priority="237">
      <formula>OR(#REF!=$B218,#REF!=$B218)</formula>
    </cfRule>
  </conditionalFormatting>
  <conditionalFormatting sqref="AQ230:BE230">
    <cfRule type="expression" dxfId="0" priority="236">
      <formula>OR(#REF!=$B217,#REF!=$B217)</formula>
    </cfRule>
  </conditionalFormatting>
  <dataValidations count="11">
    <dataValidation type="list" allowBlank="1" showInputMessage="1" sqref="C17:C230" xr:uid="{00000000-0002-0000-0400-000000000000}">
      <formula1>"◎,○"</formula1>
    </dataValidation>
    <dataValidation type="list" allowBlank="1" showInputMessage="1" showErrorMessage="1" sqref="V228:W228" xr:uid="{00000000-0002-0000-0400-000001000000}">
      <formula1>"週,暦月"</formula1>
    </dataValidation>
    <dataValidation type="list" allowBlank="1" showInputMessage="1" showErrorMessage="1" sqref="BI3:BL3" xr:uid="{00000000-0002-0000-0400-000002000000}">
      <formula1>"４週,暦月"</formula1>
    </dataValidation>
    <dataValidation type="list" allowBlank="1" showInputMessage="1" showErrorMessage="1" sqref="AJ3:AJ4" xr:uid="{00000000-0002-0000-0400-000003000000}">
      <formula1>#REF!</formula1>
    </dataValidation>
    <dataValidation type="decimal" allowBlank="1" showInputMessage="1" showErrorMessage="1" error="入力可能範囲　32～40" sqref="BE6:BF6" xr:uid="{00000000-0002-0000-0400-000004000000}">
      <formula1>32</formula1>
      <formula2>40</formula2>
    </dataValidation>
    <dataValidation type="list" allowBlank="1" showInputMessage="1" showErrorMessage="1" sqref="BI4:BL4" xr:uid="{00000000-0002-0000-0400-000005000000}">
      <formula1>"予定,実績,予定・実績"</formula1>
    </dataValidation>
    <dataValidation type="list" allowBlank="1" showInputMessage="1" sqref="G17:H216" xr:uid="{00000000-0002-0000-0400-000006000000}">
      <formula1>職種</formula1>
    </dataValidation>
    <dataValidation type="list" errorStyle="warning" allowBlank="1" showInputMessage="1" error="リストにない場合のみ、入力してください。" sqref="O17:R216" xr:uid="{00000000-0002-0000-0400-000007000000}">
      <formula1>INDIRECT(G17)</formula1>
    </dataValidation>
    <dataValidation type="list" allowBlank="1" showInput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xr:uid="{00000000-0002-0000-0400-000008000000}">
      <formula1>シフト記号表</formula1>
    </dataValidation>
    <dataValidation type="list" allowBlank="1" showInputMessage="1" sqref="M17:N216" xr:uid="{00000000-0002-0000-0400-000009000000}">
      <formula1>"A, B, C, D"</formula1>
    </dataValidation>
    <dataValidation allowBlank="1" showInputMessage="1" showErrorMessage="1" error="入力可能範囲　32～40" sqref="BI10" xr:uid="{00000000-0002-0000-0400-00000A000000}"/>
  </dataValidations>
  <printOptions horizontalCentered="1"/>
  <pageMargins left="0.15748031496062992" right="0.15748031496062992" top="0.59055118110236227" bottom="0.27559055118110237" header="0.15748031496062992" footer="0.15748031496062992"/>
  <pageSetup paperSize="9" scale="15" orientation="portrait"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0000000-0002-0000-0400-00000B000000}">
          <x14:formula1>
            <xm:f>'プルダウン・リスト（従来型・ユニット型共通）'!$C$4:$C$17</xm:f>
          </x14:formula1>
          <xm:sqref>AX1:BM1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pageSetUpPr fitToPage="1"/>
  </sheetPr>
  <dimension ref="B1:N52"/>
  <sheetViews>
    <sheetView zoomScale="75" zoomScaleNormal="75" workbookViewId="0">
      <selection activeCell="N19" sqref="N19"/>
    </sheetView>
  </sheetViews>
  <sheetFormatPr defaultColWidth="9" defaultRowHeight="25.5"/>
  <cols>
    <col min="1" max="1" width="1.625" style="85" customWidth="1"/>
    <col min="2" max="2" width="5.625" style="84" customWidth="1"/>
    <col min="3" max="3" width="10.625" style="84" customWidth="1"/>
    <col min="4" max="4" width="10.625" style="84" hidden="1" customWidth="1"/>
    <col min="5" max="5" width="3.375" style="84" bestFit="1" customWidth="1"/>
    <col min="6" max="6" width="15.625" style="85" customWidth="1"/>
    <col min="7" max="7" width="3.375" style="85" bestFit="1" customWidth="1"/>
    <col min="8" max="8" width="15.625" style="85" customWidth="1"/>
    <col min="9" max="9" width="3.375" style="85" bestFit="1" customWidth="1"/>
    <col min="10" max="10" width="15.625" style="84" customWidth="1"/>
    <col min="11" max="11" width="3.375" style="85" bestFit="1" customWidth="1"/>
    <col min="12" max="12" width="15.625" style="85" customWidth="1"/>
    <col min="13" max="13" width="3.375" style="85" customWidth="1"/>
    <col min="14" max="14" width="50.625" style="85" customWidth="1"/>
    <col min="15" max="16384" width="9" style="85"/>
  </cols>
  <sheetData>
    <row r="1" spans="2:14">
      <c r="B1" s="83" t="s">
        <v>32</v>
      </c>
    </row>
    <row r="2" spans="2:14">
      <c r="B2" s="86" t="s">
        <v>33</v>
      </c>
      <c r="F2" s="87"/>
      <c r="G2" s="88"/>
      <c r="H2" s="88"/>
      <c r="I2" s="88"/>
      <c r="J2" s="89"/>
      <c r="K2" s="88"/>
      <c r="L2" s="88"/>
    </row>
    <row r="3" spans="2:14">
      <c r="B3" s="87" t="s">
        <v>208</v>
      </c>
      <c r="F3" s="89" t="s">
        <v>209</v>
      </c>
      <c r="G3" s="88"/>
      <c r="H3" s="88"/>
      <c r="I3" s="88"/>
      <c r="J3" s="89"/>
      <c r="K3" s="88"/>
      <c r="L3" s="88"/>
    </row>
    <row r="4" spans="2:14">
      <c r="B4" s="86"/>
      <c r="F4" s="1126" t="s">
        <v>34</v>
      </c>
      <c r="G4" s="1126"/>
      <c r="H4" s="1126"/>
      <c r="I4" s="1126"/>
      <c r="J4" s="1126"/>
      <c r="K4" s="1126"/>
      <c r="L4" s="1126"/>
      <c r="N4" s="1126" t="s">
        <v>228</v>
      </c>
    </row>
    <row r="5" spans="2:14">
      <c r="B5" s="84" t="s">
        <v>20</v>
      </c>
      <c r="C5" s="84" t="s">
        <v>4</v>
      </c>
      <c r="F5" s="84" t="s">
        <v>229</v>
      </c>
      <c r="G5" s="84"/>
      <c r="H5" s="84" t="s">
        <v>230</v>
      </c>
      <c r="J5" s="84" t="s">
        <v>35</v>
      </c>
      <c r="L5" s="84" t="s">
        <v>34</v>
      </c>
      <c r="N5" s="1126"/>
    </row>
    <row r="6" spans="2:14">
      <c r="B6" s="90">
        <v>1</v>
      </c>
      <c r="C6" s="91" t="s">
        <v>38</v>
      </c>
      <c r="D6" s="92" t="str">
        <f>C6</f>
        <v>a</v>
      </c>
      <c r="E6" s="90" t="s">
        <v>16</v>
      </c>
      <c r="F6" s="93">
        <v>0.29166666666666669</v>
      </c>
      <c r="G6" s="90" t="s">
        <v>17</v>
      </c>
      <c r="H6" s="93">
        <v>0.66666666666666663</v>
      </c>
      <c r="I6" s="94" t="s">
        <v>37</v>
      </c>
      <c r="J6" s="93">
        <v>4.1666666666666664E-2</v>
      </c>
      <c r="K6" s="95" t="s">
        <v>2</v>
      </c>
      <c r="L6" s="96">
        <f>IF(OR(F6="",H6=""),"",(H6+IF(F6&gt;H6,1,0)-F6-J6)*24)</f>
        <v>7.9999999999999982</v>
      </c>
      <c r="N6" s="97"/>
    </row>
    <row r="7" spans="2:14">
      <c r="B7" s="90">
        <v>2</v>
      </c>
      <c r="C7" s="91" t="s">
        <v>39</v>
      </c>
      <c r="D7" s="92" t="str">
        <f t="shared" ref="D7:D38" si="0">C7</f>
        <v>b</v>
      </c>
      <c r="E7" s="90" t="s">
        <v>16</v>
      </c>
      <c r="F7" s="93">
        <v>0.375</v>
      </c>
      <c r="G7" s="90" t="s">
        <v>17</v>
      </c>
      <c r="H7" s="93">
        <v>0.75</v>
      </c>
      <c r="I7" s="94" t="s">
        <v>37</v>
      </c>
      <c r="J7" s="93">
        <v>4.1666666666666664E-2</v>
      </c>
      <c r="K7" s="95" t="s">
        <v>2</v>
      </c>
      <c r="L7" s="96">
        <f>IF(OR(F7="",H7=""),"",(H7+IF(F7&gt;H7,1,0)-F7-J7)*24)</f>
        <v>8</v>
      </c>
      <c r="N7" s="97"/>
    </row>
    <row r="8" spans="2:14">
      <c r="B8" s="90">
        <v>3</v>
      </c>
      <c r="C8" s="91" t="s">
        <v>40</v>
      </c>
      <c r="D8" s="92" t="str">
        <f t="shared" si="0"/>
        <v>c</v>
      </c>
      <c r="E8" s="90" t="s">
        <v>16</v>
      </c>
      <c r="F8" s="93">
        <v>0.41666666666666669</v>
      </c>
      <c r="G8" s="90" t="s">
        <v>17</v>
      </c>
      <c r="H8" s="93">
        <v>0.79166666666666663</v>
      </c>
      <c r="I8" s="94" t="s">
        <v>37</v>
      </c>
      <c r="J8" s="93">
        <v>4.1666666666666664E-2</v>
      </c>
      <c r="K8" s="95" t="s">
        <v>2</v>
      </c>
      <c r="L8" s="96">
        <f>IF(OR(F8="",H8=""),"",(H8+IF(F8&gt;H8,1,0)-F8-J8)*24)</f>
        <v>7.9999999999999982</v>
      </c>
      <c r="N8" s="97"/>
    </row>
    <row r="9" spans="2:14">
      <c r="B9" s="90">
        <v>4</v>
      </c>
      <c r="C9" s="91" t="s">
        <v>41</v>
      </c>
      <c r="D9" s="92" t="str">
        <f t="shared" si="0"/>
        <v>d</v>
      </c>
      <c r="E9" s="90" t="s">
        <v>16</v>
      </c>
      <c r="F9" s="93">
        <v>0.5</v>
      </c>
      <c r="G9" s="90" t="s">
        <v>17</v>
      </c>
      <c r="H9" s="93">
        <v>0.875</v>
      </c>
      <c r="I9" s="94" t="s">
        <v>37</v>
      </c>
      <c r="J9" s="93">
        <v>4.1666666666666664E-2</v>
      </c>
      <c r="K9" s="95" t="s">
        <v>2</v>
      </c>
      <c r="L9" s="96">
        <f>IF(OR(F9="",H9=""),"",(H9+IF(F9&gt;H9,1,0)-F9-J9)*24)</f>
        <v>8</v>
      </c>
      <c r="N9" s="97"/>
    </row>
    <row r="10" spans="2:14">
      <c r="B10" s="90">
        <v>5</v>
      </c>
      <c r="C10" s="91" t="s">
        <v>42</v>
      </c>
      <c r="D10" s="92" t="str">
        <f t="shared" si="0"/>
        <v>e</v>
      </c>
      <c r="E10" s="90" t="s">
        <v>16</v>
      </c>
      <c r="F10" s="93">
        <v>0.375</v>
      </c>
      <c r="G10" s="90" t="s">
        <v>17</v>
      </c>
      <c r="H10" s="93">
        <v>0.54166666666666663</v>
      </c>
      <c r="I10" s="94" t="s">
        <v>37</v>
      </c>
      <c r="J10" s="93">
        <v>0</v>
      </c>
      <c r="K10" s="95" t="s">
        <v>2</v>
      </c>
      <c r="L10" s="96">
        <f t="shared" ref="L10:L22" si="1">IF(OR(F10="",H10=""),"",(H10+IF(F10&gt;H10,1,0)-F10-J10)*24)</f>
        <v>3.9999999999999991</v>
      </c>
      <c r="N10" s="97"/>
    </row>
    <row r="11" spans="2:14">
      <c r="B11" s="90">
        <v>6</v>
      </c>
      <c r="C11" s="91" t="s">
        <v>43</v>
      </c>
      <c r="D11" s="92" t="str">
        <f t="shared" si="0"/>
        <v>f</v>
      </c>
      <c r="E11" s="90" t="s">
        <v>16</v>
      </c>
      <c r="F11" s="93">
        <v>0.54166666666666663</v>
      </c>
      <c r="G11" s="90" t="s">
        <v>17</v>
      </c>
      <c r="H11" s="93">
        <v>0.77083333333333337</v>
      </c>
      <c r="I11" s="94" t="s">
        <v>37</v>
      </c>
      <c r="J11" s="93">
        <v>0</v>
      </c>
      <c r="K11" s="95" t="s">
        <v>2</v>
      </c>
      <c r="L11" s="96">
        <f>IF(OR(F11="",H11=""),"",(H11+IF(F11&gt;H11,1,0)-F11-J11)*24)</f>
        <v>5.5000000000000018</v>
      </c>
      <c r="N11" s="97"/>
    </row>
    <row r="12" spans="2:14">
      <c r="B12" s="90">
        <v>7</v>
      </c>
      <c r="C12" s="91" t="s">
        <v>44</v>
      </c>
      <c r="D12" s="92" t="str">
        <f t="shared" si="0"/>
        <v>g</v>
      </c>
      <c r="E12" s="90" t="s">
        <v>16</v>
      </c>
      <c r="F12" s="93">
        <v>0.58333333333333337</v>
      </c>
      <c r="G12" s="90" t="s">
        <v>17</v>
      </c>
      <c r="H12" s="93">
        <v>0.83333333333333337</v>
      </c>
      <c r="I12" s="94" t="s">
        <v>37</v>
      </c>
      <c r="J12" s="93">
        <v>0</v>
      </c>
      <c r="K12" s="95" t="s">
        <v>2</v>
      </c>
      <c r="L12" s="96">
        <f t="shared" si="1"/>
        <v>6</v>
      </c>
      <c r="N12" s="97"/>
    </row>
    <row r="13" spans="2:14">
      <c r="B13" s="90">
        <v>8</v>
      </c>
      <c r="C13" s="91" t="s">
        <v>45</v>
      </c>
      <c r="D13" s="92" t="str">
        <f t="shared" si="0"/>
        <v>h</v>
      </c>
      <c r="E13" s="90" t="s">
        <v>16</v>
      </c>
      <c r="F13" s="93">
        <v>0.66666666666666663</v>
      </c>
      <c r="G13" s="90" t="s">
        <v>17</v>
      </c>
      <c r="H13" s="93">
        <v>0</v>
      </c>
      <c r="I13" s="94" t="s">
        <v>37</v>
      </c>
      <c r="J13" s="93">
        <v>2.0833333333333332E-2</v>
      </c>
      <c r="K13" s="95" t="s">
        <v>2</v>
      </c>
      <c r="L13" s="96">
        <f t="shared" si="1"/>
        <v>7.5000000000000018</v>
      </c>
      <c r="N13" s="97" t="s">
        <v>252</v>
      </c>
    </row>
    <row r="14" spans="2:14">
      <c r="B14" s="90">
        <v>9</v>
      </c>
      <c r="C14" s="91" t="s">
        <v>46</v>
      </c>
      <c r="D14" s="92" t="str">
        <f t="shared" si="0"/>
        <v>i</v>
      </c>
      <c r="E14" s="90" t="s">
        <v>16</v>
      </c>
      <c r="F14" s="93">
        <v>0</v>
      </c>
      <c r="G14" s="90" t="s">
        <v>17</v>
      </c>
      <c r="H14" s="93">
        <v>0.375</v>
      </c>
      <c r="I14" s="94" t="s">
        <v>37</v>
      </c>
      <c r="J14" s="93">
        <v>2.0833333333333332E-2</v>
      </c>
      <c r="K14" s="95" t="s">
        <v>2</v>
      </c>
      <c r="L14" s="96">
        <f t="shared" si="1"/>
        <v>8.5</v>
      </c>
      <c r="N14" s="97" t="s">
        <v>267</v>
      </c>
    </row>
    <row r="15" spans="2:14">
      <c r="B15" s="90">
        <v>10</v>
      </c>
      <c r="C15" s="91" t="s">
        <v>47</v>
      </c>
      <c r="D15" s="92" t="str">
        <f t="shared" si="0"/>
        <v>j</v>
      </c>
      <c r="E15" s="90" t="s">
        <v>16</v>
      </c>
      <c r="F15" s="93"/>
      <c r="G15" s="90" t="s">
        <v>17</v>
      </c>
      <c r="H15" s="93"/>
      <c r="I15" s="94" t="s">
        <v>37</v>
      </c>
      <c r="J15" s="93">
        <v>0</v>
      </c>
      <c r="K15" s="95" t="s">
        <v>2</v>
      </c>
      <c r="L15" s="96" t="str">
        <f t="shared" si="1"/>
        <v/>
      </c>
      <c r="N15" s="97"/>
    </row>
    <row r="16" spans="2:14">
      <c r="B16" s="90">
        <v>11</v>
      </c>
      <c r="C16" s="91" t="s">
        <v>48</v>
      </c>
      <c r="D16" s="92" t="str">
        <f t="shared" si="0"/>
        <v>k</v>
      </c>
      <c r="E16" s="90" t="s">
        <v>16</v>
      </c>
      <c r="F16" s="93"/>
      <c r="G16" s="90" t="s">
        <v>17</v>
      </c>
      <c r="H16" s="93"/>
      <c r="I16" s="94" t="s">
        <v>37</v>
      </c>
      <c r="J16" s="93">
        <v>0</v>
      </c>
      <c r="K16" s="95" t="s">
        <v>2</v>
      </c>
      <c r="L16" s="96" t="str">
        <f t="shared" si="1"/>
        <v/>
      </c>
      <c r="N16" s="97"/>
    </row>
    <row r="17" spans="2:14">
      <c r="B17" s="90">
        <v>12</v>
      </c>
      <c r="C17" s="91" t="s">
        <v>49</v>
      </c>
      <c r="D17" s="92" t="str">
        <f t="shared" si="0"/>
        <v>l</v>
      </c>
      <c r="E17" s="90" t="s">
        <v>16</v>
      </c>
      <c r="F17" s="93"/>
      <c r="G17" s="90" t="s">
        <v>17</v>
      </c>
      <c r="H17" s="93"/>
      <c r="I17" s="94" t="s">
        <v>37</v>
      </c>
      <c r="J17" s="93">
        <v>0</v>
      </c>
      <c r="K17" s="95" t="s">
        <v>2</v>
      </c>
      <c r="L17" s="96" t="str">
        <f t="shared" si="1"/>
        <v/>
      </c>
      <c r="N17" s="97"/>
    </row>
    <row r="18" spans="2:14">
      <c r="B18" s="90">
        <v>13</v>
      </c>
      <c r="C18" s="91" t="s">
        <v>50</v>
      </c>
      <c r="D18" s="92" t="str">
        <f t="shared" si="0"/>
        <v>m</v>
      </c>
      <c r="E18" s="90" t="s">
        <v>16</v>
      </c>
      <c r="F18" s="93"/>
      <c r="G18" s="90" t="s">
        <v>17</v>
      </c>
      <c r="H18" s="93"/>
      <c r="I18" s="94" t="s">
        <v>37</v>
      </c>
      <c r="J18" s="93">
        <v>0</v>
      </c>
      <c r="K18" s="95" t="s">
        <v>2</v>
      </c>
      <c r="L18" s="96" t="str">
        <f t="shared" si="1"/>
        <v/>
      </c>
      <c r="N18" s="97"/>
    </row>
    <row r="19" spans="2:14">
      <c r="B19" s="90">
        <v>14</v>
      </c>
      <c r="C19" s="91" t="s">
        <v>51</v>
      </c>
      <c r="D19" s="92" t="str">
        <f t="shared" si="0"/>
        <v>n</v>
      </c>
      <c r="E19" s="90" t="s">
        <v>16</v>
      </c>
      <c r="F19" s="93"/>
      <c r="G19" s="90" t="s">
        <v>17</v>
      </c>
      <c r="H19" s="93"/>
      <c r="I19" s="94" t="s">
        <v>37</v>
      </c>
      <c r="J19" s="93">
        <v>0</v>
      </c>
      <c r="K19" s="95" t="s">
        <v>2</v>
      </c>
      <c r="L19" s="96" t="str">
        <f t="shared" si="1"/>
        <v/>
      </c>
      <c r="N19" s="97"/>
    </row>
    <row r="20" spans="2:14">
      <c r="B20" s="90">
        <v>15</v>
      </c>
      <c r="C20" s="91" t="s">
        <v>52</v>
      </c>
      <c r="D20" s="92" t="str">
        <f t="shared" si="0"/>
        <v>o</v>
      </c>
      <c r="E20" s="90" t="s">
        <v>16</v>
      </c>
      <c r="F20" s="93"/>
      <c r="G20" s="90" t="s">
        <v>17</v>
      </c>
      <c r="H20" s="93"/>
      <c r="I20" s="94" t="s">
        <v>37</v>
      </c>
      <c r="J20" s="93">
        <v>0</v>
      </c>
      <c r="K20" s="95" t="s">
        <v>2</v>
      </c>
      <c r="L20" s="96" t="str">
        <f t="shared" si="1"/>
        <v/>
      </c>
      <c r="N20" s="97"/>
    </row>
    <row r="21" spans="2:14">
      <c r="B21" s="90">
        <v>16</v>
      </c>
      <c r="C21" s="91" t="s">
        <v>53</v>
      </c>
      <c r="D21" s="92" t="str">
        <f t="shared" si="0"/>
        <v>p</v>
      </c>
      <c r="E21" s="90" t="s">
        <v>16</v>
      </c>
      <c r="F21" s="93"/>
      <c r="G21" s="90" t="s">
        <v>17</v>
      </c>
      <c r="H21" s="93"/>
      <c r="I21" s="94" t="s">
        <v>37</v>
      </c>
      <c r="J21" s="93">
        <v>0</v>
      </c>
      <c r="K21" s="95" t="s">
        <v>2</v>
      </c>
      <c r="L21" s="96" t="str">
        <f t="shared" si="1"/>
        <v/>
      </c>
      <c r="N21" s="97"/>
    </row>
    <row r="22" spans="2:14">
      <c r="B22" s="90">
        <v>17</v>
      </c>
      <c r="C22" s="91" t="s">
        <v>54</v>
      </c>
      <c r="D22" s="92" t="str">
        <f t="shared" si="0"/>
        <v>q</v>
      </c>
      <c r="E22" s="90" t="s">
        <v>16</v>
      </c>
      <c r="F22" s="93"/>
      <c r="G22" s="90" t="s">
        <v>17</v>
      </c>
      <c r="H22" s="93"/>
      <c r="I22" s="94" t="s">
        <v>37</v>
      </c>
      <c r="J22" s="93">
        <v>0</v>
      </c>
      <c r="K22" s="95" t="s">
        <v>2</v>
      </c>
      <c r="L22" s="96" t="str">
        <f t="shared" si="1"/>
        <v/>
      </c>
      <c r="N22" s="97"/>
    </row>
    <row r="23" spans="2:14">
      <c r="B23" s="90">
        <v>18</v>
      </c>
      <c r="C23" s="91" t="s">
        <v>55</v>
      </c>
      <c r="D23" s="92" t="str">
        <f t="shared" si="0"/>
        <v>r</v>
      </c>
      <c r="E23" s="90" t="s">
        <v>16</v>
      </c>
      <c r="F23" s="98"/>
      <c r="G23" s="90" t="s">
        <v>17</v>
      </c>
      <c r="H23" s="98"/>
      <c r="I23" s="94" t="s">
        <v>37</v>
      </c>
      <c r="J23" s="98"/>
      <c r="K23" s="95" t="s">
        <v>2</v>
      </c>
      <c r="L23" s="91">
        <v>1</v>
      </c>
      <c r="N23" s="97"/>
    </row>
    <row r="24" spans="2:14">
      <c r="B24" s="90">
        <v>19</v>
      </c>
      <c r="C24" s="91" t="s">
        <v>56</v>
      </c>
      <c r="D24" s="92" t="str">
        <f t="shared" si="0"/>
        <v>s</v>
      </c>
      <c r="E24" s="90" t="s">
        <v>16</v>
      </c>
      <c r="F24" s="98"/>
      <c r="G24" s="90" t="s">
        <v>17</v>
      </c>
      <c r="H24" s="98"/>
      <c r="I24" s="94" t="s">
        <v>37</v>
      </c>
      <c r="J24" s="98"/>
      <c r="K24" s="95" t="s">
        <v>2</v>
      </c>
      <c r="L24" s="91">
        <v>2</v>
      </c>
      <c r="N24" s="97"/>
    </row>
    <row r="25" spans="2:14">
      <c r="B25" s="90">
        <v>20</v>
      </c>
      <c r="C25" s="91" t="s">
        <v>57</v>
      </c>
      <c r="D25" s="92" t="str">
        <f t="shared" si="0"/>
        <v>t</v>
      </c>
      <c r="E25" s="90" t="s">
        <v>16</v>
      </c>
      <c r="F25" s="98"/>
      <c r="G25" s="90" t="s">
        <v>17</v>
      </c>
      <c r="H25" s="98"/>
      <c r="I25" s="94" t="s">
        <v>37</v>
      </c>
      <c r="J25" s="98"/>
      <c r="K25" s="95" t="s">
        <v>2</v>
      </c>
      <c r="L25" s="91">
        <v>3</v>
      </c>
      <c r="N25" s="97"/>
    </row>
    <row r="26" spans="2:14">
      <c r="B26" s="90">
        <v>21</v>
      </c>
      <c r="C26" s="91" t="s">
        <v>58</v>
      </c>
      <c r="D26" s="92" t="str">
        <f t="shared" si="0"/>
        <v>u</v>
      </c>
      <c r="E26" s="90" t="s">
        <v>16</v>
      </c>
      <c r="F26" s="98"/>
      <c r="G26" s="90" t="s">
        <v>17</v>
      </c>
      <c r="H26" s="98"/>
      <c r="I26" s="94" t="s">
        <v>37</v>
      </c>
      <c r="J26" s="98"/>
      <c r="K26" s="95" t="s">
        <v>2</v>
      </c>
      <c r="L26" s="91">
        <v>4</v>
      </c>
      <c r="N26" s="97"/>
    </row>
    <row r="27" spans="2:14">
      <c r="B27" s="90">
        <v>22</v>
      </c>
      <c r="C27" s="91" t="s">
        <v>59</v>
      </c>
      <c r="D27" s="92" t="str">
        <f t="shared" si="0"/>
        <v>v</v>
      </c>
      <c r="E27" s="90" t="s">
        <v>16</v>
      </c>
      <c r="F27" s="98"/>
      <c r="G27" s="90" t="s">
        <v>17</v>
      </c>
      <c r="H27" s="98"/>
      <c r="I27" s="94" t="s">
        <v>37</v>
      </c>
      <c r="J27" s="98"/>
      <c r="K27" s="95" t="s">
        <v>2</v>
      </c>
      <c r="L27" s="91">
        <v>5</v>
      </c>
      <c r="N27" s="97"/>
    </row>
    <row r="28" spans="2:14">
      <c r="B28" s="90">
        <v>23</v>
      </c>
      <c r="C28" s="91" t="s">
        <v>60</v>
      </c>
      <c r="D28" s="92" t="str">
        <f t="shared" si="0"/>
        <v>w</v>
      </c>
      <c r="E28" s="90" t="s">
        <v>16</v>
      </c>
      <c r="F28" s="98"/>
      <c r="G28" s="90" t="s">
        <v>17</v>
      </c>
      <c r="H28" s="98"/>
      <c r="I28" s="94" t="s">
        <v>37</v>
      </c>
      <c r="J28" s="98"/>
      <c r="K28" s="95" t="s">
        <v>2</v>
      </c>
      <c r="L28" s="91">
        <v>6</v>
      </c>
      <c r="N28" s="97"/>
    </row>
    <row r="29" spans="2:14">
      <c r="B29" s="90">
        <v>24</v>
      </c>
      <c r="C29" s="91" t="s">
        <v>61</v>
      </c>
      <c r="D29" s="92" t="str">
        <f t="shared" si="0"/>
        <v>x</v>
      </c>
      <c r="E29" s="90" t="s">
        <v>16</v>
      </c>
      <c r="F29" s="98"/>
      <c r="G29" s="90" t="s">
        <v>17</v>
      </c>
      <c r="H29" s="98"/>
      <c r="I29" s="94" t="s">
        <v>37</v>
      </c>
      <c r="J29" s="98"/>
      <c r="K29" s="95" t="s">
        <v>2</v>
      </c>
      <c r="L29" s="91">
        <v>7</v>
      </c>
      <c r="N29" s="97"/>
    </row>
    <row r="30" spans="2:14">
      <c r="B30" s="90">
        <v>25</v>
      </c>
      <c r="C30" s="91" t="s">
        <v>62</v>
      </c>
      <c r="D30" s="92" t="str">
        <f t="shared" si="0"/>
        <v>y</v>
      </c>
      <c r="E30" s="90" t="s">
        <v>16</v>
      </c>
      <c r="F30" s="98"/>
      <c r="G30" s="90" t="s">
        <v>17</v>
      </c>
      <c r="H30" s="98"/>
      <c r="I30" s="94" t="s">
        <v>37</v>
      </c>
      <c r="J30" s="98"/>
      <c r="K30" s="95" t="s">
        <v>2</v>
      </c>
      <c r="L30" s="91">
        <v>8</v>
      </c>
      <c r="N30" s="97"/>
    </row>
    <row r="31" spans="2:14">
      <c r="B31" s="90">
        <v>26</v>
      </c>
      <c r="C31" s="91" t="s">
        <v>63</v>
      </c>
      <c r="D31" s="92" t="str">
        <f t="shared" si="0"/>
        <v>z</v>
      </c>
      <c r="E31" s="90" t="s">
        <v>16</v>
      </c>
      <c r="F31" s="98"/>
      <c r="G31" s="90" t="s">
        <v>17</v>
      </c>
      <c r="H31" s="98"/>
      <c r="I31" s="94" t="s">
        <v>37</v>
      </c>
      <c r="J31" s="98"/>
      <c r="K31" s="95" t="s">
        <v>2</v>
      </c>
      <c r="L31" s="91">
        <v>1</v>
      </c>
      <c r="N31" s="97"/>
    </row>
    <row r="32" spans="2:14">
      <c r="B32" s="90">
        <v>27</v>
      </c>
      <c r="C32" s="91" t="s">
        <v>61</v>
      </c>
      <c r="D32" s="92" t="str">
        <f t="shared" si="0"/>
        <v>x</v>
      </c>
      <c r="E32" s="90" t="s">
        <v>16</v>
      </c>
      <c r="F32" s="98"/>
      <c r="G32" s="90" t="s">
        <v>17</v>
      </c>
      <c r="H32" s="98"/>
      <c r="I32" s="94" t="s">
        <v>37</v>
      </c>
      <c r="J32" s="98"/>
      <c r="K32" s="95" t="s">
        <v>2</v>
      </c>
      <c r="L32" s="91">
        <v>2</v>
      </c>
      <c r="N32" s="97"/>
    </row>
    <row r="33" spans="2:14">
      <c r="B33" s="90">
        <v>28</v>
      </c>
      <c r="C33" s="91" t="s">
        <v>64</v>
      </c>
      <c r="D33" s="92" t="str">
        <f t="shared" si="0"/>
        <v>aa</v>
      </c>
      <c r="E33" s="90" t="s">
        <v>16</v>
      </c>
      <c r="F33" s="98"/>
      <c r="G33" s="90" t="s">
        <v>17</v>
      </c>
      <c r="H33" s="98"/>
      <c r="I33" s="94" t="s">
        <v>37</v>
      </c>
      <c r="J33" s="98"/>
      <c r="K33" s="95" t="s">
        <v>2</v>
      </c>
      <c r="L33" s="91">
        <v>3</v>
      </c>
      <c r="N33" s="97"/>
    </row>
    <row r="34" spans="2:14">
      <c r="B34" s="90">
        <v>29</v>
      </c>
      <c r="C34" s="91" t="s">
        <v>65</v>
      </c>
      <c r="D34" s="92" t="str">
        <f t="shared" si="0"/>
        <v>ab</v>
      </c>
      <c r="E34" s="90" t="s">
        <v>16</v>
      </c>
      <c r="F34" s="98"/>
      <c r="G34" s="90" t="s">
        <v>17</v>
      </c>
      <c r="H34" s="98"/>
      <c r="I34" s="94" t="s">
        <v>37</v>
      </c>
      <c r="J34" s="98"/>
      <c r="K34" s="95" t="s">
        <v>2</v>
      </c>
      <c r="L34" s="91">
        <v>4</v>
      </c>
      <c r="N34" s="97"/>
    </row>
    <row r="35" spans="2:14">
      <c r="B35" s="90">
        <v>30</v>
      </c>
      <c r="C35" s="91" t="s">
        <v>66</v>
      </c>
      <c r="D35" s="92" t="str">
        <f t="shared" si="0"/>
        <v>ac</v>
      </c>
      <c r="E35" s="90" t="s">
        <v>16</v>
      </c>
      <c r="F35" s="98"/>
      <c r="G35" s="90" t="s">
        <v>17</v>
      </c>
      <c r="H35" s="98"/>
      <c r="I35" s="94" t="s">
        <v>37</v>
      </c>
      <c r="J35" s="98"/>
      <c r="K35" s="95" t="s">
        <v>2</v>
      </c>
      <c r="L35" s="91">
        <v>5</v>
      </c>
      <c r="N35" s="97"/>
    </row>
    <row r="36" spans="2:14">
      <c r="B36" s="90">
        <v>31</v>
      </c>
      <c r="C36" s="91" t="s">
        <v>67</v>
      </c>
      <c r="D36" s="92" t="str">
        <f t="shared" si="0"/>
        <v>ad</v>
      </c>
      <c r="E36" s="90" t="s">
        <v>16</v>
      </c>
      <c r="F36" s="98"/>
      <c r="G36" s="90" t="s">
        <v>17</v>
      </c>
      <c r="H36" s="98"/>
      <c r="I36" s="94" t="s">
        <v>37</v>
      </c>
      <c r="J36" s="98"/>
      <c r="K36" s="95" t="s">
        <v>2</v>
      </c>
      <c r="L36" s="91">
        <v>6</v>
      </c>
      <c r="N36" s="97"/>
    </row>
    <row r="37" spans="2:14">
      <c r="B37" s="90">
        <v>32</v>
      </c>
      <c r="C37" s="91" t="s">
        <v>68</v>
      </c>
      <c r="D37" s="92" t="str">
        <f t="shared" si="0"/>
        <v>ae</v>
      </c>
      <c r="E37" s="90" t="s">
        <v>16</v>
      </c>
      <c r="F37" s="98"/>
      <c r="G37" s="90" t="s">
        <v>17</v>
      </c>
      <c r="H37" s="98"/>
      <c r="I37" s="94" t="s">
        <v>37</v>
      </c>
      <c r="J37" s="98"/>
      <c r="K37" s="95" t="s">
        <v>2</v>
      </c>
      <c r="L37" s="91">
        <v>7</v>
      </c>
      <c r="N37" s="97"/>
    </row>
    <row r="38" spans="2:14">
      <c r="B38" s="90">
        <v>33</v>
      </c>
      <c r="C38" s="91" t="s">
        <v>69</v>
      </c>
      <c r="D38" s="92" t="str">
        <f t="shared" si="0"/>
        <v>af</v>
      </c>
      <c r="E38" s="90" t="s">
        <v>16</v>
      </c>
      <c r="F38" s="98"/>
      <c r="G38" s="90" t="s">
        <v>17</v>
      </c>
      <c r="H38" s="98"/>
      <c r="I38" s="94" t="s">
        <v>37</v>
      </c>
      <c r="J38" s="98"/>
      <c r="K38" s="95" t="s">
        <v>2</v>
      </c>
      <c r="L38" s="91">
        <v>8</v>
      </c>
      <c r="N38" s="97"/>
    </row>
    <row r="39" spans="2:14">
      <c r="B39" s="90">
        <v>34</v>
      </c>
      <c r="C39" s="99" t="s">
        <v>87</v>
      </c>
      <c r="D39" s="92"/>
      <c r="E39" s="90" t="s">
        <v>16</v>
      </c>
      <c r="F39" s="93">
        <v>0.29166666666666669</v>
      </c>
      <c r="G39" s="90" t="s">
        <v>17</v>
      </c>
      <c r="H39" s="93">
        <v>0.39583333333333331</v>
      </c>
      <c r="I39" s="94" t="s">
        <v>37</v>
      </c>
      <c r="J39" s="93">
        <v>0</v>
      </c>
      <c r="K39" s="95" t="s">
        <v>2</v>
      </c>
      <c r="L39" s="96">
        <f t="shared" ref="L39:L40" si="2">IF(OR(F39="",H39=""),"",(H39+IF(F39&gt;H39,1,0)-F39-J39)*24)</f>
        <v>2.4999999999999991</v>
      </c>
      <c r="N39" s="97"/>
    </row>
    <row r="40" spans="2:14">
      <c r="B40" s="90"/>
      <c r="C40" s="100" t="s">
        <v>36</v>
      </c>
      <c r="D40" s="92"/>
      <c r="E40" s="90" t="s">
        <v>16</v>
      </c>
      <c r="F40" s="93">
        <v>0.6875</v>
      </c>
      <c r="G40" s="90" t="s">
        <v>17</v>
      </c>
      <c r="H40" s="93">
        <v>0.83333333333333337</v>
      </c>
      <c r="I40" s="94" t="s">
        <v>37</v>
      </c>
      <c r="J40" s="93">
        <v>0</v>
      </c>
      <c r="K40" s="95" t="s">
        <v>2</v>
      </c>
      <c r="L40" s="96">
        <f t="shared" si="2"/>
        <v>3.5000000000000009</v>
      </c>
      <c r="N40" s="97"/>
    </row>
    <row r="41" spans="2:14">
      <c r="B41" s="90"/>
      <c r="C41" s="101" t="s">
        <v>36</v>
      </c>
      <c r="D41" s="92" t="str">
        <f>C39</f>
        <v>ag</v>
      </c>
      <c r="E41" s="90" t="s">
        <v>16</v>
      </c>
      <c r="F41" s="93" t="s">
        <v>36</v>
      </c>
      <c r="G41" s="90" t="s">
        <v>17</v>
      </c>
      <c r="H41" s="93" t="s">
        <v>36</v>
      </c>
      <c r="I41" s="94" t="s">
        <v>37</v>
      </c>
      <c r="J41" s="93" t="s">
        <v>36</v>
      </c>
      <c r="K41" s="95" t="s">
        <v>2</v>
      </c>
      <c r="L41" s="96">
        <f>IF(OR(L39="",L40=""),"",L39+L40)</f>
        <v>6</v>
      </c>
      <c r="N41" s="97" t="s">
        <v>231</v>
      </c>
    </row>
    <row r="42" spans="2:14">
      <c r="B42" s="90"/>
      <c r="C42" s="99" t="s">
        <v>232</v>
      </c>
      <c r="D42" s="92"/>
      <c r="E42" s="90" t="s">
        <v>16</v>
      </c>
      <c r="F42" s="93"/>
      <c r="G42" s="90" t="s">
        <v>17</v>
      </c>
      <c r="H42" s="93"/>
      <c r="I42" s="94" t="s">
        <v>37</v>
      </c>
      <c r="J42" s="93">
        <v>0</v>
      </c>
      <c r="K42" s="95" t="s">
        <v>2</v>
      </c>
      <c r="L42" s="96" t="str">
        <f t="shared" ref="L42:L43" si="3">IF(OR(F42="",H42=""),"",(H42+IF(F42&gt;H42,1,0)-F42-J42)*24)</f>
        <v/>
      </c>
      <c r="N42" s="97"/>
    </row>
    <row r="43" spans="2:14">
      <c r="B43" s="90">
        <v>35</v>
      </c>
      <c r="C43" s="100" t="s">
        <v>36</v>
      </c>
      <c r="D43" s="92"/>
      <c r="E43" s="90" t="s">
        <v>16</v>
      </c>
      <c r="F43" s="93"/>
      <c r="G43" s="90" t="s">
        <v>17</v>
      </c>
      <c r="H43" s="93"/>
      <c r="I43" s="94" t="s">
        <v>37</v>
      </c>
      <c r="J43" s="93">
        <v>0</v>
      </c>
      <c r="K43" s="95" t="s">
        <v>2</v>
      </c>
      <c r="L43" s="96" t="str">
        <f t="shared" si="3"/>
        <v/>
      </c>
      <c r="N43" s="97"/>
    </row>
    <row r="44" spans="2:14">
      <c r="B44" s="90"/>
      <c r="C44" s="101" t="s">
        <v>36</v>
      </c>
      <c r="D44" s="92" t="str">
        <f>C42</f>
        <v>ah</v>
      </c>
      <c r="E44" s="90" t="s">
        <v>16</v>
      </c>
      <c r="F44" s="93" t="s">
        <v>36</v>
      </c>
      <c r="G44" s="90" t="s">
        <v>17</v>
      </c>
      <c r="H44" s="93" t="s">
        <v>36</v>
      </c>
      <c r="I44" s="94" t="s">
        <v>37</v>
      </c>
      <c r="J44" s="93" t="s">
        <v>36</v>
      </c>
      <c r="K44" s="95" t="s">
        <v>2</v>
      </c>
      <c r="L44" s="96" t="str">
        <f>IF(OR(L42="",L43=""),"",L42+L43)</f>
        <v/>
      </c>
      <c r="N44" s="97" t="s">
        <v>233</v>
      </c>
    </row>
    <row r="45" spans="2:14">
      <c r="B45" s="90"/>
      <c r="C45" s="99" t="s">
        <v>234</v>
      </c>
      <c r="D45" s="92"/>
      <c r="E45" s="90" t="s">
        <v>16</v>
      </c>
      <c r="F45" s="93"/>
      <c r="G45" s="90" t="s">
        <v>17</v>
      </c>
      <c r="H45" s="93"/>
      <c r="I45" s="94" t="s">
        <v>37</v>
      </c>
      <c r="J45" s="93">
        <v>0</v>
      </c>
      <c r="K45" s="95" t="s">
        <v>2</v>
      </c>
      <c r="L45" s="96" t="str">
        <f t="shared" ref="L45:L46" si="4">IF(OR(F45="",H45=""),"",(H45+IF(F45&gt;H45,1,0)-F45-J45)*24)</f>
        <v/>
      </c>
      <c r="N45" s="97"/>
    </row>
    <row r="46" spans="2:14">
      <c r="B46" s="90">
        <v>36</v>
      </c>
      <c r="C46" s="100" t="s">
        <v>36</v>
      </c>
      <c r="D46" s="92"/>
      <c r="E46" s="90" t="s">
        <v>16</v>
      </c>
      <c r="F46" s="93"/>
      <c r="G46" s="90" t="s">
        <v>17</v>
      </c>
      <c r="H46" s="93"/>
      <c r="I46" s="94" t="s">
        <v>37</v>
      </c>
      <c r="J46" s="93">
        <v>0</v>
      </c>
      <c r="K46" s="95" t="s">
        <v>2</v>
      </c>
      <c r="L46" s="96" t="str">
        <f t="shared" si="4"/>
        <v/>
      </c>
      <c r="N46" s="97"/>
    </row>
    <row r="47" spans="2:14">
      <c r="B47" s="90"/>
      <c r="C47" s="101" t="s">
        <v>36</v>
      </c>
      <c r="D47" s="92" t="str">
        <f>C45</f>
        <v>ai</v>
      </c>
      <c r="E47" s="90" t="s">
        <v>16</v>
      </c>
      <c r="F47" s="93" t="s">
        <v>36</v>
      </c>
      <c r="G47" s="90" t="s">
        <v>17</v>
      </c>
      <c r="H47" s="93" t="s">
        <v>36</v>
      </c>
      <c r="I47" s="94" t="s">
        <v>37</v>
      </c>
      <c r="J47" s="93" t="s">
        <v>36</v>
      </c>
      <c r="K47" s="95" t="s">
        <v>2</v>
      </c>
      <c r="L47" s="96" t="str">
        <f>IF(OR(L45="",L46=""),"",L45+L46)</f>
        <v/>
      </c>
      <c r="N47" s="97" t="s">
        <v>233</v>
      </c>
    </row>
    <row r="49" spans="3:4">
      <c r="C49" s="86" t="s">
        <v>235</v>
      </c>
      <c r="D49" s="86"/>
    </row>
    <row r="50" spans="3:4">
      <c r="C50" s="86" t="s">
        <v>236</v>
      </c>
      <c r="D50" s="86"/>
    </row>
    <row r="51" spans="3:4">
      <c r="C51" s="86" t="s">
        <v>237</v>
      </c>
      <c r="D51" s="86"/>
    </row>
    <row r="52" spans="3:4">
      <c r="C52" s="86" t="s">
        <v>238</v>
      </c>
      <c r="D52" s="86"/>
    </row>
  </sheetData>
  <sheetProtection sheet="1" insertRows="0" deleteRows="0"/>
  <mergeCells count="2">
    <mergeCell ref="F4:L4"/>
    <mergeCell ref="N4:N5"/>
  </mergeCells>
  <phoneticPr fontId="2"/>
  <printOptions horizontalCentered="1"/>
  <pageMargins left="0.70866141732283472" right="0.70866141732283472" top="0.55118110236220474" bottom="0.35433070866141736" header="0.31496062992125984" footer="0.31496062992125984"/>
  <pageSetup paperSize="9" scale="5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pageSetUpPr fitToPage="1"/>
  </sheetPr>
  <dimension ref="B1:BB110"/>
  <sheetViews>
    <sheetView workbookViewId="0">
      <selection activeCell="B1" sqref="B1"/>
    </sheetView>
  </sheetViews>
  <sheetFormatPr defaultColWidth="9" defaultRowHeight="18.75"/>
  <cols>
    <col min="1" max="1" width="1.375" style="20" customWidth="1"/>
    <col min="2" max="3" width="9" style="20"/>
    <col min="4" max="4" width="40.625" style="20" customWidth="1"/>
    <col min="5" max="16384" width="9" style="20"/>
  </cols>
  <sheetData>
    <row r="1" spans="2:11">
      <c r="B1" s="20" t="s">
        <v>91</v>
      </c>
      <c r="D1" s="46"/>
      <c r="E1" s="46"/>
      <c r="F1" s="46"/>
    </row>
    <row r="2" spans="2:11" s="48" customFormat="1" ht="20.25" customHeight="1">
      <c r="B2" s="47" t="s">
        <v>268</v>
      </c>
      <c r="C2" s="47"/>
      <c r="D2" s="46"/>
      <c r="E2" s="46"/>
      <c r="F2" s="46"/>
    </row>
    <row r="3" spans="2:11" s="48" customFormat="1" ht="20.25" customHeight="1">
      <c r="B3" s="47"/>
      <c r="C3" s="47"/>
      <c r="D3" s="46"/>
      <c r="E3" s="46"/>
      <c r="F3" s="46"/>
    </row>
    <row r="4" spans="2:11" s="53" customFormat="1" ht="20.25" customHeight="1">
      <c r="B4" s="80"/>
      <c r="C4" s="46" t="s">
        <v>219</v>
      </c>
      <c r="D4" s="46"/>
      <c r="F4" s="1127" t="s">
        <v>220</v>
      </c>
      <c r="G4" s="1127"/>
      <c r="H4" s="1127"/>
      <c r="I4" s="1127"/>
      <c r="J4" s="1127"/>
      <c r="K4" s="1127"/>
    </row>
    <row r="5" spans="2:11" s="53" customFormat="1" ht="20.25" customHeight="1">
      <c r="B5" s="81"/>
      <c r="C5" s="46" t="s">
        <v>221</v>
      </c>
      <c r="D5" s="46"/>
      <c r="F5" s="1127"/>
      <c r="G5" s="1127"/>
      <c r="H5" s="1127"/>
      <c r="I5" s="1127"/>
      <c r="J5" s="1127"/>
      <c r="K5" s="1127"/>
    </row>
    <row r="6" spans="2:11" s="48" customFormat="1" ht="20.25" customHeight="1">
      <c r="B6" s="50" t="s">
        <v>205</v>
      </c>
      <c r="C6" s="46"/>
      <c r="D6" s="46"/>
      <c r="E6" s="49"/>
      <c r="F6" s="51"/>
    </row>
    <row r="7" spans="2:11" s="48" customFormat="1" ht="20.25" customHeight="1">
      <c r="B7" s="47"/>
      <c r="C7" s="47"/>
      <c r="D7" s="46"/>
      <c r="E7" s="49"/>
      <c r="F7" s="51"/>
    </row>
    <row r="8" spans="2:11" s="48" customFormat="1" ht="20.25" customHeight="1">
      <c r="B8" s="46" t="s">
        <v>92</v>
      </c>
      <c r="C8" s="47"/>
      <c r="D8" s="46"/>
      <c r="E8" s="49"/>
      <c r="F8" s="51"/>
    </row>
    <row r="9" spans="2:11" s="48" customFormat="1" ht="20.25" customHeight="1">
      <c r="B9" s="47"/>
      <c r="C9" s="47"/>
      <c r="D9" s="46"/>
      <c r="E9" s="46"/>
      <c r="F9" s="46"/>
    </row>
    <row r="10" spans="2:11" s="48" customFormat="1" ht="20.25" customHeight="1">
      <c r="B10" s="46" t="s">
        <v>255</v>
      </c>
      <c r="C10" s="47"/>
      <c r="D10" s="46"/>
      <c r="E10" s="46"/>
      <c r="F10" s="46"/>
    </row>
    <row r="11" spans="2:11" s="48" customFormat="1" ht="20.25" customHeight="1">
      <c r="B11" s="46"/>
      <c r="C11" s="47"/>
      <c r="D11" s="46"/>
    </row>
    <row r="12" spans="2:11" s="48" customFormat="1" ht="20.25" customHeight="1">
      <c r="B12" s="46" t="s">
        <v>264</v>
      </c>
      <c r="C12" s="47"/>
      <c r="D12" s="46"/>
    </row>
    <row r="13" spans="2:11" s="48" customFormat="1" ht="20.25" customHeight="1">
      <c r="B13" s="46"/>
      <c r="C13" s="47"/>
      <c r="D13" s="46"/>
    </row>
    <row r="14" spans="2:11" s="48" customFormat="1" ht="20.25" customHeight="1">
      <c r="B14" s="46" t="s">
        <v>256</v>
      </c>
      <c r="C14" s="47"/>
      <c r="D14" s="46"/>
    </row>
    <row r="15" spans="2:11" s="48" customFormat="1" ht="20.25" customHeight="1">
      <c r="B15" s="46"/>
      <c r="C15" s="47"/>
      <c r="D15" s="46"/>
    </row>
    <row r="16" spans="2:11" s="48" customFormat="1" ht="20.25" customHeight="1">
      <c r="B16" s="46" t="s">
        <v>292</v>
      </c>
      <c r="C16" s="47"/>
      <c r="D16" s="46"/>
    </row>
    <row r="17" spans="2:6" s="48" customFormat="1" ht="20.25" customHeight="1">
      <c r="B17" s="46" t="s">
        <v>291</v>
      </c>
      <c r="C17" s="47"/>
      <c r="D17" s="46"/>
    </row>
    <row r="18" spans="2:6" s="48" customFormat="1" ht="20.25" customHeight="1">
      <c r="B18" s="46"/>
      <c r="C18" s="47"/>
      <c r="D18" s="46"/>
    </row>
    <row r="19" spans="2:6" s="48" customFormat="1" ht="17.25" customHeight="1">
      <c r="B19" s="46" t="s">
        <v>293</v>
      </c>
      <c r="C19" s="46"/>
      <c r="D19" s="46"/>
    </row>
    <row r="20" spans="2:6" s="48" customFormat="1" ht="17.25" customHeight="1">
      <c r="B20" s="46" t="s">
        <v>315</v>
      </c>
      <c r="C20" s="46"/>
      <c r="D20" s="46"/>
    </row>
    <row r="21" spans="2:6" s="48" customFormat="1" ht="17.25" customHeight="1">
      <c r="B21" s="46"/>
      <c r="C21" s="46"/>
      <c r="D21" s="46"/>
    </row>
    <row r="22" spans="2:6" s="48" customFormat="1" ht="17.25" customHeight="1">
      <c r="B22" s="46"/>
      <c r="C22" s="22" t="s">
        <v>20</v>
      </c>
      <c r="D22" s="22" t="s">
        <v>3</v>
      </c>
    </row>
    <row r="23" spans="2:6" s="48" customFormat="1" ht="17.25" customHeight="1">
      <c r="B23" s="46"/>
      <c r="C23" s="22">
        <v>1</v>
      </c>
      <c r="D23" s="52" t="s">
        <v>70</v>
      </c>
    </row>
    <row r="24" spans="2:6" s="48" customFormat="1" ht="17.25" customHeight="1">
      <c r="B24" s="46"/>
      <c r="C24" s="22">
        <v>2</v>
      </c>
      <c r="D24" s="52" t="s">
        <v>101</v>
      </c>
    </row>
    <row r="25" spans="2:6" s="48" customFormat="1" ht="17.25" customHeight="1">
      <c r="B25" s="46"/>
      <c r="C25" s="22">
        <v>3</v>
      </c>
      <c r="D25" s="52" t="s">
        <v>102</v>
      </c>
    </row>
    <row r="26" spans="2:6" s="48" customFormat="1" ht="17.25" customHeight="1">
      <c r="B26" s="46"/>
      <c r="C26" s="22">
        <v>4</v>
      </c>
      <c r="D26" s="52" t="s">
        <v>103</v>
      </c>
    </row>
    <row r="27" spans="2:6" s="48" customFormat="1" ht="17.25" customHeight="1">
      <c r="B27" s="46"/>
      <c r="C27" s="22">
        <v>5</v>
      </c>
      <c r="D27" s="52" t="s">
        <v>104</v>
      </c>
    </row>
    <row r="28" spans="2:6" s="48" customFormat="1" ht="17.25" customHeight="1">
      <c r="B28" s="46"/>
      <c r="C28" s="22">
        <v>6</v>
      </c>
      <c r="D28" s="52" t="s">
        <v>105</v>
      </c>
    </row>
    <row r="29" spans="2:6" s="48" customFormat="1" ht="17.25" customHeight="1">
      <c r="B29" s="46"/>
      <c r="C29" s="22">
        <v>7</v>
      </c>
      <c r="D29" s="52" t="s">
        <v>106</v>
      </c>
    </row>
    <row r="30" spans="2:6" s="48" customFormat="1" ht="17.25" customHeight="1">
      <c r="B30" s="46"/>
      <c r="C30" s="22">
        <v>8</v>
      </c>
      <c r="D30" s="52" t="s">
        <v>71</v>
      </c>
    </row>
    <row r="31" spans="2:6" s="48" customFormat="1" ht="17.25" customHeight="1">
      <c r="B31" s="46"/>
      <c r="C31" s="49"/>
      <c r="D31" s="51"/>
    </row>
    <row r="32" spans="2:6" s="48" customFormat="1" ht="17.25" customHeight="1">
      <c r="B32" s="46" t="s">
        <v>294</v>
      </c>
      <c r="C32" s="46"/>
      <c r="D32" s="46"/>
      <c r="E32" s="53"/>
      <c r="F32" s="53"/>
    </row>
    <row r="33" spans="2:51" s="48" customFormat="1" ht="17.25" customHeight="1">
      <c r="B33" s="46" t="s">
        <v>93</v>
      </c>
      <c r="C33" s="46"/>
      <c r="D33" s="46"/>
      <c r="E33" s="53"/>
      <c r="F33" s="53"/>
    </row>
    <row r="34" spans="2:51" s="48" customFormat="1" ht="17.25" customHeight="1">
      <c r="B34" s="46"/>
      <c r="C34" s="46"/>
      <c r="D34" s="46"/>
      <c r="E34" s="53"/>
      <c r="F34" s="53"/>
      <c r="G34" s="54"/>
      <c r="H34" s="54"/>
      <c r="J34" s="54"/>
      <c r="K34" s="54"/>
      <c r="L34" s="54"/>
      <c r="M34" s="54"/>
      <c r="N34" s="54"/>
      <c r="O34" s="54"/>
      <c r="R34" s="54"/>
      <c r="S34" s="54"/>
      <c r="T34" s="54"/>
      <c r="W34" s="54"/>
      <c r="X34" s="54"/>
      <c r="Y34" s="54"/>
    </row>
    <row r="35" spans="2:51" s="48" customFormat="1" ht="17.25" customHeight="1">
      <c r="B35" s="46"/>
      <c r="C35" s="22" t="s">
        <v>4</v>
      </c>
      <c r="D35" s="22" t="s">
        <v>5</v>
      </c>
      <c r="E35" s="53"/>
      <c r="F35" s="53"/>
      <c r="G35" s="54"/>
      <c r="H35" s="54"/>
      <c r="J35" s="54"/>
      <c r="K35" s="54"/>
      <c r="L35" s="54"/>
      <c r="M35" s="54"/>
      <c r="N35" s="54"/>
      <c r="O35" s="54"/>
      <c r="R35" s="54"/>
      <c r="S35" s="54"/>
      <c r="T35" s="54"/>
      <c r="W35" s="54"/>
      <c r="X35" s="54"/>
      <c r="Y35" s="54"/>
    </row>
    <row r="36" spans="2:51" s="48" customFormat="1" ht="17.25" customHeight="1">
      <c r="B36" s="46"/>
      <c r="C36" s="22" t="s">
        <v>6</v>
      </c>
      <c r="D36" s="52" t="s">
        <v>94</v>
      </c>
      <c r="E36" s="53"/>
      <c r="F36" s="53"/>
      <c r="G36" s="54"/>
      <c r="H36" s="54"/>
      <c r="J36" s="54"/>
      <c r="K36" s="54"/>
      <c r="L36" s="54"/>
      <c r="M36" s="54"/>
      <c r="N36" s="54"/>
      <c r="O36" s="54"/>
      <c r="R36" s="54"/>
      <c r="S36" s="54"/>
      <c r="T36" s="54"/>
      <c r="W36" s="54"/>
      <c r="X36" s="54"/>
      <c r="Y36" s="54"/>
    </row>
    <row r="37" spans="2:51" s="48" customFormat="1" ht="17.25" customHeight="1">
      <c r="B37" s="46"/>
      <c r="C37" s="22" t="s">
        <v>7</v>
      </c>
      <c r="D37" s="52" t="s">
        <v>95</v>
      </c>
      <c r="E37" s="53"/>
      <c r="F37" s="53"/>
      <c r="G37" s="54"/>
      <c r="H37" s="54"/>
      <c r="J37" s="54"/>
      <c r="K37" s="54"/>
      <c r="L37" s="54"/>
      <c r="M37" s="54"/>
      <c r="N37" s="54"/>
      <c r="O37" s="54"/>
      <c r="R37" s="54"/>
      <c r="S37" s="54"/>
      <c r="T37" s="54"/>
      <c r="W37" s="54"/>
      <c r="X37" s="54"/>
      <c r="Y37" s="54"/>
    </row>
    <row r="38" spans="2:51" s="48" customFormat="1" ht="17.25" customHeight="1">
      <c r="B38" s="46"/>
      <c r="C38" s="22" t="s">
        <v>8</v>
      </c>
      <c r="D38" s="52" t="s">
        <v>96</v>
      </c>
      <c r="E38" s="53"/>
      <c r="F38" s="53"/>
      <c r="G38" s="54"/>
      <c r="H38" s="54"/>
      <c r="J38" s="54"/>
      <c r="K38" s="54"/>
      <c r="L38" s="54"/>
      <c r="M38" s="54"/>
      <c r="N38" s="54"/>
      <c r="O38" s="54"/>
      <c r="R38" s="54"/>
      <c r="S38" s="54"/>
      <c r="T38" s="54"/>
      <c r="W38" s="54"/>
      <c r="X38" s="54"/>
      <c r="Y38" s="54"/>
    </row>
    <row r="39" spans="2:51" s="48" customFormat="1" ht="17.25" customHeight="1">
      <c r="B39" s="46"/>
      <c r="C39" s="22" t="s">
        <v>9</v>
      </c>
      <c r="D39" s="52" t="s">
        <v>206</v>
      </c>
      <c r="E39" s="53"/>
      <c r="F39" s="53"/>
      <c r="G39" s="54"/>
      <c r="H39" s="54"/>
      <c r="J39" s="54"/>
      <c r="K39" s="54"/>
      <c r="L39" s="54"/>
      <c r="M39" s="54"/>
      <c r="N39" s="54"/>
      <c r="O39" s="54"/>
      <c r="R39" s="54"/>
      <c r="S39" s="54"/>
      <c r="T39" s="54"/>
      <c r="W39" s="54"/>
      <c r="X39" s="54"/>
      <c r="Y39" s="54"/>
    </row>
    <row r="40" spans="2:51" s="48" customFormat="1" ht="17.25" customHeight="1">
      <c r="B40" s="46"/>
      <c r="C40" s="46"/>
      <c r="D40" s="46"/>
      <c r="E40" s="53"/>
      <c r="F40" s="53"/>
      <c r="G40" s="54"/>
      <c r="H40" s="54"/>
      <c r="J40" s="54"/>
      <c r="K40" s="54"/>
      <c r="L40" s="54"/>
      <c r="M40" s="54"/>
      <c r="N40" s="54"/>
      <c r="O40" s="54"/>
      <c r="R40" s="54"/>
      <c r="S40" s="54"/>
      <c r="T40" s="54"/>
      <c r="W40" s="54"/>
      <c r="X40" s="54"/>
      <c r="Y40" s="54"/>
    </row>
    <row r="41" spans="2:51" s="48" customFormat="1" ht="17.25" customHeight="1">
      <c r="B41" s="46"/>
      <c r="C41" s="55" t="s">
        <v>10</v>
      </c>
      <c r="D41" s="46"/>
      <c r="E41" s="53"/>
      <c r="F41" s="53"/>
      <c r="G41" s="54"/>
      <c r="H41" s="54"/>
      <c r="J41" s="54"/>
      <c r="K41" s="54"/>
      <c r="L41" s="54"/>
      <c r="M41" s="54"/>
      <c r="N41" s="54"/>
      <c r="O41" s="54"/>
      <c r="R41" s="54"/>
      <c r="S41" s="54"/>
      <c r="T41" s="54"/>
      <c r="W41" s="54"/>
      <c r="X41" s="54"/>
      <c r="Y41" s="54"/>
    </row>
    <row r="42" spans="2:51" s="48" customFormat="1" ht="17.25" customHeight="1">
      <c r="B42" s="53"/>
      <c r="C42" s="46" t="s">
        <v>97</v>
      </c>
      <c r="D42" s="53"/>
      <c r="E42" s="53"/>
      <c r="F42" s="55"/>
      <c r="G42" s="54"/>
      <c r="H42" s="54"/>
      <c r="J42" s="54"/>
      <c r="K42" s="54"/>
      <c r="L42" s="54"/>
      <c r="M42" s="54"/>
      <c r="N42" s="54"/>
      <c r="O42" s="54"/>
      <c r="R42" s="54"/>
      <c r="S42" s="54"/>
      <c r="T42" s="54"/>
      <c r="W42" s="54"/>
      <c r="X42" s="54"/>
      <c r="Y42" s="54"/>
    </row>
    <row r="43" spans="2:51" s="48" customFormat="1" ht="17.25" customHeight="1">
      <c r="B43" s="53"/>
      <c r="C43" s="46" t="s">
        <v>207</v>
      </c>
      <c r="D43" s="53"/>
      <c r="E43" s="53"/>
      <c r="F43" s="46"/>
      <c r="G43" s="54"/>
      <c r="H43" s="54"/>
      <c r="J43" s="54"/>
      <c r="K43" s="54"/>
      <c r="L43" s="54"/>
      <c r="M43" s="54"/>
      <c r="N43" s="54"/>
      <c r="O43" s="54"/>
      <c r="R43" s="54"/>
      <c r="S43" s="54"/>
      <c r="T43" s="54"/>
      <c r="W43" s="54"/>
      <c r="X43" s="54"/>
      <c r="Y43" s="54"/>
    </row>
    <row r="44" spans="2:51" s="48" customFormat="1" ht="17.25" customHeight="1">
      <c r="B44" s="46"/>
      <c r="C44" s="46"/>
      <c r="D44" s="46"/>
      <c r="E44" s="55"/>
      <c r="F44" s="54"/>
      <c r="G44" s="54"/>
      <c r="H44" s="54"/>
      <c r="J44" s="54"/>
      <c r="K44" s="54"/>
      <c r="L44" s="54"/>
      <c r="M44" s="54"/>
      <c r="N44" s="54"/>
      <c r="O44" s="54"/>
      <c r="R44" s="54"/>
      <c r="S44" s="54"/>
      <c r="T44" s="54"/>
      <c r="W44" s="54"/>
      <c r="X44" s="54"/>
      <c r="Y44" s="54"/>
    </row>
    <row r="45" spans="2:51" s="48" customFormat="1" ht="17.25" customHeight="1">
      <c r="B45" s="46" t="s">
        <v>295</v>
      </c>
      <c r="C45" s="46"/>
      <c r="D45" s="46"/>
    </row>
    <row r="46" spans="2:51" s="48" customFormat="1" ht="17.25" customHeight="1">
      <c r="B46" s="46" t="s">
        <v>199</v>
      </c>
      <c r="C46" s="46"/>
      <c r="D46" s="46"/>
      <c r="AH46" s="21"/>
      <c r="AI46" s="21"/>
      <c r="AJ46" s="21"/>
      <c r="AK46" s="21"/>
      <c r="AL46" s="21"/>
      <c r="AM46" s="21"/>
      <c r="AN46" s="21"/>
      <c r="AO46" s="21"/>
      <c r="AP46" s="21"/>
      <c r="AQ46" s="21"/>
      <c r="AR46" s="21"/>
      <c r="AS46" s="21"/>
    </row>
    <row r="47" spans="2:51" s="48" customFormat="1" ht="17.25" customHeight="1">
      <c r="B47" s="56" t="s">
        <v>200</v>
      </c>
      <c r="C47" s="53"/>
      <c r="D47" s="53"/>
      <c r="E47" s="57"/>
      <c r="F47" s="57"/>
      <c r="G47" s="57"/>
      <c r="H47" s="57"/>
      <c r="I47" s="57"/>
      <c r="J47" s="57"/>
      <c r="K47" s="57"/>
      <c r="L47" s="57"/>
      <c r="M47" s="57"/>
      <c r="N47" s="57"/>
      <c r="O47" s="58"/>
      <c r="P47" s="58"/>
      <c r="Q47" s="57"/>
      <c r="R47" s="58"/>
      <c r="S47" s="57"/>
      <c r="T47" s="57"/>
      <c r="U47" s="58"/>
      <c r="V47" s="21"/>
      <c r="W47" s="21"/>
      <c r="X47" s="21"/>
      <c r="Y47" s="57"/>
      <c r="Z47" s="57"/>
      <c r="AA47" s="57"/>
      <c r="AB47" s="57"/>
      <c r="AC47" s="21"/>
      <c r="AD47" s="57"/>
      <c r="AE47" s="58"/>
      <c r="AF47" s="58"/>
      <c r="AG47" s="58"/>
      <c r="AH47" s="58"/>
      <c r="AI47" s="59"/>
      <c r="AJ47" s="58"/>
      <c r="AK47" s="58"/>
      <c r="AL47" s="58"/>
      <c r="AM47" s="58"/>
      <c r="AN47" s="58"/>
      <c r="AO47" s="58"/>
      <c r="AP47" s="58"/>
      <c r="AQ47" s="58"/>
      <c r="AR47" s="58"/>
      <c r="AS47" s="58"/>
      <c r="AT47" s="58"/>
      <c r="AU47" s="58"/>
      <c r="AV47" s="58"/>
      <c r="AW47" s="58"/>
      <c r="AX47" s="58"/>
      <c r="AY47" s="59"/>
    </row>
    <row r="48" spans="2:51" s="48" customFormat="1" ht="17.25" customHeight="1">
      <c r="F48" s="21"/>
    </row>
    <row r="49" spans="2:54" s="48" customFormat="1" ht="17.25" customHeight="1">
      <c r="B49" s="46" t="s">
        <v>296</v>
      </c>
      <c r="C49" s="46"/>
    </row>
    <row r="50" spans="2:54" s="48" customFormat="1" ht="17.25" customHeight="1">
      <c r="B50" s="46"/>
      <c r="C50" s="46"/>
    </row>
    <row r="51" spans="2:54" s="48" customFormat="1" ht="17.25" customHeight="1">
      <c r="B51" s="46" t="s">
        <v>297</v>
      </c>
      <c r="C51" s="46"/>
    </row>
    <row r="52" spans="2:54" s="48" customFormat="1" ht="17.25" customHeight="1">
      <c r="B52" s="46" t="s">
        <v>258</v>
      </c>
      <c r="C52" s="46"/>
    </row>
    <row r="53" spans="2:54" s="48" customFormat="1" ht="17.25" customHeight="1">
      <c r="B53" s="46"/>
      <c r="C53" s="46"/>
    </row>
    <row r="54" spans="2:54" s="48" customFormat="1" ht="17.25" customHeight="1">
      <c r="B54" s="46" t="s">
        <v>298</v>
      </c>
      <c r="C54" s="46"/>
    </row>
    <row r="55" spans="2:54" s="48" customFormat="1" ht="17.25" customHeight="1">
      <c r="B55" s="46" t="s">
        <v>98</v>
      </c>
      <c r="C55" s="46"/>
    </row>
    <row r="56" spans="2:54" s="48" customFormat="1" ht="17.25" customHeight="1">
      <c r="B56" s="46"/>
      <c r="C56" s="46"/>
    </row>
    <row r="57" spans="2:54" s="48" customFormat="1" ht="17.25" customHeight="1">
      <c r="B57" s="46" t="s">
        <v>299</v>
      </c>
      <c r="C57" s="46"/>
      <c r="D57" s="46"/>
    </row>
    <row r="58" spans="2:54" s="48" customFormat="1" ht="17.25" customHeight="1">
      <c r="B58" s="46"/>
      <c r="C58" s="46"/>
      <c r="D58" s="46"/>
    </row>
    <row r="59" spans="2:54" s="48" customFormat="1" ht="17.25" customHeight="1">
      <c r="B59" s="53" t="s">
        <v>300</v>
      </c>
      <c r="C59" s="53"/>
      <c r="D59" s="46"/>
    </row>
    <row r="60" spans="2:54" s="48" customFormat="1" ht="17.25" customHeight="1">
      <c r="B60" s="53" t="s">
        <v>99</v>
      </c>
      <c r="C60" s="53"/>
      <c r="D60" s="46"/>
    </row>
    <row r="61" spans="2:54" s="48" customFormat="1" ht="17.25" customHeight="1">
      <c r="B61" s="53" t="s">
        <v>259</v>
      </c>
    </row>
    <row r="62" spans="2:54" s="48" customFormat="1" ht="17.25" customHeight="1">
      <c r="B62" s="53"/>
    </row>
    <row r="63" spans="2:54" s="48" customFormat="1" ht="17.25" customHeight="1">
      <c r="B63" s="53" t="s">
        <v>301</v>
      </c>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row>
    <row r="64" spans="2:54" s="48" customFormat="1" ht="17.25" customHeight="1">
      <c r="B64" s="209" t="s">
        <v>260</v>
      </c>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2" ht="18.75" customHeight="1">
      <c r="B65" s="210" t="s">
        <v>261</v>
      </c>
    </row>
    <row r="66" spans="2:2" ht="18.75" customHeight="1">
      <c r="B66" s="209" t="s">
        <v>262</v>
      </c>
    </row>
    <row r="67" spans="2:2" ht="18.75" customHeight="1">
      <c r="B67" s="210" t="s">
        <v>263</v>
      </c>
    </row>
    <row r="68" spans="2:2" ht="18.75" customHeight="1">
      <c r="B68" s="209" t="s">
        <v>318</v>
      </c>
    </row>
    <row r="69" spans="2:2" ht="18.75" customHeight="1">
      <c r="B69" s="209" t="s">
        <v>319</v>
      </c>
    </row>
    <row r="70" spans="2:2" ht="18.75" customHeight="1">
      <c r="B70" s="209" t="s">
        <v>320</v>
      </c>
    </row>
    <row r="71" spans="2:2" ht="18.75" customHeight="1"/>
    <row r="72" spans="2:2" ht="18.75" customHeight="1"/>
    <row r="73" spans="2:2" ht="18.75" customHeight="1"/>
    <row r="74" spans="2:2" ht="18.75" customHeight="1"/>
    <row r="75" spans="2:2" ht="18.75" customHeight="1"/>
    <row r="76" spans="2:2" ht="18.75" customHeight="1"/>
    <row r="77" spans="2:2" ht="18.75" customHeight="1"/>
    <row r="78" spans="2:2" ht="18.75" customHeight="1"/>
    <row r="79" spans="2:2" ht="18.75" customHeight="1"/>
    <row r="80" spans="2:2"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sheetData>
  <mergeCells count="1">
    <mergeCell ref="F4:K5"/>
  </mergeCells>
  <phoneticPr fontId="2"/>
  <pageMargins left="0.70866141732283472" right="0.70866141732283472" top="0.74803149606299213" bottom="0.35433070866141736" header="0.31496062992125984" footer="0.31496062992125984"/>
  <pageSetup paperSize="9" scale="45"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CFFCC"/>
    <pageSetUpPr fitToPage="1"/>
  </sheetPr>
  <dimension ref="B1:BB120"/>
  <sheetViews>
    <sheetView workbookViewId="0">
      <selection activeCell="B1" sqref="B1"/>
    </sheetView>
  </sheetViews>
  <sheetFormatPr defaultColWidth="9" defaultRowHeight="18.75"/>
  <cols>
    <col min="1" max="1" width="1.375" style="20" customWidth="1"/>
    <col min="2" max="3" width="9" style="20"/>
    <col min="4" max="4" width="40.625" style="20" customWidth="1"/>
    <col min="5" max="16384" width="9" style="20"/>
  </cols>
  <sheetData>
    <row r="1" spans="2:11">
      <c r="B1" s="20" t="s">
        <v>91</v>
      </c>
      <c r="D1" s="46"/>
      <c r="E1" s="46"/>
      <c r="F1" s="46"/>
    </row>
    <row r="2" spans="2:11" s="48" customFormat="1" ht="20.25" customHeight="1">
      <c r="B2" s="47" t="s">
        <v>216</v>
      </c>
      <c r="C2" s="47"/>
      <c r="D2" s="46"/>
      <c r="E2" s="46"/>
      <c r="F2" s="46"/>
    </row>
    <row r="3" spans="2:11" s="48" customFormat="1" ht="20.25" customHeight="1">
      <c r="B3" s="47"/>
      <c r="C3" s="47"/>
      <c r="D3" s="46"/>
      <c r="E3" s="46"/>
      <c r="F3" s="46"/>
    </row>
    <row r="4" spans="2:11" s="53" customFormat="1" ht="20.25" customHeight="1">
      <c r="B4" s="80"/>
      <c r="C4" s="46" t="s">
        <v>219</v>
      </c>
      <c r="D4" s="46"/>
      <c r="F4" s="1127" t="s">
        <v>220</v>
      </c>
      <c r="G4" s="1127"/>
      <c r="H4" s="1127"/>
      <c r="I4" s="1127"/>
      <c r="J4" s="1127"/>
      <c r="K4" s="1127"/>
    </row>
    <row r="5" spans="2:11" s="53" customFormat="1" ht="20.25" customHeight="1">
      <c r="B5" s="81"/>
      <c r="C5" s="46" t="s">
        <v>221</v>
      </c>
      <c r="D5" s="46"/>
      <c r="F5" s="1127"/>
      <c r="G5" s="1127"/>
      <c r="H5" s="1127"/>
      <c r="I5" s="1127"/>
      <c r="J5" s="1127"/>
      <c r="K5" s="1127"/>
    </row>
    <row r="6" spans="2:11" s="48" customFormat="1" ht="20.25" customHeight="1">
      <c r="B6" s="50" t="s">
        <v>205</v>
      </c>
      <c r="C6" s="46"/>
      <c r="D6" s="46"/>
      <c r="E6" s="49"/>
      <c r="F6" s="51"/>
    </row>
    <row r="7" spans="2:11" s="48" customFormat="1" ht="20.25" customHeight="1">
      <c r="B7" s="47"/>
      <c r="C7" s="47"/>
      <c r="D7" s="46"/>
      <c r="E7" s="49"/>
      <c r="F7" s="51"/>
    </row>
    <row r="8" spans="2:11" s="48" customFormat="1" ht="20.25" customHeight="1">
      <c r="B8" s="46" t="s">
        <v>92</v>
      </c>
      <c r="C8" s="47"/>
      <c r="D8" s="46"/>
      <c r="E8" s="49"/>
      <c r="F8" s="51"/>
    </row>
    <row r="9" spans="2:11" s="48" customFormat="1" ht="20.25" customHeight="1">
      <c r="B9" s="47"/>
      <c r="C9" s="47"/>
      <c r="D9" s="46"/>
      <c r="E9" s="46"/>
      <c r="F9" s="46"/>
    </row>
    <row r="10" spans="2:11" s="48" customFormat="1" ht="20.25" customHeight="1">
      <c r="B10" s="46" t="s">
        <v>255</v>
      </c>
      <c r="C10" s="47"/>
      <c r="D10" s="46"/>
      <c r="E10" s="46"/>
      <c r="F10" s="46"/>
    </row>
    <row r="11" spans="2:11" s="48" customFormat="1" ht="20.25" customHeight="1">
      <c r="B11" s="46"/>
      <c r="C11" s="47"/>
      <c r="D11" s="46"/>
    </row>
    <row r="12" spans="2:11" s="48" customFormat="1" ht="20.25" customHeight="1">
      <c r="B12" s="46" t="s">
        <v>264</v>
      </c>
      <c r="C12" s="47"/>
      <c r="D12" s="46"/>
    </row>
    <row r="13" spans="2:11" s="48" customFormat="1" ht="20.25" customHeight="1">
      <c r="B13" s="46"/>
      <c r="C13" s="47"/>
      <c r="D13" s="46"/>
    </row>
    <row r="14" spans="2:11" s="48" customFormat="1" ht="20.25" customHeight="1">
      <c r="B14" s="46" t="s">
        <v>256</v>
      </c>
      <c r="C14" s="47"/>
      <c r="D14" s="46"/>
    </row>
    <row r="15" spans="2:11" s="48" customFormat="1" ht="20.25" customHeight="1">
      <c r="B15" s="46"/>
      <c r="C15" s="47"/>
      <c r="D15" s="46"/>
    </row>
    <row r="16" spans="2:11" s="48" customFormat="1" ht="20.25" customHeight="1">
      <c r="B16" s="46" t="s">
        <v>292</v>
      </c>
      <c r="C16" s="47"/>
      <c r="D16" s="46"/>
    </row>
    <row r="17" spans="2:4" s="48" customFormat="1" ht="20.25" customHeight="1">
      <c r="B17" s="46" t="s">
        <v>291</v>
      </c>
      <c r="C17" s="47"/>
      <c r="D17" s="46"/>
    </row>
    <row r="18" spans="2:4" s="48" customFormat="1" ht="20.25" customHeight="1">
      <c r="B18" s="46"/>
      <c r="C18" s="47"/>
      <c r="D18" s="46"/>
    </row>
    <row r="19" spans="2:4" s="48" customFormat="1" ht="20.25" customHeight="1">
      <c r="B19" s="46" t="s">
        <v>302</v>
      </c>
      <c r="C19" s="47"/>
      <c r="D19" s="46"/>
    </row>
    <row r="20" spans="2:4" s="48" customFormat="1" ht="20.25" customHeight="1">
      <c r="B20" s="46" t="s">
        <v>194</v>
      </c>
      <c r="C20" s="47"/>
      <c r="D20" s="46"/>
    </row>
    <row r="21" spans="2:4" s="48" customFormat="1" ht="20.25" customHeight="1">
      <c r="B21" s="46" t="s">
        <v>195</v>
      </c>
      <c r="C21" s="47"/>
      <c r="D21" s="46"/>
    </row>
    <row r="22" spans="2:4" s="48" customFormat="1" ht="20.25" customHeight="1">
      <c r="B22" s="46"/>
      <c r="C22" s="47"/>
      <c r="D22" s="46"/>
    </row>
    <row r="23" spans="2:4" s="48" customFormat="1" ht="20.25" customHeight="1">
      <c r="B23" s="46" t="s">
        <v>303</v>
      </c>
      <c r="C23" s="47"/>
      <c r="D23" s="46"/>
    </row>
    <row r="24" spans="2:4" s="48" customFormat="1" ht="20.25" customHeight="1">
      <c r="B24" s="46" t="s">
        <v>196</v>
      </c>
      <c r="C24" s="47"/>
      <c r="D24" s="46"/>
    </row>
    <row r="25" spans="2:4" s="48" customFormat="1" ht="20.25" customHeight="1">
      <c r="B25" s="46" t="s">
        <v>197</v>
      </c>
      <c r="C25" s="47"/>
      <c r="D25" s="46"/>
    </row>
    <row r="26" spans="2:4" s="48" customFormat="1" ht="20.25" customHeight="1">
      <c r="B26" s="46" t="s">
        <v>198</v>
      </c>
      <c r="C26" s="47"/>
      <c r="D26" s="46"/>
    </row>
    <row r="27" spans="2:4" s="48" customFormat="1" ht="20.25" customHeight="1">
      <c r="B27" s="46"/>
      <c r="C27" s="46"/>
      <c r="D27" s="46"/>
    </row>
    <row r="28" spans="2:4" s="48" customFormat="1" ht="17.25" customHeight="1">
      <c r="B28" s="46" t="s">
        <v>304</v>
      </c>
      <c r="C28" s="46"/>
      <c r="D28" s="46"/>
    </row>
    <row r="29" spans="2:4" s="48" customFormat="1" ht="17.25" customHeight="1">
      <c r="B29" s="46" t="s">
        <v>193</v>
      </c>
      <c r="C29" s="46"/>
      <c r="D29" s="46"/>
    </row>
    <row r="30" spans="2:4" s="48" customFormat="1" ht="17.25" customHeight="1">
      <c r="B30" s="46"/>
      <c r="C30" s="46"/>
      <c r="D30" s="46"/>
    </row>
    <row r="31" spans="2:4" s="48" customFormat="1" ht="17.25" customHeight="1">
      <c r="B31" s="46"/>
      <c r="C31" s="22" t="s">
        <v>20</v>
      </c>
      <c r="D31" s="22" t="s">
        <v>3</v>
      </c>
    </row>
    <row r="32" spans="2:4" s="48" customFormat="1" ht="17.25" customHeight="1">
      <c r="B32" s="46"/>
      <c r="C32" s="22">
        <v>1</v>
      </c>
      <c r="D32" s="52" t="s">
        <v>70</v>
      </c>
    </row>
    <row r="33" spans="2:25" s="48" customFormat="1" ht="17.25" customHeight="1">
      <c r="B33" s="46"/>
      <c r="C33" s="22">
        <v>2</v>
      </c>
      <c r="D33" s="52" t="s">
        <v>101</v>
      </c>
    </row>
    <row r="34" spans="2:25" s="48" customFormat="1" ht="17.25" customHeight="1">
      <c r="B34" s="46"/>
      <c r="C34" s="22">
        <v>3</v>
      </c>
      <c r="D34" s="52" t="s">
        <v>102</v>
      </c>
    </row>
    <row r="35" spans="2:25" s="48" customFormat="1" ht="17.25" customHeight="1">
      <c r="B35" s="46"/>
      <c r="C35" s="22">
        <v>4</v>
      </c>
      <c r="D35" s="52" t="s">
        <v>103</v>
      </c>
    </row>
    <row r="36" spans="2:25" s="48" customFormat="1" ht="17.25" customHeight="1">
      <c r="B36" s="46"/>
      <c r="C36" s="22">
        <v>5</v>
      </c>
      <c r="D36" s="52" t="s">
        <v>104</v>
      </c>
    </row>
    <row r="37" spans="2:25" s="48" customFormat="1" ht="17.25" customHeight="1">
      <c r="B37" s="46"/>
      <c r="C37" s="22">
        <v>6</v>
      </c>
      <c r="D37" s="52" t="s">
        <v>105</v>
      </c>
    </row>
    <row r="38" spans="2:25" s="48" customFormat="1" ht="17.25" customHeight="1">
      <c r="B38" s="46"/>
      <c r="C38" s="22">
        <v>7</v>
      </c>
      <c r="D38" s="52" t="s">
        <v>106</v>
      </c>
    </row>
    <row r="39" spans="2:25" s="48" customFormat="1" ht="17.25" customHeight="1">
      <c r="B39" s="46"/>
      <c r="C39" s="22">
        <v>8</v>
      </c>
      <c r="D39" s="52" t="s">
        <v>71</v>
      </c>
    </row>
    <row r="40" spans="2:25" s="48" customFormat="1" ht="17.25" customHeight="1">
      <c r="B40" s="46"/>
      <c r="C40" s="49"/>
      <c r="D40" s="51"/>
    </row>
    <row r="41" spans="2:25" s="48" customFormat="1" ht="17.25" customHeight="1">
      <c r="B41" s="46" t="s">
        <v>305</v>
      </c>
      <c r="C41" s="46"/>
      <c r="D41" s="46"/>
      <c r="E41" s="53"/>
      <c r="F41" s="53"/>
    </row>
    <row r="42" spans="2:25" s="48" customFormat="1" ht="17.25" customHeight="1">
      <c r="B42" s="46" t="s">
        <v>93</v>
      </c>
      <c r="C42" s="46"/>
      <c r="D42" s="46"/>
      <c r="E42" s="53"/>
      <c r="F42" s="53"/>
    </row>
    <row r="43" spans="2:25" s="48" customFormat="1" ht="17.25" customHeight="1">
      <c r="B43" s="46"/>
      <c r="C43" s="46"/>
      <c r="D43" s="46"/>
      <c r="E43" s="53"/>
      <c r="F43" s="53"/>
      <c r="G43" s="54"/>
      <c r="H43" s="54"/>
      <c r="J43" s="54"/>
      <c r="K43" s="54"/>
      <c r="L43" s="54"/>
      <c r="M43" s="54"/>
      <c r="N43" s="54"/>
      <c r="O43" s="54"/>
      <c r="R43" s="54"/>
      <c r="S43" s="54"/>
      <c r="T43" s="54"/>
      <c r="W43" s="54"/>
      <c r="X43" s="54"/>
      <c r="Y43" s="54"/>
    </row>
    <row r="44" spans="2:25" s="48" customFormat="1" ht="17.25" customHeight="1">
      <c r="B44" s="46"/>
      <c r="C44" s="22" t="s">
        <v>4</v>
      </c>
      <c r="D44" s="22" t="s">
        <v>5</v>
      </c>
      <c r="E44" s="53"/>
      <c r="F44" s="53"/>
      <c r="G44" s="54"/>
      <c r="H44" s="54"/>
      <c r="J44" s="54"/>
      <c r="K44" s="54"/>
      <c r="L44" s="54"/>
      <c r="M44" s="54"/>
      <c r="N44" s="54"/>
      <c r="O44" s="54"/>
      <c r="R44" s="54"/>
      <c r="S44" s="54"/>
      <c r="T44" s="54"/>
      <c r="W44" s="54"/>
      <c r="X44" s="54"/>
      <c r="Y44" s="54"/>
    </row>
    <row r="45" spans="2:25" s="48" customFormat="1" ht="17.25" customHeight="1">
      <c r="B45" s="46"/>
      <c r="C45" s="22" t="s">
        <v>6</v>
      </c>
      <c r="D45" s="52" t="s">
        <v>94</v>
      </c>
      <c r="E45" s="53"/>
      <c r="F45" s="53"/>
      <c r="G45" s="54"/>
      <c r="H45" s="54"/>
      <c r="J45" s="54"/>
      <c r="K45" s="54"/>
      <c r="L45" s="54"/>
      <c r="M45" s="54"/>
      <c r="N45" s="54"/>
      <c r="O45" s="54"/>
      <c r="R45" s="54"/>
      <c r="S45" s="54"/>
      <c r="T45" s="54"/>
      <c r="W45" s="54"/>
      <c r="X45" s="54"/>
      <c r="Y45" s="54"/>
    </row>
    <row r="46" spans="2:25" s="48" customFormat="1" ht="17.25" customHeight="1">
      <c r="B46" s="46"/>
      <c r="C46" s="22" t="s">
        <v>7</v>
      </c>
      <c r="D46" s="52" t="s">
        <v>95</v>
      </c>
      <c r="E46" s="53"/>
      <c r="F46" s="53"/>
      <c r="G46" s="54"/>
      <c r="H46" s="54"/>
      <c r="J46" s="54"/>
      <c r="K46" s="54"/>
      <c r="L46" s="54"/>
      <c r="M46" s="54"/>
      <c r="N46" s="54"/>
      <c r="O46" s="54"/>
      <c r="R46" s="54"/>
      <c r="S46" s="54"/>
      <c r="T46" s="54"/>
      <c r="W46" s="54"/>
      <c r="X46" s="54"/>
      <c r="Y46" s="54"/>
    </row>
    <row r="47" spans="2:25" s="48" customFormat="1" ht="17.25" customHeight="1">
      <c r="B47" s="46"/>
      <c r="C47" s="22" t="s">
        <v>8</v>
      </c>
      <c r="D47" s="52" t="s">
        <v>96</v>
      </c>
      <c r="E47" s="53"/>
      <c r="F47" s="53"/>
      <c r="G47" s="54"/>
      <c r="H47" s="54"/>
      <c r="J47" s="54"/>
      <c r="K47" s="54"/>
      <c r="L47" s="54"/>
      <c r="M47" s="54"/>
      <c r="N47" s="54"/>
      <c r="O47" s="54"/>
      <c r="R47" s="54"/>
      <c r="S47" s="54"/>
      <c r="T47" s="54"/>
      <c r="W47" s="54"/>
      <c r="X47" s="54"/>
      <c r="Y47" s="54"/>
    </row>
    <row r="48" spans="2:25" s="48" customFormat="1" ht="17.25" customHeight="1">
      <c r="B48" s="46"/>
      <c r="C48" s="22" t="s">
        <v>9</v>
      </c>
      <c r="D48" s="52" t="s">
        <v>206</v>
      </c>
      <c r="E48" s="53"/>
      <c r="F48" s="53"/>
      <c r="G48" s="54"/>
      <c r="H48" s="54"/>
      <c r="J48" s="54"/>
      <c r="K48" s="54"/>
      <c r="L48" s="54"/>
      <c r="M48" s="54"/>
      <c r="N48" s="54"/>
      <c r="O48" s="54"/>
      <c r="R48" s="54"/>
      <c r="S48" s="54"/>
      <c r="T48" s="54"/>
      <c r="W48" s="54"/>
      <c r="X48" s="54"/>
      <c r="Y48" s="54"/>
    </row>
    <row r="49" spans="2:51" s="48" customFormat="1" ht="17.25" customHeight="1">
      <c r="B49" s="46"/>
      <c r="C49" s="46"/>
      <c r="D49" s="46"/>
      <c r="E49" s="53"/>
      <c r="F49" s="53"/>
      <c r="G49" s="54"/>
      <c r="H49" s="54"/>
      <c r="J49" s="54"/>
      <c r="K49" s="54"/>
      <c r="L49" s="54"/>
      <c r="M49" s="54"/>
      <c r="N49" s="54"/>
      <c r="O49" s="54"/>
      <c r="R49" s="54"/>
      <c r="S49" s="54"/>
      <c r="T49" s="54"/>
      <c r="W49" s="54"/>
      <c r="X49" s="54"/>
      <c r="Y49" s="54"/>
    </row>
    <row r="50" spans="2:51" s="48" customFormat="1" ht="17.25" customHeight="1">
      <c r="B50" s="46"/>
      <c r="C50" s="55" t="s">
        <v>10</v>
      </c>
      <c r="D50" s="46"/>
      <c r="E50" s="53"/>
      <c r="F50" s="53"/>
      <c r="G50" s="54"/>
      <c r="H50" s="54"/>
      <c r="J50" s="54"/>
      <c r="K50" s="54"/>
      <c r="L50" s="54"/>
      <c r="M50" s="54"/>
      <c r="N50" s="54"/>
      <c r="O50" s="54"/>
      <c r="R50" s="54"/>
      <c r="S50" s="54"/>
      <c r="T50" s="54"/>
      <c r="W50" s="54"/>
      <c r="X50" s="54"/>
      <c r="Y50" s="54"/>
    </row>
    <row r="51" spans="2:51" s="48" customFormat="1" ht="17.25" customHeight="1">
      <c r="B51" s="53"/>
      <c r="C51" s="46" t="s">
        <v>97</v>
      </c>
      <c r="D51" s="53"/>
      <c r="E51" s="53"/>
      <c r="F51" s="55"/>
      <c r="G51" s="54"/>
      <c r="H51" s="54"/>
      <c r="J51" s="54"/>
      <c r="K51" s="54"/>
      <c r="L51" s="54"/>
      <c r="M51" s="54"/>
      <c r="N51" s="54"/>
      <c r="O51" s="54"/>
      <c r="R51" s="54"/>
      <c r="S51" s="54"/>
      <c r="T51" s="54"/>
      <c r="W51" s="54"/>
      <c r="X51" s="54"/>
      <c r="Y51" s="54"/>
    </row>
    <row r="52" spans="2:51" s="48" customFormat="1" ht="17.25" customHeight="1">
      <c r="B52" s="53"/>
      <c r="C52" s="46" t="s">
        <v>207</v>
      </c>
      <c r="D52" s="53"/>
      <c r="E52" s="53"/>
      <c r="F52" s="46"/>
      <c r="G52" s="54"/>
      <c r="H52" s="54"/>
      <c r="J52" s="54"/>
      <c r="K52" s="54"/>
      <c r="L52" s="54"/>
      <c r="M52" s="54"/>
      <c r="N52" s="54"/>
      <c r="O52" s="54"/>
      <c r="R52" s="54"/>
      <c r="S52" s="54"/>
      <c r="T52" s="54"/>
      <c r="W52" s="54"/>
      <c r="X52" s="54"/>
      <c r="Y52" s="54"/>
    </row>
    <row r="53" spans="2:51" s="48" customFormat="1" ht="17.25" customHeight="1">
      <c r="B53" s="46"/>
      <c r="C53" s="46"/>
      <c r="D53" s="46"/>
      <c r="E53" s="55"/>
      <c r="F53" s="54"/>
      <c r="G53" s="54"/>
      <c r="H53" s="54"/>
      <c r="J53" s="54"/>
      <c r="K53" s="54"/>
      <c r="L53" s="54"/>
      <c r="M53" s="54"/>
      <c r="N53" s="54"/>
      <c r="O53" s="54"/>
      <c r="R53" s="54"/>
      <c r="S53" s="54"/>
      <c r="T53" s="54"/>
      <c r="W53" s="54"/>
      <c r="X53" s="54"/>
      <c r="Y53" s="54"/>
    </row>
    <row r="54" spans="2:51" s="48" customFormat="1" ht="17.25" customHeight="1">
      <c r="B54" s="46" t="s">
        <v>306</v>
      </c>
      <c r="C54" s="46"/>
      <c r="D54" s="46"/>
    </row>
    <row r="55" spans="2:51" s="48" customFormat="1" ht="17.25" customHeight="1">
      <c r="B55" s="46" t="s">
        <v>199</v>
      </c>
      <c r="C55" s="46"/>
      <c r="D55" s="46"/>
      <c r="AH55" s="21"/>
      <c r="AI55" s="21"/>
      <c r="AJ55" s="21"/>
      <c r="AK55" s="21"/>
      <c r="AL55" s="21"/>
      <c r="AM55" s="21"/>
      <c r="AN55" s="21"/>
      <c r="AO55" s="21"/>
      <c r="AP55" s="21"/>
      <c r="AQ55" s="21"/>
      <c r="AR55" s="21"/>
      <c r="AS55" s="21"/>
    </row>
    <row r="56" spans="2:51" s="48" customFormat="1" ht="17.25" customHeight="1">
      <c r="B56" s="56" t="s">
        <v>200</v>
      </c>
      <c r="C56" s="53"/>
      <c r="D56" s="53"/>
      <c r="E56" s="57"/>
      <c r="F56" s="57"/>
      <c r="G56" s="57"/>
      <c r="H56" s="57"/>
      <c r="I56" s="57"/>
      <c r="J56" s="57"/>
      <c r="K56" s="57"/>
      <c r="L56" s="57"/>
      <c r="M56" s="57"/>
      <c r="N56" s="57"/>
      <c r="O56" s="58"/>
      <c r="P56" s="58"/>
      <c r="Q56" s="57"/>
      <c r="R56" s="58"/>
      <c r="S56" s="57"/>
      <c r="T56" s="57"/>
      <c r="U56" s="58"/>
      <c r="V56" s="21"/>
      <c r="W56" s="21"/>
      <c r="X56" s="21"/>
      <c r="Y56" s="57"/>
      <c r="Z56" s="57"/>
      <c r="AA56" s="57"/>
      <c r="AB56" s="57"/>
      <c r="AC56" s="21"/>
      <c r="AD56" s="57"/>
      <c r="AE56" s="58"/>
      <c r="AF56" s="58"/>
      <c r="AG56" s="58"/>
      <c r="AH56" s="58"/>
      <c r="AI56" s="59"/>
      <c r="AJ56" s="58"/>
      <c r="AK56" s="58"/>
      <c r="AL56" s="58"/>
      <c r="AM56" s="58"/>
      <c r="AN56" s="58"/>
      <c r="AO56" s="58"/>
      <c r="AP56" s="58"/>
      <c r="AQ56" s="58"/>
      <c r="AR56" s="58"/>
      <c r="AS56" s="58"/>
      <c r="AT56" s="58"/>
      <c r="AU56" s="58"/>
      <c r="AV56" s="58"/>
      <c r="AW56" s="58"/>
      <c r="AX56" s="58"/>
      <c r="AY56" s="59"/>
    </row>
    <row r="57" spans="2:51" s="48" customFormat="1" ht="17.25" customHeight="1">
      <c r="B57" s="56" t="s">
        <v>201</v>
      </c>
      <c r="C57" s="53"/>
      <c r="D57" s="53"/>
      <c r="E57" s="57"/>
      <c r="F57" s="57"/>
      <c r="G57" s="57"/>
      <c r="H57" s="57"/>
      <c r="I57" s="57"/>
      <c r="J57" s="57"/>
      <c r="K57" s="57"/>
      <c r="L57" s="57"/>
      <c r="M57" s="57"/>
      <c r="N57" s="57"/>
      <c r="O57" s="58"/>
      <c r="P57" s="58"/>
      <c r="Q57" s="57"/>
      <c r="R57" s="58"/>
      <c r="S57" s="57"/>
      <c r="T57" s="57"/>
      <c r="U57" s="58"/>
      <c r="V57" s="21"/>
      <c r="W57" s="21"/>
      <c r="X57" s="21"/>
      <c r="Y57" s="57"/>
      <c r="Z57" s="57"/>
      <c r="AA57" s="57"/>
      <c r="AB57" s="57"/>
      <c r="AC57" s="21"/>
      <c r="AD57" s="57"/>
      <c r="AE57" s="58"/>
      <c r="AF57" s="58"/>
      <c r="AG57" s="58"/>
      <c r="AH57" s="58"/>
      <c r="AI57" s="59"/>
      <c r="AJ57" s="58"/>
      <c r="AK57" s="58"/>
      <c r="AL57" s="58"/>
      <c r="AM57" s="58"/>
      <c r="AN57" s="58"/>
      <c r="AO57" s="58"/>
      <c r="AP57" s="58"/>
      <c r="AQ57" s="58"/>
      <c r="AR57" s="58"/>
      <c r="AS57" s="58"/>
      <c r="AT57" s="58"/>
      <c r="AU57" s="58"/>
      <c r="AV57" s="58"/>
      <c r="AW57" s="58"/>
      <c r="AX57" s="58"/>
      <c r="AY57" s="59"/>
    </row>
    <row r="58" spans="2:51" s="48" customFormat="1" ht="17.25" customHeight="1">
      <c r="F58" s="21"/>
    </row>
    <row r="59" spans="2:51" s="48" customFormat="1" ht="17.25" customHeight="1">
      <c r="B59" s="46" t="s">
        <v>307</v>
      </c>
      <c r="C59" s="46"/>
    </row>
    <row r="60" spans="2:51" s="48" customFormat="1" ht="17.25" customHeight="1">
      <c r="B60" s="46"/>
      <c r="C60" s="46"/>
    </row>
    <row r="61" spans="2:51" s="48" customFormat="1" ht="17.25" customHeight="1">
      <c r="B61" s="46" t="s">
        <v>308</v>
      </c>
      <c r="C61" s="46"/>
    </row>
    <row r="62" spans="2:51" s="48" customFormat="1" ht="17.25" customHeight="1">
      <c r="B62" s="46" t="s">
        <v>258</v>
      </c>
      <c r="C62" s="46"/>
    </row>
    <row r="63" spans="2:51" s="48" customFormat="1" ht="17.25" customHeight="1">
      <c r="B63" s="46"/>
      <c r="C63" s="46"/>
    </row>
    <row r="64" spans="2:51" s="48" customFormat="1" ht="17.25" customHeight="1">
      <c r="B64" s="46" t="s">
        <v>309</v>
      </c>
      <c r="C64" s="46"/>
    </row>
    <row r="65" spans="2:54" s="48" customFormat="1" ht="17.25" customHeight="1">
      <c r="B65" s="46" t="s">
        <v>98</v>
      </c>
      <c r="C65" s="46"/>
    </row>
    <row r="66" spans="2:54" s="48" customFormat="1" ht="17.25" customHeight="1">
      <c r="B66" s="46"/>
      <c r="C66" s="46"/>
    </row>
    <row r="67" spans="2:54" s="48" customFormat="1" ht="17.25" customHeight="1">
      <c r="B67" s="46" t="s">
        <v>310</v>
      </c>
      <c r="C67" s="46"/>
      <c r="D67" s="46"/>
    </row>
    <row r="68" spans="2:54" s="48" customFormat="1" ht="17.25" customHeight="1">
      <c r="B68" s="46"/>
      <c r="C68" s="46"/>
      <c r="D68" s="46"/>
    </row>
    <row r="69" spans="2:54" s="48" customFormat="1" ht="17.25" customHeight="1">
      <c r="B69" s="53" t="s">
        <v>311</v>
      </c>
      <c r="C69" s="53"/>
      <c r="D69" s="46"/>
    </row>
    <row r="70" spans="2:54" s="48" customFormat="1" ht="17.25" customHeight="1">
      <c r="B70" s="53" t="s">
        <v>99</v>
      </c>
      <c r="C70" s="53"/>
      <c r="D70" s="46"/>
    </row>
    <row r="71" spans="2:54" s="48" customFormat="1" ht="17.25" customHeight="1">
      <c r="B71" s="53" t="s">
        <v>259</v>
      </c>
    </row>
    <row r="72" spans="2:54" s="48" customFormat="1" ht="17.25" customHeight="1">
      <c r="B72" s="53"/>
    </row>
    <row r="73" spans="2:54" s="48" customFormat="1" ht="17.25" customHeight="1">
      <c r="B73" s="53" t="s">
        <v>312</v>
      </c>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row>
    <row r="74" spans="2:54" s="48" customFormat="1" ht="17.25" customHeight="1">
      <c r="B74" s="209" t="s">
        <v>260</v>
      </c>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ht="18.75" customHeight="1">
      <c r="B75" s="210" t="s">
        <v>261</v>
      </c>
    </row>
    <row r="76" spans="2:54" ht="18.75" customHeight="1">
      <c r="B76" s="209" t="s">
        <v>262</v>
      </c>
    </row>
    <row r="77" spans="2:54" ht="18.75" customHeight="1">
      <c r="B77" s="210" t="s">
        <v>263</v>
      </c>
    </row>
    <row r="78" spans="2:54" ht="18.75" customHeight="1">
      <c r="B78" s="209" t="s">
        <v>318</v>
      </c>
    </row>
    <row r="79" spans="2:54" ht="18.75" customHeight="1">
      <c r="B79" s="209" t="s">
        <v>319</v>
      </c>
    </row>
    <row r="80" spans="2:54" ht="18.75" customHeight="1">
      <c r="B80" s="209" t="s">
        <v>320</v>
      </c>
    </row>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sheetData>
  <mergeCells count="1">
    <mergeCell ref="F4:K5"/>
  </mergeCells>
  <phoneticPr fontId="2"/>
  <pageMargins left="0.70866141732283472" right="0.70866141732283472" top="0.74803149606299213" bottom="0.35433070866141736" header="0.31496062992125984" footer="0.31496062992125984"/>
  <pageSetup paperSize="9" scale="43"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26</vt:i4>
      </vt:variant>
    </vt:vector>
  </HeadingPairs>
  <TitlesOfParts>
    <vt:vector size="36" baseType="lpstr">
      <vt:lpstr>R07運営状況点検書（老福・併設短期）</vt:lpstr>
      <vt:lpstr>入所者数・利用者数一覧表</vt:lpstr>
      <vt:lpstr>【記載例】（ユニット型）</vt:lpstr>
      <vt:lpstr>【記載例】シフト記号表（勤務時間帯）</vt:lpstr>
      <vt:lpstr>（従来型）</vt:lpstr>
      <vt:lpstr>（ユニット型）</vt:lpstr>
      <vt:lpstr>シフト記号表（従来型・ユニット型共通）</vt:lpstr>
      <vt:lpstr>（従来型）記入方法</vt:lpstr>
      <vt:lpstr>（ユニット型）記入方法</vt:lpstr>
      <vt:lpstr>プルダウン・リスト（従来型・ユニット型共通）</vt:lpstr>
      <vt:lpstr>'シフト記号表（従来型・ユニット型共通）'!【記載例】シフト記号</vt:lpstr>
      <vt:lpstr>【記載例】シフト記号</vt:lpstr>
      <vt:lpstr>'シフト記号表（従来型・ユニット型共通）'!【記載例】シフト記号表</vt:lpstr>
      <vt:lpstr>【記載例】シフト記号表</vt:lpstr>
      <vt:lpstr>'（ユニット型）'!Print_Area</vt:lpstr>
      <vt:lpstr>'（ユニット型）記入方法'!Print_Area</vt:lpstr>
      <vt:lpstr>'（従来型）'!Print_Area</vt:lpstr>
      <vt:lpstr>'（従来型）記入方法'!Print_Area</vt:lpstr>
      <vt:lpstr>'【記載例】（ユニット型）'!Print_Area</vt:lpstr>
      <vt:lpstr>'【記載例】シフト記号表（勤務時間帯）'!Print_Area</vt:lpstr>
      <vt:lpstr>'R07運営状況点検書（老福・併設短期）'!Print_Area</vt:lpstr>
      <vt:lpstr>'シフト記号表（従来型・ユニット型共通）'!Print_Area</vt:lpstr>
      <vt:lpstr>入所者数・利用者数一覧表!Print_Area</vt:lpstr>
      <vt:lpstr>'（ユニット型）'!Print_Titles</vt:lpstr>
      <vt:lpstr>'（従来型）'!Print_Titles</vt:lpstr>
      <vt:lpstr>'【記載例】（ユニット型）'!Print_Titles</vt:lpstr>
      <vt:lpstr>シフト記号表</vt:lpstr>
      <vt:lpstr>医師</vt:lpstr>
      <vt:lpstr>栄養士</vt:lpstr>
      <vt:lpstr>介護支援専門員</vt:lpstr>
      <vt:lpstr>介護職員</vt:lpstr>
      <vt:lpstr>看護職員</vt:lpstr>
      <vt:lpstr>管理者</vt:lpstr>
      <vt:lpstr>機能訓練指導員</vt:lpstr>
      <vt:lpstr>職種</vt:lpstr>
      <vt:lpstr>生活相談員</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2025-06-20T05:30:18Z</cp:lastPrinted>
  <dcterms:created xsi:type="dcterms:W3CDTF">2023-07-14T10:06:06Z</dcterms:created>
  <dcterms:modified xsi:type="dcterms:W3CDTF">2025-06-20T07:26:00Z</dcterms:modified>
</cp:coreProperties>
</file>